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drawings/drawing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2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3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4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5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6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7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8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9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40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41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42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43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44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45.xml" ContentType="application/vnd.openxmlformats-officedocument.themeOverrid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6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47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8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9.xml" ContentType="application/vnd.openxmlformats-officedocument.themeOverrid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50.xml" ContentType="application/vnd.openxmlformats-officedocument.themeOverrid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51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52.xml" ContentType="application/vnd.openxmlformats-officedocument.themeOverrid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53.xml" ContentType="application/vnd.openxmlformats-officedocument.themeOverrid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54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theme/themeOverride55.xml" ContentType="application/vnd.openxmlformats-officedocument.themeOverrid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56.xml" ContentType="application/vnd.openxmlformats-officedocument.themeOverrid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57.xml" ContentType="application/vnd.openxmlformats-officedocument.themeOverrid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theme/themeOverride58.xml" ContentType="application/vnd.openxmlformats-officedocument.themeOverrid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theme/themeOverride59.xml" ContentType="application/vnd.openxmlformats-officedocument.themeOverrid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60.xml" ContentType="application/vnd.openxmlformats-officedocument.themeOverrid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61.xml" ContentType="application/vnd.openxmlformats-officedocument.themeOverrid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theme/themeOverride62.xml" ContentType="application/vnd.openxmlformats-officedocument.themeOverrid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theme/themeOverride63.xml" ContentType="application/vnd.openxmlformats-officedocument.themeOverrid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theme/themeOverride64.xml" ContentType="application/vnd.openxmlformats-officedocument.themeOverrid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theme/themeOverride65.xml" ContentType="application/vnd.openxmlformats-officedocument.themeOverrid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theme/themeOverride66.xml" ContentType="application/vnd.openxmlformats-officedocument.themeOverrid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theme/themeOverride67.xml" ContentType="application/vnd.openxmlformats-officedocument.themeOverrid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theme/themeOverride68.xml" ContentType="application/vnd.openxmlformats-officedocument.themeOverrid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theme/themeOverride69.xml" ContentType="application/vnd.openxmlformats-officedocument.themeOverrid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theme/themeOverride70.xml" ContentType="application/vnd.openxmlformats-officedocument.themeOverride+xml"/>
  <Override PartName="/xl/drawings/drawing3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theme/themeOverride71.xml" ContentType="application/vnd.openxmlformats-officedocument.themeOverrid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theme/themeOverride72.xml" ContentType="application/vnd.openxmlformats-officedocument.themeOverrid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UCalgary\2024-2025\Summer\2025 - Yuki's data processor\SoilSampleAutoparser\"/>
    </mc:Choice>
  </mc:AlternateContent>
  <xr:revisionPtr revIDLastSave="0" documentId="13_ncr:1_{5CE86743-BA9E-40C6-8CC4-08BF901A24CE}" xr6:coauthVersionLast="47" xr6:coauthVersionMax="47" xr10:uidLastSave="{00000000-0000-0000-0000-000000000000}"/>
  <bookViews>
    <workbookView xWindow="-110" yWindow="-110" windowWidth="19420" windowHeight="11500" activeTab="3" xr2:uid="{8B49D023-DC26-D844-8C6D-5EA6229EBCFA}"/>
  </bookViews>
  <sheets>
    <sheet name="Updated Legend" sheetId="4" r:id="rId1"/>
    <sheet name="PAPs Kitcholm soils 3,4" sheetId="7" r:id="rId2"/>
    <sheet name="PFAS combined" sheetId="5" r:id="rId3"/>
    <sheet name="PFAS Kitcholm soils 3,4" sheetId="6" r:id="rId4"/>
    <sheet name="20250516__Kitcholm_soils_3,4 (c" sheetId="1" r:id="rId5"/>
    <sheet name="20250516__Kitcholm_soils_3,4 (s" sheetId="2" r:id="rId6"/>
    <sheet name="PAPs Table 1" sheetId="8" r:id="rId7"/>
    <sheet name="PFAS Table 1" sheetId="9" r:id="rId8"/>
    <sheet name="PFAS Table 1 cut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45" i="7" l="1" a="1"/>
  <c r="I1645" i="7" s="1"/>
  <c r="H1442" i="7"/>
  <c r="I1015" i="7" a="1"/>
  <c r="I1015" i="7" s="1"/>
  <c r="L849" i="7"/>
  <c r="L596" i="7"/>
  <c r="I175" i="7" a="1"/>
  <c r="I175" i="7" s="1"/>
  <c r="AM9" i="4" l="1"/>
  <c r="AM10" i="4"/>
  <c r="AM11" i="4"/>
  <c r="AM12" i="4"/>
  <c r="AM13" i="4"/>
  <c r="AM14" i="4"/>
  <c r="AM15" i="4"/>
  <c r="AM16" i="4"/>
  <c r="AM17" i="4"/>
  <c r="AL9" i="4"/>
  <c r="AL10" i="4"/>
  <c r="AL11" i="4"/>
  <c r="AL12" i="4"/>
  <c r="AL13" i="4"/>
  <c r="AL14" i="4"/>
  <c r="AL15" i="4"/>
  <c r="AL16" i="4"/>
  <c r="AL17" i="4"/>
  <c r="AK9" i="4"/>
  <c r="AK10" i="4"/>
  <c r="AK11" i="4"/>
  <c r="AK12" i="4"/>
  <c r="AK13" i="4"/>
  <c r="AK14" i="4"/>
  <c r="AK15" i="4"/>
  <c r="AK16" i="4"/>
  <c r="AK17" i="4"/>
  <c r="AJ9" i="4"/>
  <c r="AJ10" i="4"/>
  <c r="AJ11" i="4"/>
  <c r="AJ12" i="4"/>
  <c r="AJ13" i="4"/>
  <c r="AJ14" i="4"/>
  <c r="AJ15" i="4"/>
  <c r="AJ16" i="4"/>
  <c r="AJ17" i="4"/>
  <c r="AI9" i="4"/>
  <c r="AI10" i="4"/>
  <c r="AI11" i="4"/>
  <c r="AI12" i="4"/>
  <c r="AI13" i="4"/>
  <c r="AI14" i="4"/>
  <c r="AI15" i="4"/>
  <c r="AI16" i="4"/>
  <c r="AI17" i="4"/>
  <c r="AH9" i="4"/>
  <c r="AH10" i="4"/>
  <c r="AH11" i="4"/>
  <c r="AH12" i="4"/>
  <c r="AH13" i="4"/>
  <c r="AH14" i="4"/>
  <c r="AH15" i="4"/>
  <c r="AH16" i="4"/>
  <c r="AH17" i="4"/>
  <c r="AG9" i="4"/>
  <c r="AG10" i="4"/>
  <c r="AG11" i="4"/>
  <c r="AG12" i="4"/>
  <c r="AG13" i="4"/>
  <c r="AG14" i="4"/>
  <c r="AG15" i="4"/>
  <c r="AG16" i="4"/>
  <c r="AG17" i="4"/>
  <c r="AM8" i="4"/>
  <c r="AL8" i="4"/>
  <c r="AK8" i="4"/>
  <c r="AJ8" i="4"/>
  <c r="AI8" i="4"/>
  <c r="AH8" i="4"/>
  <c r="AG8" i="4"/>
  <c r="AF9" i="4"/>
  <c r="AF10" i="4"/>
  <c r="AF11" i="4"/>
  <c r="AF12" i="4"/>
  <c r="AF13" i="4"/>
  <c r="AF14" i="4"/>
  <c r="AF15" i="4"/>
  <c r="AF16" i="4"/>
  <c r="AF17" i="4"/>
  <c r="AF8" i="4"/>
  <c r="AE9" i="4"/>
  <c r="AE10" i="4"/>
  <c r="AE11" i="4"/>
  <c r="AE12" i="4"/>
  <c r="AE13" i="4"/>
  <c r="AE14" i="4"/>
  <c r="AE15" i="4"/>
  <c r="AE16" i="4"/>
  <c r="AE17" i="4"/>
  <c r="AE8" i="4"/>
  <c r="AD9" i="4"/>
  <c r="AD10" i="4"/>
  <c r="AD11" i="4"/>
  <c r="AD12" i="4"/>
  <c r="AD13" i="4"/>
  <c r="AD14" i="4"/>
  <c r="AD15" i="4"/>
  <c r="AD16" i="4"/>
  <c r="AD17" i="4"/>
  <c r="AD8" i="4"/>
  <c r="AC9" i="4"/>
  <c r="AC10" i="4"/>
  <c r="AC11" i="4"/>
  <c r="AC12" i="4"/>
  <c r="AC13" i="4"/>
  <c r="AC14" i="4"/>
  <c r="AC15" i="4"/>
  <c r="AC16" i="4"/>
  <c r="AC17" i="4"/>
  <c r="AC8" i="4"/>
  <c r="AB9" i="4"/>
  <c r="AB10" i="4"/>
  <c r="AB11" i="4"/>
  <c r="AB12" i="4"/>
  <c r="AB13" i="4"/>
  <c r="AB14" i="4"/>
  <c r="AB15" i="4"/>
  <c r="AB16" i="4"/>
  <c r="AB17" i="4"/>
  <c r="AB8" i="4"/>
  <c r="AA9" i="4"/>
  <c r="AA10" i="4"/>
  <c r="AA11" i="4"/>
  <c r="AA12" i="4"/>
  <c r="AA13" i="4"/>
  <c r="AA14" i="4"/>
  <c r="AA15" i="4"/>
  <c r="AA16" i="4"/>
  <c r="AA17" i="4"/>
  <c r="AA8" i="4"/>
  <c r="Z9" i="4"/>
  <c r="Z10" i="4"/>
  <c r="Z11" i="4"/>
  <c r="Z12" i="4"/>
  <c r="Z13" i="4"/>
  <c r="Z14" i="4"/>
  <c r="Z15" i="4"/>
  <c r="Z16" i="4"/>
  <c r="Z17" i="4"/>
  <c r="Z8" i="4"/>
  <c r="Y9" i="4"/>
  <c r="Y10" i="4"/>
  <c r="Y11" i="4"/>
  <c r="Y12" i="4"/>
  <c r="Y13" i="4"/>
  <c r="Y14" i="4"/>
  <c r="Y15" i="4"/>
  <c r="Y16" i="4"/>
  <c r="Y17" i="4"/>
  <c r="Y8" i="4"/>
  <c r="X9" i="4"/>
  <c r="X10" i="4"/>
  <c r="X11" i="4"/>
  <c r="X12" i="4"/>
  <c r="X13" i="4"/>
  <c r="X14" i="4"/>
  <c r="X15" i="4"/>
  <c r="X16" i="4"/>
  <c r="X17" i="4"/>
  <c r="X8" i="4"/>
  <c r="W9" i="4"/>
  <c r="W10" i="4"/>
  <c r="W11" i="4"/>
  <c r="W12" i="4"/>
  <c r="W13" i="4"/>
  <c r="W14" i="4"/>
  <c r="W15" i="4"/>
  <c r="W16" i="4"/>
  <c r="W17" i="4"/>
  <c r="W8" i="4"/>
  <c r="V9" i="4"/>
  <c r="V10" i="4"/>
  <c r="V11" i="4"/>
  <c r="V12" i="4"/>
  <c r="V13" i="4"/>
  <c r="V14" i="4"/>
  <c r="V15" i="4"/>
  <c r="V16" i="4"/>
  <c r="V17" i="4"/>
  <c r="V8" i="4"/>
  <c r="U9" i="4"/>
  <c r="U10" i="4"/>
  <c r="U11" i="4"/>
  <c r="U12" i="4"/>
  <c r="U13" i="4"/>
  <c r="U14" i="4"/>
  <c r="U15" i="4"/>
  <c r="U16" i="4"/>
  <c r="U17" i="4"/>
  <c r="U8" i="4"/>
  <c r="T9" i="4"/>
  <c r="T10" i="4"/>
  <c r="T11" i="4"/>
  <c r="T12" i="4"/>
  <c r="T13" i="4"/>
  <c r="T14" i="4"/>
  <c r="T15" i="4"/>
  <c r="T16" i="4"/>
  <c r="T17" i="4"/>
  <c r="T8" i="4"/>
  <c r="S9" i="4"/>
  <c r="S10" i="4"/>
  <c r="S11" i="4"/>
  <c r="S12" i="4"/>
  <c r="S13" i="4"/>
  <c r="S14" i="4"/>
  <c r="S15" i="4"/>
  <c r="S16" i="4"/>
  <c r="S17" i="4"/>
  <c r="S8" i="4"/>
  <c r="Q9" i="4"/>
  <c r="Q10" i="4"/>
  <c r="Q11" i="4"/>
  <c r="Q12" i="4"/>
  <c r="Q13" i="4"/>
  <c r="Q14" i="4"/>
  <c r="Q15" i="4"/>
  <c r="Q16" i="4"/>
  <c r="Q17" i="4"/>
  <c r="Q8" i="4"/>
  <c r="P9" i="4"/>
  <c r="P10" i="4"/>
  <c r="P11" i="4"/>
  <c r="P12" i="4"/>
  <c r="P13" i="4"/>
  <c r="P14" i="4"/>
  <c r="P15" i="4"/>
  <c r="P16" i="4"/>
  <c r="P17" i="4"/>
  <c r="P8" i="4"/>
  <c r="M9" i="4"/>
  <c r="M10" i="4"/>
  <c r="M11" i="4"/>
  <c r="M12" i="4"/>
  <c r="M13" i="4"/>
  <c r="M14" i="4"/>
  <c r="M15" i="4"/>
  <c r="M16" i="4"/>
  <c r="M17" i="4"/>
  <c r="M8" i="4"/>
  <c r="N9" i="4"/>
  <c r="N10" i="4"/>
  <c r="N11" i="4"/>
  <c r="N12" i="4"/>
  <c r="N13" i="4"/>
  <c r="N14" i="4"/>
  <c r="N15" i="4"/>
  <c r="N16" i="4"/>
  <c r="N17" i="4"/>
  <c r="N8" i="4"/>
  <c r="O9" i="4"/>
  <c r="O10" i="4"/>
  <c r="O11" i="4"/>
  <c r="O12" i="4"/>
  <c r="O13" i="4"/>
  <c r="O14" i="4"/>
  <c r="O15" i="4"/>
  <c r="O16" i="4"/>
  <c r="O17" i="4"/>
  <c r="O8" i="4"/>
  <c r="L9" i="4"/>
  <c r="L10" i="4"/>
  <c r="L11" i="4"/>
  <c r="L12" i="4"/>
  <c r="L13" i="4"/>
  <c r="L14" i="4"/>
  <c r="L15" i="4"/>
  <c r="L16" i="4"/>
  <c r="L17" i="4"/>
  <c r="L8" i="4"/>
  <c r="R8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L6" i="4"/>
  <c r="M6" i="4"/>
  <c r="N6" i="4"/>
  <c r="O6" i="4"/>
  <c r="P6" i="4"/>
  <c r="Q6" i="4"/>
  <c r="R6" i="4"/>
  <c r="R11" i="4" s="1"/>
  <c r="R10" i="4"/>
  <c r="R12" i="4"/>
  <c r="R13" i="4"/>
  <c r="R14" i="4"/>
  <c r="R17" i="4" s="1"/>
  <c r="R15" i="4"/>
  <c r="R16" i="4"/>
  <c r="R9" i="4"/>
  <c r="M1180" i="5"/>
  <c r="K2358" i="5"/>
  <c r="K2359" i="5"/>
  <c r="K2360" i="5"/>
  <c r="L2150" i="7"/>
  <c r="L2171" i="7"/>
  <c r="M2171" i="7"/>
  <c r="L2174" i="7"/>
  <c r="M2174" i="7"/>
  <c r="M2181" i="7"/>
  <c r="L2181" i="7"/>
  <c r="L2185" i="7"/>
  <c r="M2185" i="7"/>
  <c r="M2178" i="7"/>
  <c r="L2178" i="7"/>
  <c r="M1765" i="7"/>
  <c r="M1849" i="7"/>
  <c r="L1849" i="7"/>
  <c r="J2187" i="7"/>
  <c r="J2186" i="7"/>
  <c r="J2185" i="7"/>
  <c r="J2183" i="7"/>
  <c r="J2182" i="7"/>
  <c r="J2181" i="7"/>
  <c r="J2180" i="7"/>
  <c r="J2179" i="7"/>
  <c r="J2178" i="7"/>
  <c r="J2176" i="7"/>
  <c r="J2175" i="7"/>
  <c r="J2174" i="7"/>
  <c r="J2173" i="7"/>
  <c r="J2172" i="7"/>
  <c r="J2171" i="7"/>
  <c r="J2169" i="7"/>
  <c r="J2168" i="7"/>
  <c r="J2167" i="7"/>
  <c r="J2164" i="7"/>
  <c r="J2165" i="7"/>
  <c r="J2163" i="7"/>
  <c r="I2169" i="7"/>
  <c r="I2168" i="7"/>
  <c r="I2167" i="7"/>
  <c r="I2187" i="7"/>
  <c r="I2186" i="7"/>
  <c r="I2185" i="7"/>
  <c r="I2183" i="7"/>
  <c r="I2182" i="7"/>
  <c r="I2181" i="7"/>
  <c r="I2180" i="7"/>
  <c r="I2179" i="7"/>
  <c r="I2178" i="7"/>
  <c r="I2176" i="7"/>
  <c r="I2175" i="7"/>
  <c r="I2174" i="7"/>
  <c r="I2173" i="7"/>
  <c r="I2172" i="7"/>
  <c r="I2171" i="7"/>
  <c r="K2171" i="7" s="1"/>
  <c r="I2161" i="7"/>
  <c r="I2162" i="7"/>
  <c r="I2163" i="7"/>
  <c r="I2164" i="7"/>
  <c r="I2165" i="7"/>
  <c r="I2160" i="7"/>
  <c r="I2149" i="7" a="1"/>
  <c r="I2149" i="7" s="1"/>
  <c r="H2187" i="7"/>
  <c r="K2187" i="7" s="1"/>
  <c r="H2186" i="7"/>
  <c r="K2186" i="7" s="1"/>
  <c r="H2185" i="7"/>
  <c r="K2183" i="7"/>
  <c r="H2183" i="7"/>
  <c r="H2182" i="7"/>
  <c r="H2181" i="7"/>
  <c r="H2180" i="7"/>
  <c r="H2179" i="7"/>
  <c r="H2178" i="7"/>
  <c r="K2178" i="7" s="1"/>
  <c r="K2176" i="7"/>
  <c r="H2176" i="7"/>
  <c r="H2175" i="7"/>
  <c r="K2175" i="7" s="1"/>
  <c r="H2174" i="7"/>
  <c r="K2174" i="7" s="1"/>
  <c r="H2173" i="7"/>
  <c r="K2173" i="7" s="1"/>
  <c r="H2172" i="7"/>
  <c r="K2172" i="7" s="1"/>
  <c r="H2171" i="7"/>
  <c r="H2169" i="7"/>
  <c r="K2169" i="7" s="1"/>
  <c r="K2168" i="7"/>
  <c r="H2168" i="7"/>
  <c r="H2167" i="7"/>
  <c r="K2167" i="7" s="1"/>
  <c r="H2165" i="7"/>
  <c r="K2165" i="7" s="1"/>
  <c r="H2164" i="7"/>
  <c r="K2164" i="7" s="1"/>
  <c r="K2163" i="7"/>
  <c r="H2163" i="7"/>
  <c r="H2162" i="7"/>
  <c r="H2161" i="7"/>
  <c r="H2160" i="7"/>
  <c r="H2157" i="7"/>
  <c r="H2156" i="7"/>
  <c r="H2155" i="7"/>
  <c r="H2154" i="7"/>
  <c r="H2153" i="7"/>
  <c r="H2152" i="7"/>
  <c r="L2151" i="7"/>
  <c r="H2151" i="7"/>
  <c r="H2150" i="7"/>
  <c r="J2103" i="7"/>
  <c r="J2102" i="7"/>
  <c r="J2101" i="7"/>
  <c r="J2099" i="7"/>
  <c r="J2098" i="7"/>
  <c r="J2097" i="7"/>
  <c r="J2096" i="7"/>
  <c r="J2095" i="7"/>
  <c r="J2094" i="7"/>
  <c r="J2092" i="7"/>
  <c r="J2091" i="7"/>
  <c r="J2090" i="7"/>
  <c r="J2089" i="7"/>
  <c r="J2088" i="7"/>
  <c r="J2087" i="7"/>
  <c r="J2085" i="7"/>
  <c r="J2084" i="7"/>
  <c r="J2083" i="7"/>
  <c r="J2080" i="7"/>
  <c r="J2081" i="7"/>
  <c r="J2079" i="7"/>
  <c r="I2085" i="7"/>
  <c r="I2084" i="7"/>
  <c r="I2083" i="7"/>
  <c r="I2103" i="7"/>
  <c r="I2102" i="7"/>
  <c r="I2101" i="7"/>
  <c r="I2099" i="7"/>
  <c r="I2098" i="7"/>
  <c r="I2097" i="7"/>
  <c r="I2096" i="7"/>
  <c r="I2095" i="7"/>
  <c r="I2094" i="7"/>
  <c r="I2092" i="7"/>
  <c r="I2091" i="7"/>
  <c r="I2090" i="7"/>
  <c r="I2089" i="7"/>
  <c r="I2088" i="7"/>
  <c r="I2087" i="7"/>
  <c r="I2077" i="7"/>
  <c r="I2078" i="7"/>
  <c r="I2079" i="7"/>
  <c r="I2080" i="7"/>
  <c r="I2081" i="7"/>
  <c r="I2076" i="7"/>
  <c r="I2065" i="7" a="1"/>
  <c r="I2065" i="7" s="1"/>
  <c r="H2103" i="7"/>
  <c r="K2103" i="7" s="1"/>
  <c r="H2102" i="7"/>
  <c r="K2102" i="7" s="1"/>
  <c r="H2101" i="7"/>
  <c r="H2099" i="7"/>
  <c r="K2099" i="7" s="1"/>
  <c r="H2098" i="7"/>
  <c r="K2098" i="7" s="1"/>
  <c r="H2097" i="7"/>
  <c r="H2096" i="7"/>
  <c r="H2095" i="7"/>
  <c r="H2094" i="7"/>
  <c r="K2092" i="7"/>
  <c r="H2092" i="7"/>
  <c r="H2091" i="7"/>
  <c r="H2090" i="7"/>
  <c r="H2089" i="7"/>
  <c r="H2088" i="7"/>
  <c r="H2087" i="7"/>
  <c r="H2085" i="7"/>
  <c r="K2085" i="7" s="1"/>
  <c r="H2084" i="7"/>
  <c r="H2083" i="7"/>
  <c r="K2083" i="7" s="1"/>
  <c r="H2081" i="7"/>
  <c r="H2080" i="7"/>
  <c r="K2080" i="7" s="1"/>
  <c r="H2079" i="7"/>
  <c r="K2079" i="7" s="1"/>
  <c r="H2078" i="7"/>
  <c r="H2077" i="7"/>
  <c r="H2076" i="7"/>
  <c r="H2073" i="7"/>
  <c r="H2072" i="7"/>
  <c r="H2071" i="7"/>
  <c r="H2070" i="7"/>
  <c r="H2069" i="7"/>
  <c r="H2068" i="7"/>
  <c r="L2067" i="7"/>
  <c r="H2067" i="7"/>
  <c r="L2066" i="7"/>
  <c r="H2066" i="7"/>
  <c r="J2019" i="7"/>
  <c r="J2018" i="7"/>
  <c r="J2017" i="7"/>
  <c r="J2015" i="7"/>
  <c r="J2014" i="7"/>
  <c r="J2013" i="7"/>
  <c r="J2012" i="7"/>
  <c r="J2011" i="7"/>
  <c r="J2010" i="7"/>
  <c r="J2008" i="7"/>
  <c r="J2007" i="7"/>
  <c r="J2006" i="7"/>
  <c r="J2005" i="7"/>
  <c r="J2004" i="7"/>
  <c r="J2003" i="7"/>
  <c r="J2001" i="7"/>
  <c r="J2000" i="7"/>
  <c r="J1999" i="7"/>
  <c r="J1996" i="7"/>
  <c r="J1997" i="7"/>
  <c r="J1995" i="7"/>
  <c r="I2001" i="7"/>
  <c r="I2000" i="7"/>
  <c r="I1999" i="7"/>
  <c r="I2019" i="7"/>
  <c r="I2018" i="7"/>
  <c r="I2017" i="7"/>
  <c r="K2017" i="7" s="1"/>
  <c r="I2015" i="7"/>
  <c r="I2014" i="7"/>
  <c r="K2014" i="7" s="1"/>
  <c r="I2013" i="7"/>
  <c r="I2012" i="7"/>
  <c r="I2011" i="7"/>
  <c r="I2010" i="7"/>
  <c r="I2008" i="7"/>
  <c r="I2007" i="7"/>
  <c r="I2006" i="7"/>
  <c r="I2005" i="7"/>
  <c r="I2004" i="7"/>
  <c r="I2003" i="7"/>
  <c r="I1993" i="7"/>
  <c r="I1994" i="7"/>
  <c r="I1995" i="7"/>
  <c r="I1996" i="7"/>
  <c r="I1997" i="7"/>
  <c r="I1992" i="7"/>
  <c r="I1981" i="7" a="1"/>
  <c r="I1981" i="7" s="1"/>
  <c r="H2019" i="7"/>
  <c r="K2019" i="7" s="1"/>
  <c r="H2018" i="7"/>
  <c r="K2018" i="7" s="1"/>
  <c r="M2017" i="7" s="1"/>
  <c r="H2017" i="7"/>
  <c r="H2015" i="7"/>
  <c r="K2015" i="7" s="1"/>
  <c r="H2014" i="7"/>
  <c r="H2013" i="7"/>
  <c r="H2012" i="7"/>
  <c r="K2012" i="7" s="1"/>
  <c r="H2011" i="7"/>
  <c r="K2011" i="7" s="1"/>
  <c r="M2010" i="7" s="1"/>
  <c r="H2010" i="7"/>
  <c r="K2008" i="7"/>
  <c r="H2008" i="7"/>
  <c r="H2007" i="7"/>
  <c r="K2007" i="7" s="1"/>
  <c r="H2006" i="7"/>
  <c r="H2005" i="7"/>
  <c r="K2005" i="7" s="1"/>
  <c r="H2004" i="7"/>
  <c r="H2003" i="7"/>
  <c r="K2001" i="7"/>
  <c r="H2001" i="7"/>
  <c r="H2000" i="7"/>
  <c r="H1999" i="7"/>
  <c r="K1999" i="7" s="1"/>
  <c r="H1997" i="7"/>
  <c r="H1996" i="7"/>
  <c r="K1996" i="7" s="1"/>
  <c r="H1995" i="7"/>
  <c r="K1995" i="7" s="1"/>
  <c r="H1994" i="7"/>
  <c r="H1993" i="7"/>
  <c r="H1992" i="7"/>
  <c r="H1989" i="7"/>
  <c r="H1988" i="7"/>
  <c r="H1987" i="7"/>
  <c r="H1986" i="7"/>
  <c r="H1985" i="7"/>
  <c r="H1984" i="7"/>
  <c r="L1983" i="7"/>
  <c r="H1983" i="7"/>
  <c r="L1982" i="7"/>
  <c r="H1982" i="7"/>
  <c r="J1935" i="7"/>
  <c r="J1934" i="7"/>
  <c r="J1933" i="7"/>
  <c r="J1931" i="7"/>
  <c r="J1930" i="7"/>
  <c r="J1929" i="7"/>
  <c r="J1928" i="7"/>
  <c r="J1927" i="7"/>
  <c r="J1926" i="7"/>
  <c r="J1924" i="7"/>
  <c r="J1923" i="7"/>
  <c r="J1922" i="7"/>
  <c r="J1921" i="7"/>
  <c r="J1920" i="7"/>
  <c r="J1919" i="7"/>
  <c r="J1917" i="7"/>
  <c r="J1916" i="7"/>
  <c r="J1915" i="7"/>
  <c r="J1912" i="7"/>
  <c r="J1913" i="7"/>
  <c r="J1911" i="7"/>
  <c r="I1935" i="7"/>
  <c r="I1934" i="7"/>
  <c r="I1933" i="7"/>
  <c r="I1931" i="7"/>
  <c r="I1930" i="7"/>
  <c r="I1929" i="7"/>
  <c r="I1928" i="7"/>
  <c r="I1927" i="7"/>
  <c r="I1926" i="7"/>
  <c r="I1924" i="7"/>
  <c r="I1923" i="7"/>
  <c r="I1922" i="7"/>
  <c r="I1921" i="7"/>
  <c r="I1920" i="7"/>
  <c r="I1919" i="7"/>
  <c r="I1917" i="7"/>
  <c r="I1916" i="7"/>
  <c r="I1915" i="7"/>
  <c r="I1909" i="7"/>
  <c r="I1910" i="7"/>
  <c r="I1911" i="7"/>
  <c r="I1912" i="7"/>
  <c r="I1913" i="7"/>
  <c r="I1908" i="7"/>
  <c r="I1897" i="7" a="1"/>
  <c r="I1897" i="7" s="1"/>
  <c r="H1904" i="7"/>
  <c r="H1905" i="7"/>
  <c r="H1935" i="7"/>
  <c r="K1935" i="7" s="1"/>
  <c r="H1934" i="7"/>
  <c r="K1934" i="7" s="1"/>
  <c r="M1933" i="7" s="1"/>
  <c r="H1933" i="7"/>
  <c r="K1933" i="7" s="1"/>
  <c r="L1933" i="7" s="1"/>
  <c r="H1931" i="7"/>
  <c r="K1931" i="7" s="1"/>
  <c r="H1930" i="7"/>
  <c r="K1930" i="7" s="1"/>
  <c r="H1929" i="7"/>
  <c r="K1929" i="7" s="1"/>
  <c r="H1928" i="7"/>
  <c r="K1928" i="7" s="1"/>
  <c r="H1927" i="7"/>
  <c r="K1927" i="7" s="1"/>
  <c r="H1926" i="7"/>
  <c r="K1926" i="7" s="1"/>
  <c r="K1924" i="7"/>
  <c r="H1924" i="7"/>
  <c r="H1923" i="7"/>
  <c r="K1923" i="7" s="1"/>
  <c r="H1922" i="7"/>
  <c r="K1922" i="7" s="1"/>
  <c r="H1921" i="7"/>
  <c r="K1921" i="7" s="1"/>
  <c r="H1920" i="7"/>
  <c r="H1919" i="7"/>
  <c r="K1919" i="7" s="1"/>
  <c r="H1917" i="7"/>
  <c r="K1917" i="7" s="1"/>
  <c r="H1916" i="7"/>
  <c r="K1916" i="7" s="1"/>
  <c r="H1915" i="7"/>
  <c r="K1915" i="7" s="1"/>
  <c r="H1913" i="7"/>
  <c r="K1913" i="7" s="1"/>
  <c r="H1912" i="7"/>
  <c r="K1912" i="7" s="1"/>
  <c r="H1911" i="7"/>
  <c r="H1910" i="7"/>
  <c r="H1909" i="7"/>
  <c r="H1908" i="7"/>
  <c r="H1903" i="7"/>
  <c r="H1902" i="7"/>
  <c r="H1901" i="7"/>
  <c r="H1900" i="7"/>
  <c r="L1899" i="7"/>
  <c r="H1899" i="7"/>
  <c r="L1898" i="7"/>
  <c r="H1898" i="7"/>
  <c r="L1831" i="7"/>
  <c r="J1851" i="7"/>
  <c r="J1850" i="7"/>
  <c r="J1849" i="7"/>
  <c r="J1847" i="7"/>
  <c r="J1846" i="7"/>
  <c r="J1845" i="7"/>
  <c r="J1844" i="7"/>
  <c r="J1843" i="7"/>
  <c r="J1842" i="7"/>
  <c r="J1840" i="7"/>
  <c r="J1839" i="7"/>
  <c r="J1838" i="7"/>
  <c r="J1837" i="7"/>
  <c r="J1836" i="7"/>
  <c r="J1835" i="7"/>
  <c r="J1833" i="7"/>
  <c r="J1832" i="7"/>
  <c r="J1831" i="7"/>
  <c r="J1828" i="7"/>
  <c r="J1829" i="7"/>
  <c r="J1827" i="7"/>
  <c r="I1833" i="7"/>
  <c r="I1832" i="7"/>
  <c r="I1831" i="7"/>
  <c r="I1851" i="7"/>
  <c r="I1850" i="7"/>
  <c r="I1849" i="7"/>
  <c r="I1847" i="7"/>
  <c r="I1846" i="7"/>
  <c r="I1845" i="7"/>
  <c r="I1844" i="7"/>
  <c r="I1843" i="7"/>
  <c r="I1842" i="7"/>
  <c r="I1840" i="7"/>
  <c r="I1839" i="7"/>
  <c r="I1838" i="7"/>
  <c r="I1837" i="7"/>
  <c r="I1836" i="7"/>
  <c r="I1835" i="7"/>
  <c r="I1825" i="7"/>
  <c r="I1826" i="7"/>
  <c r="I1827" i="7"/>
  <c r="I1828" i="7"/>
  <c r="I1829" i="7"/>
  <c r="I1824" i="7"/>
  <c r="I1813" i="7" a="1"/>
  <c r="I1813" i="7" s="1"/>
  <c r="H1820" i="7"/>
  <c r="H1851" i="7"/>
  <c r="K1851" i="7" s="1"/>
  <c r="H1850" i="7"/>
  <c r="H1849" i="7"/>
  <c r="H1847" i="7"/>
  <c r="K1847" i="7" s="1"/>
  <c r="H1846" i="7"/>
  <c r="H1845" i="7"/>
  <c r="H1844" i="7"/>
  <c r="H1843" i="7"/>
  <c r="H1842" i="7"/>
  <c r="K1840" i="7"/>
  <c r="H1840" i="7"/>
  <c r="H1839" i="7"/>
  <c r="K1839" i="7" s="1"/>
  <c r="H1838" i="7"/>
  <c r="K1838" i="7" s="1"/>
  <c r="H1837" i="7"/>
  <c r="K1837" i="7" s="1"/>
  <c r="H1836" i="7"/>
  <c r="K1836" i="7" s="1"/>
  <c r="H1835" i="7"/>
  <c r="K1835" i="7" s="1"/>
  <c r="H1833" i="7"/>
  <c r="K1833" i="7" s="1"/>
  <c r="H1832" i="7"/>
  <c r="K1832" i="7" s="1"/>
  <c r="H1831" i="7"/>
  <c r="K1831" i="7" s="1"/>
  <c r="H1829" i="7"/>
  <c r="H1828" i="7"/>
  <c r="K1828" i="7" s="1"/>
  <c r="H1827" i="7"/>
  <c r="K1827" i="7" s="1"/>
  <c r="H1826" i="7"/>
  <c r="H1825" i="7"/>
  <c r="H1824" i="7"/>
  <c r="H1819" i="7"/>
  <c r="H1818" i="7"/>
  <c r="H1817" i="7"/>
  <c r="H1816" i="7"/>
  <c r="L1815" i="7"/>
  <c r="H1815" i="7"/>
  <c r="L1814" i="7"/>
  <c r="H1814" i="7"/>
  <c r="J1767" i="7"/>
  <c r="J1766" i="7"/>
  <c r="J1765" i="7"/>
  <c r="J1763" i="7"/>
  <c r="J1762" i="7"/>
  <c r="J1761" i="7"/>
  <c r="J1760" i="7"/>
  <c r="J1759" i="7"/>
  <c r="J1758" i="7"/>
  <c r="J1756" i="7"/>
  <c r="J1755" i="7"/>
  <c r="J1754" i="7"/>
  <c r="J1753" i="7"/>
  <c r="J1752" i="7"/>
  <c r="J1751" i="7"/>
  <c r="J1749" i="7"/>
  <c r="J1748" i="7"/>
  <c r="J1747" i="7"/>
  <c r="J1744" i="7"/>
  <c r="J1745" i="7"/>
  <c r="J1743" i="7"/>
  <c r="I1749" i="7"/>
  <c r="I1748" i="7"/>
  <c r="I1747" i="7"/>
  <c r="I1767" i="7"/>
  <c r="I1766" i="7"/>
  <c r="I1765" i="7"/>
  <c r="I1763" i="7"/>
  <c r="I1762" i="7"/>
  <c r="I1761" i="7"/>
  <c r="I1760" i="7"/>
  <c r="I1759" i="7"/>
  <c r="I1758" i="7"/>
  <c r="I1756" i="7"/>
  <c r="I1755" i="7"/>
  <c r="I1754" i="7"/>
  <c r="I1753" i="7"/>
  <c r="I1752" i="7"/>
  <c r="I1751" i="7"/>
  <c r="I1741" i="7"/>
  <c r="I1742" i="7"/>
  <c r="I1743" i="7"/>
  <c r="I1744" i="7"/>
  <c r="I1745" i="7"/>
  <c r="I1740" i="7"/>
  <c r="I1729" i="7" a="1"/>
  <c r="I1729" i="7" s="1"/>
  <c r="H1767" i="7"/>
  <c r="K1767" i="7" s="1"/>
  <c r="H1766" i="7"/>
  <c r="K1766" i="7" s="1"/>
  <c r="H1765" i="7"/>
  <c r="H1763" i="7"/>
  <c r="K1763" i="7" s="1"/>
  <c r="H1762" i="7"/>
  <c r="K1762" i="7" s="1"/>
  <c r="H1761" i="7"/>
  <c r="H1760" i="7"/>
  <c r="H1759" i="7"/>
  <c r="H1758" i="7"/>
  <c r="K1756" i="7"/>
  <c r="H1756" i="7"/>
  <c r="H1755" i="7"/>
  <c r="K1755" i="7" s="1"/>
  <c r="H1754" i="7"/>
  <c r="H1753" i="7"/>
  <c r="H1752" i="7"/>
  <c r="H1751" i="7"/>
  <c r="H1749" i="7"/>
  <c r="K1749" i="7" s="1"/>
  <c r="H1748" i="7"/>
  <c r="K1748" i="7" s="1"/>
  <c r="H1747" i="7"/>
  <c r="K1747" i="7" s="1"/>
  <c r="H1745" i="7"/>
  <c r="H1744" i="7"/>
  <c r="K1744" i="7" s="1"/>
  <c r="H1743" i="7"/>
  <c r="K1743" i="7" s="1"/>
  <c r="H1742" i="7"/>
  <c r="H1741" i="7"/>
  <c r="H1740" i="7"/>
  <c r="H1736" i="7"/>
  <c r="H1735" i="7"/>
  <c r="H1734" i="7"/>
  <c r="H1733" i="7"/>
  <c r="H1732" i="7"/>
  <c r="L1731" i="7"/>
  <c r="H1731" i="7"/>
  <c r="L1730" i="7"/>
  <c r="H1730" i="7"/>
  <c r="I1664" i="7"/>
  <c r="I1663" i="7"/>
  <c r="I1683" i="7"/>
  <c r="I1681" i="7"/>
  <c r="I1676" i="7"/>
  <c r="I1675" i="7"/>
  <c r="I1674" i="7"/>
  <c r="I1671" i="7"/>
  <c r="I1667" i="7"/>
  <c r="I1657" i="7"/>
  <c r="I1658" i="7"/>
  <c r="I1660" i="7"/>
  <c r="H1653" i="7"/>
  <c r="H1652" i="7"/>
  <c r="H1683" i="7"/>
  <c r="H1682" i="7"/>
  <c r="H1681" i="7"/>
  <c r="H1679" i="7"/>
  <c r="H1678" i="7"/>
  <c r="H1677" i="7"/>
  <c r="H1676" i="7"/>
  <c r="H1675" i="7"/>
  <c r="H1674" i="7"/>
  <c r="H1672" i="7"/>
  <c r="H1671" i="7"/>
  <c r="H1670" i="7"/>
  <c r="H1669" i="7"/>
  <c r="H1668" i="7"/>
  <c r="H1667" i="7"/>
  <c r="H1665" i="7"/>
  <c r="H1664" i="7"/>
  <c r="H1663" i="7"/>
  <c r="H1661" i="7"/>
  <c r="H1660" i="7"/>
  <c r="H1659" i="7"/>
  <c r="H1658" i="7"/>
  <c r="H1657" i="7"/>
  <c r="H1656" i="7"/>
  <c r="H1651" i="7"/>
  <c r="H1650" i="7"/>
  <c r="H1649" i="7"/>
  <c r="H1648" i="7"/>
  <c r="L1647" i="7"/>
  <c r="H1647" i="7"/>
  <c r="L1646" i="7"/>
  <c r="H1646" i="7"/>
  <c r="I1435" i="7" a="1"/>
  <c r="I1435" i="7" s="1"/>
  <c r="H1473" i="7"/>
  <c r="H1472" i="7"/>
  <c r="H1471" i="7"/>
  <c r="H1469" i="7"/>
  <c r="H1468" i="7"/>
  <c r="H1467" i="7"/>
  <c r="H1466" i="7"/>
  <c r="H1465" i="7"/>
  <c r="H1464" i="7"/>
  <c r="H1462" i="7"/>
  <c r="H1461" i="7"/>
  <c r="H1460" i="7"/>
  <c r="H1459" i="7"/>
  <c r="H1458" i="7"/>
  <c r="H1457" i="7"/>
  <c r="H1455" i="7"/>
  <c r="H1454" i="7"/>
  <c r="H1453" i="7"/>
  <c r="H1451" i="7"/>
  <c r="H1450" i="7"/>
  <c r="H1449" i="7"/>
  <c r="H1448" i="7"/>
  <c r="H1447" i="7"/>
  <c r="H1446" i="7"/>
  <c r="H1441" i="7"/>
  <c r="H1440" i="7"/>
  <c r="H1439" i="7"/>
  <c r="H1438" i="7"/>
  <c r="L1437" i="7"/>
  <c r="H1437" i="7"/>
  <c r="L1436" i="7"/>
  <c r="H1436" i="7"/>
  <c r="I1351" i="7" a="1"/>
  <c r="I1351" i="7" s="1"/>
  <c r="L1353" i="7"/>
  <c r="H1389" i="7"/>
  <c r="H1388" i="7"/>
  <c r="H1387" i="7"/>
  <c r="H1385" i="7"/>
  <c r="H1384" i="7"/>
  <c r="H1383" i="7"/>
  <c r="H1382" i="7"/>
  <c r="H1381" i="7"/>
  <c r="H1380" i="7"/>
  <c r="H1378" i="7"/>
  <c r="H1377" i="7"/>
  <c r="H1376" i="7"/>
  <c r="H1375" i="7"/>
  <c r="H1374" i="7"/>
  <c r="H1373" i="7"/>
  <c r="H1371" i="7"/>
  <c r="H1370" i="7"/>
  <c r="H1369" i="7"/>
  <c r="H1367" i="7"/>
  <c r="H1366" i="7"/>
  <c r="H1365" i="7"/>
  <c r="H1364" i="7"/>
  <c r="H1363" i="7"/>
  <c r="H1362" i="7"/>
  <c r="H1359" i="7"/>
  <c r="H1358" i="7"/>
  <c r="H1357" i="7"/>
  <c r="H1356" i="7"/>
  <c r="H1355" i="7"/>
  <c r="H1354" i="7"/>
  <c r="H1353" i="7"/>
  <c r="H1352" i="7"/>
  <c r="I1305" i="7"/>
  <c r="I1304" i="7"/>
  <c r="I1303" i="7"/>
  <c r="I1298" i="7"/>
  <c r="I1292" i="7"/>
  <c r="I1291" i="7"/>
  <c r="I1290" i="7"/>
  <c r="I1289" i="7"/>
  <c r="I1280" i="7"/>
  <c r="I1281" i="7"/>
  <c r="I1282" i="7"/>
  <c r="I1283" i="7"/>
  <c r="I1267" i="7" a="1"/>
  <c r="I1267" i="7" s="1"/>
  <c r="H1305" i="7"/>
  <c r="H1304" i="7"/>
  <c r="H1303" i="7"/>
  <c r="H1301" i="7"/>
  <c r="H1300" i="7"/>
  <c r="H1299" i="7"/>
  <c r="H1298" i="7"/>
  <c r="H1297" i="7"/>
  <c r="H1296" i="7"/>
  <c r="H1294" i="7"/>
  <c r="H1293" i="7"/>
  <c r="H1292" i="7"/>
  <c r="H1291" i="7"/>
  <c r="H1290" i="7"/>
  <c r="H1289" i="7"/>
  <c r="H1287" i="7"/>
  <c r="H1286" i="7"/>
  <c r="H1285" i="7"/>
  <c r="H1283" i="7"/>
  <c r="H1282" i="7"/>
  <c r="H1281" i="7"/>
  <c r="H1280" i="7"/>
  <c r="H1279" i="7"/>
  <c r="H1278" i="7"/>
  <c r="H1275" i="7"/>
  <c r="H1274" i="7"/>
  <c r="H1273" i="7"/>
  <c r="H1272" i="7"/>
  <c r="H1271" i="7"/>
  <c r="H1270" i="7"/>
  <c r="L1269" i="7"/>
  <c r="H1269" i="7"/>
  <c r="L1268" i="7"/>
  <c r="H1268" i="7"/>
  <c r="I1225" i="7" a="1"/>
  <c r="I1225" i="7" s="1"/>
  <c r="H1263" i="7"/>
  <c r="H1262" i="7"/>
  <c r="H1261" i="7"/>
  <c r="H1259" i="7"/>
  <c r="H1258" i="7"/>
  <c r="H1257" i="7"/>
  <c r="H1256" i="7"/>
  <c r="H1255" i="7"/>
  <c r="H1254" i="7"/>
  <c r="H1252" i="7"/>
  <c r="H1251" i="7"/>
  <c r="H1250" i="7"/>
  <c r="H1249" i="7"/>
  <c r="H1248" i="7"/>
  <c r="H1247" i="7"/>
  <c r="H1245" i="7"/>
  <c r="H1244" i="7"/>
  <c r="H1243" i="7"/>
  <c r="H1241" i="7"/>
  <c r="H1240" i="7"/>
  <c r="H1239" i="7"/>
  <c r="H1238" i="7"/>
  <c r="H1237" i="7"/>
  <c r="H1236" i="7"/>
  <c r="H1233" i="7"/>
  <c r="H1232" i="7"/>
  <c r="H1231" i="7"/>
  <c r="H1230" i="7"/>
  <c r="H1229" i="7"/>
  <c r="H1228" i="7"/>
  <c r="L1227" i="7"/>
  <c r="H1227" i="7"/>
  <c r="L1226" i="7"/>
  <c r="H1226" i="7"/>
  <c r="I1099" i="7" a="1"/>
  <c r="I1099" i="7" s="1"/>
  <c r="L1101" i="7"/>
  <c r="H1137" i="7"/>
  <c r="H1136" i="7"/>
  <c r="H1135" i="7"/>
  <c r="H1133" i="7"/>
  <c r="H1132" i="7"/>
  <c r="H1131" i="7"/>
  <c r="H1130" i="7"/>
  <c r="H1129" i="7"/>
  <c r="H1128" i="7"/>
  <c r="H1126" i="7"/>
  <c r="H1125" i="7"/>
  <c r="H1124" i="7"/>
  <c r="H1123" i="7"/>
  <c r="H1122" i="7"/>
  <c r="H1121" i="7"/>
  <c r="H1119" i="7"/>
  <c r="H1118" i="7"/>
  <c r="H1117" i="7"/>
  <c r="H1115" i="7"/>
  <c r="H1114" i="7"/>
  <c r="H1113" i="7"/>
  <c r="H1112" i="7"/>
  <c r="H1111" i="7"/>
  <c r="H1110" i="7"/>
  <c r="H1107" i="7"/>
  <c r="H1106" i="7"/>
  <c r="H1105" i="7"/>
  <c r="H1104" i="7"/>
  <c r="H1103" i="7"/>
  <c r="H1102" i="7"/>
  <c r="H1101" i="7"/>
  <c r="H1100" i="7"/>
  <c r="I1035" i="7"/>
  <c r="I1034" i="7"/>
  <c r="I1033" i="7"/>
  <c r="I1053" i="7"/>
  <c r="I1052" i="7"/>
  <c r="I1051" i="7"/>
  <c r="I1049" i="7"/>
  <c r="I1048" i="7"/>
  <c r="I1047" i="7"/>
  <c r="I1046" i="7"/>
  <c r="I1045" i="7"/>
  <c r="I1044" i="7"/>
  <c r="I1042" i="7"/>
  <c r="I1041" i="7"/>
  <c r="I1040" i="7"/>
  <c r="I1039" i="7"/>
  <c r="I1038" i="7"/>
  <c r="I1037" i="7"/>
  <c r="I1027" i="7"/>
  <c r="I1028" i="7"/>
  <c r="I1029" i="7"/>
  <c r="I1030" i="7"/>
  <c r="I1031" i="7"/>
  <c r="I1026" i="7"/>
  <c r="L1016" i="7"/>
  <c r="H1053" i="7"/>
  <c r="H1052" i="7"/>
  <c r="H1051" i="7"/>
  <c r="H1049" i="7"/>
  <c r="H1048" i="7"/>
  <c r="H1047" i="7"/>
  <c r="H1046" i="7"/>
  <c r="H1045" i="7"/>
  <c r="H1044" i="7"/>
  <c r="H1042" i="7"/>
  <c r="H1041" i="7"/>
  <c r="H1040" i="7"/>
  <c r="H1039" i="7"/>
  <c r="H1038" i="7"/>
  <c r="H1037" i="7"/>
  <c r="H1035" i="7"/>
  <c r="H1034" i="7"/>
  <c r="H1033" i="7"/>
  <c r="H1031" i="7"/>
  <c r="H1030" i="7"/>
  <c r="H1029" i="7"/>
  <c r="H1028" i="7"/>
  <c r="H1027" i="7"/>
  <c r="H1026" i="7"/>
  <c r="H1023" i="7"/>
  <c r="H1022" i="7"/>
  <c r="H1021" i="7"/>
  <c r="H1020" i="7"/>
  <c r="H1019" i="7"/>
  <c r="H1018" i="7"/>
  <c r="L1017" i="7"/>
  <c r="H1017" i="7"/>
  <c r="H1016" i="7"/>
  <c r="J969" i="7"/>
  <c r="J968" i="7"/>
  <c r="J967" i="7"/>
  <c r="J965" i="7"/>
  <c r="J964" i="7"/>
  <c r="J963" i="7"/>
  <c r="J962" i="7"/>
  <c r="J961" i="7"/>
  <c r="J960" i="7"/>
  <c r="J958" i="7"/>
  <c r="J957" i="7"/>
  <c r="J956" i="7"/>
  <c r="J955" i="7"/>
  <c r="J954" i="7"/>
  <c r="J953" i="7"/>
  <c r="J951" i="7"/>
  <c r="J950" i="7"/>
  <c r="J949" i="7"/>
  <c r="J946" i="7"/>
  <c r="J947" i="7"/>
  <c r="J945" i="7"/>
  <c r="I931" i="7" a="1"/>
  <c r="I931" i="7" s="1"/>
  <c r="H969" i="7"/>
  <c r="H968" i="7"/>
  <c r="H967" i="7"/>
  <c r="H965" i="7"/>
  <c r="H964" i="7"/>
  <c r="H963" i="7"/>
  <c r="H962" i="7"/>
  <c r="H961" i="7"/>
  <c r="H960" i="7"/>
  <c r="H958" i="7"/>
  <c r="H957" i="7"/>
  <c r="H956" i="7"/>
  <c r="H955" i="7"/>
  <c r="H954" i="7"/>
  <c r="H953" i="7"/>
  <c r="H951" i="7"/>
  <c r="H950" i="7"/>
  <c r="H949" i="7"/>
  <c r="H947" i="7"/>
  <c r="H946" i="7"/>
  <c r="H945" i="7"/>
  <c r="H944" i="7"/>
  <c r="H943" i="7"/>
  <c r="H942" i="7"/>
  <c r="H939" i="7"/>
  <c r="H938" i="7"/>
  <c r="H937" i="7"/>
  <c r="H936" i="7"/>
  <c r="H935" i="7"/>
  <c r="H934" i="7"/>
  <c r="L933" i="7"/>
  <c r="H933" i="7"/>
  <c r="L932" i="7"/>
  <c r="H932" i="7"/>
  <c r="J885" i="7"/>
  <c r="J884" i="7"/>
  <c r="J883" i="7"/>
  <c r="J881" i="7"/>
  <c r="J880" i="7"/>
  <c r="J879" i="7"/>
  <c r="J878" i="7"/>
  <c r="J877" i="7"/>
  <c r="J876" i="7"/>
  <c r="J874" i="7"/>
  <c r="J873" i="7"/>
  <c r="J872" i="7"/>
  <c r="J871" i="7"/>
  <c r="J870" i="7"/>
  <c r="J869" i="7"/>
  <c r="J867" i="7"/>
  <c r="J866" i="7"/>
  <c r="J865" i="7"/>
  <c r="J862" i="7"/>
  <c r="J863" i="7"/>
  <c r="J861" i="7"/>
  <c r="I867" i="7"/>
  <c r="I866" i="7"/>
  <c r="I865" i="7"/>
  <c r="I885" i="7"/>
  <c r="I884" i="7"/>
  <c r="I883" i="7"/>
  <c r="I881" i="7"/>
  <c r="I880" i="7"/>
  <c r="I879" i="7"/>
  <c r="I878" i="7"/>
  <c r="I877" i="7"/>
  <c r="I876" i="7"/>
  <c r="I874" i="7"/>
  <c r="I873" i="7"/>
  <c r="I872" i="7"/>
  <c r="I871" i="7"/>
  <c r="I870" i="7"/>
  <c r="I869" i="7"/>
  <c r="I859" i="7"/>
  <c r="I860" i="7"/>
  <c r="I861" i="7"/>
  <c r="I862" i="7"/>
  <c r="I863" i="7"/>
  <c r="I858" i="7"/>
  <c r="I847" i="7" a="1"/>
  <c r="I847" i="7" s="1"/>
  <c r="H885" i="7"/>
  <c r="K885" i="7" s="1"/>
  <c r="H884" i="7"/>
  <c r="K884" i="7" s="1"/>
  <c r="M883" i="7" s="1"/>
  <c r="H883" i="7"/>
  <c r="H881" i="7"/>
  <c r="K881" i="7" s="1"/>
  <c r="H880" i="7"/>
  <c r="K880" i="7" s="1"/>
  <c r="H879" i="7"/>
  <c r="H878" i="7"/>
  <c r="H877" i="7"/>
  <c r="H876" i="7"/>
  <c r="K874" i="7"/>
  <c r="H874" i="7"/>
  <c r="H873" i="7"/>
  <c r="H872" i="7"/>
  <c r="H871" i="7"/>
  <c r="H870" i="7"/>
  <c r="H869" i="7"/>
  <c r="H867" i="7"/>
  <c r="K867" i="7" s="1"/>
  <c r="H866" i="7"/>
  <c r="K866" i="7" s="1"/>
  <c r="H865" i="7"/>
  <c r="H863" i="7"/>
  <c r="H862" i="7"/>
  <c r="K862" i="7" s="1"/>
  <c r="H861" i="7"/>
  <c r="K861" i="7" s="1"/>
  <c r="H860" i="7"/>
  <c r="H859" i="7"/>
  <c r="H858" i="7"/>
  <c r="H855" i="7"/>
  <c r="H854" i="7"/>
  <c r="H853" i="7"/>
  <c r="H852" i="7"/>
  <c r="H851" i="7"/>
  <c r="H850" i="7"/>
  <c r="H849" i="7"/>
  <c r="L848" i="7"/>
  <c r="H848" i="7"/>
  <c r="I788" i="7"/>
  <c r="L765" i="7"/>
  <c r="I763" i="7" a="1"/>
  <c r="I763" i="7" s="1"/>
  <c r="H801" i="7"/>
  <c r="H800" i="7"/>
  <c r="H799" i="7"/>
  <c r="H797" i="7"/>
  <c r="H796" i="7"/>
  <c r="H795" i="7"/>
  <c r="H794" i="7"/>
  <c r="H793" i="7"/>
  <c r="H792" i="7"/>
  <c r="H790" i="7"/>
  <c r="H789" i="7"/>
  <c r="H788" i="7"/>
  <c r="H787" i="7"/>
  <c r="H786" i="7"/>
  <c r="H785" i="7"/>
  <c r="H783" i="7"/>
  <c r="H782" i="7"/>
  <c r="H781" i="7"/>
  <c r="H779" i="7"/>
  <c r="H778" i="7"/>
  <c r="H777" i="7"/>
  <c r="H776" i="7"/>
  <c r="H775" i="7"/>
  <c r="H774" i="7"/>
  <c r="H771" i="7"/>
  <c r="H770" i="7"/>
  <c r="H769" i="7"/>
  <c r="H768" i="7"/>
  <c r="H767" i="7"/>
  <c r="H766" i="7"/>
  <c r="H765" i="7"/>
  <c r="L764" i="7"/>
  <c r="H764" i="7"/>
  <c r="J717" i="7"/>
  <c r="J716" i="7"/>
  <c r="J715" i="7"/>
  <c r="J713" i="7"/>
  <c r="J712" i="7"/>
  <c r="J711" i="7"/>
  <c r="J710" i="7"/>
  <c r="J709" i="7"/>
  <c r="J708" i="7"/>
  <c r="J704" i="7"/>
  <c r="J705" i="7"/>
  <c r="K705" i="7" s="1"/>
  <c r="J706" i="7"/>
  <c r="J703" i="7"/>
  <c r="J702" i="7"/>
  <c r="J701" i="7"/>
  <c r="J699" i="7"/>
  <c r="J698" i="7"/>
  <c r="J697" i="7"/>
  <c r="J694" i="7"/>
  <c r="J695" i="7"/>
  <c r="J693" i="7"/>
  <c r="I699" i="7"/>
  <c r="I698" i="7"/>
  <c r="I697" i="7"/>
  <c r="I717" i="7"/>
  <c r="I716" i="7"/>
  <c r="I715" i="7"/>
  <c r="I713" i="7"/>
  <c r="I712" i="7"/>
  <c r="I711" i="7"/>
  <c r="I710" i="7"/>
  <c r="I709" i="7"/>
  <c r="I708" i="7"/>
  <c r="I706" i="7"/>
  <c r="I705" i="7"/>
  <c r="I704" i="7"/>
  <c r="I703" i="7"/>
  <c r="I702" i="7"/>
  <c r="I701" i="7"/>
  <c r="I691" i="7"/>
  <c r="I692" i="7"/>
  <c r="I693" i="7"/>
  <c r="I694" i="7"/>
  <c r="I695" i="7"/>
  <c r="I690" i="7"/>
  <c r="I679" i="7" a="1"/>
  <c r="I679" i="7" s="1"/>
  <c r="H717" i="7"/>
  <c r="K717" i="7" s="1"/>
  <c r="H716" i="7"/>
  <c r="K716" i="7" s="1"/>
  <c r="M715" i="7" s="1"/>
  <c r="H715" i="7"/>
  <c r="H713" i="7"/>
  <c r="K713" i="7" s="1"/>
  <c r="H712" i="7"/>
  <c r="K712" i="7" s="1"/>
  <c r="H711" i="7"/>
  <c r="H710" i="7"/>
  <c r="H709" i="7"/>
  <c r="H708" i="7"/>
  <c r="K706" i="7"/>
  <c r="H706" i="7"/>
  <c r="H705" i="7"/>
  <c r="H704" i="7"/>
  <c r="K704" i="7" s="1"/>
  <c r="H703" i="7"/>
  <c r="K703" i="7" s="1"/>
  <c r="H702" i="7"/>
  <c r="K702" i="7" s="1"/>
  <c r="H701" i="7"/>
  <c r="K701" i="7" s="1"/>
  <c r="H699" i="7"/>
  <c r="K699" i="7" s="1"/>
  <c r="H698" i="7"/>
  <c r="K698" i="7" s="1"/>
  <c r="H697" i="7"/>
  <c r="K697" i="7" s="1"/>
  <c r="H695" i="7"/>
  <c r="H694" i="7"/>
  <c r="K694" i="7" s="1"/>
  <c r="H693" i="7"/>
  <c r="K693" i="7" s="1"/>
  <c r="H692" i="7"/>
  <c r="H691" i="7"/>
  <c r="H690" i="7"/>
  <c r="H687" i="7"/>
  <c r="H686" i="7"/>
  <c r="H685" i="7"/>
  <c r="H684" i="7"/>
  <c r="H683" i="7"/>
  <c r="H682" i="7"/>
  <c r="L681" i="7"/>
  <c r="H681" i="7"/>
  <c r="L680" i="7"/>
  <c r="H680" i="7"/>
  <c r="I595" i="7" a="1"/>
  <c r="H633" i="7"/>
  <c r="H632" i="7"/>
  <c r="H631" i="7"/>
  <c r="H629" i="7"/>
  <c r="H628" i="7"/>
  <c r="H627" i="7"/>
  <c r="H626" i="7"/>
  <c r="H625" i="7"/>
  <c r="H624" i="7"/>
  <c r="H622" i="7"/>
  <c r="H621" i="7"/>
  <c r="H620" i="7"/>
  <c r="H619" i="7"/>
  <c r="H618" i="7"/>
  <c r="H617" i="7"/>
  <c r="H615" i="7"/>
  <c r="H614" i="7"/>
  <c r="H613" i="7"/>
  <c r="H611" i="7"/>
  <c r="H610" i="7"/>
  <c r="H609" i="7"/>
  <c r="H608" i="7"/>
  <c r="H607" i="7"/>
  <c r="H606" i="7"/>
  <c r="H603" i="7"/>
  <c r="H602" i="7"/>
  <c r="H601" i="7"/>
  <c r="H600" i="7"/>
  <c r="H599" i="7"/>
  <c r="H598" i="7"/>
  <c r="L597" i="7"/>
  <c r="H597" i="7"/>
  <c r="H596" i="7"/>
  <c r="H180" i="7"/>
  <c r="I1659" i="7" l="1"/>
  <c r="I1672" i="7"/>
  <c r="I1682" i="7"/>
  <c r="I1668" i="7"/>
  <c r="I1677" i="7"/>
  <c r="I1665" i="7"/>
  <c r="I1656" i="7"/>
  <c r="I1653" i="7" s="1"/>
  <c r="I1669" i="7"/>
  <c r="I1678" i="7"/>
  <c r="I1661" i="7"/>
  <c r="I1670" i="7"/>
  <c r="I1679" i="7"/>
  <c r="I1449" i="7"/>
  <c r="I1462" i="7"/>
  <c r="I1448" i="7"/>
  <c r="I1443" i="7" s="1"/>
  <c r="J1446" i="7" s="1"/>
  <c r="K1446" i="7" s="1"/>
  <c r="I1464" i="7"/>
  <c r="I1473" i="7"/>
  <c r="I1457" i="7"/>
  <c r="I1466" i="7"/>
  <c r="I1454" i="7"/>
  <c r="I1446" i="7"/>
  <c r="I1459" i="7"/>
  <c r="I1468" i="7"/>
  <c r="I1465" i="7"/>
  <c r="I1455" i="7"/>
  <c r="I1451" i="7"/>
  <c r="I1460" i="7"/>
  <c r="I1469" i="7"/>
  <c r="I1472" i="7"/>
  <c r="I1447" i="7"/>
  <c r="I1453" i="7"/>
  <c r="I1458" i="7"/>
  <c r="I1467" i="7"/>
  <c r="I1450" i="7"/>
  <c r="I1461" i="7"/>
  <c r="I1471" i="7"/>
  <c r="I1371" i="7"/>
  <c r="I1387" i="7"/>
  <c r="I1373" i="7"/>
  <c r="I1382" i="7"/>
  <c r="I1370" i="7"/>
  <c r="I1362" i="7"/>
  <c r="I1375" i="7"/>
  <c r="I1384" i="7"/>
  <c r="I1366" i="7"/>
  <c r="I1374" i="7"/>
  <c r="I1376" i="7"/>
  <c r="I1365" i="7"/>
  <c r="I1378" i="7"/>
  <c r="I1388" i="7"/>
  <c r="I1367" i="7"/>
  <c r="I1364" i="7"/>
  <c r="I1380" i="7"/>
  <c r="I1389" i="7"/>
  <c r="I1383" i="7"/>
  <c r="I1385" i="7"/>
  <c r="I1377" i="7"/>
  <c r="I1363" i="7"/>
  <c r="I1381" i="7"/>
  <c r="I1369" i="7"/>
  <c r="J1282" i="7"/>
  <c r="K1282" i="7" s="1"/>
  <c r="I1278" i="7"/>
  <c r="I1287" i="7"/>
  <c r="I1297" i="7"/>
  <c r="I1279" i="7"/>
  <c r="I1275" i="7" s="1"/>
  <c r="J1298" i="7" s="1"/>
  <c r="K1298" i="7" s="1"/>
  <c r="I1293" i="7"/>
  <c r="J1293" i="7" s="1"/>
  <c r="I1299" i="7"/>
  <c r="I1285" i="7"/>
  <c r="I1294" i="7"/>
  <c r="I1300" i="7"/>
  <c r="I1286" i="7"/>
  <c r="I1296" i="7"/>
  <c r="I1301" i="7"/>
  <c r="I1239" i="7"/>
  <c r="I1254" i="7"/>
  <c r="I1241" i="7"/>
  <c r="I1250" i="7"/>
  <c r="I1259" i="7"/>
  <c r="I1240" i="7"/>
  <c r="I1251" i="7"/>
  <c r="I1261" i="7"/>
  <c r="I1252" i="7"/>
  <c r="I1238" i="7"/>
  <c r="I1263" i="7"/>
  <c r="I1237" i="7"/>
  <c r="I1255" i="7"/>
  <c r="I1243" i="7"/>
  <c r="I1247" i="7"/>
  <c r="I1256" i="7"/>
  <c r="I1244" i="7"/>
  <c r="I1262" i="7"/>
  <c r="I1248" i="7"/>
  <c r="I1257" i="7"/>
  <c r="I1245" i="7"/>
  <c r="I1236" i="7"/>
  <c r="I1233" i="7" s="1"/>
  <c r="J1238" i="7" s="1"/>
  <c r="K1238" i="7" s="1"/>
  <c r="I1249" i="7"/>
  <c r="I1258" i="7"/>
  <c r="I785" i="7"/>
  <c r="I794" i="7"/>
  <c r="I782" i="7"/>
  <c r="I783" i="7"/>
  <c r="I774" i="7"/>
  <c r="I779" i="7"/>
  <c r="I789" i="7"/>
  <c r="I777" i="7"/>
  <c r="I790" i="7"/>
  <c r="I800" i="7"/>
  <c r="I786" i="7"/>
  <c r="I787" i="7"/>
  <c r="I778" i="7"/>
  <c r="I776" i="7"/>
  <c r="I771" i="7" s="1"/>
  <c r="I792" i="7"/>
  <c r="I801" i="7"/>
  <c r="I795" i="7"/>
  <c r="I796" i="7"/>
  <c r="I797" i="7"/>
  <c r="I799" i="7"/>
  <c r="I775" i="7"/>
  <c r="I793" i="7"/>
  <c r="I781" i="7"/>
  <c r="K2185" i="7"/>
  <c r="N2185" i="7" s="1"/>
  <c r="K2179" i="7"/>
  <c r="K2180" i="7"/>
  <c r="K2181" i="7"/>
  <c r="K2182" i="7"/>
  <c r="I2157" i="7"/>
  <c r="J2160" i="7" s="1"/>
  <c r="K2160" i="7" s="1"/>
  <c r="J2162" i="7"/>
  <c r="K2162" i="7" s="1"/>
  <c r="M2167" i="7"/>
  <c r="L2167" i="7"/>
  <c r="N2167" i="7" s="1"/>
  <c r="L2163" i="7"/>
  <c r="N2163" i="7" s="1"/>
  <c r="M2163" i="7"/>
  <c r="O2163" i="7" s="1"/>
  <c r="N2171" i="7"/>
  <c r="K2084" i="7"/>
  <c r="M2101" i="7"/>
  <c r="K2101" i="7"/>
  <c r="L2101" i="7" s="1"/>
  <c r="N2101" i="7" s="1"/>
  <c r="K2094" i="7"/>
  <c r="K2095" i="7"/>
  <c r="M2094" i="7" s="1"/>
  <c r="K2096" i="7"/>
  <c r="K2097" i="7"/>
  <c r="M2097" i="7" s="1"/>
  <c r="K2088" i="7"/>
  <c r="M2087" i="7" s="1"/>
  <c r="K2087" i="7"/>
  <c r="K2089" i="7"/>
  <c r="K2090" i="7"/>
  <c r="K2091" i="7"/>
  <c r="K2081" i="7"/>
  <c r="L2079" i="7"/>
  <c r="N2079" i="7" s="1"/>
  <c r="M2079" i="7"/>
  <c r="O2079" i="7" s="1"/>
  <c r="L2090" i="7"/>
  <c r="J2078" i="7"/>
  <c r="K2078" i="7" s="1"/>
  <c r="M2083" i="7"/>
  <c r="L2083" i="7"/>
  <c r="I2073" i="7"/>
  <c r="J2077" i="7" s="1"/>
  <c r="K2077" i="7" s="1"/>
  <c r="L2017" i="7"/>
  <c r="N2017" i="7" s="1"/>
  <c r="K2013" i="7"/>
  <c r="K2010" i="7"/>
  <c r="L2010" i="7" s="1"/>
  <c r="N2010" i="7" s="1"/>
  <c r="K2006" i="7"/>
  <c r="M2006" i="7" s="1"/>
  <c r="K2003" i="7"/>
  <c r="K2004" i="7"/>
  <c r="K1997" i="7"/>
  <c r="K2000" i="7"/>
  <c r="M1999" i="7"/>
  <c r="L1999" i="7"/>
  <c r="N1999" i="7" s="1"/>
  <c r="M2013" i="7"/>
  <c r="L2013" i="7"/>
  <c r="N2013" i="7" s="1"/>
  <c r="I1989" i="7"/>
  <c r="J1994" i="7" s="1"/>
  <c r="K1994" i="7" s="1"/>
  <c r="L2003" i="7"/>
  <c r="M1995" i="7"/>
  <c r="O1995" i="7" s="1"/>
  <c r="L1995" i="7"/>
  <c r="N1995" i="7" s="1"/>
  <c r="M2003" i="7"/>
  <c r="K1920" i="7"/>
  <c r="M1919" i="7" s="1"/>
  <c r="K1911" i="7"/>
  <c r="M1922" i="7"/>
  <c r="L1922" i="7"/>
  <c r="N1922" i="7" s="1"/>
  <c r="L1919" i="7"/>
  <c r="N1919" i="7" s="1"/>
  <c r="M1926" i="7"/>
  <c r="M1929" i="7"/>
  <c r="L1929" i="7"/>
  <c r="L1915" i="7"/>
  <c r="M1915" i="7"/>
  <c r="N1933" i="7"/>
  <c r="M1911" i="7"/>
  <c r="O1911" i="7" s="1"/>
  <c r="L1911" i="7"/>
  <c r="N1911" i="7" s="1"/>
  <c r="I1905" i="7"/>
  <c r="J1909" i="7" s="1"/>
  <c r="K1909" i="7" s="1"/>
  <c r="L1926" i="7"/>
  <c r="K1843" i="7"/>
  <c r="K1849" i="7"/>
  <c r="N1849" i="7" s="1"/>
  <c r="K1850" i="7"/>
  <c r="K1842" i="7"/>
  <c r="L1842" i="7" s="1"/>
  <c r="K1844" i="7"/>
  <c r="M1842" i="7" s="1"/>
  <c r="K1845" i="7"/>
  <c r="M1845" i="7" s="1"/>
  <c r="K1846" i="7"/>
  <c r="K1829" i="7"/>
  <c r="L1827" i="7" s="1"/>
  <c r="N1827" i="7" s="1"/>
  <c r="M1827" i="7"/>
  <c r="O1827" i="7" s="1"/>
  <c r="L1835" i="7"/>
  <c r="M1835" i="7"/>
  <c r="M1831" i="7"/>
  <c r="L1845" i="7"/>
  <c r="L1838" i="7"/>
  <c r="M1838" i="7"/>
  <c r="I1821" i="7"/>
  <c r="J1825" i="7" s="1"/>
  <c r="K1825" i="7" s="1"/>
  <c r="K1765" i="7"/>
  <c r="L1765" i="7" s="1"/>
  <c r="N1765" i="7" s="1"/>
  <c r="K1758" i="7"/>
  <c r="K1759" i="7"/>
  <c r="K1760" i="7"/>
  <c r="L1758" i="7" s="1"/>
  <c r="K1761" i="7"/>
  <c r="M1761" i="7" s="1"/>
  <c r="K1752" i="7"/>
  <c r="K1753" i="7"/>
  <c r="L1751" i="7" s="1"/>
  <c r="K1754" i="7"/>
  <c r="M1754" i="7" s="1"/>
  <c r="K1751" i="7"/>
  <c r="K1745" i="7"/>
  <c r="M1743" i="7"/>
  <c r="O1743" i="7" s="1"/>
  <c r="L1743" i="7"/>
  <c r="N1743" i="7" s="1"/>
  <c r="M1747" i="7"/>
  <c r="L1747" i="7"/>
  <c r="N1747" i="7" s="1"/>
  <c r="L1754" i="7"/>
  <c r="I1737" i="7"/>
  <c r="J1742" i="7" s="1"/>
  <c r="K1742" i="7" s="1"/>
  <c r="L1352" i="7"/>
  <c r="K1293" i="7"/>
  <c r="J1279" i="7"/>
  <c r="K1279" i="7" s="1"/>
  <c r="L1100" i="7"/>
  <c r="I1117" i="7"/>
  <c r="I1136" i="7"/>
  <c r="I1126" i="7"/>
  <c r="I1113" i="7"/>
  <c r="I1119" i="7"/>
  <c r="I1131" i="7"/>
  <c r="I1122" i="7"/>
  <c r="I1128" i="7"/>
  <c r="I1135" i="7"/>
  <c r="I1125" i="7"/>
  <c r="I1114" i="7"/>
  <c r="I1111" i="7"/>
  <c r="I1112" i="7"/>
  <c r="I1133" i="7"/>
  <c r="I1115" i="7"/>
  <c r="I1118" i="7"/>
  <c r="I1121" i="7"/>
  <c r="I1132" i="7"/>
  <c r="I1123" i="7"/>
  <c r="I1110" i="7"/>
  <c r="I1130" i="7"/>
  <c r="I1129" i="7"/>
  <c r="I1137" i="7"/>
  <c r="I1023" i="7"/>
  <c r="J1029" i="7" s="1"/>
  <c r="K1029" i="7" s="1"/>
  <c r="I965" i="7"/>
  <c r="I956" i="7"/>
  <c r="I947" i="7"/>
  <c r="I950" i="7"/>
  <c r="K950" i="7" s="1"/>
  <c r="I949" i="7"/>
  <c r="K949" i="7" s="1"/>
  <c r="I969" i="7"/>
  <c r="I968" i="7"/>
  <c r="I967" i="7"/>
  <c r="K967" i="7" s="1"/>
  <c r="I964" i="7"/>
  <c r="I955" i="7"/>
  <c r="I942" i="7"/>
  <c r="I953" i="7"/>
  <c r="K953" i="7" s="1"/>
  <c r="I943" i="7"/>
  <c r="I960" i="7"/>
  <c r="I958" i="7"/>
  <c r="K958" i="7" s="1"/>
  <c r="I945" i="7"/>
  <c r="K945" i="7" s="1"/>
  <c r="I957" i="7"/>
  <c r="I946" i="7"/>
  <c r="I951" i="7"/>
  <c r="I963" i="7"/>
  <c r="K963" i="7" s="1"/>
  <c r="I954" i="7"/>
  <c r="K954" i="7" s="1"/>
  <c r="M953" i="7" s="1"/>
  <c r="I962" i="7"/>
  <c r="I961" i="7"/>
  <c r="K961" i="7" s="1"/>
  <c r="I944" i="7"/>
  <c r="K965" i="7"/>
  <c r="K951" i="7"/>
  <c r="K969" i="7"/>
  <c r="K964" i="7"/>
  <c r="K957" i="7"/>
  <c r="M956" i="7" s="1"/>
  <c r="K956" i="7"/>
  <c r="K968" i="7"/>
  <c r="M967" i="7" s="1"/>
  <c r="K960" i="7"/>
  <c r="K962" i="7"/>
  <c r="K955" i="7"/>
  <c r="K946" i="7"/>
  <c r="K947" i="7"/>
  <c r="L956" i="7"/>
  <c r="K865" i="7"/>
  <c r="K883" i="7"/>
  <c r="L883" i="7" s="1"/>
  <c r="N883" i="7" s="1"/>
  <c r="K876" i="7"/>
  <c r="K877" i="7"/>
  <c r="M876" i="7" s="1"/>
  <c r="K878" i="7"/>
  <c r="K879" i="7"/>
  <c r="M879" i="7" s="1"/>
  <c r="K870" i="7"/>
  <c r="K871" i="7"/>
  <c r="L869" i="7" s="1"/>
  <c r="K869" i="7"/>
  <c r="K872" i="7"/>
  <c r="L872" i="7" s="1"/>
  <c r="N872" i="7" s="1"/>
  <c r="K873" i="7"/>
  <c r="K863" i="7"/>
  <c r="L861" i="7" s="1"/>
  <c r="N861" i="7" s="1"/>
  <c r="M865" i="7"/>
  <c r="L865" i="7"/>
  <c r="M872" i="7"/>
  <c r="M861" i="7"/>
  <c r="O861" i="7" s="1"/>
  <c r="I855" i="7"/>
  <c r="J859" i="7" s="1"/>
  <c r="K859" i="7" s="1"/>
  <c r="L876" i="7"/>
  <c r="K708" i="7"/>
  <c r="K715" i="7"/>
  <c r="L715" i="7" s="1"/>
  <c r="N715" i="7" s="1"/>
  <c r="K709" i="7"/>
  <c r="K710" i="7"/>
  <c r="L708" i="7" s="1"/>
  <c r="K711" i="7"/>
  <c r="K695" i="7"/>
  <c r="M693" i="7" s="1"/>
  <c r="O693" i="7" s="1"/>
  <c r="L693" i="7"/>
  <c r="N693" i="7" s="1"/>
  <c r="M708" i="7"/>
  <c r="I687" i="7"/>
  <c r="J691" i="7" s="1"/>
  <c r="K691" i="7" s="1"/>
  <c r="M697" i="7"/>
  <c r="L697" i="7"/>
  <c r="L701" i="7"/>
  <c r="M704" i="7"/>
  <c r="L704" i="7"/>
  <c r="N704" i="7" s="1"/>
  <c r="M711" i="7"/>
  <c r="L711" i="7"/>
  <c r="M701" i="7"/>
  <c r="I595" i="7"/>
  <c r="I615" i="7" s="1"/>
  <c r="I633" i="7"/>
  <c r="I624" i="7"/>
  <c r="I608" i="7"/>
  <c r="I625" i="7"/>
  <c r="I632" i="7"/>
  <c r="I622" i="7"/>
  <c r="I609" i="7"/>
  <c r="I606" i="7"/>
  <c r="I631" i="7"/>
  <c r="I621" i="7"/>
  <c r="I610" i="7"/>
  <c r="I619" i="7"/>
  <c r="I627" i="7"/>
  <c r="I611" i="7"/>
  <c r="J1657" i="7" l="1"/>
  <c r="K1657" i="7" s="1"/>
  <c r="J1676" i="7"/>
  <c r="K1676" i="7" s="1"/>
  <c r="J1669" i="7"/>
  <c r="K1669" i="7" s="1"/>
  <c r="J1660" i="7"/>
  <c r="K1660" i="7" s="1"/>
  <c r="J1679" i="7"/>
  <c r="K1679" i="7" s="1"/>
  <c r="J1682" i="7"/>
  <c r="K1682" i="7" s="1"/>
  <c r="M1681" i="7" s="1"/>
  <c r="J1674" i="7"/>
  <c r="K1674" i="7" s="1"/>
  <c r="J1659" i="7"/>
  <c r="K1659" i="7" s="1"/>
  <c r="J1665" i="7"/>
  <c r="K1665" i="7" s="1"/>
  <c r="J1667" i="7"/>
  <c r="K1667" i="7" s="1"/>
  <c r="J1672" i="7"/>
  <c r="K1672" i="7" s="1"/>
  <c r="J1661" i="7"/>
  <c r="K1661" i="7" s="1"/>
  <c r="J1671" i="7"/>
  <c r="K1671" i="7" s="1"/>
  <c r="J1677" i="7"/>
  <c r="K1677" i="7" s="1"/>
  <c r="J1663" i="7"/>
  <c r="K1663" i="7" s="1"/>
  <c r="J1670" i="7"/>
  <c r="K1670" i="7" s="1"/>
  <c r="J1664" i="7"/>
  <c r="K1664" i="7" s="1"/>
  <c r="J1675" i="7"/>
  <c r="K1675" i="7" s="1"/>
  <c r="M1674" i="7" s="1"/>
  <c r="J1678" i="7"/>
  <c r="K1678" i="7" s="1"/>
  <c r="J1668" i="7"/>
  <c r="K1668" i="7" s="1"/>
  <c r="M1667" i="7" s="1"/>
  <c r="J1681" i="7"/>
  <c r="K1681" i="7" s="1"/>
  <c r="J1683" i="7"/>
  <c r="K1683" i="7" s="1"/>
  <c r="J1461" i="7"/>
  <c r="K1461" i="7" s="1"/>
  <c r="J1469" i="7"/>
  <c r="K1469" i="7" s="1"/>
  <c r="J1459" i="7"/>
  <c r="K1459" i="7" s="1"/>
  <c r="J1450" i="7"/>
  <c r="K1450" i="7" s="1"/>
  <c r="J1460" i="7"/>
  <c r="K1460" i="7" s="1"/>
  <c r="J1473" i="7"/>
  <c r="K1473" i="7" s="1"/>
  <c r="J1451" i="7"/>
  <c r="K1451" i="7" s="1"/>
  <c r="M1449" i="7" s="1"/>
  <c r="O1449" i="7" s="1"/>
  <c r="J1454" i="7"/>
  <c r="K1454" i="7" s="1"/>
  <c r="J1453" i="7"/>
  <c r="K1453" i="7" s="1"/>
  <c r="J1465" i="7"/>
  <c r="K1465" i="7" s="1"/>
  <c r="J1457" i="7"/>
  <c r="K1457" i="7" s="1"/>
  <c r="J1449" i="7"/>
  <c r="K1449" i="7" s="1"/>
  <c r="J1458" i="7"/>
  <c r="K1458" i="7" s="1"/>
  <c r="M1457" i="7" s="1"/>
  <c r="J1466" i="7"/>
  <c r="K1466" i="7" s="1"/>
  <c r="J1464" i="7"/>
  <c r="K1464" i="7" s="1"/>
  <c r="J1467" i="7"/>
  <c r="K1467" i="7" s="1"/>
  <c r="J1455" i="7"/>
  <c r="K1455" i="7" s="1"/>
  <c r="J1462" i="7"/>
  <c r="K1462" i="7" s="1"/>
  <c r="J1471" i="7"/>
  <c r="K1471" i="7" s="1"/>
  <c r="J1472" i="7"/>
  <c r="K1472" i="7" s="1"/>
  <c r="J1468" i="7"/>
  <c r="K1468" i="7" s="1"/>
  <c r="J1369" i="7"/>
  <c r="K1369" i="7" s="1"/>
  <c r="J1367" i="7"/>
  <c r="K1367" i="7" s="1"/>
  <c r="J1370" i="7"/>
  <c r="K1370" i="7" s="1"/>
  <c r="J1382" i="7"/>
  <c r="K1382" i="7" s="1"/>
  <c r="J1373" i="7"/>
  <c r="K1373" i="7" s="1"/>
  <c r="L1373" i="7" s="1"/>
  <c r="N1373" i="7" s="1"/>
  <c r="J1383" i="7"/>
  <c r="K1383" i="7" s="1"/>
  <c r="J1388" i="7"/>
  <c r="K1388" i="7" s="1"/>
  <c r="J1380" i="7"/>
  <c r="K1380" i="7" s="1"/>
  <c r="J1377" i="7"/>
  <c r="K1377" i="7" s="1"/>
  <c r="J1375" i="7"/>
  <c r="K1375" i="7" s="1"/>
  <c r="J1387" i="7"/>
  <c r="K1387" i="7" s="1"/>
  <c r="L1387" i="7" s="1"/>
  <c r="J1374" i="7"/>
  <c r="K1374" i="7" s="1"/>
  <c r="M1373" i="7" s="1"/>
  <c r="J1366" i="7"/>
  <c r="K1366" i="7" s="1"/>
  <c r="J1384" i="7"/>
  <c r="K1384" i="7" s="1"/>
  <c r="I1359" i="7"/>
  <c r="J1364" i="7" s="1"/>
  <c r="K1364" i="7" s="1"/>
  <c r="J1381" i="7"/>
  <c r="K1381" i="7" s="1"/>
  <c r="J1389" i="7"/>
  <c r="K1389" i="7" s="1"/>
  <c r="J1385" i="7"/>
  <c r="K1385" i="7" s="1"/>
  <c r="J1376" i="7"/>
  <c r="K1376" i="7" s="1"/>
  <c r="J1371" i="7"/>
  <c r="K1371" i="7" s="1"/>
  <c r="J1286" i="7"/>
  <c r="K1286" i="7" s="1"/>
  <c r="J1299" i="7"/>
  <c r="K1299" i="7" s="1"/>
  <c r="J1281" i="7"/>
  <c r="K1281" i="7" s="1"/>
  <c r="J1294" i="7"/>
  <c r="K1294" i="7" s="1"/>
  <c r="M1292" i="7" s="1"/>
  <c r="J1297" i="7"/>
  <c r="K1297" i="7" s="1"/>
  <c r="M1296" i="7" s="1"/>
  <c r="J1304" i="7"/>
  <c r="K1304" i="7" s="1"/>
  <c r="M1303" i="7" s="1"/>
  <c r="J1285" i="7"/>
  <c r="K1285" i="7" s="1"/>
  <c r="L1285" i="7" s="1"/>
  <c r="J1287" i="7"/>
  <c r="K1287" i="7" s="1"/>
  <c r="J1292" i="7"/>
  <c r="K1292" i="7" s="1"/>
  <c r="J1305" i="7"/>
  <c r="K1305" i="7" s="1"/>
  <c r="J1300" i="7"/>
  <c r="K1300" i="7" s="1"/>
  <c r="J1301" i="7"/>
  <c r="K1301" i="7" s="1"/>
  <c r="J1291" i="7"/>
  <c r="K1291" i="7" s="1"/>
  <c r="J1283" i="7"/>
  <c r="K1283" i="7" s="1"/>
  <c r="M1281" i="7" s="1"/>
  <c r="O1281" i="7" s="1"/>
  <c r="J1289" i="7"/>
  <c r="K1289" i="7" s="1"/>
  <c r="L1289" i="7" s="1"/>
  <c r="J1296" i="7"/>
  <c r="K1296" i="7" s="1"/>
  <c r="J1290" i="7"/>
  <c r="K1290" i="7" s="1"/>
  <c r="J1303" i="7"/>
  <c r="K1303" i="7" s="1"/>
  <c r="J1249" i="7"/>
  <c r="K1249" i="7" s="1"/>
  <c r="J1247" i="7"/>
  <c r="K1247" i="7" s="1"/>
  <c r="J1259" i="7"/>
  <c r="K1259" i="7" s="1"/>
  <c r="J1250" i="7"/>
  <c r="K1250" i="7" s="1"/>
  <c r="M1250" i="7" s="1"/>
  <c r="J1252" i="7"/>
  <c r="K1252" i="7" s="1"/>
  <c r="J1243" i="7"/>
  <c r="K1243" i="7" s="1"/>
  <c r="J1262" i="7"/>
  <c r="K1262" i="7" s="1"/>
  <c r="J1240" i="7"/>
  <c r="K1240" i="7" s="1"/>
  <c r="J1254" i="7"/>
  <c r="K1254" i="7" s="1"/>
  <c r="J1241" i="7"/>
  <c r="K1241" i="7" s="1"/>
  <c r="J1261" i="7"/>
  <c r="K1261" i="7" s="1"/>
  <c r="J1244" i="7"/>
  <c r="K1244" i="7" s="1"/>
  <c r="J1239" i="7"/>
  <c r="K1239" i="7" s="1"/>
  <c r="J1245" i="7"/>
  <c r="K1245" i="7" s="1"/>
  <c r="J1257" i="7"/>
  <c r="K1257" i="7" s="1"/>
  <c r="J1248" i="7"/>
  <c r="K1248" i="7" s="1"/>
  <c r="M1247" i="7" s="1"/>
  <c r="J1255" i="7"/>
  <c r="K1255" i="7" s="1"/>
  <c r="J1251" i="7"/>
  <c r="K1251" i="7" s="1"/>
  <c r="J1258" i="7"/>
  <c r="K1258" i="7" s="1"/>
  <c r="J1256" i="7"/>
  <c r="K1256" i="7" s="1"/>
  <c r="J1263" i="7"/>
  <c r="K1263" i="7" s="1"/>
  <c r="J1030" i="7"/>
  <c r="K1030" i="7" s="1"/>
  <c r="J1049" i="7"/>
  <c r="K1049" i="7" s="1"/>
  <c r="J1052" i="7"/>
  <c r="K1052" i="7" s="1"/>
  <c r="J1033" i="7"/>
  <c r="K1033" i="7" s="1"/>
  <c r="J1045" i="7"/>
  <c r="K1045" i="7" s="1"/>
  <c r="J1031" i="7"/>
  <c r="K1031" i="7" s="1"/>
  <c r="J1027" i="7"/>
  <c r="K1027" i="7" s="1"/>
  <c r="J1053" i="7"/>
  <c r="K1053" i="7" s="1"/>
  <c r="J1035" i="7"/>
  <c r="K1035" i="7" s="1"/>
  <c r="J1034" i="7"/>
  <c r="K1034" i="7" s="1"/>
  <c r="J1051" i="7"/>
  <c r="K1051" i="7" s="1"/>
  <c r="J1047" i="7"/>
  <c r="K1047" i="7" s="1"/>
  <c r="J1044" i="7"/>
  <c r="K1044" i="7" s="1"/>
  <c r="J1046" i="7"/>
  <c r="K1046" i="7" s="1"/>
  <c r="J1048" i="7"/>
  <c r="K1048" i="7" s="1"/>
  <c r="M1047" i="7" s="1"/>
  <c r="J1040" i="7"/>
  <c r="K1040" i="7" s="1"/>
  <c r="J1042" i="7"/>
  <c r="K1042" i="7" s="1"/>
  <c r="J1041" i="7"/>
  <c r="K1041" i="7" s="1"/>
  <c r="J1037" i="7"/>
  <c r="K1037" i="7" s="1"/>
  <c r="J1038" i="7"/>
  <c r="K1038" i="7" s="1"/>
  <c r="J1039" i="7"/>
  <c r="K1039" i="7" s="1"/>
  <c r="J776" i="7"/>
  <c r="K776" i="7" s="1"/>
  <c r="J788" i="7"/>
  <c r="K788" i="7" s="1"/>
  <c r="J799" i="7"/>
  <c r="K799" i="7" s="1"/>
  <c r="L799" i="7" s="1"/>
  <c r="J778" i="7"/>
  <c r="K778" i="7" s="1"/>
  <c r="J792" i="7"/>
  <c r="K792" i="7" s="1"/>
  <c r="J790" i="7"/>
  <c r="K790" i="7" s="1"/>
  <c r="J777" i="7"/>
  <c r="K777" i="7" s="1"/>
  <c r="J781" i="7"/>
  <c r="K781" i="7" s="1"/>
  <c r="J787" i="7"/>
  <c r="K787" i="7" s="1"/>
  <c r="J789" i="7"/>
  <c r="K789" i="7" s="1"/>
  <c r="J794" i="7"/>
  <c r="K794" i="7" s="1"/>
  <c r="J783" i="7"/>
  <c r="K783" i="7" s="1"/>
  <c r="J797" i="7"/>
  <c r="K797" i="7" s="1"/>
  <c r="J793" i="7"/>
  <c r="K793" i="7" s="1"/>
  <c r="M792" i="7" s="1"/>
  <c r="J795" i="7"/>
  <c r="K795" i="7" s="1"/>
  <c r="J785" i="7"/>
  <c r="K785" i="7" s="1"/>
  <c r="J800" i="7"/>
  <c r="K800" i="7" s="1"/>
  <c r="J796" i="7"/>
  <c r="K796" i="7" s="1"/>
  <c r="J782" i="7"/>
  <c r="K782" i="7" s="1"/>
  <c r="J801" i="7"/>
  <c r="K801" i="7" s="1"/>
  <c r="J786" i="7"/>
  <c r="K786" i="7" s="1"/>
  <c r="M785" i="7" s="1"/>
  <c r="J779" i="7"/>
  <c r="K779" i="7" s="1"/>
  <c r="I628" i="7"/>
  <c r="I617" i="7"/>
  <c r="I620" i="7"/>
  <c r="I629" i="7"/>
  <c r="I626" i="7"/>
  <c r="I614" i="7"/>
  <c r="I613" i="7"/>
  <c r="I607" i="7"/>
  <c r="I603" i="7" s="1"/>
  <c r="J610" i="7" s="1"/>
  <c r="K610" i="7" s="1"/>
  <c r="I618" i="7"/>
  <c r="N2181" i="7"/>
  <c r="J2161" i="7"/>
  <c r="K2161" i="7" s="1"/>
  <c r="L2160" i="7"/>
  <c r="M2160" i="7"/>
  <c r="P2163" i="7"/>
  <c r="N2178" i="7"/>
  <c r="N2174" i="7"/>
  <c r="L2094" i="7"/>
  <c r="N2094" i="7" s="1"/>
  <c r="M2090" i="7"/>
  <c r="L2087" i="7"/>
  <c r="N2087" i="7" s="1"/>
  <c r="L2097" i="7"/>
  <c r="N2097" i="7" s="1"/>
  <c r="M2076" i="7"/>
  <c r="N2090" i="7"/>
  <c r="J2076" i="7"/>
  <c r="K2076" i="7" s="1"/>
  <c r="L2076" i="7" s="1"/>
  <c r="N2076" i="7" s="1"/>
  <c r="N2083" i="7"/>
  <c r="P2079" i="7"/>
  <c r="L2006" i="7"/>
  <c r="N2006" i="7" s="1"/>
  <c r="J1992" i="7"/>
  <c r="K1992" i="7" s="1"/>
  <c r="P1995" i="7"/>
  <c r="J1993" i="7"/>
  <c r="K1993" i="7" s="1"/>
  <c r="M1992" i="7" s="1"/>
  <c r="N2003" i="7"/>
  <c r="N1929" i="7"/>
  <c r="N1915" i="7"/>
  <c r="J1908" i="7"/>
  <c r="K1908" i="7" s="1"/>
  <c r="N1926" i="7"/>
  <c r="P1911" i="7"/>
  <c r="J1910" i="7"/>
  <c r="K1910" i="7" s="1"/>
  <c r="M1908" i="7" s="1"/>
  <c r="P1827" i="7"/>
  <c r="N1845" i="7"/>
  <c r="N1842" i="7"/>
  <c r="N1831" i="7"/>
  <c r="J1824" i="7"/>
  <c r="K1824" i="7" s="1"/>
  <c r="J1826" i="7"/>
  <c r="K1826" i="7" s="1"/>
  <c r="M1824" i="7" s="1"/>
  <c r="N1835" i="7"/>
  <c r="N1838" i="7"/>
  <c r="M1758" i="7"/>
  <c r="M1751" i="7"/>
  <c r="N1751" i="7" s="1"/>
  <c r="L1761" i="7"/>
  <c r="N1761" i="7" s="1"/>
  <c r="P1743" i="7"/>
  <c r="N1758" i="7"/>
  <c r="J1740" i="7"/>
  <c r="K1740" i="7" s="1"/>
  <c r="J1741" i="7"/>
  <c r="K1741" i="7" s="1"/>
  <c r="M1740" i="7" s="1"/>
  <c r="N1754" i="7"/>
  <c r="J1656" i="7"/>
  <c r="K1656" i="7" s="1"/>
  <c r="J1658" i="7"/>
  <c r="K1658" i="7" s="1"/>
  <c r="M1656" i="7" s="1"/>
  <c r="J1448" i="7"/>
  <c r="K1448" i="7" s="1"/>
  <c r="J1447" i="7"/>
  <c r="K1447" i="7" s="1"/>
  <c r="M1446" i="7" s="1"/>
  <c r="J1363" i="7"/>
  <c r="K1363" i="7" s="1"/>
  <c r="M1362" i="7" s="1"/>
  <c r="J1362" i="7"/>
  <c r="K1362" i="7" s="1"/>
  <c r="J1278" i="7"/>
  <c r="K1278" i="7" s="1"/>
  <c r="J1280" i="7"/>
  <c r="K1280" i="7" s="1"/>
  <c r="M1278" i="7" s="1"/>
  <c r="L1254" i="7"/>
  <c r="J1237" i="7"/>
  <c r="K1237" i="7" s="1"/>
  <c r="M1236" i="7" s="1"/>
  <c r="J1236" i="7"/>
  <c r="K1236" i="7" s="1"/>
  <c r="L1236" i="7" s="1"/>
  <c r="N1236" i="7" s="1"/>
  <c r="I1124" i="7"/>
  <c r="I1107" i="7"/>
  <c r="J1110" i="7" s="1"/>
  <c r="K1110" i="7" s="1"/>
  <c r="J1132" i="7"/>
  <c r="K1132" i="7" s="1"/>
  <c r="J1121" i="7"/>
  <c r="K1121" i="7" s="1"/>
  <c r="J1026" i="7"/>
  <c r="K1026" i="7" s="1"/>
  <c r="J1028" i="7"/>
  <c r="K1028" i="7" s="1"/>
  <c r="M1026" i="7" s="1"/>
  <c r="L967" i="7"/>
  <c r="N967" i="7" s="1"/>
  <c r="L953" i="7"/>
  <c r="N953" i="7" s="1"/>
  <c r="M960" i="7"/>
  <c r="L960" i="7"/>
  <c r="N960" i="7" s="1"/>
  <c r="L945" i="7"/>
  <c r="N945" i="7" s="1"/>
  <c r="M945" i="7"/>
  <c r="O945" i="7" s="1"/>
  <c r="M949" i="7"/>
  <c r="L949" i="7"/>
  <c r="N949" i="7" s="1"/>
  <c r="J944" i="7"/>
  <c r="K944" i="7" s="1"/>
  <c r="L942" i="7" s="1"/>
  <c r="N942" i="7" s="1"/>
  <c r="M963" i="7"/>
  <c r="N963" i="7" s="1"/>
  <c r="L963" i="7"/>
  <c r="I939" i="7"/>
  <c r="J943" i="7" s="1"/>
  <c r="K943" i="7" s="1"/>
  <c r="M942" i="7" s="1"/>
  <c r="J942" i="7"/>
  <c r="K942" i="7" s="1"/>
  <c r="P945" i="7"/>
  <c r="N956" i="7"/>
  <c r="L879" i="7"/>
  <c r="N876" i="7"/>
  <c r="M869" i="7"/>
  <c r="N869" i="7" s="1"/>
  <c r="N879" i="7"/>
  <c r="J858" i="7"/>
  <c r="K858" i="7" s="1"/>
  <c r="J860" i="7"/>
  <c r="K860" i="7" s="1"/>
  <c r="M858" i="7"/>
  <c r="N865" i="7"/>
  <c r="L858" i="7"/>
  <c r="N858" i="7" s="1"/>
  <c r="P861" i="7"/>
  <c r="J774" i="7"/>
  <c r="K774" i="7" s="1"/>
  <c r="J775" i="7"/>
  <c r="K775" i="7" s="1"/>
  <c r="M774" i="7" s="1"/>
  <c r="P693" i="7"/>
  <c r="N711" i="7"/>
  <c r="N701" i="7"/>
  <c r="N697" i="7"/>
  <c r="J692" i="7"/>
  <c r="K692" i="7" s="1"/>
  <c r="M690" i="7" s="1"/>
  <c r="J690" i="7"/>
  <c r="K690" i="7" s="1"/>
  <c r="L690" i="7" s="1"/>
  <c r="N708" i="7"/>
  <c r="J609" i="7"/>
  <c r="K609" i="7" s="1"/>
  <c r="J607" i="7"/>
  <c r="K607" i="7" s="1"/>
  <c r="L1656" i="7" l="1"/>
  <c r="L1670" i="7"/>
  <c r="M1670" i="7"/>
  <c r="M1659" i="7"/>
  <c r="O1659" i="7" s="1"/>
  <c r="L1659" i="7"/>
  <c r="N1659" i="7" s="1"/>
  <c r="P1659" i="7" s="1"/>
  <c r="M1663" i="7"/>
  <c r="L1663" i="7"/>
  <c r="N1663" i="7" s="1"/>
  <c r="L1674" i="7"/>
  <c r="N1674" i="7" s="1"/>
  <c r="L1681" i="7"/>
  <c r="N1681" i="7" s="1"/>
  <c r="M1677" i="7"/>
  <c r="L1677" i="7"/>
  <c r="N1677" i="7" s="1"/>
  <c r="L1667" i="7"/>
  <c r="N1667" i="7" s="1"/>
  <c r="L1460" i="7"/>
  <c r="M1460" i="7"/>
  <c r="L1464" i="7"/>
  <c r="L1471" i="7"/>
  <c r="N1471" i="7" s="1"/>
  <c r="L1457" i="7"/>
  <c r="N1457" i="7" s="1"/>
  <c r="L1449" i="7"/>
  <c r="N1449" i="7" s="1"/>
  <c r="P1449" i="7" s="1"/>
  <c r="M1471" i="7"/>
  <c r="M1464" i="7"/>
  <c r="M1467" i="7"/>
  <c r="L1467" i="7"/>
  <c r="N1467" i="7" s="1"/>
  <c r="L1453" i="7"/>
  <c r="M1453" i="7"/>
  <c r="M1387" i="7"/>
  <c r="M1383" i="7"/>
  <c r="L1383" i="7"/>
  <c r="N1383" i="7" s="1"/>
  <c r="M1369" i="7"/>
  <c r="L1369" i="7"/>
  <c r="N1369" i="7" s="1"/>
  <c r="N1387" i="7"/>
  <c r="M1380" i="7"/>
  <c r="L1380" i="7"/>
  <c r="N1380" i="7" s="1"/>
  <c r="J1378" i="7"/>
  <c r="K1378" i="7" s="1"/>
  <c r="M1376" i="7" s="1"/>
  <c r="J1365" i="7"/>
  <c r="K1365" i="7" s="1"/>
  <c r="L1296" i="7"/>
  <c r="N1296" i="7" s="1"/>
  <c r="L1281" i="7"/>
  <c r="N1281" i="7" s="1"/>
  <c r="P1281" i="7" s="1"/>
  <c r="L1303" i="7"/>
  <c r="N1303" i="7" s="1"/>
  <c r="M1299" i="7"/>
  <c r="L1299" i="7"/>
  <c r="N1299" i="7" s="1"/>
  <c r="M1289" i="7"/>
  <c r="N1289" i="7" s="1"/>
  <c r="L1292" i="7"/>
  <c r="N1292" i="7" s="1"/>
  <c r="M1285" i="7"/>
  <c r="N1285" i="7" s="1"/>
  <c r="M1257" i="7"/>
  <c r="L1257" i="7"/>
  <c r="N1257" i="7" s="1"/>
  <c r="L1243" i="7"/>
  <c r="M1243" i="7"/>
  <c r="L1250" i="7"/>
  <c r="N1250" i="7" s="1"/>
  <c r="M1261" i="7"/>
  <c r="L1261" i="7"/>
  <c r="N1261" i="7" s="1"/>
  <c r="M1239" i="7"/>
  <c r="O1239" i="7" s="1"/>
  <c r="L1239" i="7"/>
  <c r="N1239" i="7" s="1"/>
  <c r="P1239" i="7" s="1"/>
  <c r="L1247" i="7"/>
  <c r="N1247" i="7" s="1"/>
  <c r="M1254" i="7"/>
  <c r="N1254" i="7" s="1"/>
  <c r="J1118" i="7"/>
  <c r="K1118" i="7" s="1"/>
  <c r="J1115" i="7"/>
  <c r="K1115" i="7" s="1"/>
  <c r="J1122" i="7"/>
  <c r="K1122" i="7" s="1"/>
  <c r="J1131" i="7"/>
  <c r="K1131" i="7" s="1"/>
  <c r="J1137" i="7"/>
  <c r="K1137" i="7" s="1"/>
  <c r="J1136" i="7"/>
  <c r="K1136" i="7" s="1"/>
  <c r="M1135" i="7" s="1"/>
  <c r="M1051" i="7"/>
  <c r="L1047" i="7"/>
  <c r="L1051" i="7"/>
  <c r="N1051" i="7" s="1"/>
  <c r="L1029" i="7"/>
  <c r="N1029" i="7" s="1"/>
  <c r="M1044" i="7"/>
  <c r="L1037" i="7"/>
  <c r="M1037" i="7"/>
  <c r="L1044" i="7"/>
  <c r="N1044" i="7" s="1"/>
  <c r="M1040" i="7"/>
  <c r="L1040" i="7"/>
  <c r="N1040" i="7" s="1"/>
  <c r="M1029" i="7"/>
  <c r="O1029" i="7" s="1"/>
  <c r="N1047" i="7"/>
  <c r="M1033" i="7"/>
  <c r="L1033" i="7"/>
  <c r="N1033" i="7" s="1"/>
  <c r="M795" i="7"/>
  <c r="L795" i="7"/>
  <c r="N795" i="7" s="1"/>
  <c r="M777" i="7"/>
  <c r="O777" i="7" s="1"/>
  <c r="L777" i="7"/>
  <c r="N777" i="7" s="1"/>
  <c r="P777" i="7" s="1"/>
  <c r="M799" i="7"/>
  <c r="N799" i="7" s="1"/>
  <c r="M788" i="7"/>
  <c r="L788" i="7"/>
  <c r="L792" i="7"/>
  <c r="N792" i="7" s="1"/>
  <c r="L785" i="7"/>
  <c r="N785" i="7" s="1"/>
  <c r="L781" i="7"/>
  <c r="M781" i="7"/>
  <c r="J611" i="7"/>
  <c r="K611" i="7" s="1"/>
  <c r="J608" i="7"/>
  <c r="K608" i="7" s="1"/>
  <c r="J606" i="7"/>
  <c r="K606" i="7" s="1"/>
  <c r="N2160" i="7"/>
  <c r="L1992" i="7"/>
  <c r="N1992" i="7" s="1"/>
  <c r="L1908" i="7"/>
  <c r="N1908" i="7" s="1"/>
  <c r="L1824" i="7"/>
  <c r="N1824" i="7" s="1"/>
  <c r="L1740" i="7"/>
  <c r="N1740" i="7" s="1"/>
  <c r="N1656" i="7"/>
  <c r="L1446" i="7"/>
  <c r="N1446" i="7" s="1"/>
  <c r="L1362" i="7"/>
  <c r="N1362" i="7" s="1"/>
  <c r="L1278" i="7"/>
  <c r="N1278" i="7" s="1"/>
  <c r="J1112" i="7"/>
  <c r="K1112" i="7" s="1"/>
  <c r="J1114" i="7"/>
  <c r="K1114" i="7" s="1"/>
  <c r="J1135" i="7"/>
  <c r="K1135" i="7" s="1"/>
  <c r="J1133" i="7"/>
  <c r="K1133" i="7" s="1"/>
  <c r="L1131" i="7" s="1"/>
  <c r="J1125" i="7"/>
  <c r="K1125" i="7" s="1"/>
  <c r="J1117" i="7"/>
  <c r="K1117" i="7" s="1"/>
  <c r="J1128" i="7"/>
  <c r="K1128" i="7" s="1"/>
  <c r="J1130" i="7"/>
  <c r="K1130" i="7" s="1"/>
  <c r="J1124" i="7"/>
  <c r="K1124" i="7" s="1"/>
  <c r="J1113" i="7"/>
  <c r="K1113" i="7" s="1"/>
  <c r="L1113" i="7" s="1"/>
  <c r="N1113" i="7" s="1"/>
  <c r="J1129" i="7"/>
  <c r="K1129" i="7" s="1"/>
  <c r="M1131" i="7"/>
  <c r="J1119" i="7"/>
  <c r="K1119" i="7" s="1"/>
  <c r="M1117" i="7" s="1"/>
  <c r="J1111" i="7"/>
  <c r="K1111" i="7" s="1"/>
  <c r="J1126" i="7"/>
  <c r="K1126" i="7" s="1"/>
  <c r="J1123" i="7"/>
  <c r="K1123" i="7" s="1"/>
  <c r="M1121" i="7" s="1"/>
  <c r="M1113" i="7"/>
  <c r="O1113" i="7" s="1"/>
  <c r="L1117" i="7"/>
  <c r="L1135" i="7"/>
  <c r="L1026" i="7"/>
  <c r="N1026" i="7" s="1"/>
  <c r="L774" i="7"/>
  <c r="N774" i="7" s="1"/>
  <c r="N690" i="7"/>
  <c r="M609" i="7"/>
  <c r="O609" i="7" s="1"/>
  <c r="M606" i="7"/>
  <c r="L609" i="7"/>
  <c r="N609" i="7" s="1"/>
  <c r="P609" i="7" s="1"/>
  <c r="L606" i="7"/>
  <c r="N606" i="7" s="1"/>
  <c r="N1670" i="7" l="1"/>
  <c r="N1453" i="7"/>
  <c r="N1464" i="7"/>
  <c r="N1460" i="7"/>
  <c r="L1365" i="7"/>
  <c r="N1365" i="7" s="1"/>
  <c r="M1365" i="7"/>
  <c r="O1365" i="7" s="1"/>
  <c r="L1376" i="7"/>
  <c r="N1376" i="7" s="1"/>
  <c r="N1243" i="7"/>
  <c r="N1131" i="7"/>
  <c r="L1110" i="7"/>
  <c r="P1029" i="7"/>
  <c r="N1037" i="7"/>
  <c r="N781" i="7"/>
  <c r="N788" i="7"/>
  <c r="L1128" i="7"/>
  <c r="M1128" i="7"/>
  <c r="M1124" i="7"/>
  <c r="L1121" i="7"/>
  <c r="N1121" i="7" s="1"/>
  <c r="L1124" i="7"/>
  <c r="M1110" i="7"/>
  <c r="N1110" i="7" s="1"/>
  <c r="N1135" i="7"/>
  <c r="N1117" i="7"/>
  <c r="P1113" i="7"/>
  <c r="N1128" i="7"/>
  <c r="P1365" i="7" l="1"/>
  <c r="N1124" i="7"/>
  <c r="I427" i="7" a="1"/>
  <c r="I427" i="7" s="1"/>
  <c r="H465" i="7"/>
  <c r="H464" i="7"/>
  <c r="H463" i="7"/>
  <c r="H461" i="7"/>
  <c r="H460" i="7"/>
  <c r="H459" i="7"/>
  <c r="H458" i="7"/>
  <c r="H457" i="7"/>
  <c r="H456" i="7"/>
  <c r="H454" i="7"/>
  <c r="H453" i="7"/>
  <c r="H452" i="7"/>
  <c r="H451" i="7"/>
  <c r="H450" i="7"/>
  <c r="H449" i="7"/>
  <c r="H447" i="7"/>
  <c r="H446" i="7"/>
  <c r="H445" i="7"/>
  <c r="H443" i="7"/>
  <c r="H442" i="7"/>
  <c r="H441" i="7"/>
  <c r="H440" i="7"/>
  <c r="H439" i="7"/>
  <c r="H438" i="7"/>
  <c r="H435" i="7"/>
  <c r="H434" i="7"/>
  <c r="H433" i="7"/>
  <c r="H432" i="7"/>
  <c r="H431" i="7"/>
  <c r="H430" i="7"/>
  <c r="L429" i="7"/>
  <c r="H429" i="7"/>
  <c r="L428" i="7"/>
  <c r="H428" i="7"/>
  <c r="J376" i="7"/>
  <c r="J377" i="7"/>
  <c r="J375" i="7"/>
  <c r="J374" i="7"/>
  <c r="J373" i="7"/>
  <c r="J372" i="7"/>
  <c r="J368" i="7"/>
  <c r="J369" i="7"/>
  <c r="J370" i="7"/>
  <c r="J381" i="7"/>
  <c r="J380" i="7"/>
  <c r="J379" i="7"/>
  <c r="J367" i="7"/>
  <c r="J366" i="7"/>
  <c r="J365" i="7"/>
  <c r="J363" i="7"/>
  <c r="J362" i="7"/>
  <c r="J361" i="7"/>
  <c r="J358" i="7"/>
  <c r="J359" i="7"/>
  <c r="J357" i="7"/>
  <c r="I363" i="7"/>
  <c r="I362" i="7"/>
  <c r="I361" i="7"/>
  <c r="I381" i="7"/>
  <c r="I380" i="7"/>
  <c r="I379" i="7"/>
  <c r="I377" i="7"/>
  <c r="I376" i="7"/>
  <c r="I375" i="7"/>
  <c r="I374" i="7"/>
  <c r="I373" i="7"/>
  <c r="I372" i="7"/>
  <c r="I370" i="7"/>
  <c r="I369" i="7"/>
  <c r="I368" i="7"/>
  <c r="I367" i="7"/>
  <c r="I366" i="7"/>
  <c r="I365" i="7"/>
  <c r="I355" i="7"/>
  <c r="I356" i="7"/>
  <c r="I357" i="7"/>
  <c r="I358" i="7"/>
  <c r="I359" i="7"/>
  <c r="I354" i="7"/>
  <c r="I343" i="7" a="1"/>
  <c r="I343" i="7" s="1"/>
  <c r="H348" i="7"/>
  <c r="H349" i="7"/>
  <c r="H350" i="7"/>
  <c r="H351" i="7"/>
  <c r="H381" i="7"/>
  <c r="K381" i="7" s="1"/>
  <c r="H380" i="7"/>
  <c r="K380" i="7" s="1"/>
  <c r="M379" i="7" s="1"/>
  <c r="H379" i="7"/>
  <c r="H377" i="7"/>
  <c r="K377" i="7" s="1"/>
  <c r="H376" i="7"/>
  <c r="K376" i="7" s="1"/>
  <c r="H375" i="7"/>
  <c r="K375" i="7" s="1"/>
  <c r="H374" i="7"/>
  <c r="K374" i="7" s="1"/>
  <c r="H373" i="7"/>
  <c r="H372" i="7"/>
  <c r="K370" i="7"/>
  <c r="H370" i="7"/>
  <c r="H369" i="7"/>
  <c r="K369" i="7" s="1"/>
  <c r="H368" i="7"/>
  <c r="K368" i="7" s="1"/>
  <c r="H367" i="7"/>
  <c r="K367" i="7" s="1"/>
  <c r="H366" i="7"/>
  <c r="K366" i="7" s="1"/>
  <c r="M365" i="7" s="1"/>
  <c r="H365" i="7"/>
  <c r="H363" i="7"/>
  <c r="K363" i="7" s="1"/>
  <c r="H362" i="7"/>
  <c r="K362" i="7" s="1"/>
  <c r="H361" i="7"/>
  <c r="K361" i="7" s="1"/>
  <c r="H359" i="7"/>
  <c r="K359" i="7" s="1"/>
  <c r="H358" i="7"/>
  <c r="K358" i="7" s="1"/>
  <c r="H357" i="7"/>
  <c r="H356" i="7"/>
  <c r="H355" i="7"/>
  <c r="H354" i="7"/>
  <c r="H347" i="7"/>
  <c r="H346" i="7"/>
  <c r="L345" i="7"/>
  <c r="H345" i="7"/>
  <c r="L344" i="7"/>
  <c r="H344" i="7"/>
  <c r="L176" i="7"/>
  <c r="H213" i="7"/>
  <c r="H212" i="7"/>
  <c r="H211" i="7"/>
  <c r="H209" i="7"/>
  <c r="H208" i="7"/>
  <c r="H207" i="7"/>
  <c r="H206" i="7"/>
  <c r="H205" i="7"/>
  <c r="H204" i="7"/>
  <c r="H202" i="7"/>
  <c r="H201" i="7"/>
  <c r="H200" i="7"/>
  <c r="H199" i="7"/>
  <c r="H198" i="7"/>
  <c r="H197" i="7"/>
  <c r="H195" i="7"/>
  <c r="H194" i="7"/>
  <c r="H193" i="7"/>
  <c r="H191" i="7"/>
  <c r="H190" i="7"/>
  <c r="H189" i="7"/>
  <c r="H188" i="7"/>
  <c r="H187" i="7"/>
  <c r="H186" i="7"/>
  <c r="H183" i="7"/>
  <c r="H182" i="7"/>
  <c r="H181" i="7"/>
  <c r="H179" i="7"/>
  <c r="H178" i="7"/>
  <c r="H177" i="7"/>
  <c r="H176" i="7"/>
  <c r="H15" i="7"/>
  <c r="H14" i="7"/>
  <c r="H13" i="7"/>
  <c r="H12" i="7"/>
  <c r="H11" i="7"/>
  <c r="H10" i="7"/>
  <c r="L9" i="7"/>
  <c r="H9" i="7"/>
  <c r="L8" i="7"/>
  <c r="H8" i="7"/>
  <c r="I7" i="7" a="1"/>
  <c r="J106" i="7"/>
  <c r="J107" i="7"/>
  <c r="J105" i="7"/>
  <c r="I103" i="7"/>
  <c r="I104" i="7"/>
  <c r="I105" i="7"/>
  <c r="I106" i="7"/>
  <c r="I107" i="7"/>
  <c r="I102" i="7"/>
  <c r="H129" i="7"/>
  <c r="H128" i="7"/>
  <c r="H127" i="7"/>
  <c r="H125" i="7"/>
  <c r="H124" i="7"/>
  <c r="H123" i="7"/>
  <c r="H122" i="7"/>
  <c r="H121" i="7"/>
  <c r="H120" i="7"/>
  <c r="H118" i="7"/>
  <c r="H117" i="7"/>
  <c r="H116" i="7"/>
  <c r="H115" i="7"/>
  <c r="H114" i="7"/>
  <c r="H113" i="7"/>
  <c r="H111" i="7"/>
  <c r="H110" i="7"/>
  <c r="H109" i="7"/>
  <c r="H107" i="7"/>
  <c r="H106" i="7"/>
  <c r="H105" i="7"/>
  <c r="K105" i="7" s="1"/>
  <c r="H104" i="7"/>
  <c r="H103" i="7"/>
  <c r="H102" i="7"/>
  <c r="H99" i="7"/>
  <c r="H98" i="7"/>
  <c r="H97" i="7"/>
  <c r="H96" i="7"/>
  <c r="H95" i="7"/>
  <c r="H94" i="7"/>
  <c r="L93" i="7"/>
  <c r="H93" i="7"/>
  <c r="L92" i="7"/>
  <c r="H92" i="7"/>
  <c r="I91" i="7" a="1"/>
  <c r="I91" i="7" s="1"/>
  <c r="H45" i="7"/>
  <c r="H44" i="7"/>
  <c r="H43" i="7"/>
  <c r="H41" i="7"/>
  <c r="H40" i="7"/>
  <c r="H39" i="7"/>
  <c r="H38" i="7"/>
  <c r="H37" i="7"/>
  <c r="H36" i="7"/>
  <c r="H34" i="7"/>
  <c r="H33" i="7"/>
  <c r="H32" i="7"/>
  <c r="H31" i="7"/>
  <c r="H30" i="7"/>
  <c r="H29" i="7"/>
  <c r="H27" i="7"/>
  <c r="H26" i="7"/>
  <c r="H25" i="7"/>
  <c r="H23" i="7"/>
  <c r="H22" i="7"/>
  <c r="H21" i="7"/>
  <c r="H20" i="7"/>
  <c r="H19" i="7"/>
  <c r="H18" i="7"/>
  <c r="H20" i="5"/>
  <c r="H19" i="5"/>
  <c r="H18" i="5"/>
  <c r="H17" i="5"/>
  <c r="H16" i="5"/>
  <c r="H15" i="5"/>
  <c r="H12" i="5"/>
  <c r="H11" i="5"/>
  <c r="H10" i="5"/>
  <c r="H9" i="5"/>
  <c r="H8" i="5"/>
  <c r="I4" i="5" s="1" a="1"/>
  <c r="H7" i="5"/>
  <c r="L6" i="5"/>
  <c r="H6" i="5"/>
  <c r="L5" i="5"/>
  <c r="H5" i="5"/>
  <c r="J107" i="6"/>
  <c r="J106" i="6"/>
  <c r="J105" i="6"/>
  <c r="J103" i="6"/>
  <c r="J102" i="6"/>
  <c r="J101" i="6"/>
  <c r="J100" i="6"/>
  <c r="J99" i="6"/>
  <c r="J98" i="6"/>
  <c r="J96" i="6"/>
  <c r="J95" i="6"/>
  <c r="J94" i="6"/>
  <c r="J93" i="6"/>
  <c r="J92" i="6"/>
  <c r="J91" i="6"/>
  <c r="J89" i="6"/>
  <c r="J88" i="6"/>
  <c r="J87" i="6"/>
  <c r="J86" i="6"/>
  <c r="J85" i="6"/>
  <c r="J84" i="6"/>
  <c r="J80" i="6"/>
  <c r="J81" i="6"/>
  <c r="K81" i="6" s="1"/>
  <c r="J82" i="6"/>
  <c r="J79" i="6"/>
  <c r="J78" i="6"/>
  <c r="J77" i="6"/>
  <c r="J74" i="6"/>
  <c r="J75" i="6"/>
  <c r="J73" i="6"/>
  <c r="I107" i="6"/>
  <c r="I106" i="6"/>
  <c r="I105" i="6"/>
  <c r="I103" i="6"/>
  <c r="I102" i="6"/>
  <c r="I101" i="6"/>
  <c r="I100" i="6"/>
  <c r="I99" i="6"/>
  <c r="I98" i="6"/>
  <c r="I96" i="6"/>
  <c r="I95" i="6"/>
  <c r="I94" i="6"/>
  <c r="I93" i="6"/>
  <c r="I92" i="6"/>
  <c r="I91" i="6"/>
  <c r="I89" i="6"/>
  <c r="I88" i="6"/>
  <c r="I87" i="6"/>
  <c r="I86" i="6"/>
  <c r="I85" i="6"/>
  <c r="I84" i="6"/>
  <c r="I82" i="6"/>
  <c r="I81" i="6"/>
  <c r="I80" i="6"/>
  <c r="I79" i="6"/>
  <c r="I78" i="6"/>
  <c r="I77" i="6"/>
  <c r="I71" i="6"/>
  <c r="I72" i="6"/>
  <c r="I73" i="6"/>
  <c r="I74" i="6"/>
  <c r="I75" i="6"/>
  <c r="I70" i="6"/>
  <c r="H107" i="6"/>
  <c r="K107" i="6" s="1"/>
  <c r="H106" i="6"/>
  <c r="H105" i="6"/>
  <c r="H103" i="6"/>
  <c r="K103" i="6" s="1"/>
  <c r="H102" i="6"/>
  <c r="K102" i="6" s="1"/>
  <c r="H101" i="6"/>
  <c r="H100" i="6"/>
  <c r="H99" i="6"/>
  <c r="H98" i="6"/>
  <c r="K96" i="6"/>
  <c r="H96" i="6"/>
  <c r="H95" i="6"/>
  <c r="K95" i="6" s="1"/>
  <c r="H94" i="6"/>
  <c r="K94" i="6" s="1"/>
  <c r="H93" i="6"/>
  <c r="K93" i="6" s="1"/>
  <c r="H92" i="6"/>
  <c r="K92" i="6" s="1"/>
  <c r="M91" i="6" s="1"/>
  <c r="H91" i="6"/>
  <c r="K91" i="6" s="1"/>
  <c r="H89" i="6"/>
  <c r="K89" i="6" s="1"/>
  <c r="H88" i="6"/>
  <c r="K88" i="6" s="1"/>
  <c r="H87" i="6"/>
  <c r="K87" i="6" s="1"/>
  <c r="H86" i="6"/>
  <c r="K86" i="6" s="1"/>
  <c r="H85" i="6"/>
  <c r="K85" i="6" s="1"/>
  <c r="M84" i="6" s="1"/>
  <c r="K84" i="6"/>
  <c r="L84" i="6" s="1"/>
  <c r="N84" i="6" s="1"/>
  <c r="H84" i="6"/>
  <c r="H82" i="6"/>
  <c r="K82" i="6" s="1"/>
  <c r="H81" i="6"/>
  <c r="H80" i="6"/>
  <c r="K80" i="6" s="1"/>
  <c r="H79" i="6"/>
  <c r="K79" i="6" s="1"/>
  <c r="H78" i="6"/>
  <c r="H77" i="6"/>
  <c r="H75" i="6"/>
  <c r="K75" i="6" s="1"/>
  <c r="H74" i="6"/>
  <c r="K74" i="6" s="1"/>
  <c r="H73" i="6"/>
  <c r="K73" i="6" s="1"/>
  <c r="H72" i="6"/>
  <c r="H71" i="6"/>
  <c r="H70" i="6"/>
  <c r="H67" i="6"/>
  <c r="H66" i="6"/>
  <c r="H65" i="6"/>
  <c r="H64" i="6"/>
  <c r="H63" i="6"/>
  <c r="H62" i="6"/>
  <c r="L61" i="6"/>
  <c r="H61" i="6"/>
  <c r="L60" i="6"/>
  <c r="H60" i="6"/>
  <c r="I59" i="6" a="1"/>
  <c r="I59" i="6" s="1"/>
  <c r="J55" i="6"/>
  <c r="J54" i="6"/>
  <c r="J53" i="6"/>
  <c r="K53" i="6" s="1"/>
  <c r="J51" i="6"/>
  <c r="J50" i="6"/>
  <c r="J49" i="6"/>
  <c r="J48" i="6"/>
  <c r="J47" i="6"/>
  <c r="J46" i="6"/>
  <c r="J44" i="6"/>
  <c r="J43" i="6"/>
  <c r="J42" i="6"/>
  <c r="J41" i="6"/>
  <c r="J40" i="6"/>
  <c r="J39" i="6"/>
  <c r="K39" i="6" s="1"/>
  <c r="J37" i="6"/>
  <c r="J36" i="6"/>
  <c r="K36" i="6" s="1"/>
  <c r="J35" i="6"/>
  <c r="J34" i="6"/>
  <c r="J33" i="6"/>
  <c r="J32" i="6"/>
  <c r="J26" i="6"/>
  <c r="J27" i="6"/>
  <c r="J28" i="6"/>
  <c r="J29" i="6"/>
  <c r="J30" i="6"/>
  <c r="K30" i="6" s="1"/>
  <c r="J25" i="6"/>
  <c r="J22" i="6"/>
  <c r="J23" i="6"/>
  <c r="J21" i="6"/>
  <c r="I55" i="6"/>
  <c r="I54" i="6"/>
  <c r="I53" i="6"/>
  <c r="I51" i="6"/>
  <c r="I50" i="6"/>
  <c r="I49" i="6"/>
  <c r="I48" i="6"/>
  <c r="I47" i="6"/>
  <c r="I46" i="6"/>
  <c r="I44" i="6"/>
  <c r="I43" i="6"/>
  <c r="I42" i="6"/>
  <c r="I41" i="6"/>
  <c r="I40" i="6"/>
  <c r="I39" i="6"/>
  <c r="I37" i="6"/>
  <c r="I36" i="6"/>
  <c r="I35" i="6"/>
  <c r="I34" i="6"/>
  <c r="I33" i="6"/>
  <c r="I32" i="6"/>
  <c r="I30" i="6"/>
  <c r="I29" i="6"/>
  <c r="I28" i="6"/>
  <c r="I27" i="6"/>
  <c r="I26" i="6"/>
  <c r="I25" i="6"/>
  <c r="I19" i="6"/>
  <c r="I20" i="6"/>
  <c r="I21" i="6"/>
  <c r="I22" i="6"/>
  <c r="K22" i="6" s="1"/>
  <c r="I23" i="6"/>
  <c r="I18" i="6"/>
  <c r="H55" i="6"/>
  <c r="K55" i="6" s="1"/>
  <c r="H54" i="6"/>
  <c r="H53" i="6"/>
  <c r="K51" i="6"/>
  <c r="H51" i="6"/>
  <c r="K50" i="6"/>
  <c r="H50" i="6"/>
  <c r="H49" i="6"/>
  <c r="K49" i="6" s="1"/>
  <c r="K48" i="6"/>
  <c r="H48" i="6"/>
  <c r="H47" i="6"/>
  <c r="H46" i="6"/>
  <c r="K44" i="6"/>
  <c r="H44" i="6"/>
  <c r="K43" i="6"/>
  <c r="H43" i="6"/>
  <c r="H42" i="6"/>
  <c r="K42" i="6" s="1"/>
  <c r="H41" i="6"/>
  <c r="H40" i="6"/>
  <c r="H39" i="6"/>
  <c r="K37" i="6"/>
  <c r="H37" i="6"/>
  <c r="H36" i="6"/>
  <c r="H35" i="6"/>
  <c r="H34" i="6"/>
  <c r="K34" i="6" s="1"/>
  <c r="K33" i="6"/>
  <c r="M32" i="6" s="1"/>
  <c r="H33" i="6"/>
  <c r="K32" i="6"/>
  <c r="L32" i="6" s="1"/>
  <c r="H32" i="6"/>
  <c r="H30" i="6"/>
  <c r="K29" i="6"/>
  <c r="H29" i="6"/>
  <c r="H28" i="6"/>
  <c r="H27" i="6"/>
  <c r="H26" i="6"/>
  <c r="K25" i="6"/>
  <c r="H25" i="6"/>
  <c r="H23" i="6"/>
  <c r="H22" i="6"/>
  <c r="H21" i="6"/>
  <c r="K21" i="6" s="1"/>
  <c r="H20" i="6"/>
  <c r="H19" i="6"/>
  <c r="H18" i="6"/>
  <c r="I15" i="6"/>
  <c r="J18" i="6" s="1"/>
  <c r="K18" i="6" s="1"/>
  <c r="H15" i="6"/>
  <c r="H14" i="6"/>
  <c r="H13" i="6"/>
  <c r="H12" i="6"/>
  <c r="H11" i="6"/>
  <c r="H10" i="6"/>
  <c r="L9" i="6"/>
  <c r="H9" i="6"/>
  <c r="L8" i="6"/>
  <c r="H8" i="6"/>
  <c r="I7" i="6" a="1"/>
  <c r="I7" i="6" s="1"/>
  <c r="I1460" i="5" a="1"/>
  <c r="I1460" i="5" s="1"/>
  <c r="L1202" i="5"/>
  <c r="L1201" i="5"/>
  <c r="L1150" i="5"/>
  <c r="L1149" i="5"/>
  <c r="L1097" i="5"/>
  <c r="L1098" i="5"/>
  <c r="H1099" i="5"/>
  <c r="L1046" i="5"/>
  <c r="L1045" i="5"/>
  <c r="L994" i="5"/>
  <c r="L993" i="5"/>
  <c r="L942" i="5"/>
  <c r="L941" i="5"/>
  <c r="L890" i="5"/>
  <c r="L889" i="5"/>
  <c r="L838" i="5"/>
  <c r="L837" i="5"/>
  <c r="L786" i="5"/>
  <c r="L785" i="5"/>
  <c r="H735" i="5"/>
  <c r="H2392" i="5"/>
  <c r="H2391" i="5"/>
  <c r="H2390" i="5"/>
  <c r="H2388" i="5"/>
  <c r="H2387" i="5"/>
  <c r="H2386" i="5"/>
  <c r="H2385" i="5"/>
  <c r="H2384" i="5"/>
  <c r="H2383" i="5"/>
  <c r="H2381" i="5"/>
  <c r="H2380" i="5"/>
  <c r="H2379" i="5"/>
  <c r="H2378" i="5"/>
  <c r="H2377" i="5"/>
  <c r="H2376" i="5"/>
  <c r="H2374" i="5"/>
  <c r="H2373" i="5"/>
  <c r="H2372" i="5"/>
  <c r="H2371" i="5"/>
  <c r="H2370" i="5"/>
  <c r="H2369" i="5"/>
  <c r="H2367" i="5"/>
  <c r="H2366" i="5"/>
  <c r="H2365" i="5"/>
  <c r="H2364" i="5"/>
  <c r="H2363" i="5"/>
  <c r="H2362" i="5"/>
  <c r="H2360" i="5"/>
  <c r="H2359" i="5"/>
  <c r="H2358" i="5"/>
  <c r="H2357" i="5"/>
  <c r="H2356" i="5"/>
  <c r="H2355" i="5"/>
  <c r="H2352" i="5"/>
  <c r="H2351" i="5"/>
  <c r="H2350" i="5"/>
  <c r="H2349" i="5"/>
  <c r="H2348" i="5"/>
  <c r="H2347" i="5"/>
  <c r="L2346" i="5"/>
  <c r="H2346" i="5"/>
  <c r="I2344" i="5" s="1" a="1"/>
  <c r="I2344" i="5" s="1"/>
  <c r="L2345" i="5"/>
  <c r="H2345" i="5"/>
  <c r="H2340" i="5"/>
  <c r="H2339" i="5"/>
  <c r="H2338" i="5"/>
  <c r="H2336" i="5"/>
  <c r="H2335" i="5"/>
  <c r="H2334" i="5"/>
  <c r="H2333" i="5"/>
  <c r="H2332" i="5"/>
  <c r="H2331" i="5"/>
  <c r="H2329" i="5"/>
  <c r="H2328" i="5"/>
  <c r="H2327" i="5"/>
  <c r="H2326" i="5"/>
  <c r="H2325" i="5"/>
  <c r="H2324" i="5"/>
  <c r="H2322" i="5"/>
  <c r="H2321" i="5"/>
  <c r="H2320" i="5"/>
  <c r="H2319" i="5"/>
  <c r="H2318" i="5"/>
  <c r="H2317" i="5"/>
  <c r="H2315" i="5"/>
  <c r="H2314" i="5"/>
  <c r="H2313" i="5"/>
  <c r="H2312" i="5"/>
  <c r="H2311" i="5"/>
  <c r="H2310" i="5"/>
  <c r="H2308" i="5"/>
  <c r="H2307" i="5"/>
  <c r="H2306" i="5"/>
  <c r="H2305" i="5"/>
  <c r="H2304" i="5"/>
  <c r="H2303" i="5"/>
  <c r="H2300" i="5"/>
  <c r="H2299" i="5"/>
  <c r="H2298" i="5"/>
  <c r="H2297" i="5"/>
  <c r="H2296" i="5"/>
  <c r="H2295" i="5"/>
  <c r="L2294" i="5"/>
  <c r="H2294" i="5"/>
  <c r="I2292" i="5" s="1" a="1"/>
  <c r="I2292" i="5" s="1"/>
  <c r="L2293" i="5"/>
  <c r="H2293" i="5"/>
  <c r="H2288" i="5"/>
  <c r="H2287" i="5"/>
  <c r="H2286" i="5"/>
  <c r="H2284" i="5"/>
  <c r="H2283" i="5"/>
  <c r="H2282" i="5"/>
  <c r="H2281" i="5"/>
  <c r="H2280" i="5"/>
  <c r="H2279" i="5"/>
  <c r="H2277" i="5"/>
  <c r="H2276" i="5"/>
  <c r="H2275" i="5"/>
  <c r="H2274" i="5"/>
  <c r="H2273" i="5"/>
  <c r="H2272" i="5"/>
  <c r="H2270" i="5"/>
  <c r="H2269" i="5"/>
  <c r="H2268" i="5"/>
  <c r="H2267" i="5"/>
  <c r="H2266" i="5"/>
  <c r="H2265" i="5"/>
  <c r="H2263" i="5"/>
  <c r="H2262" i="5"/>
  <c r="H2261" i="5"/>
  <c r="H2260" i="5"/>
  <c r="H2259" i="5"/>
  <c r="H2258" i="5"/>
  <c r="H2256" i="5"/>
  <c r="H2255" i="5"/>
  <c r="H2254" i="5"/>
  <c r="H2253" i="5"/>
  <c r="H2252" i="5"/>
  <c r="H2251" i="5"/>
  <c r="H2248" i="5"/>
  <c r="H2247" i="5"/>
  <c r="H2246" i="5"/>
  <c r="H2245" i="5"/>
  <c r="H2244" i="5"/>
  <c r="H2243" i="5"/>
  <c r="L2242" i="5"/>
  <c r="H2242" i="5"/>
  <c r="L2241" i="5"/>
  <c r="H2241" i="5"/>
  <c r="I2240" i="5" s="1" a="1"/>
  <c r="I2240" i="5" s="1"/>
  <c r="H2236" i="5"/>
  <c r="H2235" i="5"/>
  <c r="H2234" i="5"/>
  <c r="H2232" i="5"/>
  <c r="H2231" i="5"/>
  <c r="H2230" i="5"/>
  <c r="H2229" i="5"/>
  <c r="H2228" i="5"/>
  <c r="H2227" i="5"/>
  <c r="H2225" i="5"/>
  <c r="H2224" i="5"/>
  <c r="H2223" i="5"/>
  <c r="H2222" i="5"/>
  <c r="H2221" i="5"/>
  <c r="H2220" i="5"/>
  <c r="H2218" i="5"/>
  <c r="H2217" i="5"/>
  <c r="H2216" i="5"/>
  <c r="H2215" i="5"/>
  <c r="H2214" i="5"/>
  <c r="H2213" i="5"/>
  <c r="H2211" i="5"/>
  <c r="H2210" i="5"/>
  <c r="H2209" i="5"/>
  <c r="H2208" i="5"/>
  <c r="H2207" i="5"/>
  <c r="H2206" i="5"/>
  <c r="H2204" i="5"/>
  <c r="H2203" i="5"/>
  <c r="H2202" i="5"/>
  <c r="H2201" i="5"/>
  <c r="H2200" i="5"/>
  <c r="H2199" i="5"/>
  <c r="H2196" i="5"/>
  <c r="H2195" i="5"/>
  <c r="H2194" i="5"/>
  <c r="H2193" i="5"/>
  <c r="H2192" i="5"/>
  <c r="H2191" i="5"/>
  <c r="L2190" i="5"/>
  <c r="H2190" i="5"/>
  <c r="I2188" i="5" s="1" a="1"/>
  <c r="I2188" i="5" s="1"/>
  <c r="L2189" i="5"/>
  <c r="H2189" i="5"/>
  <c r="H2184" i="5"/>
  <c r="H2183" i="5"/>
  <c r="H2182" i="5"/>
  <c r="H2180" i="5"/>
  <c r="H2179" i="5"/>
  <c r="H2178" i="5"/>
  <c r="H2177" i="5"/>
  <c r="H2176" i="5"/>
  <c r="H2175" i="5"/>
  <c r="H2173" i="5"/>
  <c r="H2172" i="5"/>
  <c r="H2171" i="5"/>
  <c r="H2170" i="5"/>
  <c r="H2169" i="5"/>
  <c r="H2168" i="5"/>
  <c r="H2166" i="5"/>
  <c r="H2165" i="5"/>
  <c r="H2164" i="5"/>
  <c r="H2163" i="5"/>
  <c r="H2162" i="5"/>
  <c r="H2161" i="5"/>
  <c r="H2159" i="5"/>
  <c r="H2158" i="5"/>
  <c r="H2157" i="5"/>
  <c r="H2156" i="5"/>
  <c r="H2155" i="5"/>
  <c r="H2154" i="5"/>
  <c r="H2152" i="5"/>
  <c r="H2151" i="5"/>
  <c r="H2150" i="5"/>
  <c r="H2149" i="5"/>
  <c r="H2148" i="5"/>
  <c r="H2147" i="5"/>
  <c r="H2144" i="5"/>
  <c r="H2143" i="5"/>
  <c r="H2142" i="5"/>
  <c r="H2141" i="5"/>
  <c r="H2140" i="5"/>
  <c r="H2139" i="5"/>
  <c r="I2136" i="5" s="1" a="1"/>
  <c r="I2136" i="5" s="1"/>
  <c r="L2138" i="5"/>
  <c r="H2138" i="5"/>
  <c r="L2137" i="5"/>
  <c r="H2137" i="5"/>
  <c r="H2132" i="5"/>
  <c r="H2131" i="5"/>
  <c r="H2130" i="5"/>
  <c r="H2128" i="5"/>
  <c r="H2127" i="5"/>
  <c r="H2126" i="5"/>
  <c r="H2125" i="5"/>
  <c r="H2124" i="5"/>
  <c r="H2123" i="5"/>
  <c r="H2121" i="5"/>
  <c r="H2120" i="5"/>
  <c r="H2119" i="5"/>
  <c r="H2118" i="5"/>
  <c r="H2117" i="5"/>
  <c r="H2116" i="5"/>
  <c r="H2114" i="5"/>
  <c r="H2113" i="5"/>
  <c r="H2112" i="5"/>
  <c r="H2111" i="5"/>
  <c r="H2110" i="5"/>
  <c r="H2109" i="5"/>
  <c r="H2107" i="5"/>
  <c r="H2106" i="5"/>
  <c r="H2105" i="5"/>
  <c r="H2104" i="5"/>
  <c r="H2103" i="5"/>
  <c r="H2102" i="5"/>
  <c r="H2100" i="5"/>
  <c r="H2099" i="5"/>
  <c r="H2098" i="5"/>
  <c r="H2097" i="5"/>
  <c r="H2096" i="5"/>
  <c r="H2095" i="5"/>
  <c r="H2092" i="5"/>
  <c r="H2091" i="5"/>
  <c r="H2090" i="5"/>
  <c r="H2089" i="5"/>
  <c r="H2088" i="5"/>
  <c r="H2087" i="5"/>
  <c r="L2086" i="5"/>
  <c r="H2086" i="5"/>
  <c r="I2084" i="5" s="1" a="1"/>
  <c r="I2084" i="5" s="1"/>
  <c r="L2085" i="5"/>
  <c r="H2085" i="5"/>
  <c r="H2080" i="5"/>
  <c r="H2079" i="5"/>
  <c r="H2078" i="5"/>
  <c r="H2076" i="5"/>
  <c r="H2075" i="5"/>
  <c r="H2074" i="5"/>
  <c r="H2073" i="5"/>
  <c r="H2072" i="5"/>
  <c r="H2071" i="5"/>
  <c r="H2069" i="5"/>
  <c r="H2068" i="5"/>
  <c r="H2067" i="5"/>
  <c r="H2066" i="5"/>
  <c r="H2065" i="5"/>
  <c r="H2064" i="5"/>
  <c r="H2062" i="5"/>
  <c r="H2061" i="5"/>
  <c r="H2060" i="5"/>
  <c r="H2059" i="5"/>
  <c r="H2058" i="5"/>
  <c r="H2057" i="5"/>
  <c r="H2055" i="5"/>
  <c r="H2054" i="5"/>
  <c r="H2053" i="5"/>
  <c r="H2052" i="5"/>
  <c r="H2051" i="5"/>
  <c r="H2050" i="5"/>
  <c r="H2048" i="5"/>
  <c r="H2047" i="5"/>
  <c r="H2046" i="5"/>
  <c r="H2045" i="5"/>
  <c r="H2044" i="5"/>
  <c r="H2043" i="5"/>
  <c r="H2040" i="5"/>
  <c r="H2039" i="5"/>
  <c r="H2038" i="5"/>
  <c r="H2037" i="5"/>
  <c r="H2036" i="5"/>
  <c r="H2035" i="5"/>
  <c r="L2034" i="5"/>
  <c r="H2034" i="5"/>
  <c r="I2032" i="5" s="1" a="1"/>
  <c r="I2032" i="5" s="1"/>
  <c r="L2033" i="5"/>
  <c r="H2033" i="5"/>
  <c r="H2028" i="5"/>
  <c r="H2027" i="5"/>
  <c r="H2026" i="5"/>
  <c r="H2024" i="5"/>
  <c r="H2023" i="5"/>
  <c r="H2022" i="5"/>
  <c r="H2021" i="5"/>
  <c r="H2020" i="5"/>
  <c r="H2019" i="5"/>
  <c r="H2017" i="5"/>
  <c r="H2016" i="5"/>
  <c r="H2015" i="5"/>
  <c r="H2014" i="5"/>
  <c r="H2013" i="5"/>
  <c r="H2012" i="5"/>
  <c r="H2010" i="5"/>
  <c r="H2009" i="5"/>
  <c r="H2008" i="5"/>
  <c r="H2007" i="5"/>
  <c r="H2006" i="5"/>
  <c r="H2005" i="5"/>
  <c r="H2003" i="5"/>
  <c r="H2002" i="5"/>
  <c r="H2001" i="5"/>
  <c r="H2000" i="5"/>
  <c r="H1999" i="5"/>
  <c r="H1998" i="5"/>
  <c r="H1996" i="5"/>
  <c r="H1995" i="5"/>
  <c r="H1994" i="5"/>
  <c r="H1993" i="5"/>
  <c r="H1992" i="5"/>
  <c r="H1991" i="5"/>
  <c r="H1988" i="5"/>
  <c r="H1987" i="5"/>
  <c r="H1986" i="5"/>
  <c r="H1985" i="5"/>
  <c r="H1984" i="5"/>
  <c r="H1983" i="5"/>
  <c r="I1980" i="5" s="1" a="1"/>
  <c r="I1980" i="5" s="1"/>
  <c r="L1982" i="5"/>
  <c r="H1982" i="5"/>
  <c r="L1981" i="5"/>
  <c r="H1981" i="5"/>
  <c r="H1976" i="5"/>
  <c r="H1975" i="5"/>
  <c r="H1974" i="5"/>
  <c r="H1972" i="5"/>
  <c r="H1971" i="5"/>
  <c r="H1970" i="5"/>
  <c r="H1969" i="5"/>
  <c r="H1968" i="5"/>
  <c r="H1967" i="5"/>
  <c r="H1965" i="5"/>
  <c r="H1964" i="5"/>
  <c r="H1963" i="5"/>
  <c r="H1962" i="5"/>
  <c r="H1961" i="5"/>
  <c r="H1960" i="5"/>
  <c r="H1958" i="5"/>
  <c r="H1957" i="5"/>
  <c r="H1956" i="5"/>
  <c r="H1955" i="5"/>
  <c r="H1954" i="5"/>
  <c r="H1953" i="5"/>
  <c r="H1951" i="5"/>
  <c r="H1950" i="5"/>
  <c r="H1949" i="5"/>
  <c r="H1948" i="5"/>
  <c r="H1947" i="5"/>
  <c r="H1946" i="5"/>
  <c r="H1944" i="5"/>
  <c r="H1943" i="5"/>
  <c r="H1942" i="5"/>
  <c r="H1941" i="5"/>
  <c r="H1940" i="5"/>
  <c r="H1939" i="5"/>
  <c r="H1936" i="5"/>
  <c r="H1935" i="5"/>
  <c r="H1934" i="5"/>
  <c r="H1933" i="5"/>
  <c r="H1932" i="5"/>
  <c r="H1931" i="5"/>
  <c r="L1930" i="5"/>
  <c r="H1930" i="5"/>
  <c r="I1928" i="5" s="1" a="1"/>
  <c r="I1928" i="5" s="1"/>
  <c r="L1929" i="5"/>
  <c r="H1929" i="5"/>
  <c r="H1924" i="5"/>
  <c r="H1923" i="5"/>
  <c r="H1922" i="5"/>
  <c r="H1920" i="5"/>
  <c r="H1919" i="5"/>
  <c r="H1918" i="5"/>
  <c r="H1917" i="5"/>
  <c r="H1916" i="5"/>
  <c r="H1915" i="5"/>
  <c r="H1913" i="5"/>
  <c r="H1912" i="5"/>
  <c r="H1911" i="5"/>
  <c r="H1910" i="5"/>
  <c r="H1909" i="5"/>
  <c r="H1908" i="5"/>
  <c r="H1906" i="5"/>
  <c r="H1905" i="5"/>
  <c r="H1904" i="5"/>
  <c r="H1903" i="5"/>
  <c r="H1902" i="5"/>
  <c r="H1901" i="5"/>
  <c r="H1899" i="5"/>
  <c r="H1898" i="5"/>
  <c r="H1897" i="5"/>
  <c r="H1896" i="5"/>
  <c r="H1895" i="5"/>
  <c r="H1894" i="5"/>
  <c r="H1892" i="5"/>
  <c r="H1891" i="5"/>
  <c r="H1890" i="5"/>
  <c r="H1889" i="5"/>
  <c r="H1888" i="5"/>
  <c r="H1887" i="5"/>
  <c r="H1884" i="5"/>
  <c r="H1883" i="5"/>
  <c r="H1882" i="5"/>
  <c r="H1881" i="5"/>
  <c r="H1880" i="5"/>
  <c r="H1879" i="5"/>
  <c r="L1878" i="5"/>
  <c r="H1878" i="5"/>
  <c r="I1876" i="5" s="1" a="1"/>
  <c r="I1876" i="5" s="1"/>
  <c r="L1877" i="5"/>
  <c r="H1877" i="5"/>
  <c r="H1872" i="5"/>
  <c r="H1871" i="5"/>
  <c r="H1870" i="5"/>
  <c r="H1868" i="5"/>
  <c r="H1867" i="5"/>
  <c r="H1866" i="5"/>
  <c r="H1865" i="5"/>
  <c r="H1864" i="5"/>
  <c r="H1863" i="5"/>
  <c r="H1861" i="5"/>
  <c r="H1860" i="5"/>
  <c r="H1859" i="5"/>
  <c r="H1858" i="5"/>
  <c r="H1857" i="5"/>
  <c r="H1856" i="5"/>
  <c r="H1854" i="5"/>
  <c r="H1853" i="5"/>
  <c r="H1852" i="5"/>
  <c r="H1851" i="5"/>
  <c r="H1850" i="5"/>
  <c r="H1849" i="5"/>
  <c r="H1847" i="5"/>
  <c r="H1846" i="5"/>
  <c r="H1845" i="5"/>
  <c r="H1844" i="5"/>
  <c r="H1843" i="5"/>
  <c r="H1842" i="5"/>
  <c r="H1840" i="5"/>
  <c r="H1839" i="5"/>
  <c r="H1838" i="5"/>
  <c r="H1837" i="5"/>
  <c r="H1836" i="5"/>
  <c r="H1835" i="5"/>
  <c r="H1832" i="5"/>
  <c r="H1831" i="5"/>
  <c r="H1830" i="5"/>
  <c r="H1829" i="5"/>
  <c r="H1828" i="5"/>
  <c r="H1827" i="5"/>
  <c r="I1824" i="5" s="1" a="1"/>
  <c r="I1824" i="5" s="1"/>
  <c r="L1826" i="5"/>
  <c r="H1826" i="5"/>
  <c r="L1825" i="5"/>
  <c r="H1825" i="5"/>
  <c r="H1820" i="5"/>
  <c r="H1819" i="5"/>
  <c r="H1818" i="5"/>
  <c r="H1816" i="5"/>
  <c r="H1815" i="5"/>
  <c r="H1814" i="5"/>
  <c r="H1813" i="5"/>
  <c r="H1812" i="5"/>
  <c r="H1811" i="5"/>
  <c r="H1809" i="5"/>
  <c r="H1808" i="5"/>
  <c r="H1807" i="5"/>
  <c r="H1806" i="5"/>
  <c r="H1805" i="5"/>
  <c r="H1804" i="5"/>
  <c r="H1802" i="5"/>
  <c r="H1801" i="5"/>
  <c r="H1800" i="5"/>
  <c r="H1799" i="5"/>
  <c r="H1798" i="5"/>
  <c r="H1797" i="5"/>
  <c r="H1795" i="5"/>
  <c r="H1794" i="5"/>
  <c r="H1793" i="5"/>
  <c r="H1792" i="5"/>
  <c r="H1791" i="5"/>
  <c r="H1790" i="5"/>
  <c r="H1788" i="5"/>
  <c r="H1787" i="5"/>
  <c r="H1786" i="5"/>
  <c r="H1785" i="5"/>
  <c r="H1784" i="5"/>
  <c r="H1783" i="5"/>
  <c r="H1780" i="5"/>
  <c r="H1779" i="5"/>
  <c r="H1778" i="5"/>
  <c r="H1777" i="5"/>
  <c r="H1776" i="5"/>
  <c r="H1775" i="5"/>
  <c r="L1774" i="5"/>
  <c r="H1774" i="5"/>
  <c r="I1772" i="5" s="1" a="1"/>
  <c r="I1772" i="5" s="1"/>
  <c r="L1773" i="5"/>
  <c r="H1773" i="5"/>
  <c r="I1760" i="5"/>
  <c r="I1750" i="5"/>
  <c r="I1741" i="5"/>
  <c r="I1736" i="5"/>
  <c r="H1768" i="5"/>
  <c r="H1767" i="5"/>
  <c r="I1767" i="5" s="1"/>
  <c r="H1766" i="5"/>
  <c r="I1766" i="5" s="1"/>
  <c r="H1764" i="5"/>
  <c r="I1764" i="5" s="1"/>
  <c r="H1763" i="5"/>
  <c r="I1763" i="5" s="1"/>
  <c r="H1762" i="5"/>
  <c r="I1762" i="5" s="1"/>
  <c r="H1761" i="5"/>
  <c r="I1761" i="5" s="1"/>
  <c r="H1760" i="5"/>
  <c r="H1759" i="5"/>
  <c r="H1757" i="5"/>
  <c r="I1757" i="5" s="1"/>
  <c r="H1756" i="5"/>
  <c r="I1756" i="5" s="1"/>
  <c r="H1755" i="5"/>
  <c r="I1755" i="5" s="1"/>
  <c r="H1754" i="5"/>
  <c r="I1754" i="5" s="1"/>
  <c r="H1753" i="5"/>
  <c r="I1753" i="5" s="1"/>
  <c r="H1752" i="5"/>
  <c r="I1752" i="5" s="1"/>
  <c r="H1750" i="5"/>
  <c r="H1749" i="5"/>
  <c r="H1748" i="5"/>
  <c r="I1748" i="5" s="1"/>
  <c r="H1747" i="5"/>
  <c r="I1747" i="5" s="1"/>
  <c r="H1746" i="5"/>
  <c r="I1746" i="5" s="1"/>
  <c r="H1745" i="5"/>
  <c r="I1745" i="5" s="1"/>
  <c r="H1743" i="5"/>
  <c r="I1743" i="5" s="1"/>
  <c r="H1742" i="5"/>
  <c r="I1742" i="5" s="1"/>
  <c r="H1741" i="5"/>
  <c r="H1740" i="5"/>
  <c r="H1739" i="5"/>
  <c r="I1739" i="5" s="1"/>
  <c r="H1738" i="5"/>
  <c r="I1738" i="5" s="1"/>
  <c r="H1736" i="5"/>
  <c r="H1735" i="5"/>
  <c r="I1735" i="5" s="1"/>
  <c r="H1734" i="5"/>
  <c r="I1734" i="5" s="1"/>
  <c r="H1733" i="5"/>
  <c r="I1733" i="5" s="1"/>
  <c r="H1732" i="5"/>
  <c r="H1731" i="5"/>
  <c r="H1728" i="5"/>
  <c r="H1727" i="5"/>
  <c r="H1726" i="5"/>
  <c r="H1725" i="5"/>
  <c r="H1724" i="5"/>
  <c r="I1720" i="5" s="1" a="1"/>
  <c r="I1720" i="5" s="1"/>
  <c r="H1723" i="5"/>
  <c r="L1722" i="5"/>
  <c r="H1722" i="5"/>
  <c r="L1721" i="5"/>
  <c r="H1721" i="5"/>
  <c r="H1716" i="5"/>
  <c r="H1715" i="5"/>
  <c r="H1714" i="5"/>
  <c r="H1712" i="5"/>
  <c r="H1711" i="5"/>
  <c r="H1710" i="5"/>
  <c r="H1709" i="5"/>
  <c r="H1708" i="5"/>
  <c r="H1707" i="5"/>
  <c r="H1705" i="5"/>
  <c r="H1704" i="5"/>
  <c r="H1703" i="5"/>
  <c r="H1702" i="5"/>
  <c r="H1701" i="5"/>
  <c r="H1700" i="5"/>
  <c r="H1698" i="5"/>
  <c r="H1697" i="5"/>
  <c r="H1696" i="5"/>
  <c r="H1695" i="5"/>
  <c r="H1694" i="5"/>
  <c r="H1693" i="5"/>
  <c r="H1691" i="5"/>
  <c r="H1690" i="5"/>
  <c r="H1689" i="5"/>
  <c r="H1688" i="5"/>
  <c r="H1687" i="5"/>
  <c r="H1686" i="5"/>
  <c r="H1684" i="5"/>
  <c r="H1683" i="5"/>
  <c r="H1682" i="5"/>
  <c r="H1681" i="5"/>
  <c r="H1680" i="5"/>
  <c r="H1679" i="5"/>
  <c r="H1676" i="5"/>
  <c r="H1675" i="5"/>
  <c r="H1674" i="5"/>
  <c r="H1673" i="5"/>
  <c r="H1672" i="5"/>
  <c r="H1671" i="5"/>
  <c r="L1670" i="5"/>
  <c r="H1670" i="5"/>
  <c r="I1668" i="5" s="1" a="1"/>
  <c r="I1668" i="5" s="1"/>
  <c r="L1669" i="5"/>
  <c r="H1669" i="5"/>
  <c r="H1664" i="5"/>
  <c r="H1663" i="5"/>
  <c r="H1662" i="5"/>
  <c r="H1660" i="5"/>
  <c r="H1659" i="5"/>
  <c r="H1658" i="5"/>
  <c r="H1657" i="5"/>
  <c r="H1656" i="5"/>
  <c r="H1655" i="5"/>
  <c r="H1653" i="5"/>
  <c r="H1652" i="5"/>
  <c r="H1651" i="5"/>
  <c r="H1650" i="5"/>
  <c r="H1649" i="5"/>
  <c r="H1648" i="5"/>
  <c r="H1646" i="5"/>
  <c r="H1645" i="5"/>
  <c r="H1644" i="5"/>
  <c r="H1643" i="5"/>
  <c r="H1642" i="5"/>
  <c r="H1641" i="5"/>
  <c r="H1639" i="5"/>
  <c r="H1638" i="5"/>
  <c r="H1637" i="5"/>
  <c r="H1636" i="5"/>
  <c r="H1635" i="5"/>
  <c r="H1634" i="5"/>
  <c r="H1632" i="5"/>
  <c r="H1631" i="5"/>
  <c r="H1630" i="5"/>
  <c r="H1629" i="5"/>
  <c r="H1628" i="5"/>
  <c r="H1627" i="5"/>
  <c r="H1624" i="5"/>
  <c r="H1623" i="5"/>
  <c r="H1622" i="5"/>
  <c r="H1621" i="5"/>
  <c r="H1620" i="5"/>
  <c r="H1619" i="5"/>
  <c r="L1618" i="5"/>
  <c r="H1618" i="5"/>
  <c r="I1616" i="5" s="1" a="1"/>
  <c r="I1616" i="5" s="1"/>
  <c r="L1617" i="5"/>
  <c r="H1617" i="5"/>
  <c r="H1612" i="5"/>
  <c r="H1611" i="5"/>
  <c r="H1610" i="5"/>
  <c r="H1608" i="5"/>
  <c r="H1607" i="5"/>
  <c r="H1606" i="5"/>
  <c r="H1605" i="5"/>
  <c r="H1604" i="5"/>
  <c r="H1603" i="5"/>
  <c r="H1601" i="5"/>
  <c r="H1600" i="5"/>
  <c r="H1599" i="5"/>
  <c r="H1598" i="5"/>
  <c r="H1597" i="5"/>
  <c r="H1596" i="5"/>
  <c r="H1594" i="5"/>
  <c r="H1593" i="5"/>
  <c r="H1592" i="5"/>
  <c r="H1591" i="5"/>
  <c r="H1590" i="5"/>
  <c r="H1589" i="5"/>
  <c r="H1587" i="5"/>
  <c r="H1586" i="5"/>
  <c r="H1585" i="5"/>
  <c r="H1584" i="5"/>
  <c r="H1583" i="5"/>
  <c r="H1582" i="5"/>
  <c r="H1580" i="5"/>
  <c r="H1579" i="5"/>
  <c r="H1578" i="5"/>
  <c r="H1577" i="5"/>
  <c r="H1576" i="5"/>
  <c r="H1575" i="5"/>
  <c r="H1572" i="5"/>
  <c r="H1571" i="5"/>
  <c r="H1570" i="5"/>
  <c r="H1569" i="5"/>
  <c r="H1568" i="5"/>
  <c r="I1564" i="5" s="1" a="1"/>
  <c r="I1564" i="5" s="1"/>
  <c r="H1567" i="5"/>
  <c r="L1566" i="5"/>
  <c r="H1566" i="5"/>
  <c r="L1565" i="5"/>
  <c r="H1565" i="5"/>
  <c r="H1560" i="5"/>
  <c r="H1559" i="5"/>
  <c r="H1558" i="5"/>
  <c r="H1556" i="5"/>
  <c r="H1555" i="5"/>
  <c r="H1554" i="5"/>
  <c r="H1553" i="5"/>
  <c r="H1552" i="5"/>
  <c r="H1551" i="5"/>
  <c r="H1549" i="5"/>
  <c r="H1548" i="5"/>
  <c r="H1547" i="5"/>
  <c r="H1546" i="5"/>
  <c r="H1545" i="5"/>
  <c r="H1544" i="5"/>
  <c r="H1542" i="5"/>
  <c r="H1541" i="5"/>
  <c r="H1540" i="5"/>
  <c r="H1539" i="5"/>
  <c r="H1538" i="5"/>
  <c r="H1537" i="5"/>
  <c r="H1535" i="5"/>
  <c r="H1534" i="5"/>
  <c r="H1533" i="5"/>
  <c r="H1532" i="5"/>
  <c r="H1531" i="5"/>
  <c r="H1530" i="5"/>
  <c r="H1528" i="5"/>
  <c r="H1527" i="5"/>
  <c r="H1526" i="5"/>
  <c r="H1525" i="5"/>
  <c r="H1524" i="5"/>
  <c r="H1523" i="5"/>
  <c r="H1520" i="5"/>
  <c r="H1519" i="5"/>
  <c r="H1518" i="5"/>
  <c r="H1517" i="5"/>
  <c r="H1516" i="5"/>
  <c r="I1512" i="5" s="1" a="1"/>
  <c r="I1512" i="5" s="1"/>
  <c r="H1515" i="5"/>
  <c r="L1514" i="5"/>
  <c r="H1514" i="5"/>
  <c r="L1513" i="5"/>
  <c r="H1513" i="5"/>
  <c r="H1508" i="5"/>
  <c r="H1507" i="5"/>
  <c r="H1506" i="5"/>
  <c r="H1504" i="5"/>
  <c r="H1503" i="5"/>
  <c r="H1502" i="5"/>
  <c r="H1501" i="5"/>
  <c r="H1500" i="5"/>
  <c r="H1499" i="5"/>
  <c r="H1497" i="5"/>
  <c r="H1496" i="5"/>
  <c r="H1495" i="5"/>
  <c r="H1494" i="5"/>
  <c r="H1493" i="5"/>
  <c r="H1492" i="5"/>
  <c r="H1490" i="5"/>
  <c r="H1489" i="5"/>
  <c r="H1488" i="5"/>
  <c r="H1487" i="5"/>
  <c r="H1486" i="5"/>
  <c r="H1485" i="5"/>
  <c r="H1483" i="5"/>
  <c r="H1482" i="5"/>
  <c r="H1481" i="5"/>
  <c r="H1480" i="5"/>
  <c r="H1479" i="5"/>
  <c r="H1478" i="5"/>
  <c r="H1476" i="5"/>
  <c r="H1475" i="5"/>
  <c r="H1474" i="5"/>
  <c r="H1473" i="5"/>
  <c r="H1472" i="5"/>
  <c r="H1471" i="5"/>
  <c r="H1468" i="5"/>
  <c r="H1467" i="5"/>
  <c r="H1466" i="5"/>
  <c r="H1465" i="5"/>
  <c r="H1464" i="5"/>
  <c r="H1463" i="5"/>
  <c r="L1462" i="5"/>
  <c r="H1462" i="5"/>
  <c r="L1461" i="5"/>
  <c r="H1461" i="5"/>
  <c r="H1456" i="5"/>
  <c r="H1455" i="5"/>
  <c r="H1454" i="5"/>
  <c r="H1452" i="5"/>
  <c r="H1451" i="5"/>
  <c r="H1450" i="5"/>
  <c r="H1449" i="5"/>
  <c r="H1448" i="5"/>
  <c r="H1447" i="5"/>
  <c r="H1445" i="5"/>
  <c r="H1444" i="5"/>
  <c r="H1443" i="5"/>
  <c r="H1442" i="5"/>
  <c r="H1441" i="5"/>
  <c r="H1440" i="5"/>
  <c r="H1438" i="5"/>
  <c r="H1437" i="5"/>
  <c r="H1436" i="5"/>
  <c r="H1435" i="5"/>
  <c r="H1434" i="5"/>
  <c r="H1433" i="5"/>
  <c r="H1431" i="5"/>
  <c r="H1430" i="5"/>
  <c r="H1429" i="5"/>
  <c r="H1428" i="5"/>
  <c r="H1427" i="5"/>
  <c r="H1426" i="5"/>
  <c r="H1424" i="5"/>
  <c r="H1423" i="5"/>
  <c r="H1422" i="5"/>
  <c r="H1421" i="5"/>
  <c r="H1420" i="5"/>
  <c r="H1419" i="5"/>
  <c r="H1416" i="5"/>
  <c r="H1415" i="5"/>
  <c r="H1414" i="5"/>
  <c r="H1413" i="5"/>
  <c r="H1412" i="5"/>
  <c r="H1411" i="5"/>
  <c r="L1410" i="5"/>
  <c r="H1410" i="5"/>
  <c r="I1408" i="5" s="1" a="1"/>
  <c r="I1408" i="5" s="1"/>
  <c r="L1409" i="5"/>
  <c r="H1409" i="5"/>
  <c r="H1404" i="5"/>
  <c r="H1403" i="5"/>
  <c r="H1402" i="5"/>
  <c r="H1400" i="5"/>
  <c r="H1399" i="5"/>
  <c r="H1398" i="5"/>
  <c r="H1397" i="5"/>
  <c r="H1396" i="5"/>
  <c r="H1395" i="5"/>
  <c r="H1393" i="5"/>
  <c r="H1392" i="5"/>
  <c r="H1391" i="5"/>
  <c r="H1390" i="5"/>
  <c r="H1389" i="5"/>
  <c r="H1388" i="5"/>
  <c r="H1386" i="5"/>
  <c r="H1385" i="5"/>
  <c r="H1384" i="5"/>
  <c r="H1383" i="5"/>
  <c r="H1382" i="5"/>
  <c r="H1381" i="5"/>
  <c r="H1379" i="5"/>
  <c r="H1378" i="5"/>
  <c r="H1377" i="5"/>
  <c r="H1376" i="5"/>
  <c r="H1375" i="5"/>
  <c r="H1374" i="5"/>
  <c r="H1372" i="5"/>
  <c r="H1371" i="5"/>
  <c r="H1370" i="5"/>
  <c r="H1369" i="5"/>
  <c r="H1368" i="5"/>
  <c r="H1367" i="5"/>
  <c r="H1364" i="5"/>
  <c r="H1363" i="5"/>
  <c r="H1362" i="5"/>
  <c r="H1361" i="5"/>
  <c r="H1360" i="5"/>
  <c r="H1359" i="5"/>
  <c r="I1356" i="5" s="1" a="1"/>
  <c r="I1356" i="5" s="1"/>
  <c r="L1358" i="5"/>
  <c r="H1358" i="5"/>
  <c r="L1357" i="5"/>
  <c r="H1357" i="5"/>
  <c r="H1352" i="5"/>
  <c r="H1351" i="5"/>
  <c r="H1350" i="5"/>
  <c r="H1348" i="5"/>
  <c r="H1347" i="5"/>
  <c r="H1346" i="5"/>
  <c r="H1345" i="5"/>
  <c r="H1344" i="5"/>
  <c r="H1343" i="5"/>
  <c r="H1341" i="5"/>
  <c r="H1340" i="5"/>
  <c r="H1339" i="5"/>
  <c r="H1338" i="5"/>
  <c r="H1337" i="5"/>
  <c r="H1336" i="5"/>
  <c r="H1334" i="5"/>
  <c r="H1333" i="5"/>
  <c r="H1332" i="5"/>
  <c r="H1331" i="5"/>
  <c r="H1330" i="5"/>
  <c r="H1329" i="5"/>
  <c r="H1327" i="5"/>
  <c r="H1326" i="5"/>
  <c r="H1325" i="5"/>
  <c r="H1324" i="5"/>
  <c r="H1323" i="5"/>
  <c r="H1322" i="5"/>
  <c r="H1320" i="5"/>
  <c r="H1319" i="5"/>
  <c r="H1318" i="5"/>
  <c r="H1317" i="5"/>
  <c r="H1316" i="5"/>
  <c r="H1315" i="5"/>
  <c r="H1312" i="5"/>
  <c r="H1311" i="5"/>
  <c r="H1310" i="5"/>
  <c r="H1309" i="5"/>
  <c r="H1308" i="5"/>
  <c r="H1307" i="5"/>
  <c r="I1304" i="5" s="1" a="1"/>
  <c r="I1304" i="5" s="1"/>
  <c r="L1306" i="5"/>
  <c r="H1306" i="5"/>
  <c r="L1305" i="5"/>
  <c r="H1305" i="5"/>
  <c r="H1300" i="5"/>
  <c r="H1299" i="5"/>
  <c r="H1298" i="5"/>
  <c r="H1296" i="5"/>
  <c r="H1295" i="5"/>
  <c r="H1294" i="5"/>
  <c r="H1293" i="5"/>
  <c r="H1292" i="5"/>
  <c r="H1291" i="5"/>
  <c r="H1289" i="5"/>
  <c r="H1288" i="5"/>
  <c r="H1287" i="5"/>
  <c r="H1286" i="5"/>
  <c r="H1285" i="5"/>
  <c r="H1284" i="5"/>
  <c r="H1282" i="5"/>
  <c r="H1281" i="5"/>
  <c r="H1280" i="5"/>
  <c r="H1279" i="5"/>
  <c r="H1278" i="5"/>
  <c r="H1277" i="5"/>
  <c r="H1275" i="5"/>
  <c r="H1274" i="5"/>
  <c r="H1273" i="5"/>
  <c r="H1272" i="5"/>
  <c r="H1271" i="5"/>
  <c r="H1270" i="5"/>
  <c r="H1268" i="5"/>
  <c r="H1267" i="5"/>
  <c r="H1266" i="5"/>
  <c r="H1265" i="5"/>
  <c r="H1264" i="5"/>
  <c r="H1263" i="5"/>
  <c r="H1260" i="5"/>
  <c r="H1259" i="5"/>
  <c r="H1258" i="5"/>
  <c r="H1257" i="5"/>
  <c r="H1256" i="5"/>
  <c r="H1255" i="5"/>
  <c r="L1254" i="5"/>
  <c r="H1254" i="5"/>
  <c r="L1253" i="5"/>
  <c r="H1253" i="5"/>
  <c r="H1248" i="5"/>
  <c r="H1247" i="5"/>
  <c r="H1246" i="5"/>
  <c r="H1244" i="5"/>
  <c r="H1243" i="5"/>
  <c r="H1242" i="5"/>
  <c r="H1241" i="5"/>
  <c r="H1240" i="5"/>
  <c r="H1239" i="5"/>
  <c r="H1237" i="5"/>
  <c r="H1236" i="5"/>
  <c r="H1235" i="5"/>
  <c r="H1234" i="5"/>
  <c r="H1233" i="5"/>
  <c r="H1232" i="5"/>
  <c r="H1230" i="5"/>
  <c r="H1229" i="5"/>
  <c r="H1228" i="5"/>
  <c r="H1227" i="5"/>
  <c r="H1226" i="5"/>
  <c r="H1225" i="5"/>
  <c r="H1223" i="5"/>
  <c r="H1222" i="5"/>
  <c r="H1221" i="5"/>
  <c r="H1220" i="5"/>
  <c r="H1219" i="5"/>
  <c r="H1218" i="5"/>
  <c r="H1216" i="5"/>
  <c r="H1215" i="5"/>
  <c r="H1214" i="5"/>
  <c r="H1213" i="5"/>
  <c r="H1212" i="5"/>
  <c r="H1211" i="5"/>
  <c r="H1208" i="5"/>
  <c r="H1207" i="5"/>
  <c r="H1206" i="5"/>
  <c r="H1205" i="5"/>
  <c r="H1204" i="5"/>
  <c r="H1203" i="5"/>
  <c r="H1202" i="5"/>
  <c r="I1200" i="5" s="1" a="1"/>
  <c r="I1200" i="5" s="1"/>
  <c r="H1201" i="5"/>
  <c r="H1196" i="5"/>
  <c r="H1195" i="5"/>
  <c r="H1194" i="5"/>
  <c r="H1192" i="5"/>
  <c r="H1191" i="5"/>
  <c r="H1190" i="5"/>
  <c r="H1189" i="5"/>
  <c r="H1188" i="5"/>
  <c r="H1187" i="5"/>
  <c r="H1185" i="5"/>
  <c r="H1184" i="5"/>
  <c r="H1183" i="5"/>
  <c r="H1182" i="5"/>
  <c r="H1181" i="5"/>
  <c r="H1180" i="5"/>
  <c r="H1178" i="5"/>
  <c r="H1177" i="5"/>
  <c r="H1176" i="5"/>
  <c r="H1175" i="5"/>
  <c r="H1174" i="5"/>
  <c r="H1173" i="5"/>
  <c r="H1171" i="5"/>
  <c r="H1170" i="5"/>
  <c r="H1169" i="5"/>
  <c r="H1168" i="5"/>
  <c r="H1167" i="5"/>
  <c r="H1166" i="5"/>
  <c r="H1164" i="5"/>
  <c r="H1163" i="5"/>
  <c r="H1162" i="5"/>
  <c r="H1161" i="5"/>
  <c r="H1160" i="5"/>
  <c r="H1159" i="5"/>
  <c r="H1156" i="5"/>
  <c r="H1155" i="5"/>
  <c r="H1154" i="5"/>
  <c r="H1153" i="5"/>
  <c r="H1152" i="5"/>
  <c r="H1151" i="5"/>
  <c r="I1148" i="5" s="1" a="1"/>
  <c r="I1148" i="5" s="1"/>
  <c r="H1150" i="5"/>
  <c r="H1149" i="5"/>
  <c r="H1144" i="5"/>
  <c r="H1143" i="5"/>
  <c r="H1142" i="5"/>
  <c r="H1140" i="5"/>
  <c r="H1139" i="5"/>
  <c r="H1138" i="5"/>
  <c r="H1137" i="5"/>
  <c r="H1136" i="5"/>
  <c r="H1135" i="5"/>
  <c r="H1133" i="5"/>
  <c r="H1132" i="5"/>
  <c r="H1131" i="5"/>
  <c r="H1130" i="5"/>
  <c r="H1129" i="5"/>
  <c r="H1128" i="5"/>
  <c r="H1126" i="5"/>
  <c r="H1125" i="5"/>
  <c r="H1124" i="5"/>
  <c r="H1123" i="5"/>
  <c r="H1122" i="5"/>
  <c r="H1121" i="5"/>
  <c r="H1119" i="5"/>
  <c r="H1118" i="5"/>
  <c r="H1117" i="5"/>
  <c r="H1116" i="5"/>
  <c r="H1115" i="5"/>
  <c r="H1114" i="5"/>
  <c r="H1112" i="5"/>
  <c r="H1111" i="5"/>
  <c r="H1110" i="5"/>
  <c r="H1109" i="5"/>
  <c r="H1108" i="5"/>
  <c r="H1107" i="5"/>
  <c r="H1104" i="5"/>
  <c r="H1103" i="5"/>
  <c r="H1102" i="5"/>
  <c r="H1101" i="5"/>
  <c r="H1100" i="5"/>
  <c r="H1098" i="5"/>
  <c r="H1097" i="5"/>
  <c r="H1092" i="5"/>
  <c r="H1091" i="5"/>
  <c r="H1090" i="5"/>
  <c r="H1088" i="5"/>
  <c r="H1087" i="5"/>
  <c r="H1086" i="5"/>
  <c r="H1085" i="5"/>
  <c r="H1084" i="5"/>
  <c r="H1083" i="5"/>
  <c r="H1081" i="5"/>
  <c r="H1080" i="5"/>
  <c r="H1079" i="5"/>
  <c r="H1078" i="5"/>
  <c r="H1077" i="5"/>
  <c r="H1076" i="5"/>
  <c r="H1074" i="5"/>
  <c r="H1073" i="5"/>
  <c r="H1072" i="5"/>
  <c r="H1071" i="5"/>
  <c r="H1070" i="5"/>
  <c r="H1069" i="5"/>
  <c r="H1067" i="5"/>
  <c r="H1066" i="5"/>
  <c r="H1065" i="5"/>
  <c r="H1064" i="5"/>
  <c r="H1063" i="5"/>
  <c r="H1062" i="5"/>
  <c r="H1060" i="5"/>
  <c r="H1059" i="5"/>
  <c r="H1058" i="5"/>
  <c r="H1057" i="5"/>
  <c r="H1056" i="5"/>
  <c r="H1055" i="5"/>
  <c r="H1052" i="5"/>
  <c r="H1051" i="5"/>
  <c r="H1050" i="5"/>
  <c r="H1049" i="5"/>
  <c r="I1044" i="5" s="1" a="1"/>
  <c r="I1044" i="5" s="1"/>
  <c r="H1048" i="5"/>
  <c r="H1047" i="5"/>
  <c r="H1046" i="5"/>
  <c r="H1045" i="5"/>
  <c r="H1040" i="5"/>
  <c r="H1039" i="5"/>
  <c r="H1038" i="5"/>
  <c r="H1036" i="5"/>
  <c r="H1035" i="5"/>
  <c r="H1034" i="5"/>
  <c r="H1033" i="5"/>
  <c r="H1032" i="5"/>
  <c r="H1031" i="5"/>
  <c r="H1029" i="5"/>
  <c r="H1028" i="5"/>
  <c r="H1027" i="5"/>
  <c r="H1026" i="5"/>
  <c r="H1025" i="5"/>
  <c r="H1024" i="5"/>
  <c r="H1022" i="5"/>
  <c r="H1021" i="5"/>
  <c r="H1020" i="5"/>
  <c r="H1019" i="5"/>
  <c r="H1018" i="5"/>
  <c r="H1017" i="5"/>
  <c r="H1015" i="5"/>
  <c r="H1014" i="5"/>
  <c r="H1013" i="5"/>
  <c r="H1012" i="5"/>
  <c r="H1011" i="5"/>
  <c r="H1010" i="5"/>
  <c r="H1008" i="5"/>
  <c r="H1007" i="5"/>
  <c r="H1006" i="5"/>
  <c r="H1005" i="5"/>
  <c r="H1004" i="5"/>
  <c r="H1003" i="5"/>
  <c r="H1000" i="5"/>
  <c r="H999" i="5"/>
  <c r="H998" i="5"/>
  <c r="H997" i="5"/>
  <c r="H996" i="5"/>
  <c r="H995" i="5"/>
  <c r="H994" i="5"/>
  <c r="H993" i="5"/>
  <c r="I992" i="5" a="1"/>
  <c r="I992" i="5" s="1"/>
  <c r="H988" i="5"/>
  <c r="H987" i="5"/>
  <c r="H986" i="5"/>
  <c r="H984" i="5"/>
  <c r="H983" i="5"/>
  <c r="H982" i="5"/>
  <c r="H981" i="5"/>
  <c r="H980" i="5"/>
  <c r="H979" i="5"/>
  <c r="H977" i="5"/>
  <c r="H976" i="5"/>
  <c r="H975" i="5"/>
  <c r="H974" i="5"/>
  <c r="H973" i="5"/>
  <c r="H972" i="5"/>
  <c r="H970" i="5"/>
  <c r="H969" i="5"/>
  <c r="H968" i="5"/>
  <c r="H967" i="5"/>
  <c r="H966" i="5"/>
  <c r="H965" i="5"/>
  <c r="H963" i="5"/>
  <c r="H962" i="5"/>
  <c r="H961" i="5"/>
  <c r="H960" i="5"/>
  <c r="H959" i="5"/>
  <c r="H958" i="5"/>
  <c r="H956" i="5"/>
  <c r="H955" i="5"/>
  <c r="H954" i="5"/>
  <c r="H953" i="5"/>
  <c r="H952" i="5"/>
  <c r="H951" i="5"/>
  <c r="H948" i="5"/>
  <c r="H947" i="5"/>
  <c r="H946" i="5"/>
  <c r="H945" i="5"/>
  <c r="H944" i="5"/>
  <c r="H943" i="5"/>
  <c r="H942" i="5"/>
  <c r="I940" i="5" s="1" a="1"/>
  <c r="I940" i="5" s="1"/>
  <c r="H941" i="5"/>
  <c r="H936" i="5"/>
  <c r="H935" i="5"/>
  <c r="H934" i="5"/>
  <c r="H932" i="5"/>
  <c r="H931" i="5"/>
  <c r="H930" i="5"/>
  <c r="H929" i="5"/>
  <c r="H928" i="5"/>
  <c r="H927" i="5"/>
  <c r="H925" i="5"/>
  <c r="H924" i="5"/>
  <c r="H923" i="5"/>
  <c r="H922" i="5"/>
  <c r="H921" i="5"/>
  <c r="H920" i="5"/>
  <c r="H918" i="5"/>
  <c r="H917" i="5"/>
  <c r="H916" i="5"/>
  <c r="H915" i="5"/>
  <c r="H914" i="5"/>
  <c r="H913" i="5"/>
  <c r="H911" i="5"/>
  <c r="H910" i="5"/>
  <c r="H909" i="5"/>
  <c r="H908" i="5"/>
  <c r="H907" i="5"/>
  <c r="H906" i="5"/>
  <c r="H904" i="5"/>
  <c r="H903" i="5"/>
  <c r="H902" i="5"/>
  <c r="H901" i="5"/>
  <c r="H900" i="5"/>
  <c r="H899" i="5"/>
  <c r="H896" i="5"/>
  <c r="H895" i="5"/>
  <c r="H894" i="5"/>
  <c r="H893" i="5"/>
  <c r="H892" i="5"/>
  <c r="H891" i="5"/>
  <c r="H890" i="5"/>
  <c r="I888" i="5" s="1" a="1"/>
  <c r="I888" i="5" s="1"/>
  <c r="H889" i="5"/>
  <c r="H884" i="5"/>
  <c r="H883" i="5"/>
  <c r="H882" i="5"/>
  <c r="H880" i="5"/>
  <c r="H879" i="5"/>
  <c r="H878" i="5"/>
  <c r="H877" i="5"/>
  <c r="H876" i="5"/>
  <c r="H875" i="5"/>
  <c r="H873" i="5"/>
  <c r="H872" i="5"/>
  <c r="H871" i="5"/>
  <c r="H870" i="5"/>
  <c r="H869" i="5"/>
  <c r="H868" i="5"/>
  <c r="H866" i="5"/>
  <c r="H865" i="5"/>
  <c r="H864" i="5"/>
  <c r="H863" i="5"/>
  <c r="H862" i="5"/>
  <c r="H861" i="5"/>
  <c r="H859" i="5"/>
  <c r="H858" i="5"/>
  <c r="H857" i="5"/>
  <c r="H856" i="5"/>
  <c r="H855" i="5"/>
  <c r="H854" i="5"/>
  <c r="H852" i="5"/>
  <c r="H851" i="5"/>
  <c r="H850" i="5"/>
  <c r="H849" i="5"/>
  <c r="H848" i="5"/>
  <c r="H847" i="5"/>
  <c r="H844" i="5"/>
  <c r="H843" i="5"/>
  <c r="H842" i="5"/>
  <c r="H841" i="5"/>
  <c r="H840" i="5"/>
  <c r="H839" i="5"/>
  <c r="H838" i="5"/>
  <c r="I836" i="5" s="1" a="1"/>
  <c r="I836" i="5" s="1"/>
  <c r="H837" i="5"/>
  <c r="H832" i="5"/>
  <c r="H831" i="5"/>
  <c r="H830" i="5"/>
  <c r="H828" i="5"/>
  <c r="H827" i="5"/>
  <c r="H826" i="5"/>
  <c r="H825" i="5"/>
  <c r="H824" i="5"/>
  <c r="H823" i="5"/>
  <c r="H821" i="5"/>
  <c r="H820" i="5"/>
  <c r="H819" i="5"/>
  <c r="H818" i="5"/>
  <c r="H817" i="5"/>
  <c r="H816" i="5"/>
  <c r="H814" i="5"/>
  <c r="H813" i="5"/>
  <c r="H812" i="5"/>
  <c r="H811" i="5"/>
  <c r="H810" i="5"/>
  <c r="H809" i="5"/>
  <c r="H807" i="5"/>
  <c r="H806" i="5"/>
  <c r="H805" i="5"/>
  <c r="H804" i="5"/>
  <c r="H803" i="5"/>
  <c r="H802" i="5"/>
  <c r="H800" i="5"/>
  <c r="H799" i="5"/>
  <c r="H798" i="5"/>
  <c r="H797" i="5"/>
  <c r="H796" i="5"/>
  <c r="H795" i="5"/>
  <c r="H792" i="5"/>
  <c r="H791" i="5"/>
  <c r="H790" i="5"/>
  <c r="H789" i="5"/>
  <c r="H788" i="5"/>
  <c r="H787" i="5"/>
  <c r="I784" i="5" s="1" a="1"/>
  <c r="I784" i="5" s="1"/>
  <c r="H786" i="5"/>
  <c r="H785" i="5"/>
  <c r="H780" i="5"/>
  <c r="H779" i="5"/>
  <c r="H778" i="5"/>
  <c r="H776" i="5"/>
  <c r="H775" i="5"/>
  <c r="H774" i="5"/>
  <c r="H773" i="5"/>
  <c r="H772" i="5"/>
  <c r="H771" i="5"/>
  <c r="H769" i="5"/>
  <c r="H768" i="5"/>
  <c r="H767" i="5"/>
  <c r="H766" i="5"/>
  <c r="H765" i="5"/>
  <c r="H764" i="5"/>
  <c r="H762" i="5"/>
  <c r="H761" i="5"/>
  <c r="H760" i="5"/>
  <c r="H759" i="5"/>
  <c r="H758" i="5"/>
  <c r="H757" i="5"/>
  <c r="H755" i="5"/>
  <c r="H754" i="5"/>
  <c r="H753" i="5"/>
  <c r="H752" i="5"/>
  <c r="H751" i="5"/>
  <c r="H750" i="5"/>
  <c r="H748" i="5"/>
  <c r="H747" i="5"/>
  <c r="H746" i="5"/>
  <c r="H745" i="5"/>
  <c r="H744" i="5"/>
  <c r="H743" i="5"/>
  <c r="H740" i="5"/>
  <c r="H739" i="5"/>
  <c r="H738" i="5"/>
  <c r="H737" i="5"/>
  <c r="H736" i="5"/>
  <c r="L734" i="5"/>
  <c r="H734" i="5"/>
  <c r="L733" i="5"/>
  <c r="H733" i="5"/>
  <c r="H728" i="5"/>
  <c r="H727" i="5"/>
  <c r="H726" i="5"/>
  <c r="H724" i="5"/>
  <c r="H723" i="5"/>
  <c r="H722" i="5"/>
  <c r="H721" i="5"/>
  <c r="H720" i="5"/>
  <c r="H719" i="5"/>
  <c r="H717" i="5"/>
  <c r="H716" i="5"/>
  <c r="H715" i="5"/>
  <c r="H714" i="5"/>
  <c r="H713" i="5"/>
  <c r="H712" i="5"/>
  <c r="H710" i="5"/>
  <c r="H709" i="5"/>
  <c r="H708" i="5"/>
  <c r="H707" i="5"/>
  <c r="H706" i="5"/>
  <c r="H705" i="5"/>
  <c r="H703" i="5"/>
  <c r="H702" i="5"/>
  <c r="H701" i="5"/>
  <c r="H700" i="5"/>
  <c r="H699" i="5"/>
  <c r="H698" i="5"/>
  <c r="H696" i="5"/>
  <c r="H695" i="5"/>
  <c r="H694" i="5"/>
  <c r="H693" i="5"/>
  <c r="H692" i="5"/>
  <c r="H691" i="5"/>
  <c r="H688" i="5"/>
  <c r="H687" i="5"/>
  <c r="H686" i="5"/>
  <c r="H685" i="5"/>
  <c r="H684" i="5"/>
  <c r="H683" i="5"/>
  <c r="L682" i="5"/>
  <c r="H682" i="5"/>
  <c r="L681" i="5"/>
  <c r="H681" i="5"/>
  <c r="I680" i="5" s="1" a="1"/>
  <c r="I680" i="5" s="1"/>
  <c r="H676" i="5"/>
  <c r="H675" i="5"/>
  <c r="H674" i="5"/>
  <c r="H672" i="5"/>
  <c r="H671" i="5"/>
  <c r="H670" i="5"/>
  <c r="H669" i="5"/>
  <c r="H668" i="5"/>
  <c r="H667" i="5"/>
  <c r="H665" i="5"/>
  <c r="H664" i="5"/>
  <c r="H663" i="5"/>
  <c r="H662" i="5"/>
  <c r="H661" i="5"/>
  <c r="H660" i="5"/>
  <c r="H658" i="5"/>
  <c r="H657" i="5"/>
  <c r="H656" i="5"/>
  <c r="H655" i="5"/>
  <c r="H654" i="5"/>
  <c r="H653" i="5"/>
  <c r="H651" i="5"/>
  <c r="H650" i="5"/>
  <c r="H649" i="5"/>
  <c r="H648" i="5"/>
  <c r="H647" i="5"/>
  <c r="H646" i="5"/>
  <c r="H644" i="5"/>
  <c r="H643" i="5"/>
  <c r="H642" i="5"/>
  <c r="H641" i="5"/>
  <c r="H640" i="5"/>
  <c r="H639" i="5"/>
  <c r="H636" i="5"/>
  <c r="H635" i="5"/>
  <c r="H634" i="5"/>
  <c r="H633" i="5"/>
  <c r="H632" i="5"/>
  <c r="H631" i="5"/>
  <c r="L630" i="5"/>
  <c r="H630" i="5"/>
  <c r="I628" i="5" s="1" a="1"/>
  <c r="I628" i="5" s="1"/>
  <c r="L629" i="5"/>
  <c r="H629" i="5"/>
  <c r="H624" i="5"/>
  <c r="H623" i="5"/>
  <c r="H622" i="5"/>
  <c r="H620" i="5"/>
  <c r="H619" i="5"/>
  <c r="H618" i="5"/>
  <c r="H617" i="5"/>
  <c r="H616" i="5"/>
  <c r="H615" i="5"/>
  <c r="H613" i="5"/>
  <c r="H612" i="5"/>
  <c r="H611" i="5"/>
  <c r="H610" i="5"/>
  <c r="H609" i="5"/>
  <c r="H608" i="5"/>
  <c r="H606" i="5"/>
  <c r="H605" i="5"/>
  <c r="H604" i="5"/>
  <c r="H603" i="5"/>
  <c r="H602" i="5"/>
  <c r="H601" i="5"/>
  <c r="H599" i="5"/>
  <c r="H598" i="5"/>
  <c r="H597" i="5"/>
  <c r="H596" i="5"/>
  <c r="H595" i="5"/>
  <c r="H594" i="5"/>
  <c r="H592" i="5"/>
  <c r="H591" i="5"/>
  <c r="H590" i="5"/>
  <c r="H589" i="5"/>
  <c r="H587" i="5"/>
  <c r="H584" i="5"/>
  <c r="H583" i="5"/>
  <c r="H582" i="5"/>
  <c r="H581" i="5"/>
  <c r="H580" i="5"/>
  <c r="H579" i="5"/>
  <c r="L578" i="5"/>
  <c r="H578" i="5"/>
  <c r="I576" i="5" s="1" a="1"/>
  <c r="I576" i="5" s="1"/>
  <c r="L577" i="5"/>
  <c r="H577" i="5"/>
  <c r="H572" i="5"/>
  <c r="H571" i="5"/>
  <c r="H570" i="5"/>
  <c r="H568" i="5"/>
  <c r="H567" i="5"/>
  <c r="H566" i="5"/>
  <c r="H565" i="5"/>
  <c r="H564" i="5"/>
  <c r="H563" i="5"/>
  <c r="H561" i="5"/>
  <c r="H560" i="5"/>
  <c r="H559" i="5"/>
  <c r="H558" i="5"/>
  <c r="H557" i="5"/>
  <c r="H556" i="5"/>
  <c r="H554" i="5"/>
  <c r="H553" i="5"/>
  <c r="H552" i="5"/>
  <c r="H551" i="5"/>
  <c r="H550" i="5"/>
  <c r="H549" i="5"/>
  <c r="H547" i="5"/>
  <c r="H546" i="5"/>
  <c r="H545" i="5"/>
  <c r="H544" i="5"/>
  <c r="H543" i="5"/>
  <c r="H542" i="5"/>
  <c r="H540" i="5"/>
  <c r="H539" i="5"/>
  <c r="H538" i="5"/>
  <c r="H537" i="5"/>
  <c r="H536" i="5"/>
  <c r="H535" i="5"/>
  <c r="H532" i="5"/>
  <c r="H531" i="5"/>
  <c r="H530" i="5"/>
  <c r="H529" i="5"/>
  <c r="H528" i="5"/>
  <c r="H527" i="5"/>
  <c r="L526" i="5"/>
  <c r="H526" i="5"/>
  <c r="L525" i="5"/>
  <c r="H525" i="5"/>
  <c r="I524" i="5" a="1"/>
  <c r="I524" i="5" s="1"/>
  <c r="H520" i="5"/>
  <c r="H519" i="5"/>
  <c r="H518" i="5"/>
  <c r="H516" i="5"/>
  <c r="H515" i="5"/>
  <c r="H514" i="5"/>
  <c r="H513" i="5"/>
  <c r="H512" i="5"/>
  <c r="H511" i="5"/>
  <c r="H509" i="5"/>
  <c r="H508" i="5"/>
  <c r="H507" i="5"/>
  <c r="H506" i="5"/>
  <c r="H505" i="5"/>
  <c r="H504" i="5"/>
  <c r="H502" i="5"/>
  <c r="H501" i="5"/>
  <c r="H500" i="5"/>
  <c r="H499" i="5"/>
  <c r="H498" i="5"/>
  <c r="H497" i="5"/>
  <c r="H495" i="5"/>
  <c r="H494" i="5"/>
  <c r="H493" i="5"/>
  <c r="H492" i="5"/>
  <c r="H491" i="5"/>
  <c r="H490" i="5"/>
  <c r="H488" i="5"/>
  <c r="H487" i="5"/>
  <c r="H486" i="5"/>
  <c r="H485" i="5"/>
  <c r="H484" i="5"/>
  <c r="H483" i="5"/>
  <c r="H480" i="5"/>
  <c r="H479" i="5"/>
  <c r="H478" i="5"/>
  <c r="H477" i="5"/>
  <c r="H476" i="5"/>
  <c r="I472" i="5" s="1" a="1"/>
  <c r="I472" i="5" s="1"/>
  <c r="H475" i="5"/>
  <c r="L474" i="5"/>
  <c r="H474" i="5"/>
  <c r="L473" i="5"/>
  <c r="H473" i="5"/>
  <c r="H468" i="5"/>
  <c r="H467" i="5"/>
  <c r="H466" i="5"/>
  <c r="H464" i="5"/>
  <c r="H463" i="5"/>
  <c r="H462" i="5"/>
  <c r="H461" i="5"/>
  <c r="H460" i="5"/>
  <c r="H459" i="5"/>
  <c r="H457" i="5"/>
  <c r="H456" i="5"/>
  <c r="H455" i="5"/>
  <c r="H454" i="5"/>
  <c r="H453" i="5"/>
  <c r="H452" i="5"/>
  <c r="H450" i="5"/>
  <c r="H449" i="5"/>
  <c r="H448" i="5"/>
  <c r="H447" i="5"/>
  <c r="H446" i="5"/>
  <c r="H445" i="5"/>
  <c r="H443" i="5"/>
  <c r="H442" i="5"/>
  <c r="H441" i="5"/>
  <c r="H440" i="5"/>
  <c r="H439" i="5"/>
  <c r="H438" i="5"/>
  <c r="H436" i="5"/>
  <c r="H435" i="5"/>
  <c r="H434" i="5"/>
  <c r="H433" i="5"/>
  <c r="H432" i="5"/>
  <c r="H431" i="5"/>
  <c r="H428" i="5"/>
  <c r="H427" i="5"/>
  <c r="H426" i="5"/>
  <c r="I420" i="5" s="1" a="1"/>
  <c r="I420" i="5" s="1"/>
  <c r="H425" i="5"/>
  <c r="H424" i="5"/>
  <c r="H423" i="5"/>
  <c r="L422" i="5"/>
  <c r="H422" i="5"/>
  <c r="L421" i="5"/>
  <c r="H421" i="5"/>
  <c r="H416" i="5"/>
  <c r="H415" i="5"/>
  <c r="H414" i="5"/>
  <c r="H412" i="5"/>
  <c r="H411" i="5"/>
  <c r="H410" i="5"/>
  <c r="H409" i="5"/>
  <c r="H408" i="5"/>
  <c r="H407" i="5"/>
  <c r="H405" i="5"/>
  <c r="H404" i="5"/>
  <c r="H403" i="5"/>
  <c r="H402" i="5"/>
  <c r="H401" i="5"/>
  <c r="H400" i="5"/>
  <c r="H398" i="5"/>
  <c r="H397" i="5"/>
  <c r="H396" i="5"/>
  <c r="H395" i="5"/>
  <c r="H394" i="5"/>
  <c r="H393" i="5"/>
  <c r="H391" i="5"/>
  <c r="H390" i="5"/>
  <c r="H389" i="5"/>
  <c r="H388" i="5"/>
  <c r="H387" i="5"/>
  <c r="H386" i="5"/>
  <c r="H384" i="5"/>
  <c r="H383" i="5"/>
  <c r="H382" i="5"/>
  <c r="H381" i="5"/>
  <c r="H380" i="5"/>
  <c r="H379" i="5"/>
  <c r="H376" i="5"/>
  <c r="H375" i="5"/>
  <c r="H374" i="5"/>
  <c r="H373" i="5"/>
  <c r="H372" i="5"/>
  <c r="H371" i="5"/>
  <c r="I368" i="5" s="1" a="1"/>
  <c r="I368" i="5" s="1"/>
  <c r="L370" i="5"/>
  <c r="H370" i="5"/>
  <c r="L369" i="5"/>
  <c r="H369" i="5"/>
  <c r="H364" i="5"/>
  <c r="H363" i="5"/>
  <c r="H362" i="5"/>
  <c r="H360" i="5"/>
  <c r="H359" i="5"/>
  <c r="H358" i="5"/>
  <c r="H357" i="5"/>
  <c r="H356" i="5"/>
  <c r="H355" i="5"/>
  <c r="H353" i="5"/>
  <c r="H352" i="5"/>
  <c r="H351" i="5"/>
  <c r="H350" i="5"/>
  <c r="H349" i="5"/>
  <c r="H348" i="5"/>
  <c r="H346" i="5"/>
  <c r="H345" i="5"/>
  <c r="H344" i="5"/>
  <c r="H343" i="5"/>
  <c r="H342" i="5"/>
  <c r="H341" i="5"/>
  <c r="H339" i="5"/>
  <c r="H338" i="5"/>
  <c r="H337" i="5"/>
  <c r="H336" i="5"/>
  <c r="H335" i="5"/>
  <c r="H334" i="5"/>
  <c r="H332" i="5"/>
  <c r="H331" i="5"/>
  <c r="H330" i="5"/>
  <c r="H329" i="5"/>
  <c r="H328" i="5"/>
  <c r="H327" i="5"/>
  <c r="H324" i="5"/>
  <c r="H323" i="5"/>
  <c r="H322" i="5"/>
  <c r="H321" i="5"/>
  <c r="H320" i="5"/>
  <c r="I316" i="5" s="1" a="1"/>
  <c r="I316" i="5" s="1"/>
  <c r="H319" i="5"/>
  <c r="L318" i="5"/>
  <c r="H318" i="5"/>
  <c r="L317" i="5"/>
  <c r="H317" i="5"/>
  <c r="H312" i="5"/>
  <c r="H311" i="5"/>
  <c r="H310" i="5"/>
  <c r="H308" i="5"/>
  <c r="H307" i="5"/>
  <c r="H306" i="5"/>
  <c r="H305" i="5"/>
  <c r="H304" i="5"/>
  <c r="H303" i="5"/>
  <c r="H301" i="5"/>
  <c r="H300" i="5"/>
  <c r="H299" i="5"/>
  <c r="H298" i="5"/>
  <c r="H297" i="5"/>
  <c r="H296" i="5"/>
  <c r="H294" i="5"/>
  <c r="H293" i="5"/>
  <c r="H292" i="5"/>
  <c r="H291" i="5"/>
  <c r="H290" i="5"/>
  <c r="H289" i="5"/>
  <c r="H287" i="5"/>
  <c r="H286" i="5"/>
  <c r="H285" i="5"/>
  <c r="H284" i="5"/>
  <c r="H283" i="5"/>
  <c r="H282" i="5"/>
  <c r="H280" i="5"/>
  <c r="H279" i="5"/>
  <c r="H278" i="5"/>
  <c r="H277" i="5"/>
  <c r="H276" i="5"/>
  <c r="H275" i="5"/>
  <c r="H272" i="5"/>
  <c r="H271" i="5"/>
  <c r="I264" i="5" s="1" a="1"/>
  <c r="I264" i="5" s="1"/>
  <c r="H270" i="5"/>
  <c r="H269" i="5"/>
  <c r="H268" i="5"/>
  <c r="H267" i="5"/>
  <c r="L266" i="5"/>
  <c r="H266" i="5"/>
  <c r="L265" i="5"/>
  <c r="H265" i="5"/>
  <c r="H260" i="5"/>
  <c r="H259" i="5"/>
  <c r="H258" i="5"/>
  <c r="H256" i="5"/>
  <c r="H255" i="5"/>
  <c r="H254" i="5"/>
  <c r="H253" i="5"/>
  <c r="H252" i="5"/>
  <c r="H251" i="5"/>
  <c r="H249" i="5"/>
  <c r="H248" i="5"/>
  <c r="H247" i="5"/>
  <c r="H246" i="5"/>
  <c r="H245" i="5"/>
  <c r="H244" i="5"/>
  <c r="H242" i="5"/>
  <c r="H241" i="5"/>
  <c r="H240" i="5"/>
  <c r="H239" i="5"/>
  <c r="H238" i="5"/>
  <c r="H237" i="5"/>
  <c r="H235" i="5"/>
  <c r="H234" i="5"/>
  <c r="H233" i="5"/>
  <c r="H232" i="5"/>
  <c r="H231" i="5"/>
  <c r="H230" i="5"/>
  <c r="H228" i="5"/>
  <c r="H227" i="5"/>
  <c r="H226" i="5"/>
  <c r="H225" i="5"/>
  <c r="H224" i="5"/>
  <c r="H223" i="5"/>
  <c r="H220" i="5"/>
  <c r="H219" i="5"/>
  <c r="H218" i="5"/>
  <c r="H217" i="5"/>
  <c r="H216" i="5"/>
  <c r="H215" i="5"/>
  <c r="L214" i="5"/>
  <c r="H214" i="5"/>
  <c r="I212" i="5" s="1" a="1"/>
  <c r="I212" i="5" s="1"/>
  <c r="L213" i="5"/>
  <c r="H213" i="5"/>
  <c r="H208" i="5"/>
  <c r="H207" i="5"/>
  <c r="H206" i="5"/>
  <c r="H204" i="5"/>
  <c r="H203" i="5"/>
  <c r="H202" i="5"/>
  <c r="H201" i="5"/>
  <c r="H200" i="5"/>
  <c r="H199" i="5"/>
  <c r="H197" i="5"/>
  <c r="H196" i="5"/>
  <c r="H195" i="5"/>
  <c r="H194" i="5"/>
  <c r="H193" i="5"/>
  <c r="H192" i="5"/>
  <c r="H190" i="5"/>
  <c r="H189" i="5"/>
  <c r="H188" i="5"/>
  <c r="H187" i="5"/>
  <c r="H186" i="5"/>
  <c r="H185" i="5"/>
  <c r="H183" i="5"/>
  <c r="H182" i="5"/>
  <c r="H181" i="5"/>
  <c r="H180" i="5"/>
  <c r="H179" i="5"/>
  <c r="H178" i="5"/>
  <c r="H176" i="5"/>
  <c r="H175" i="5"/>
  <c r="H174" i="5"/>
  <c r="H173" i="5"/>
  <c r="H172" i="5"/>
  <c r="H171" i="5"/>
  <c r="H168" i="5"/>
  <c r="H167" i="5"/>
  <c r="H166" i="5"/>
  <c r="H165" i="5"/>
  <c r="H164" i="5"/>
  <c r="H163" i="5"/>
  <c r="L162" i="5"/>
  <c r="H162" i="5"/>
  <c r="I160" i="5" s="1" a="1"/>
  <c r="I160" i="5" s="1"/>
  <c r="L161" i="5"/>
  <c r="H161" i="5"/>
  <c r="H156" i="5"/>
  <c r="H155" i="5"/>
  <c r="H154" i="5"/>
  <c r="H152" i="5"/>
  <c r="H151" i="5"/>
  <c r="H150" i="5"/>
  <c r="H149" i="5"/>
  <c r="H148" i="5"/>
  <c r="H147" i="5"/>
  <c r="H145" i="5"/>
  <c r="H144" i="5"/>
  <c r="H143" i="5"/>
  <c r="H142" i="5"/>
  <c r="H141" i="5"/>
  <c r="H140" i="5"/>
  <c r="H138" i="5"/>
  <c r="H137" i="5"/>
  <c r="H136" i="5"/>
  <c r="H135" i="5"/>
  <c r="H134" i="5"/>
  <c r="H133" i="5"/>
  <c r="H131" i="5"/>
  <c r="H130" i="5"/>
  <c r="H129" i="5"/>
  <c r="H128" i="5"/>
  <c r="H127" i="5"/>
  <c r="H126" i="5"/>
  <c r="H124" i="5"/>
  <c r="H123" i="5"/>
  <c r="H122" i="5"/>
  <c r="H121" i="5"/>
  <c r="H120" i="5"/>
  <c r="H119" i="5"/>
  <c r="H116" i="5"/>
  <c r="H115" i="5"/>
  <c r="H114" i="5"/>
  <c r="H113" i="5"/>
  <c r="H112" i="5"/>
  <c r="H111" i="5"/>
  <c r="L110" i="5"/>
  <c r="H110" i="5"/>
  <c r="I108" i="5" s="1" a="1"/>
  <c r="I108" i="5" s="1"/>
  <c r="L109" i="5"/>
  <c r="H109" i="5"/>
  <c r="H104" i="5"/>
  <c r="H103" i="5"/>
  <c r="H102" i="5"/>
  <c r="H100" i="5"/>
  <c r="H99" i="5"/>
  <c r="H98" i="5"/>
  <c r="H97" i="5"/>
  <c r="H96" i="5"/>
  <c r="H95" i="5"/>
  <c r="H93" i="5"/>
  <c r="H92" i="5"/>
  <c r="H91" i="5"/>
  <c r="H90" i="5"/>
  <c r="H89" i="5"/>
  <c r="H88" i="5"/>
  <c r="H86" i="5"/>
  <c r="H85" i="5"/>
  <c r="H84" i="5"/>
  <c r="H83" i="5"/>
  <c r="H82" i="5"/>
  <c r="H81" i="5"/>
  <c r="H79" i="5"/>
  <c r="H78" i="5"/>
  <c r="H77" i="5"/>
  <c r="H76" i="5"/>
  <c r="H75" i="5"/>
  <c r="H74" i="5"/>
  <c r="H72" i="5"/>
  <c r="H71" i="5"/>
  <c r="H70" i="5"/>
  <c r="H69" i="5"/>
  <c r="H68" i="5"/>
  <c r="H67" i="5"/>
  <c r="H64" i="5"/>
  <c r="H63" i="5"/>
  <c r="H62" i="5"/>
  <c r="H61" i="5"/>
  <c r="H60" i="5"/>
  <c r="H59" i="5"/>
  <c r="I56" i="5" s="1" a="1"/>
  <c r="I56" i="5" s="1"/>
  <c r="L58" i="5"/>
  <c r="H58" i="5"/>
  <c r="L57" i="5"/>
  <c r="H57" i="5"/>
  <c r="H52" i="5"/>
  <c r="H51" i="5"/>
  <c r="H50" i="5"/>
  <c r="H48" i="5"/>
  <c r="H47" i="5"/>
  <c r="H46" i="5"/>
  <c r="H45" i="5"/>
  <c r="H44" i="5"/>
  <c r="H43" i="5"/>
  <c r="H41" i="5"/>
  <c r="H40" i="5"/>
  <c r="H39" i="5"/>
  <c r="H38" i="5"/>
  <c r="H37" i="5"/>
  <c r="H36" i="5"/>
  <c r="H34" i="5"/>
  <c r="H33" i="5"/>
  <c r="H32" i="5"/>
  <c r="H31" i="5"/>
  <c r="H30" i="5"/>
  <c r="H29" i="5"/>
  <c r="H27" i="5"/>
  <c r="H26" i="5"/>
  <c r="H25" i="5"/>
  <c r="H24" i="5"/>
  <c r="H23" i="5"/>
  <c r="H22" i="5"/>
  <c r="J17" i="4"/>
  <c r="D17" i="4"/>
  <c r="I16" i="4"/>
  <c r="H16" i="4"/>
  <c r="G16" i="4"/>
  <c r="J16" i="4"/>
  <c r="K16" i="4"/>
  <c r="F16" i="4"/>
  <c r="E16" i="4"/>
  <c r="B16" i="4"/>
  <c r="C16" i="4" s="1"/>
  <c r="I15" i="4"/>
  <c r="H15" i="4"/>
  <c r="G15" i="4"/>
  <c r="J15" i="4"/>
  <c r="K15" i="4"/>
  <c r="F15" i="4"/>
  <c r="E15" i="4"/>
  <c r="C15" i="4"/>
  <c r="B15" i="4"/>
  <c r="I14" i="4"/>
  <c r="I17" i="4" s="1"/>
  <c r="H14" i="4"/>
  <c r="H17" i="4" s="1"/>
  <c r="G14" i="4"/>
  <c r="G17" i="4" s="1"/>
  <c r="K14" i="4"/>
  <c r="K17" i="4" s="1"/>
  <c r="F14" i="4"/>
  <c r="F17" i="4" s="1"/>
  <c r="E14" i="4"/>
  <c r="E17" i="4" s="1"/>
  <c r="B14" i="4"/>
  <c r="C14" i="4" s="1"/>
  <c r="C17" i="4" s="1"/>
  <c r="I13" i="4"/>
  <c r="H13" i="4"/>
  <c r="G13" i="4"/>
  <c r="K13" i="4"/>
  <c r="F13" i="4"/>
  <c r="E13" i="4"/>
  <c r="B13" i="4"/>
  <c r="C13" i="4" s="1"/>
  <c r="I12" i="4"/>
  <c r="H12" i="4"/>
  <c r="G12" i="4"/>
  <c r="K12" i="4"/>
  <c r="F12" i="4"/>
  <c r="E12" i="4"/>
  <c r="B12" i="4"/>
  <c r="C12" i="4" s="1"/>
  <c r="I11" i="4"/>
  <c r="H11" i="4"/>
  <c r="G11" i="4"/>
  <c r="K11" i="4"/>
  <c r="F11" i="4"/>
  <c r="E11" i="4"/>
  <c r="B11" i="4"/>
  <c r="C11" i="4" s="1"/>
  <c r="I10" i="4"/>
  <c r="H10" i="4"/>
  <c r="G10" i="4"/>
  <c r="K10" i="4"/>
  <c r="F10" i="4"/>
  <c r="E10" i="4"/>
  <c r="B10" i="4"/>
  <c r="C10" i="4" s="1"/>
  <c r="I9" i="4"/>
  <c r="H9" i="4"/>
  <c r="G9" i="4"/>
  <c r="K9" i="4"/>
  <c r="F9" i="4"/>
  <c r="E9" i="4"/>
  <c r="B9" i="4"/>
  <c r="C9" i="4" s="1"/>
  <c r="I8" i="4"/>
  <c r="H8" i="4"/>
  <c r="J8" i="4"/>
  <c r="F8" i="4"/>
  <c r="E8" i="4"/>
  <c r="G8" i="4" s="1"/>
  <c r="C8" i="4"/>
  <c r="B17" i="4" l="1"/>
  <c r="I206" i="7"/>
  <c r="I190" i="7"/>
  <c r="I193" i="7"/>
  <c r="I197" i="7"/>
  <c r="I212" i="7"/>
  <c r="I199" i="7"/>
  <c r="I200" i="7"/>
  <c r="I208" i="7"/>
  <c r="I201" i="7"/>
  <c r="I186" i="7"/>
  <c r="I191" i="7"/>
  <c r="I209" i="7"/>
  <c r="I189" i="7"/>
  <c r="I202" i="7"/>
  <c r="I194" i="7"/>
  <c r="I188" i="7"/>
  <c r="I204" i="7"/>
  <c r="I195" i="7"/>
  <c r="I187" i="7"/>
  <c r="I205" i="7"/>
  <c r="I211" i="7"/>
  <c r="I198" i="7"/>
  <c r="I207" i="7"/>
  <c r="I213" i="7"/>
  <c r="I439" i="7"/>
  <c r="I449" i="7"/>
  <c r="I457" i="7"/>
  <c r="I458" i="7"/>
  <c r="I459" i="7"/>
  <c r="I445" i="7"/>
  <c r="I446" i="7"/>
  <c r="I447" i="7"/>
  <c r="I443" i="7"/>
  <c r="I452" i="7"/>
  <c r="I461" i="7"/>
  <c r="I442" i="7"/>
  <c r="I453" i="7"/>
  <c r="I463" i="7"/>
  <c r="I450" i="7"/>
  <c r="I438" i="7"/>
  <c r="I451" i="7"/>
  <c r="I441" i="7"/>
  <c r="I454" i="7"/>
  <c r="I464" i="7"/>
  <c r="I460" i="7"/>
  <c r="I440" i="7"/>
  <c r="I456" i="7"/>
  <c r="I465" i="7"/>
  <c r="K372" i="7"/>
  <c r="K379" i="7"/>
  <c r="L379" i="7" s="1"/>
  <c r="N379" i="7" s="1"/>
  <c r="K373" i="7"/>
  <c r="K365" i="7"/>
  <c r="K357" i="7"/>
  <c r="M357" i="7"/>
  <c r="O357" i="7" s="1"/>
  <c r="L357" i="7"/>
  <c r="N357" i="7" s="1"/>
  <c r="P357" i="7" s="1"/>
  <c r="L368" i="7"/>
  <c r="M368" i="7"/>
  <c r="L365" i="7"/>
  <c r="N365" i="7" s="1"/>
  <c r="M372" i="7"/>
  <c r="M375" i="7"/>
  <c r="L375" i="7"/>
  <c r="M361" i="7"/>
  <c r="L361" i="7"/>
  <c r="I351" i="7"/>
  <c r="J356" i="7" s="1"/>
  <c r="K356" i="7" s="1"/>
  <c r="L372" i="7"/>
  <c r="N372" i="7" s="1"/>
  <c r="L177" i="7"/>
  <c r="I122" i="7"/>
  <c r="I115" i="7"/>
  <c r="I123" i="7"/>
  <c r="I116" i="7"/>
  <c r="I124" i="7"/>
  <c r="I7" i="7"/>
  <c r="I118" i="7" s="1"/>
  <c r="I109" i="7"/>
  <c r="I127" i="7"/>
  <c r="I110" i="7"/>
  <c r="I128" i="7"/>
  <c r="I129" i="7"/>
  <c r="K106" i="7"/>
  <c r="K107" i="7"/>
  <c r="M105" i="7"/>
  <c r="O105" i="7" s="1"/>
  <c r="L105" i="7"/>
  <c r="N105" i="7" s="1"/>
  <c r="P105" i="7" s="1"/>
  <c r="I99" i="7"/>
  <c r="J103" i="7" s="1"/>
  <c r="K103" i="7" s="1"/>
  <c r="I27" i="7"/>
  <c r="I36" i="7"/>
  <c r="I20" i="7"/>
  <c r="I19" i="7"/>
  <c r="I26" i="7"/>
  <c r="I34" i="7"/>
  <c r="I21" i="7"/>
  <c r="I37" i="7"/>
  <c r="I25" i="7"/>
  <c r="I33" i="7"/>
  <c r="I22" i="7"/>
  <c r="I43" i="7"/>
  <c r="I41" i="7"/>
  <c r="I32" i="7"/>
  <c r="I23" i="7"/>
  <c r="I40" i="7"/>
  <c r="I31" i="7"/>
  <c r="I18" i="7"/>
  <c r="I45" i="7"/>
  <c r="I39" i="7"/>
  <c r="I30" i="7"/>
  <c r="I44" i="7"/>
  <c r="I38" i="7"/>
  <c r="I29" i="7"/>
  <c r="I15" i="5"/>
  <c r="I17" i="5"/>
  <c r="I4" i="5"/>
  <c r="I36" i="5" s="1"/>
  <c r="I20" i="5"/>
  <c r="I1252" i="5" a="1"/>
  <c r="I1732" i="5"/>
  <c r="I1728" i="5" s="1"/>
  <c r="I732" i="5" a="1"/>
  <c r="I1096" i="5" a="1"/>
  <c r="I1731" i="5"/>
  <c r="I1740" i="5"/>
  <c r="I1749" i="5"/>
  <c r="I1759" i="5"/>
  <c r="I1768" i="5"/>
  <c r="I45" i="5"/>
  <c r="I30" i="5"/>
  <c r="I47" i="5"/>
  <c r="I46" i="5"/>
  <c r="I44" i="5"/>
  <c r="I34" i="5"/>
  <c r="I25" i="5"/>
  <c r="I27" i="5"/>
  <c r="I52" i="5"/>
  <c r="I43" i="5"/>
  <c r="I33" i="5"/>
  <c r="I24" i="5"/>
  <c r="I50" i="5"/>
  <c r="I22" i="5"/>
  <c r="I38" i="5"/>
  <c r="I51" i="5"/>
  <c r="I41" i="5"/>
  <c r="I32" i="5"/>
  <c r="I23" i="5"/>
  <c r="K98" i="6"/>
  <c r="K99" i="6"/>
  <c r="K100" i="6"/>
  <c r="K101" i="6"/>
  <c r="M101" i="6" s="1"/>
  <c r="K106" i="6"/>
  <c r="M105" i="6" s="1"/>
  <c r="K105" i="6"/>
  <c r="L105" i="6" s="1"/>
  <c r="N105" i="6" s="1"/>
  <c r="K77" i="6"/>
  <c r="K78" i="6"/>
  <c r="M77" i="6" s="1"/>
  <c r="L94" i="6"/>
  <c r="M94" i="6"/>
  <c r="L91" i="6"/>
  <c r="N91" i="6" s="1"/>
  <c r="M98" i="6"/>
  <c r="M80" i="6"/>
  <c r="L80" i="6"/>
  <c r="N80" i="6" s="1"/>
  <c r="M87" i="6"/>
  <c r="L87" i="6"/>
  <c r="I67" i="6"/>
  <c r="J71" i="6" s="1"/>
  <c r="K71" i="6" s="1"/>
  <c r="M73" i="6"/>
  <c r="O73" i="6" s="1"/>
  <c r="L73" i="6"/>
  <c r="N73" i="6" s="1"/>
  <c r="L98" i="6"/>
  <c r="K54" i="6"/>
  <c r="M53" i="6" s="1"/>
  <c r="K46" i="6"/>
  <c r="K40" i="6"/>
  <c r="M39" i="6" s="1"/>
  <c r="K41" i="6"/>
  <c r="L39" i="6" s="1"/>
  <c r="N39" i="6" s="1"/>
  <c r="K35" i="6"/>
  <c r="K47" i="6"/>
  <c r="M46" i="6" s="1"/>
  <c r="K26" i="6"/>
  <c r="M25" i="6" s="1"/>
  <c r="K27" i="6"/>
  <c r="K28" i="6"/>
  <c r="M28" i="6" s="1"/>
  <c r="J20" i="6"/>
  <c r="K20" i="6" s="1"/>
  <c r="K23" i="6"/>
  <c r="M21" i="6" s="1"/>
  <c r="O21" i="6" s="1"/>
  <c r="J19" i="6"/>
  <c r="K19" i="6" s="1"/>
  <c r="M18" i="6" s="1"/>
  <c r="N32" i="6"/>
  <c r="L28" i="6"/>
  <c r="L42" i="6"/>
  <c r="M42" i="6"/>
  <c r="M35" i="6"/>
  <c r="L35" i="6"/>
  <c r="N35" i="6" s="1"/>
  <c r="M49" i="6"/>
  <c r="L49" i="6"/>
  <c r="N49" i="6" s="1"/>
  <c r="I2388" i="5"/>
  <c r="I2370" i="5"/>
  <c r="I2387" i="5"/>
  <c r="I2369" i="5"/>
  <c r="I2386" i="5"/>
  <c r="I2367" i="5"/>
  <c r="I2385" i="5"/>
  <c r="I2366" i="5"/>
  <c r="I2384" i="5"/>
  <c r="I2365" i="5"/>
  <c r="I2383" i="5"/>
  <c r="I2364" i="5"/>
  <c r="I2381" i="5"/>
  <c r="I2363" i="5"/>
  <c r="I2360" i="5"/>
  <c r="I2380" i="5"/>
  <c r="I2362" i="5"/>
  <c r="I2379" i="5"/>
  <c r="I2356" i="5"/>
  <c r="I2374" i="5"/>
  <c r="I2378" i="5"/>
  <c r="I2357" i="5"/>
  <c r="I2377" i="5"/>
  <c r="I2358" i="5"/>
  <c r="I2376" i="5"/>
  <c r="I2359" i="5"/>
  <c r="I2392" i="5"/>
  <c r="I2373" i="5"/>
  <c r="I2355" i="5"/>
  <c r="I2391" i="5"/>
  <c r="I2372" i="5"/>
  <c r="I2390" i="5"/>
  <c r="I2371" i="5"/>
  <c r="I2331" i="5"/>
  <c r="I2312" i="5"/>
  <c r="I2329" i="5"/>
  <c r="I2311" i="5"/>
  <c r="I2328" i="5"/>
  <c r="I2310" i="5"/>
  <c r="I2327" i="5"/>
  <c r="I2304" i="5"/>
  <c r="I2314" i="5"/>
  <c r="I2326" i="5"/>
  <c r="I2305" i="5"/>
  <c r="I2325" i="5"/>
  <c r="I2306" i="5"/>
  <c r="I2324" i="5"/>
  <c r="I2307" i="5"/>
  <c r="I2322" i="5"/>
  <c r="I2308" i="5"/>
  <c r="I2333" i="5"/>
  <c r="I2340" i="5"/>
  <c r="I2321" i="5"/>
  <c r="I2303" i="5"/>
  <c r="I2300" i="5" s="1"/>
  <c r="J2325" i="5" s="1"/>
  <c r="K2325" i="5" s="1"/>
  <c r="I2339" i="5"/>
  <c r="I2320" i="5"/>
  <c r="I2338" i="5"/>
  <c r="I2319" i="5"/>
  <c r="I2336" i="5"/>
  <c r="I2318" i="5"/>
  <c r="I2335" i="5"/>
  <c r="I2317" i="5"/>
  <c r="I2332" i="5"/>
  <c r="I2334" i="5"/>
  <c r="I2315" i="5"/>
  <c r="I2313" i="5"/>
  <c r="I2273" i="5"/>
  <c r="I2254" i="5"/>
  <c r="I2272" i="5"/>
  <c r="I2255" i="5"/>
  <c r="I2258" i="5"/>
  <c r="I2252" i="5"/>
  <c r="I2270" i="5"/>
  <c r="I2256" i="5"/>
  <c r="I2288" i="5"/>
  <c r="I2269" i="5"/>
  <c r="I2251" i="5"/>
  <c r="I2287" i="5"/>
  <c r="I2268" i="5"/>
  <c r="I2276" i="5"/>
  <c r="I2275" i="5"/>
  <c r="I2286" i="5"/>
  <c r="I2267" i="5"/>
  <c r="I2284" i="5"/>
  <c r="I2266" i="5"/>
  <c r="I2283" i="5"/>
  <c r="I2265" i="5"/>
  <c r="I2282" i="5"/>
  <c r="I2263" i="5"/>
  <c r="I2281" i="5"/>
  <c r="I2262" i="5"/>
  <c r="I2280" i="5"/>
  <c r="I2261" i="5"/>
  <c r="I2279" i="5"/>
  <c r="I2260" i="5"/>
  <c r="I2277" i="5"/>
  <c r="I2259" i="5"/>
  <c r="I2274" i="5"/>
  <c r="I2253" i="5"/>
  <c r="I2234" i="5"/>
  <c r="I2215" i="5"/>
  <c r="I2232" i="5"/>
  <c r="I2214" i="5"/>
  <c r="I2231" i="5"/>
  <c r="I2213" i="5"/>
  <c r="I2230" i="5"/>
  <c r="I2211" i="5"/>
  <c r="I2229" i="5"/>
  <c r="I2210" i="5"/>
  <c r="I2228" i="5"/>
  <c r="I2209" i="5"/>
  <c r="I2227" i="5"/>
  <c r="I2208" i="5"/>
  <c r="I2216" i="5"/>
  <c r="I2225" i="5"/>
  <c r="I2207" i="5"/>
  <c r="I2224" i="5"/>
  <c r="I2206" i="5"/>
  <c r="I2220" i="5"/>
  <c r="I2223" i="5"/>
  <c r="I2200" i="5"/>
  <c r="I2203" i="5"/>
  <c r="I2222" i="5"/>
  <c r="I2201" i="5"/>
  <c r="I2221" i="5"/>
  <c r="I2202" i="5"/>
  <c r="I2218" i="5"/>
  <c r="I2204" i="5"/>
  <c r="I2236" i="5"/>
  <c r="I2217" i="5"/>
  <c r="I2199" i="5"/>
  <c r="I2235" i="5"/>
  <c r="I2176" i="5"/>
  <c r="I2157" i="5"/>
  <c r="I2175" i="5"/>
  <c r="I2156" i="5"/>
  <c r="I2173" i="5"/>
  <c r="I2155" i="5"/>
  <c r="I2172" i="5"/>
  <c r="I2154" i="5"/>
  <c r="I2171" i="5"/>
  <c r="I2148" i="5"/>
  <c r="I2144" i="5" s="1"/>
  <c r="J2154" i="5" s="1"/>
  <c r="K2154" i="5" s="1"/>
  <c r="I2170" i="5"/>
  <c r="I2149" i="5"/>
  <c r="I2169" i="5"/>
  <c r="I2150" i="5"/>
  <c r="I2168" i="5"/>
  <c r="I2151" i="5"/>
  <c r="I2166" i="5"/>
  <c r="I2152" i="5"/>
  <c r="I2184" i="5"/>
  <c r="I2165" i="5"/>
  <c r="I2147" i="5"/>
  <c r="I2178" i="5"/>
  <c r="I2183" i="5"/>
  <c r="I2164" i="5"/>
  <c r="I2182" i="5"/>
  <c r="I2163" i="5"/>
  <c r="I2159" i="5"/>
  <c r="I2180" i="5"/>
  <c r="I2162" i="5"/>
  <c r="I2179" i="5"/>
  <c r="I2161" i="5"/>
  <c r="I2177" i="5"/>
  <c r="I2158" i="5"/>
  <c r="I2118" i="5"/>
  <c r="I2097" i="5"/>
  <c r="I2125" i="5"/>
  <c r="I2117" i="5"/>
  <c r="I2098" i="5"/>
  <c r="I2116" i="5"/>
  <c r="I2099" i="5"/>
  <c r="I2119" i="5"/>
  <c r="I2114" i="5"/>
  <c r="I2100" i="5"/>
  <c r="I2132" i="5"/>
  <c r="I2113" i="5"/>
  <c r="I2095" i="5"/>
  <c r="I2106" i="5"/>
  <c r="I2131" i="5"/>
  <c r="I2112" i="5"/>
  <c r="I2130" i="5"/>
  <c r="I2111" i="5"/>
  <c r="I2096" i="5"/>
  <c r="I2128" i="5"/>
  <c r="I2110" i="5"/>
  <c r="I2127" i="5"/>
  <c r="I2109" i="5"/>
  <c r="I2126" i="5"/>
  <c r="I2107" i="5"/>
  <c r="I2124" i="5"/>
  <c r="I2105" i="5"/>
  <c r="I2123" i="5"/>
  <c r="I2104" i="5"/>
  <c r="I2121" i="5"/>
  <c r="I2103" i="5"/>
  <c r="I2120" i="5"/>
  <c r="I2102" i="5"/>
  <c r="I2079" i="5"/>
  <c r="I2060" i="5"/>
  <c r="I2078" i="5"/>
  <c r="I2059" i="5"/>
  <c r="I2076" i="5"/>
  <c r="I2058" i="5"/>
  <c r="I2075" i="5"/>
  <c r="I2057" i="5"/>
  <c r="I2074" i="5"/>
  <c r="I2055" i="5"/>
  <c r="I2061" i="5"/>
  <c r="I2073" i="5"/>
  <c r="I2054" i="5"/>
  <c r="I2072" i="5"/>
  <c r="I2053" i="5"/>
  <c r="I2080" i="5"/>
  <c r="I2071" i="5"/>
  <c r="I2052" i="5"/>
  <c r="I2043" i="5"/>
  <c r="I2069" i="5"/>
  <c r="I2051" i="5"/>
  <c r="I2068" i="5"/>
  <c r="I2050" i="5"/>
  <c r="I2067" i="5"/>
  <c r="I2044" i="5"/>
  <c r="I2066" i="5"/>
  <c r="I2045" i="5"/>
  <c r="I2065" i="5"/>
  <c r="I2046" i="5"/>
  <c r="I2064" i="5"/>
  <c r="I2047" i="5"/>
  <c r="I2062" i="5"/>
  <c r="I2048" i="5"/>
  <c r="I2021" i="5"/>
  <c r="I2002" i="5"/>
  <c r="I2020" i="5"/>
  <c r="I2001" i="5"/>
  <c r="I2019" i="5"/>
  <c r="I2000" i="5"/>
  <c r="I2017" i="5"/>
  <c r="I1999" i="5"/>
  <c r="I2016" i="5"/>
  <c r="I1998" i="5"/>
  <c r="I2023" i="5"/>
  <c r="I2015" i="5"/>
  <c r="I1992" i="5"/>
  <c r="I2022" i="5"/>
  <c r="I2014" i="5"/>
  <c r="I1993" i="5"/>
  <c r="I2013" i="5"/>
  <c r="I1994" i="5"/>
  <c r="I2012" i="5"/>
  <c r="I1995" i="5"/>
  <c r="I2010" i="5"/>
  <c r="I1996" i="5"/>
  <c r="I2028" i="5"/>
  <c r="I2009" i="5"/>
  <c r="I1991" i="5"/>
  <c r="I2027" i="5"/>
  <c r="I2008" i="5"/>
  <c r="I2026" i="5"/>
  <c r="I2007" i="5"/>
  <c r="I2024" i="5"/>
  <c r="I2006" i="5"/>
  <c r="I2005" i="5"/>
  <c r="I2003" i="5"/>
  <c r="I1964" i="5"/>
  <c r="I1946" i="5"/>
  <c r="I1963" i="5"/>
  <c r="I1940" i="5"/>
  <c r="I1962" i="5"/>
  <c r="I1941" i="5"/>
  <c r="I1961" i="5"/>
  <c r="I1942" i="5"/>
  <c r="I1960" i="5"/>
  <c r="I1943" i="5"/>
  <c r="I1958" i="5"/>
  <c r="I1944" i="5"/>
  <c r="I1976" i="5"/>
  <c r="I1957" i="5"/>
  <c r="I1939" i="5"/>
  <c r="I1975" i="5"/>
  <c r="I1956" i="5"/>
  <c r="I1974" i="5"/>
  <c r="I1955" i="5"/>
  <c r="I1972" i="5"/>
  <c r="I1954" i="5"/>
  <c r="I1971" i="5"/>
  <c r="I1953" i="5"/>
  <c r="I1967" i="5"/>
  <c r="I1948" i="5"/>
  <c r="I1965" i="5"/>
  <c r="I1947" i="5"/>
  <c r="I1970" i="5"/>
  <c r="I1951" i="5"/>
  <c r="I1969" i="5"/>
  <c r="I1950" i="5"/>
  <c r="I1968" i="5"/>
  <c r="I1949" i="5"/>
  <c r="I1906" i="5"/>
  <c r="I1892" i="5"/>
  <c r="I1924" i="5"/>
  <c r="I1905" i="5"/>
  <c r="I1887" i="5"/>
  <c r="I1923" i="5"/>
  <c r="I1904" i="5"/>
  <c r="I1922" i="5"/>
  <c r="I1903" i="5"/>
  <c r="I1920" i="5"/>
  <c r="I1902" i="5"/>
  <c r="I1908" i="5"/>
  <c r="I1919" i="5"/>
  <c r="I1901" i="5"/>
  <c r="I1918" i="5"/>
  <c r="I1899" i="5"/>
  <c r="I1917" i="5"/>
  <c r="I1898" i="5"/>
  <c r="I1891" i="5"/>
  <c r="I1916" i="5"/>
  <c r="I1897" i="5"/>
  <c r="I1915" i="5"/>
  <c r="I1896" i="5"/>
  <c r="I1913" i="5"/>
  <c r="I1895" i="5"/>
  <c r="I1912" i="5"/>
  <c r="I1894" i="5"/>
  <c r="I1911" i="5"/>
  <c r="I1888" i="5"/>
  <c r="I1910" i="5"/>
  <c r="I1889" i="5"/>
  <c r="I1909" i="5"/>
  <c r="I1890" i="5"/>
  <c r="I1867" i="5"/>
  <c r="I1849" i="5"/>
  <c r="I1866" i="5"/>
  <c r="I1847" i="5"/>
  <c r="I1865" i="5"/>
  <c r="I1846" i="5"/>
  <c r="I1864" i="5"/>
  <c r="I1845" i="5"/>
  <c r="I1850" i="5"/>
  <c r="I1863" i="5"/>
  <c r="I1844" i="5"/>
  <c r="I1861" i="5"/>
  <c r="I1843" i="5"/>
  <c r="I1860" i="5"/>
  <c r="I1842" i="5"/>
  <c r="I1859" i="5"/>
  <c r="I1836" i="5"/>
  <c r="I1858" i="5"/>
  <c r="I1837" i="5"/>
  <c r="I1857" i="5"/>
  <c r="I1838" i="5"/>
  <c r="I1856" i="5"/>
  <c r="I1839" i="5"/>
  <c r="I1854" i="5"/>
  <c r="I1840" i="5"/>
  <c r="I1872" i="5"/>
  <c r="I1853" i="5"/>
  <c r="I1835" i="5"/>
  <c r="I1868" i="5"/>
  <c r="I1871" i="5"/>
  <c r="I1852" i="5"/>
  <c r="I1870" i="5"/>
  <c r="I1851" i="5"/>
  <c r="I1809" i="5"/>
  <c r="I1791" i="5"/>
  <c r="I1808" i="5"/>
  <c r="I1790" i="5"/>
  <c r="I1795" i="5"/>
  <c r="I1807" i="5"/>
  <c r="I1784" i="5"/>
  <c r="I1806" i="5"/>
  <c r="I1785" i="5"/>
  <c r="I1805" i="5"/>
  <c r="I1786" i="5"/>
  <c r="I1814" i="5"/>
  <c r="I1804" i="5"/>
  <c r="I1787" i="5"/>
  <c r="I1802" i="5"/>
  <c r="I1788" i="5"/>
  <c r="I1820" i="5"/>
  <c r="I1801" i="5"/>
  <c r="I1783" i="5"/>
  <c r="I1780" i="5" s="1"/>
  <c r="J1790" i="5" s="1"/>
  <c r="K1790" i="5" s="1"/>
  <c r="I1819" i="5"/>
  <c r="I1800" i="5"/>
  <c r="I1818" i="5"/>
  <c r="I1799" i="5"/>
  <c r="I1816" i="5"/>
  <c r="I1798" i="5"/>
  <c r="I1815" i="5"/>
  <c r="I1797" i="5"/>
  <c r="I1813" i="5"/>
  <c r="I1794" i="5"/>
  <c r="I1812" i="5"/>
  <c r="I1793" i="5"/>
  <c r="I1811" i="5"/>
  <c r="I1792" i="5"/>
  <c r="I1714" i="5"/>
  <c r="I1695" i="5"/>
  <c r="I1712" i="5"/>
  <c r="I1694" i="5"/>
  <c r="I1711" i="5"/>
  <c r="I1693" i="5"/>
  <c r="I1681" i="5"/>
  <c r="I1710" i="5"/>
  <c r="I1691" i="5"/>
  <c r="I1709" i="5"/>
  <c r="I1690" i="5"/>
  <c r="I1679" i="5"/>
  <c r="I1708" i="5"/>
  <c r="I1689" i="5"/>
  <c r="I1707" i="5"/>
  <c r="I1688" i="5"/>
  <c r="I1705" i="5"/>
  <c r="I1687" i="5"/>
  <c r="I1702" i="5"/>
  <c r="I1697" i="5"/>
  <c r="I1704" i="5"/>
  <c r="I1686" i="5"/>
  <c r="I1703" i="5"/>
  <c r="I1680" i="5"/>
  <c r="I1701" i="5"/>
  <c r="I1682" i="5"/>
  <c r="I1700" i="5"/>
  <c r="I1683" i="5"/>
  <c r="I1716" i="5"/>
  <c r="I1698" i="5"/>
  <c r="I1684" i="5"/>
  <c r="I1715" i="5"/>
  <c r="I1696" i="5"/>
  <c r="I1656" i="5"/>
  <c r="I1637" i="5"/>
  <c r="I1655" i="5"/>
  <c r="I1636" i="5"/>
  <c r="I1653" i="5"/>
  <c r="I1635" i="5"/>
  <c r="I1652" i="5"/>
  <c r="I1634" i="5"/>
  <c r="I1651" i="5"/>
  <c r="I1628" i="5"/>
  <c r="I1650" i="5"/>
  <c r="I1629" i="5"/>
  <c r="I1658" i="5"/>
  <c r="I1649" i="5"/>
  <c r="I1630" i="5"/>
  <c r="J1630" i="5" s="1"/>
  <c r="K1630" i="5" s="1"/>
  <c r="I1648" i="5"/>
  <c r="I1631" i="5"/>
  <c r="I1646" i="5"/>
  <c r="I1632" i="5"/>
  <c r="I1664" i="5"/>
  <c r="I1645" i="5"/>
  <c r="I1627" i="5"/>
  <c r="I1663" i="5"/>
  <c r="I1644" i="5"/>
  <c r="I1639" i="5"/>
  <c r="I1657" i="5"/>
  <c r="I1638" i="5"/>
  <c r="I1662" i="5"/>
  <c r="I1643" i="5"/>
  <c r="I1660" i="5"/>
  <c r="I1642" i="5"/>
  <c r="J1642" i="5" s="1"/>
  <c r="K1642" i="5" s="1"/>
  <c r="I1659" i="5"/>
  <c r="I1641" i="5"/>
  <c r="I1598" i="5"/>
  <c r="I1577" i="5"/>
  <c r="I1597" i="5"/>
  <c r="I1578" i="5"/>
  <c r="I1596" i="5"/>
  <c r="I1579" i="5"/>
  <c r="I1601" i="5"/>
  <c r="I1594" i="5"/>
  <c r="I1580" i="5"/>
  <c r="I1612" i="5"/>
  <c r="I1593" i="5"/>
  <c r="I1575" i="5"/>
  <c r="I1583" i="5"/>
  <c r="I1611" i="5"/>
  <c r="I1592" i="5"/>
  <c r="I1582" i="5"/>
  <c r="I1610" i="5"/>
  <c r="I1591" i="5"/>
  <c r="I1608" i="5"/>
  <c r="I1590" i="5"/>
  <c r="I1600" i="5"/>
  <c r="I1607" i="5"/>
  <c r="I1589" i="5"/>
  <c r="I1606" i="5"/>
  <c r="I1587" i="5"/>
  <c r="I1605" i="5"/>
  <c r="I1586" i="5"/>
  <c r="I1604" i="5"/>
  <c r="I1585" i="5"/>
  <c r="I1603" i="5"/>
  <c r="I1584" i="5"/>
  <c r="I1599" i="5"/>
  <c r="I1576" i="5"/>
  <c r="I1559" i="5"/>
  <c r="I1492" i="5"/>
  <c r="I1475" i="5"/>
  <c r="I1507" i="5"/>
  <c r="I1490" i="5"/>
  <c r="I1476" i="5"/>
  <c r="I1508" i="5"/>
  <c r="I1489" i="5"/>
  <c r="I1471" i="5"/>
  <c r="I1526" i="5"/>
  <c r="I1488" i="5"/>
  <c r="I1506" i="5"/>
  <c r="I1487" i="5"/>
  <c r="I1474" i="5"/>
  <c r="I1554" i="5"/>
  <c r="I1539" i="5"/>
  <c r="I1504" i="5"/>
  <c r="I1486" i="5"/>
  <c r="I1503" i="5"/>
  <c r="I1485" i="5"/>
  <c r="I1502" i="5"/>
  <c r="I1483" i="5"/>
  <c r="I1552" i="5"/>
  <c r="I1501" i="5"/>
  <c r="I1482" i="5"/>
  <c r="I1493" i="5"/>
  <c r="I1500" i="5"/>
  <c r="I1481" i="5"/>
  <c r="I1534" i="5"/>
  <c r="I1499" i="5"/>
  <c r="I1480" i="5"/>
  <c r="I1549" i="5"/>
  <c r="I1497" i="5"/>
  <c r="I1479" i="5"/>
  <c r="I1533" i="5"/>
  <c r="I1496" i="5"/>
  <c r="I1478" i="5"/>
  <c r="I1495" i="5"/>
  <c r="I1472" i="5"/>
  <c r="I1468" i="5" s="1"/>
  <c r="J1501" i="5" s="1"/>
  <c r="K1501" i="5" s="1"/>
  <c r="I1494" i="5"/>
  <c r="I1473" i="5"/>
  <c r="I1532" i="5"/>
  <c r="I1547" i="5"/>
  <c r="I1548" i="5"/>
  <c r="I1546" i="5"/>
  <c r="I1551" i="5"/>
  <c r="I1535" i="5"/>
  <c r="I1531" i="5"/>
  <c r="I1537" i="5"/>
  <c r="I1523" i="5"/>
  <c r="I1538" i="5"/>
  <c r="I1553" i="5"/>
  <c r="I1560" i="5"/>
  <c r="I1524" i="5"/>
  <c r="I1525" i="5"/>
  <c r="I1540" i="5"/>
  <c r="I1555" i="5"/>
  <c r="I1556" i="5"/>
  <c r="I1527" i="5"/>
  <c r="I1542" i="5"/>
  <c r="I1558" i="5"/>
  <c r="I1528" i="5"/>
  <c r="I1544" i="5"/>
  <c r="I1541" i="5"/>
  <c r="I1530" i="5"/>
  <c r="I1545" i="5"/>
  <c r="I1452" i="5"/>
  <c r="I1434" i="5"/>
  <c r="I1451" i="5"/>
  <c r="I1433" i="5"/>
  <c r="I1455" i="5"/>
  <c r="I1450" i="5"/>
  <c r="I1431" i="5"/>
  <c r="I1449" i="5"/>
  <c r="I1430" i="5"/>
  <c r="I1448" i="5"/>
  <c r="I1429" i="5"/>
  <c r="I1447" i="5"/>
  <c r="I1428" i="5"/>
  <c r="I1445" i="5"/>
  <c r="I1427" i="5"/>
  <c r="I1444" i="5"/>
  <c r="I1426" i="5"/>
  <c r="I1443" i="5"/>
  <c r="I1420" i="5"/>
  <c r="I1442" i="5"/>
  <c r="I1421" i="5"/>
  <c r="I1441" i="5"/>
  <c r="I1422" i="5"/>
  <c r="I1454" i="5"/>
  <c r="I1440" i="5"/>
  <c r="I1423" i="5"/>
  <c r="I1438" i="5"/>
  <c r="I1424" i="5"/>
  <c r="I1436" i="5"/>
  <c r="I1435" i="5"/>
  <c r="I1456" i="5"/>
  <c r="I1437" i="5"/>
  <c r="I1419" i="5"/>
  <c r="I1393" i="5"/>
  <c r="I1375" i="5"/>
  <c r="I1392" i="5"/>
  <c r="I1374" i="5"/>
  <c r="I1391" i="5"/>
  <c r="I1368" i="5"/>
  <c r="I1364" i="5" s="1"/>
  <c r="I1397" i="5"/>
  <c r="I1377" i="5"/>
  <c r="I1376" i="5"/>
  <c r="J1376" i="5" s="1"/>
  <c r="K1376" i="5" s="1"/>
  <c r="I1390" i="5"/>
  <c r="I1369" i="5"/>
  <c r="I1389" i="5"/>
  <c r="I1370" i="5"/>
  <c r="I1388" i="5"/>
  <c r="I1371" i="5"/>
  <c r="I1386" i="5"/>
  <c r="I1372" i="5"/>
  <c r="I1396" i="5"/>
  <c r="I1395" i="5"/>
  <c r="I1404" i="5"/>
  <c r="I1385" i="5"/>
  <c r="I1367" i="5"/>
  <c r="I1403" i="5"/>
  <c r="I1384" i="5"/>
  <c r="I1402" i="5"/>
  <c r="I1383" i="5"/>
  <c r="I1400" i="5"/>
  <c r="I1382" i="5"/>
  <c r="I1399" i="5"/>
  <c r="I1381" i="5"/>
  <c r="I1398" i="5"/>
  <c r="I1379" i="5"/>
  <c r="I1378" i="5"/>
  <c r="I1336" i="5"/>
  <c r="I1319" i="5"/>
  <c r="I1334" i="5"/>
  <c r="I1320" i="5"/>
  <c r="I1352" i="5"/>
  <c r="I1333" i="5"/>
  <c r="I1315" i="5"/>
  <c r="I1312" i="5" s="1"/>
  <c r="J1327" i="5" s="1"/>
  <c r="K1327" i="5" s="1"/>
  <c r="I1351" i="5"/>
  <c r="I1332" i="5"/>
  <c r="I1350" i="5"/>
  <c r="I1331" i="5"/>
  <c r="I1348" i="5"/>
  <c r="I1330" i="5"/>
  <c r="I1347" i="5"/>
  <c r="I1329" i="5"/>
  <c r="I1338" i="5"/>
  <c r="I1346" i="5"/>
  <c r="I1327" i="5"/>
  <c r="I1345" i="5"/>
  <c r="I1326" i="5"/>
  <c r="I1344" i="5"/>
  <c r="I1325" i="5"/>
  <c r="I1343" i="5"/>
  <c r="I1324" i="5"/>
  <c r="I1317" i="5"/>
  <c r="I1341" i="5"/>
  <c r="I1323" i="5"/>
  <c r="I1340" i="5"/>
  <c r="I1322" i="5"/>
  <c r="I1339" i="5"/>
  <c r="I1316" i="5"/>
  <c r="I1337" i="5"/>
  <c r="I1318" i="5"/>
  <c r="I1237" i="5"/>
  <c r="I1219" i="5"/>
  <c r="I1236" i="5"/>
  <c r="I1218" i="5"/>
  <c r="I1235" i="5"/>
  <c r="I1212" i="5"/>
  <c r="I1234" i="5"/>
  <c r="I1213" i="5"/>
  <c r="I1208" i="5" s="1"/>
  <c r="I1233" i="5"/>
  <c r="I1214" i="5"/>
  <c r="I1232" i="5"/>
  <c r="I1215" i="5"/>
  <c r="I1230" i="5"/>
  <c r="I1216" i="5"/>
  <c r="I1248" i="5"/>
  <c r="I1229" i="5"/>
  <c r="I1211" i="5"/>
  <c r="I1247" i="5"/>
  <c r="I1228" i="5"/>
  <c r="I1222" i="5"/>
  <c r="I1246" i="5"/>
  <c r="I1227" i="5"/>
  <c r="I1244" i="5"/>
  <c r="I1226" i="5"/>
  <c r="I1243" i="5"/>
  <c r="I1225" i="5"/>
  <c r="I1240" i="5"/>
  <c r="I1242" i="5"/>
  <c r="I1223" i="5"/>
  <c r="I1239" i="5"/>
  <c r="I1220" i="5"/>
  <c r="I1241" i="5"/>
  <c r="I1221" i="5"/>
  <c r="I1180" i="5"/>
  <c r="I1163" i="5"/>
  <c r="I1178" i="5"/>
  <c r="I1164" i="5"/>
  <c r="I1196" i="5"/>
  <c r="I1177" i="5"/>
  <c r="I1159" i="5"/>
  <c r="I1156" i="5" s="1"/>
  <c r="J1181" i="5" s="1"/>
  <c r="K1181" i="5" s="1"/>
  <c r="I1195" i="5"/>
  <c r="I1176" i="5"/>
  <c r="I1194" i="5"/>
  <c r="I1175" i="5"/>
  <c r="I1192" i="5"/>
  <c r="I1174" i="5"/>
  <c r="I1191" i="5"/>
  <c r="I1173" i="5"/>
  <c r="I1190" i="5"/>
  <c r="I1171" i="5"/>
  <c r="I1189" i="5"/>
  <c r="I1170" i="5"/>
  <c r="I1188" i="5"/>
  <c r="I1169" i="5"/>
  <c r="I1187" i="5"/>
  <c r="I1168" i="5"/>
  <c r="I1185" i="5"/>
  <c r="I1167" i="5"/>
  <c r="I1184" i="5"/>
  <c r="I1166" i="5"/>
  <c r="I1183" i="5"/>
  <c r="I1160" i="5"/>
  <c r="I1182" i="5"/>
  <c r="I1161" i="5"/>
  <c r="I1181" i="5"/>
  <c r="I1162" i="5"/>
  <c r="I1087" i="5"/>
  <c r="I1069" i="5"/>
  <c r="I1086" i="5"/>
  <c r="I1067" i="5"/>
  <c r="I1085" i="5"/>
  <c r="I1066" i="5"/>
  <c r="I1084" i="5"/>
  <c r="I1065" i="5"/>
  <c r="I1083" i="5"/>
  <c r="I1064" i="5"/>
  <c r="I1090" i="5"/>
  <c r="I1070" i="5"/>
  <c r="I1081" i="5"/>
  <c r="I1063" i="5"/>
  <c r="I1080" i="5"/>
  <c r="I1062" i="5"/>
  <c r="I1079" i="5"/>
  <c r="I1056" i="5"/>
  <c r="I1071" i="5"/>
  <c r="I1078" i="5"/>
  <c r="I1057" i="5"/>
  <c r="I1077" i="5"/>
  <c r="I1058" i="5"/>
  <c r="I1088" i="5"/>
  <c r="I1076" i="5"/>
  <c r="I1059" i="5"/>
  <c r="I1074" i="5"/>
  <c r="I1060" i="5"/>
  <c r="I1092" i="5"/>
  <c r="I1073" i="5"/>
  <c r="I1055" i="5"/>
  <c r="I1091" i="5"/>
  <c r="I1072" i="5"/>
  <c r="I1031" i="5"/>
  <c r="I1015" i="5"/>
  <c r="I983" i="5"/>
  <c r="I965" i="5"/>
  <c r="I982" i="5"/>
  <c r="I963" i="5"/>
  <c r="I1029" i="5"/>
  <c r="J1029" i="5" s="1"/>
  <c r="K1029" i="5" s="1"/>
  <c r="I1014" i="5"/>
  <c r="I981" i="5"/>
  <c r="I962" i="5"/>
  <c r="I980" i="5"/>
  <c r="I961" i="5"/>
  <c r="I967" i="5"/>
  <c r="I979" i="5"/>
  <c r="I960" i="5"/>
  <c r="I986" i="5"/>
  <c r="I977" i="5"/>
  <c r="I959" i="5"/>
  <c r="I976" i="5"/>
  <c r="I958" i="5"/>
  <c r="I1010" i="5"/>
  <c r="I975" i="5"/>
  <c r="I952" i="5"/>
  <c r="I1024" i="5"/>
  <c r="I974" i="5"/>
  <c r="I953" i="5"/>
  <c r="I1008" i="5"/>
  <c r="I973" i="5"/>
  <c r="I954" i="5"/>
  <c r="I972" i="5"/>
  <c r="I955" i="5"/>
  <c r="I1035" i="5"/>
  <c r="I970" i="5"/>
  <c r="I956" i="5"/>
  <c r="I988" i="5"/>
  <c r="I969" i="5"/>
  <c r="I951" i="5"/>
  <c r="I948" i="5" s="1"/>
  <c r="I987" i="5"/>
  <c r="I968" i="5"/>
  <c r="I1003" i="5"/>
  <c r="I984" i="5"/>
  <c r="I966" i="5"/>
  <c r="I1017" i="5"/>
  <c r="I1032" i="5"/>
  <c r="I1005" i="5"/>
  <c r="I1019" i="5"/>
  <c r="I1034" i="5"/>
  <c r="J1034" i="5" s="1"/>
  <c r="K1034" i="5" s="1"/>
  <c r="I1006" i="5"/>
  <c r="I1020" i="5"/>
  <c r="I1007" i="5"/>
  <c r="I1021" i="5"/>
  <c r="I1018" i="5"/>
  <c r="J1018" i="5" s="1"/>
  <c r="K1018" i="5" s="1"/>
  <c r="M1017" i="5" s="1"/>
  <c r="I1022" i="5"/>
  <c r="J1022" i="5" s="1"/>
  <c r="K1022" i="5" s="1"/>
  <c r="I1036" i="5"/>
  <c r="I1038" i="5"/>
  <c r="I1039" i="5"/>
  <c r="I1025" i="5"/>
  <c r="I1040" i="5"/>
  <c r="I1004" i="5"/>
  <c r="I1011" i="5"/>
  <c r="I1026" i="5"/>
  <c r="I1012" i="5"/>
  <c r="I1027" i="5"/>
  <c r="J1027" i="5" s="1"/>
  <c r="K1027" i="5" s="1"/>
  <c r="I1013" i="5"/>
  <c r="I1028" i="5"/>
  <c r="I1033" i="5"/>
  <c r="I925" i="5"/>
  <c r="I907" i="5"/>
  <c r="I924" i="5"/>
  <c r="I906" i="5"/>
  <c r="I923" i="5"/>
  <c r="I900" i="5"/>
  <c r="I922" i="5"/>
  <c r="I901" i="5"/>
  <c r="I921" i="5"/>
  <c r="I902" i="5"/>
  <c r="I913" i="5"/>
  <c r="I930" i="5"/>
  <c r="I920" i="5"/>
  <c r="I903" i="5"/>
  <c r="I918" i="5"/>
  <c r="I904" i="5"/>
  <c r="I936" i="5"/>
  <c r="I917" i="5"/>
  <c r="I899" i="5"/>
  <c r="I896" i="5" s="1"/>
  <c r="I931" i="5"/>
  <c r="I911" i="5"/>
  <c r="I935" i="5"/>
  <c r="I916" i="5"/>
  <c r="I934" i="5"/>
  <c r="I915" i="5"/>
  <c r="I932" i="5"/>
  <c r="I914" i="5"/>
  <c r="I929" i="5"/>
  <c r="I910" i="5"/>
  <c r="I928" i="5"/>
  <c r="I909" i="5"/>
  <c r="I927" i="5"/>
  <c r="I908" i="5"/>
  <c r="I868" i="5"/>
  <c r="I851" i="5"/>
  <c r="I866" i="5"/>
  <c r="I852" i="5"/>
  <c r="I884" i="5"/>
  <c r="I865" i="5"/>
  <c r="I847" i="5"/>
  <c r="I883" i="5"/>
  <c r="I864" i="5"/>
  <c r="I882" i="5"/>
  <c r="J882" i="5" s="1"/>
  <c r="K882" i="5" s="1"/>
  <c r="I863" i="5"/>
  <c r="I880" i="5"/>
  <c r="J880" i="5" s="1"/>
  <c r="K880" i="5" s="1"/>
  <c r="I862" i="5"/>
  <c r="I879" i="5"/>
  <c r="I861" i="5"/>
  <c r="I878" i="5"/>
  <c r="I859" i="5"/>
  <c r="I873" i="5"/>
  <c r="I854" i="5"/>
  <c r="I877" i="5"/>
  <c r="J877" i="5" s="1"/>
  <c r="K877" i="5" s="1"/>
  <c r="I858" i="5"/>
  <c r="I876" i="5"/>
  <c r="I857" i="5"/>
  <c r="I875" i="5"/>
  <c r="I856" i="5"/>
  <c r="J856" i="5" s="1"/>
  <c r="K856" i="5" s="1"/>
  <c r="I855" i="5"/>
  <c r="I872" i="5"/>
  <c r="I871" i="5"/>
  <c r="I848" i="5"/>
  <c r="J848" i="5" s="1"/>
  <c r="K848" i="5" s="1"/>
  <c r="I870" i="5"/>
  <c r="J870" i="5" s="1"/>
  <c r="K870" i="5" s="1"/>
  <c r="I849" i="5"/>
  <c r="I869" i="5"/>
  <c r="I850" i="5"/>
  <c r="I824" i="5"/>
  <c r="I805" i="5"/>
  <c r="I806" i="5"/>
  <c r="I823" i="5"/>
  <c r="I804" i="5"/>
  <c r="I821" i="5"/>
  <c r="I803" i="5"/>
  <c r="I820" i="5"/>
  <c r="I802" i="5"/>
  <c r="I819" i="5"/>
  <c r="I796" i="5"/>
  <c r="I792" i="5" s="1"/>
  <c r="J819" i="5" s="1"/>
  <c r="K819" i="5" s="1"/>
  <c r="I807" i="5"/>
  <c r="I825" i="5"/>
  <c r="I818" i="5"/>
  <c r="I797" i="5"/>
  <c r="I817" i="5"/>
  <c r="I798" i="5"/>
  <c r="I816" i="5"/>
  <c r="I799" i="5"/>
  <c r="I814" i="5"/>
  <c r="I800" i="5"/>
  <c r="I832" i="5"/>
  <c r="I813" i="5"/>
  <c r="I795" i="5"/>
  <c r="I826" i="5"/>
  <c r="I831" i="5"/>
  <c r="I812" i="5"/>
  <c r="I830" i="5"/>
  <c r="I811" i="5"/>
  <c r="I828" i="5"/>
  <c r="I810" i="5"/>
  <c r="I827" i="5"/>
  <c r="I809" i="5"/>
  <c r="I727" i="5"/>
  <c r="I708" i="5"/>
  <c r="I726" i="5"/>
  <c r="I707" i="5"/>
  <c r="I724" i="5"/>
  <c r="I706" i="5"/>
  <c r="I696" i="5"/>
  <c r="I723" i="5"/>
  <c r="I705" i="5"/>
  <c r="I710" i="5"/>
  <c r="I722" i="5"/>
  <c r="I703" i="5"/>
  <c r="I721" i="5"/>
  <c r="I702" i="5"/>
  <c r="I720" i="5"/>
  <c r="I701" i="5"/>
  <c r="I719" i="5"/>
  <c r="I700" i="5"/>
  <c r="I717" i="5"/>
  <c r="I699" i="5"/>
  <c r="I716" i="5"/>
  <c r="I698" i="5"/>
  <c r="I715" i="5"/>
  <c r="I692" i="5"/>
  <c r="I714" i="5"/>
  <c r="I693" i="5"/>
  <c r="I688" i="5" s="1"/>
  <c r="J692" i="5" s="1"/>
  <c r="K692" i="5" s="1"/>
  <c r="I713" i="5"/>
  <c r="I694" i="5"/>
  <c r="I712" i="5"/>
  <c r="I695" i="5"/>
  <c r="I728" i="5"/>
  <c r="I709" i="5"/>
  <c r="I691" i="5"/>
  <c r="I671" i="5"/>
  <c r="I653" i="5"/>
  <c r="I670" i="5"/>
  <c r="I651" i="5"/>
  <c r="I669" i="5"/>
  <c r="I650" i="5"/>
  <c r="I655" i="5"/>
  <c r="I668" i="5"/>
  <c r="I649" i="5"/>
  <c r="I667" i="5"/>
  <c r="I648" i="5"/>
  <c r="I665" i="5"/>
  <c r="I647" i="5"/>
  <c r="I664" i="5"/>
  <c r="I646" i="5"/>
  <c r="I663" i="5"/>
  <c r="I640" i="5"/>
  <c r="I636" i="5" s="1"/>
  <c r="J646" i="5" s="1"/>
  <c r="K646" i="5" s="1"/>
  <c r="I662" i="5"/>
  <c r="I641" i="5"/>
  <c r="I674" i="5"/>
  <c r="I661" i="5"/>
  <c r="I642" i="5"/>
  <c r="I660" i="5"/>
  <c r="I643" i="5"/>
  <c r="I658" i="5"/>
  <c r="I644" i="5"/>
  <c r="I676" i="5"/>
  <c r="I657" i="5"/>
  <c r="I639" i="5"/>
  <c r="I675" i="5"/>
  <c r="I656" i="5"/>
  <c r="I672" i="5"/>
  <c r="I654" i="5"/>
  <c r="I613" i="5"/>
  <c r="I595" i="5"/>
  <c r="I598" i="5"/>
  <c r="I612" i="5"/>
  <c r="I594" i="5"/>
  <c r="I611" i="5"/>
  <c r="I589" i="5"/>
  <c r="I610" i="5"/>
  <c r="I590" i="5"/>
  <c r="I609" i="5"/>
  <c r="I591" i="5"/>
  <c r="I608" i="5"/>
  <c r="I592" i="5"/>
  <c r="I606" i="5"/>
  <c r="I587" i="5"/>
  <c r="I624" i="5"/>
  <c r="I605" i="5"/>
  <c r="I617" i="5"/>
  <c r="I623" i="5"/>
  <c r="I604" i="5"/>
  <c r="I622" i="5"/>
  <c r="I603" i="5"/>
  <c r="I620" i="5"/>
  <c r="I602" i="5"/>
  <c r="I619" i="5"/>
  <c r="I601" i="5"/>
  <c r="I618" i="5"/>
  <c r="I599" i="5"/>
  <c r="I616" i="5"/>
  <c r="J616" i="5" s="1"/>
  <c r="K616" i="5" s="1"/>
  <c r="I597" i="5"/>
  <c r="I615" i="5"/>
  <c r="I596" i="5"/>
  <c r="I561" i="5"/>
  <c r="I515" i="5"/>
  <c r="I467" i="5"/>
  <c r="I448" i="5"/>
  <c r="I546" i="5"/>
  <c r="I466" i="5"/>
  <c r="I447" i="5"/>
  <c r="I464" i="5"/>
  <c r="I446" i="5"/>
  <c r="I559" i="5"/>
  <c r="I545" i="5"/>
  <c r="I483" i="5"/>
  <c r="I480" i="5" s="1"/>
  <c r="I463" i="5"/>
  <c r="I445" i="5"/>
  <c r="I495" i="5"/>
  <c r="I462" i="5"/>
  <c r="I443" i="5"/>
  <c r="I544" i="5"/>
  <c r="I461" i="5"/>
  <c r="I442" i="5"/>
  <c r="I571" i="5"/>
  <c r="I509" i="5"/>
  <c r="I494" i="5"/>
  <c r="I460" i="5"/>
  <c r="I441" i="5"/>
  <c r="I459" i="5"/>
  <c r="I440" i="5"/>
  <c r="I457" i="5"/>
  <c r="I439" i="5"/>
  <c r="I456" i="5"/>
  <c r="I438" i="5"/>
  <c r="I455" i="5"/>
  <c r="I432" i="5"/>
  <c r="I566" i="5"/>
  <c r="I551" i="5"/>
  <c r="I538" i="5"/>
  <c r="I490" i="5"/>
  <c r="I454" i="5"/>
  <c r="J454" i="5" s="1"/>
  <c r="K454" i="5" s="1"/>
  <c r="I433" i="5"/>
  <c r="I504" i="5"/>
  <c r="I453" i="5"/>
  <c r="I434" i="5"/>
  <c r="I550" i="5"/>
  <c r="I537" i="5"/>
  <c r="I488" i="5"/>
  <c r="I452" i="5"/>
  <c r="I435" i="5"/>
  <c r="I450" i="5"/>
  <c r="I436" i="5"/>
  <c r="I468" i="5"/>
  <c r="I449" i="5"/>
  <c r="I431" i="5"/>
  <c r="I428" i="5" s="1"/>
  <c r="I487" i="5"/>
  <c r="I501" i="5"/>
  <c r="I516" i="5"/>
  <c r="I536" i="5"/>
  <c r="I532" i="5" s="1"/>
  <c r="I549" i="5"/>
  <c r="I563" i="5"/>
  <c r="I502" i="5"/>
  <c r="I518" i="5"/>
  <c r="I564" i="5"/>
  <c r="I519" i="5"/>
  <c r="I565" i="5"/>
  <c r="I520" i="5"/>
  <c r="J520" i="5" s="1"/>
  <c r="K520" i="5" s="1"/>
  <c r="I505" i="5"/>
  <c r="I491" i="5"/>
  <c r="I506" i="5"/>
  <c r="I539" i="5"/>
  <c r="I552" i="5"/>
  <c r="I567" i="5"/>
  <c r="I492" i="5"/>
  <c r="I507" i="5"/>
  <c r="I540" i="5"/>
  <c r="I553" i="5"/>
  <c r="I568" i="5"/>
  <c r="I493" i="5"/>
  <c r="I508" i="5"/>
  <c r="I542" i="5"/>
  <c r="I554" i="5"/>
  <c r="I570" i="5"/>
  <c r="I543" i="5"/>
  <c r="I556" i="5"/>
  <c r="I557" i="5"/>
  <c r="I511" i="5"/>
  <c r="I558" i="5"/>
  <c r="I572" i="5"/>
  <c r="I512" i="5"/>
  <c r="I497" i="5"/>
  <c r="J497" i="5" s="1"/>
  <c r="K497" i="5" s="1"/>
  <c r="L497" i="5" s="1"/>
  <c r="I513" i="5"/>
  <c r="I484" i="5"/>
  <c r="I498" i="5"/>
  <c r="I514" i="5"/>
  <c r="I560" i="5"/>
  <c r="I485" i="5"/>
  <c r="I499" i="5"/>
  <c r="I486" i="5"/>
  <c r="I500" i="5"/>
  <c r="I535" i="5"/>
  <c r="I547" i="5"/>
  <c r="I409" i="5"/>
  <c r="I390" i="5"/>
  <c r="I410" i="5"/>
  <c r="I408" i="5"/>
  <c r="I389" i="5"/>
  <c r="I393" i="5"/>
  <c r="I407" i="5"/>
  <c r="I388" i="5"/>
  <c r="I405" i="5"/>
  <c r="I387" i="5"/>
  <c r="I404" i="5"/>
  <c r="I386" i="5"/>
  <c r="I411" i="5"/>
  <c r="I391" i="5"/>
  <c r="I403" i="5"/>
  <c r="I380" i="5"/>
  <c r="I402" i="5"/>
  <c r="I381" i="5"/>
  <c r="I401" i="5"/>
  <c r="I382" i="5"/>
  <c r="I400" i="5"/>
  <c r="I383" i="5"/>
  <c r="I398" i="5"/>
  <c r="I384" i="5"/>
  <c r="I416" i="5"/>
  <c r="I397" i="5"/>
  <c r="I379" i="5"/>
  <c r="I415" i="5"/>
  <c r="I396" i="5"/>
  <c r="I414" i="5"/>
  <c r="I395" i="5"/>
  <c r="I412" i="5"/>
  <c r="I394" i="5"/>
  <c r="I352" i="5"/>
  <c r="I334" i="5"/>
  <c r="I351" i="5"/>
  <c r="I328" i="5"/>
  <c r="I324" i="5" s="1"/>
  <c r="J327" i="5" s="1"/>
  <c r="I350" i="5"/>
  <c r="I329" i="5"/>
  <c r="I349" i="5"/>
  <c r="I330" i="5"/>
  <c r="I337" i="5"/>
  <c r="I355" i="5"/>
  <c r="I348" i="5"/>
  <c r="I331" i="5"/>
  <c r="I346" i="5"/>
  <c r="I332" i="5"/>
  <c r="I364" i="5"/>
  <c r="I345" i="5"/>
  <c r="I327" i="5"/>
  <c r="I363" i="5"/>
  <c r="I344" i="5"/>
  <c r="I356" i="5"/>
  <c r="I336" i="5"/>
  <c r="I362" i="5"/>
  <c r="I343" i="5"/>
  <c r="I360" i="5"/>
  <c r="I342" i="5"/>
  <c r="I359" i="5"/>
  <c r="I341" i="5"/>
  <c r="I358" i="5"/>
  <c r="I339" i="5"/>
  <c r="I357" i="5"/>
  <c r="I338" i="5"/>
  <c r="I353" i="5"/>
  <c r="I335" i="5"/>
  <c r="I296" i="5"/>
  <c r="I279" i="5"/>
  <c r="I294" i="5"/>
  <c r="I280" i="5"/>
  <c r="I312" i="5"/>
  <c r="I293" i="5"/>
  <c r="I275" i="5"/>
  <c r="I311" i="5"/>
  <c r="I292" i="5"/>
  <c r="I277" i="5"/>
  <c r="I310" i="5"/>
  <c r="I291" i="5"/>
  <c r="I308" i="5"/>
  <c r="I290" i="5"/>
  <c r="I307" i="5"/>
  <c r="I289" i="5"/>
  <c r="I306" i="5"/>
  <c r="I287" i="5"/>
  <c r="I298" i="5"/>
  <c r="I305" i="5"/>
  <c r="I286" i="5"/>
  <c r="I278" i="5"/>
  <c r="I304" i="5"/>
  <c r="I285" i="5"/>
  <c r="I303" i="5"/>
  <c r="I284" i="5"/>
  <c r="I301" i="5"/>
  <c r="I283" i="5"/>
  <c r="I300" i="5"/>
  <c r="I282" i="5"/>
  <c r="I297" i="5"/>
  <c r="I299" i="5"/>
  <c r="I276" i="5"/>
  <c r="I258" i="5"/>
  <c r="I239" i="5"/>
  <c r="I256" i="5"/>
  <c r="I238" i="5"/>
  <c r="I255" i="5"/>
  <c r="I237" i="5"/>
  <c r="I254" i="5"/>
  <c r="I235" i="5"/>
  <c r="I253" i="5"/>
  <c r="I234" i="5"/>
  <c r="I241" i="5"/>
  <c r="I252" i="5"/>
  <c r="I233" i="5"/>
  <c r="I260" i="5"/>
  <c r="I259" i="5"/>
  <c r="I251" i="5"/>
  <c r="I232" i="5"/>
  <c r="I223" i="5"/>
  <c r="I249" i="5"/>
  <c r="I231" i="5"/>
  <c r="I240" i="5"/>
  <c r="I248" i="5"/>
  <c r="I230" i="5"/>
  <c r="I247" i="5"/>
  <c r="I224" i="5"/>
  <c r="I246" i="5"/>
  <c r="I225" i="5"/>
  <c r="I245" i="5"/>
  <c r="I226" i="5"/>
  <c r="I244" i="5"/>
  <c r="I227" i="5"/>
  <c r="I242" i="5"/>
  <c r="I228" i="5"/>
  <c r="I201" i="5"/>
  <c r="I182" i="5"/>
  <c r="I204" i="5"/>
  <c r="I185" i="5"/>
  <c r="I200" i="5"/>
  <c r="I181" i="5"/>
  <c r="I199" i="5"/>
  <c r="I180" i="5"/>
  <c r="I197" i="5"/>
  <c r="I179" i="5"/>
  <c r="I186" i="5"/>
  <c r="I203" i="5"/>
  <c r="I196" i="5"/>
  <c r="I178" i="5"/>
  <c r="I195" i="5"/>
  <c r="I172" i="5"/>
  <c r="I194" i="5"/>
  <c r="I173" i="5"/>
  <c r="I193" i="5"/>
  <c r="I174" i="5"/>
  <c r="I192" i="5"/>
  <c r="I175" i="5"/>
  <c r="I190" i="5"/>
  <c r="I176" i="5"/>
  <c r="I208" i="5"/>
  <c r="I189" i="5"/>
  <c r="I171" i="5"/>
  <c r="I207" i="5"/>
  <c r="I188" i="5"/>
  <c r="I206" i="5"/>
  <c r="I187" i="5"/>
  <c r="I202" i="5"/>
  <c r="I183" i="5"/>
  <c r="I144" i="5"/>
  <c r="I126" i="5"/>
  <c r="I143" i="5"/>
  <c r="I120" i="5"/>
  <c r="I142" i="5"/>
  <c r="I121" i="5"/>
  <c r="I122" i="5"/>
  <c r="I140" i="5"/>
  <c r="I123" i="5"/>
  <c r="I138" i="5"/>
  <c r="I124" i="5"/>
  <c r="I155" i="5"/>
  <c r="I136" i="5"/>
  <c r="I156" i="5"/>
  <c r="I137" i="5"/>
  <c r="I119" i="5"/>
  <c r="I116" i="5" s="1"/>
  <c r="J129" i="5" s="1"/>
  <c r="K129" i="5" s="1"/>
  <c r="I154" i="5"/>
  <c r="I135" i="5"/>
  <c r="I152" i="5"/>
  <c r="I134" i="5"/>
  <c r="I130" i="5"/>
  <c r="I151" i="5"/>
  <c r="I133" i="5"/>
  <c r="I150" i="5"/>
  <c r="I131" i="5"/>
  <c r="I149" i="5"/>
  <c r="I148" i="5"/>
  <c r="I129" i="5"/>
  <c r="I147" i="5"/>
  <c r="I128" i="5"/>
  <c r="I145" i="5"/>
  <c r="I127" i="5"/>
  <c r="I141" i="5"/>
  <c r="I86" i="5"/>
  <c r="I72" i="5"/>
  <c r="I96" i="5"/>
  <c r="I104" i="5"/>
  <c r="I85" i="5"/>
  <c r="I67" i="5"/>
  <c r="I103" i="5"/>
  <c r="I84" i="5"/>
  <c r="I102" i="5"/>
  <c r="I83" i="5"/>
  <c r="I100" i="5"/>
  <c r="I82" i="5"/>
  <c r="I99" i="5"/>
  <c r="I81" i="5"/>
  <c r="I98" i="5"/>
  <c r="I79" i="5"/>
  <c r="I97" i="5"/>
  <c r="I78" i="5"/>
  <c r="I95" i="5"/>
  <c r="I76" i="5"/>
  <c r="I93" i="5"/>
  <c r="I75" i="5"/>
  <c r="I92" i="5"/>
  <c r="I74" i="5"/>
  <c r="I91" i="5"/>
  <c r="I68" i="5"/>
  <c r="I77" i="5"/>
  <c r="I90" i="5"/>
  <c r="I69" i="5"/>
  <c r="I64" i="5" s="1"/>
  <c r="I89" i="5"/>
  <c r="I70" i="5"/>
  <c r="I88" i="5"/>
  <c r="I71" i="5"/>
  <c r="I2248" i="5"/>
  <c r="J2256" i="5" s="1"/>
  <c r="K2256" i="5" s="1"/>
  <c r="I2092" i="5"/>
  <c r="J2097" i="5" s="1"/>
  <c r="K2097" i="5" s="1"/>
  <c r="I2040" i="5"/>
  <c r="J2064" i="5"/>
  <c r="K2064" i="5" s="1"/>
  <c r="I1624" i="5"/>
  <c r="J1657" i="5"/>
  <c r="K1657" i="5" s="1"/>
  <c r="I1572" i="5"/>
  <c r="J1577" i="5" s="1"/>
  <c r="K1577" i="5" s="1"/>
  <c r="I1520" i="5"/>
  <c r="J1532" i="5" s="1"/>
  <c r="K1532" i="5" s="1"/>
  <c r="J1530" i="5"/>
  <c r="K1530" i="5" s="1"/>
  <c r="L1530" i="5" s="1"/>
  <c r="J1531" i="5"/>
  <c r="K1531" i="5" s="1"/>
  <c r="M1530" i="5" s="1"/>
  <c r="I1416" i="5"/>
  <c r="J1442" i="5" s="1"/>
  <c r="K1442" i="5" s="1"/>
  <c r="I1052" i="5"/>
  <c r="J1060" i="5" s="1"/>
  <c r="K1060" i="5" s="1"/>
  <c r="J1028" i="5"/>
  <c r="K1028" i="5" s="1"/>
  <c r="I1000" i="5"/>
  <c r="J1012" i="5" s="1"/>
  <c r="K1012" i="5" s="1"/>
  <c r="J863" i="5"/>
  <c r="K863" i="5" s="1"/>
  <c r="J850" i="5"/>
  <c r="K850" i="5" s="1"/>
  <c r="J868" i="5"/>
  <c r="K868" i="5" s="1"/>
  <c r="J884" i="5"/>
  <c r="K884" i="5" s="1"/>
  <c r="I584" i="5"/>
  <c r="J611" i="5" s="1"/>
  <c r="K611" i="5" s="1"/>
  <c r="I113" i="7" l="1"/>
  <c r="I183" i="7"/>
  <c r="J197" i="7" s="1"/>
  <c r="K197" i="7" s="1"/>
  <c r="J199" i="7"/>
  <c r="K199" i="7" s="1"/>
  <c r="J191" i="7"/>
  <c r="K191" i="7" s="1"/>
  <c r="J193" i="7"/>
  <c r="K193" i="7" s="1"/>
  <c r="J190" i="7"/>
  <c r="K190" i="7" s="1"/>
  <c r="J200" i="7"/>
  <c r="K200" i="7" s="1"/>
  <c r="J213" i="7"/>
  <c r="K213" i="7" s="1"/>
  <c r="J204" i="7"/>
  <c r="K204" i="7" s="1"/>
  <c r="J189" i="7"/>
  <c r="K189" i="7" s="1"/>
  <c r="J198" i="7"/>
  <c r="K198" i="7" s="1"/>
  <c r="I435" i="7"/>
  <c r="J440" i="7" s="1"/>
  <c r="K440" i="7" s="1"/>
  <c r="J443" i="7"/>
  <c r="K443" i="7" s="1"/>
  <c r="J456" i="7"/>
  <c r="K456" i="7" s="1"/>
  <c r="J354" i="7"/>
  <c r="K354" i="7" s="1"/>
  <c r="J355" i="7"/>
  <c r="K355" i="7" s="1"/>
  <c r="M354" i="7" s="1"/>
  <c r="N361" i="7"/>
  <c r="N368" i="7"/>
  <c r="N375" i="7"/>
  <c r="J188" i="7"/>
  <c r="K188" i="7" s="1"/>
  <c r="J118" i="7"/>
  <c r="K118" i="7" s="1"/>
  <c r="J123" i="7"/>
  <c r="K123" i="7" s="1"/>
  <c r="J113" i="7"/>
  <c r="K113" i="7" s="1"/>
  <c r="J128" i="7"/>
  <c r="K128" i="7" s="1"/>
  <c r="M127" i="7" s="1"/>
  <c r="J124" i="7"/>
  <c r="K124" i="7" s="1"/>
  <c r="K127" i="7"/>
  <c r="J127" i="7"/>
  <c r="J109" i="7"/>
  <c r="K109" i="7" s="1"/>
  <c r="J129" i="7"/>
  <c r="K129" i="7" s="1"/>
  <c r="I114" i="7"/>
  <c r="J116" i="7"/>
  <c r="K116" i="7" s="1"/>
  <c r="J115" i="7"/>
  <c r="K115" i="7" s="1"/>
  <c r="I15" i="7"/>
  <c r="J39" i="7" s="1"/>
  <c r="K39" i="7" s="1"/>
  <c r="I120" i="7"/>
  <c r="I125" i="7"/>
  <c r="I121" i="7"/>
  <c r="J110" i="7"/>
  <c r="K110" i="7" s="1"/>
  <c r="J122" i="7"/>
  <c r="K122" i="7" s="1"/>
  <c r="I111" i="7"/>
  <c r="I117" i="7"/>
  <c r="J102" i="7"/>
  <c r="K102" i="7" s="1"/>
  <c r="J104" i="7"/>
  <c r="K104" i="7" s="1"/>
  <c r="M102" i="7" s="1"/>
  <c r="J550" i="5"/>
  <c r="K550" i="5" s="1"/>
  <c r="J561" i="5"/>
  <c r="K561" i="5" s="1"/>
  <c r="J543" i="5"/>
  <c r="K543" i="5" s="1"/>
  <c r="J556" i="5"/>
  <c r="K556" i="5" s="1"/>
  <c r="J1746" i="5"/>
  <c r="K1746" i="5" s="1"/>
  <c r="J1747" i="5"/>
  <c r="K1747" i="5" s="1"/>
  <c r="J1753" i="5"/>
  <c r="K1753" i="5" s="1"/>
  <c r="J1752" i="5"/>
  <c r="K1752" i="5" s="1"/>
  <c r="J1767" i="5"/>
  <c r="K1767" i="5" s="1"/>
  <c r="J1738" i="5"/>
  <c r="K1738" i="5" s="1"/>
  <c r="J1739" i="5"/>
  <c r="K1739" i="5" s="1"/>
  <c r="I1130" i="5"/>
  <c r="J911" i="5"/>
  <c r="K911" i="5" s="1"/>
  <c r="J932" i="5"/>
  <c r="K932" i="5" s="1"/>
  <c r="J916" i="5"/>
  <c r="K916" i="5" s="1"/>
  <c r="J915" i="5"/>
  <c r="K915" i="5" s="1"/>
  <c r="J965" i="5"/>
  <c r="K965" i="5" s="1"/>
  <c r="J988" i="5"/>
  <c r="K988" i="5" s="1"/>
  <c r="J504" i="5"/>
  <c r="K504" i="5" s="1"/>
  <c r="L504" i="5" s="1"/>
  <c r="J484" i="5"/>
  <c r="K484" i="5" s="1"/>
  <c r="M483" i="5" s="1"/>
  <c r="J498" i="5"/>
  <c r="K498" i="5" s="1"/>
  <c r="M497" i="5" s="1"/>
  <c r="I12" i="5"/>
  <c r="J20" i="5" s="1"/>
  <c r="K20" i="5" s="1"/>
  <c r="J15" i="5"/>
  <c r="K15" i="5" s="1"/>
  <c r="J2057" i="5"/>
  <c r="K2057" i="5" s="1"/>
  <c r="I272" i="5"/>
  <c r="J297" i="5" s="1"/>
  <c r="K297" i="5" s="1"/>
  <c r="J499" i="5"/>
  <c r="K499" i="5" s="1"/>
  <c r="J554" i="5"/>
  <c r="K554" i="5" s="1"/>
  <c r="J565" i="5"/>
  <c r="K565" i="5" s="1"/>
  <c r="J438" i="5"/>
  <c r="K438" i="5" s="1"/>
  <c r="J495" i="5"/>
  <c r="K495" i="5" s="1"/>
  <c r="J2047" i="5"/>
  <c r="K2047" i="5" s="1"/>
  <c r="L2046" i="5" s="1"/>
  <c r="N2046" i="5" s="1"/>
  <c r="J2053" i="5"/>
  <c r="K2053" i="5" s="1"/>
  <c r="I2352" i="5"/>
  <c r="J2356" i="5" s="1"/>
  <c r="K2356" i="5" s="1"/>
  <c r="I1252" i="5"/>
  <c r="I1277" i="5" s="1"/>
  <c r="J1277" i="5" s="1"/>
  <c r="K1277" i="5" s="1"/>
  <c r="I1295" i="5"/>
  <c r="I1286" i="5"/>
  <c r="I1272" i="5"/>
  <c r="I1278" i="5"/>
  <c r="J1278" i="5" s="1"/>
  <c r="K1278" i="5" s="1"/>
  <c r="M1277" i="5" s="1"/>
  <c r="I1268" i="5"/>
  <c r="I1296" i="5"/>
  <c r="I1264" i="5"/>
  <c r="I1291" i="5"/>
  <c r="I1289" i="5"/>
  <c r="J1289" i="5" s="1"/>
  <c r="K1289" i="5" s="1"/>
  <c r="I1265" i="5"/>
  <c r="I1281" i="5"/>
  <c r="I1280" i="5"/>
  <c r="J1026" i="5"/>
  <c r="K1026" i="5" s="1"/>
  <c r="I2196" i="5"/>
  <c r="J2209" i="5" s="1"/>
  <c r="K2209" i="5" s="1"/>
  <c r="I1263" i="5"/>
  <c r="I1260" i="5" s="1"/>
  <c r="J1263" i="5" s="1"/>
  <c r="K1263" i="5" s="1"/>
  <c r="I1271" i="5"/>
  <c r="I1279" i="5"/>
  <c r="I1139" i="5"/>
  <c r="I1270" i="5"/>
  <c r="J536" i="5"/>
  <c r="K536" i="5" s="1"/>
  <c r="I16" i="5"/>
  <c r="I1131" i="5"/>
  <c r="J1021" i="5"/>
  <c r="K1021" i="5" s="1"/>
  <c r="J797" i="5"/>
  <c r="K797" i="5" s="1"/>
  <c r="J904" i="5"/>
  <c r="K904" i="5" s="1"/>
  <c r="J825" i="5"/>
  <c r="K825" i="5" s="1"/>
  <c r="J1031" i="5"/>
  <c r="K1031" i="5" s="1"/>
  <c r="L1031" i="5" s="1"/>
  <c r="I1676" i="5"/>
  <c r="J1688" i="5" s="1"/>
  <c r="K1688" i="5" s="1"/>
  <c r="I1884" i="5"/>
  <c r="J1917" i="5" s="1"/>
  <c r="K1917" i="5" s="1"/>
  <c r="I29" i="5"/>
  <c r="I31" i="5"/>
  <c r="I37" i="5"/>
  <c r="I26" i="5"/>
  <c r="I1096" i="5"/>
  <c r="I1137" i="5"/>
  <c r="I1128" i="5"/>
  <c r="I1118" i="5"/>
  <c r="I1138" i="5"/>
  <c r="I1129" i="5"/>
  <c r="I1119" i="5"/>
  <c r="I1110" i="5"/>
  <c r="I1108" i="5"/>
  <c r="I1109" i="5"/>
  <c r="I1266" i="5"/>
  <c r="I19" i="5"/>
  <c r="I1115" i="5"/>
  <c r="I1132" i="5"/>
  <c r="I780" i="5"/>
  <c r="I18" i="5"/>
  <c r="I1122" i="5"/>
  <c r="I1121" i="5"/>
  <c r="J920" i="5"/>
  <c r="K920" i="5" s="1"/>
  <c r="J810" i="5"/>
  <c r="K810" i="5" s="1"/>
  <c r="J1020" i="5"/>
  <c r="K1020" i="5" s="1"/>
  <c r="I376" i="5"/>
  <c r="J387" i="5" s="1"/>
  <c r="K387" i="5" s="1"/>
  <c r="I168" i="5"/>
  <c r="J194" i="5" s="1"/>
  <c r="K194" i="5" s="1"/>
  <c r="J1653" i="5"/>
  <c r="K1653" i="5" s="1"/>
  <c r="J830" i="5"/>
  <c r="K830" i="5" s="1"/>
  <c r="I1936" i="5"/>
  <c r="J1961" i="5" s="1"/>
  <c r="K1961" i="5" s="1"/>
  <c r="I48" i="5"/>
  <c r="J48" i="5" s="1"/>
  <c r="K48" i="5" s="1"/>
  <c r="I40" i="5"/>
  <c r="J40" i="5" s="1"/>
  <c r="K40" i="5" s="1"/>
  <c r="I39" i="5"/>
  <c r="I732" i="5"/>
  <c r="I773" i="5"/>
  <c r="I744" i="5"/>
  <c r="I745" i="5"/>
  <c r="I1144" i="5"/>
  <c r="I1293" i="5"/>
  <c r="I1123" i="5"/>
  <c r="I1282" i="5"/>
  <c r="J1282" i="5" s="1"/>
  <c r="K1282" i="5" s="1"/>
  <c r="I1112" i="5"/>
  <c r="I1111" i="5"/>
  <c r="L101" i="6"/>
  <c r="N101" i="6" s="1"/>
  <c r="L77" i="6"/>
  <c r="N77" i="6" s="1"/>
  <c r="P73" i="6"/>
  <c r="J70" i="6"/>
  <c r="K70" i="6" s="1"/>
  <c r="J72" i="6"/>
  <c r="K72" i="6" s="1"/>
  <c r="M70" i="6" s="1"/>
  <c r="N98" i="6"/>
  <c r="N87" i="6"/>
  <c r="N94" i="6"/>
  <c r="L53" i="6"/>
  <c r="N53" i="6" s="1"/>
  <c r="L21" i="6"/>
  <c r="N21" i="6" s="1"/>
  <c r="L46" i="6"/>
  <c r="N46" i="6" s="1"/>
  <c r="N28" i="6"/>
  <c r="L25" i="6"/>
  <c r="N25" i="6" s="1"/>
  <c r="P21" i="6"/>
  <c r="L18" i="6"/>
  <c r="N18" i="6" s="1"/>
  <c r="N42" i="6"/>
  <c r="J2065" i="5"/>
  <c r="K2065" i="5" s="1"/>
  <c r="L2064" i="5" s="1"/>
  <c r="J2048" i="5"/>
  <c r="K2048" i="5" s="1"/>
  <c r="J2061" i="5"/>
  <c r="K2061" i="5" s="1"/>
  <c r="J2060" i="5"/>
  <c r="K2060" i="5" s="1"/>
  <c r="J2046" i="5"/>
  <c r="K2046" i="5" s="1"/>
  <c r="J2080" i="5"/>
  <c r="K2080" i="5" s="1"/>
  <c r="J2066" i="5"/>
  <c r="K2066" i="5" s="1"/>
  <c r="J2079" i="5"/>
  <c r="K2079" i="5" s="1"/>
  <c r="J2052" i="5"/>
  <c r="K2052" i="5" s="1"/>
  <c r="J2078" i="5"/>
  <c r="K2078" i="5" s="1"/>
  <c r="L2078" i="5" s="1"/>
  <c r="I1988" i="5"/>
  <c r="J1896" i="5"/>
  <c r="K1896" i="5" s="1"/>
  <c r="J1923" i="5"/>
  <c r="K1923" i="5" s="1"/>
  <c r="J1922" i="5"/>
  <c r="K1922" i="5" s="1"/>
  <c r="J1915" i="5"/>
  <c r="K1915" i="5" s="1"/>
  <c r="J1888" i="5"/>
  <c r="K1888" i="5" s="1"/>
  <c r="J1908" i="5"/>
  <c r="K1908" i="5" s="1"/>
  <c r="I1832" i="5"/>
  <c r="J1870" i="5" s="1"/>
  <c r="K1870" i="5" s="1"/>
  <c r="J1872" i="5"/>
  <c r="K1872" i="5" s="1"/>
  <c r="J1868" i="5"/>
  <c r="K1868" i="5" s="1"/>
  <c r="J1643" i="5"/>
  <c r="K1643" i="5" s="1"/>
  <c r="J1656" i="5"/>
  <c r="K1656" i="5" s="1"/>
  <c r="M1655" i="5" s="1"/>
  <c r="J1664" i="5"/>
  <c r="K1664" i="5" s="1"/>
  <c r="M1662" i="5" s="1"/>
  <c r="J1635" i="5"/>
  <c r="K1635" i="5" s="1"/>
  <c r="J1663" i="5"/>
  <c r="K1663" i="5" s="1"/>
  <c r="J1648" i="5"/>
  <c r="K1648" i="5" s="1"/>
  <c r="J1634" i="5"/>
  <c r="K1634" i="5" s="1"/>
  <c r="J1662" i="5"/>
  <c r="K1662" i="5" s="1"/>
  <c r="L1662" i="5" s="1"/>
  <c r="N1662" i="5" s="1"/>
  <c r="J1632" i="5"/>
  <c r="K1632" i="5" s="1"/>
  <c r="J1660" i="5"/>
  <c r="K1660" i="5" s="1"/>
  <c r="J1508" i="5"/>
  <c r="K1508" i="5" s="1"/>
  <c r="J1559" i="5"/>
  <c r="K1559" i="5" s="1"/>
  <c r="M1558" i="5" s="1"/>
  <c r="J1525" i="5"/>
  <c r="K1525" i="5" s="1"/>
  <c r="J1524" i="5"/>
  <c r="K1524" i="5" s="1"/>
  <c r="M1523" i="5" s="1"/>
  <c r="J1538" i="5"/>
  <c r="K1538" i="5" s="1"/>
  <c r="M1537" i="5" s="1"/>
  <c r="J1337" i="5"/>
  <c r="K1337" i="5" s="1"/>
  <c r="J1330" i="5"/>
  <c r="K1330" i="5" s="1"/>
  <c r="J1352" i="5"/>
  <c r="K1352" i="5" s="1"/>
  <c r="J1351" i="5"/>
  <c r="K1351" i="5" s="1"/>
  <c r="L1350" i="5" s="1"/>
  <c r="J1322" i="5"/>
  <c r="K1322" i="5" s="1"/>
  <c r="J1350" i="5"/>
  <c r="K1350" i="5" s="1"/>
  <c r="J1336" i="5"/>
  <c r="K1336" i="5" s="1"/>
  <c r="J1320" i="5"/>
  <c r="K1320" i="5" s="1"/>
  <c r="J1348" i="5"/>
  <c r="K1348" i="5" s="1"/>
  <c r="J1331" i="5"/>
  <c r="K1331" i="5" s="1"/>
  <c r="J1317" i="5"/>
  <c r="K1317" i="5" s="1"/>
  <c r="J1344" i="5"/>
  <c r="K1344" i="5" s="1"/>
  <c r="J1220" i="5"/>
  <c r="K1220" i="5" s="1"/>
  <c r="M1218" i="5" s="1"/>
  <c r="J1243" i="5"/>
  <c r="K1243" i="5" s="1"/>
  <c r="J1166" i="5"/>
  <c r="K1166" i="5" s="1"/>
  <c r="J1035" i="5"/>
  <c r="K1035" i="5" s="1"/>
  <c r="J1014" i="5"/>
  <c r="K1014" i="5" s="1"/>
  <c r="J1007" i="5"/>
  <c r="K1007" i="5" s="1"/>
  <c r="J973" i="5"/>
  <c r="K973" i="5" s="1"/>
  <c r="J959" i="5"/>
  <c r="K959" i="5" s="1"/>
  <c r="J1033" i="5"/>
  <c r="K1033" i="5" s="1"/>
  <c r="J1004" i="5"/>
  <c r="K1004" i="5" s="1"/>
  <c r="M1003" i="5" s="1"/>
  <c r="J1025" i="5"/>
  <c r="K1025" i="5" s="1"/>
  <c r="M1024" i="5" s="1"/>
  <c r="J1032" i="5"/>
  <c r="K1032" i="5" s="1"/>
  <c r="M1031" i="5" s="1"/>
  <c r="J1010" i="5"/>
  <c r="K1010" i="5" s="1"/>
  <c r="L1010" i="5" s="1"/>
  <c r="J1017" i="5"/>
  <c r="K1017" i="5" s="1"/>
  <c r="L1017" i="5" s="1"/>
  <c r="J1039" i="5"/>
  <c r="K1039" i="5" s="1"/>
  <c r="M1038" i="5" s="1"/>
  <c r="J1003" i="5"/>
  <c r="K1003" i="5" s="1"/>
  <c r="L1003" i="5" s="1"/>
  <c r="J1024" i="5"/>
  <c r="K1024" i="5" s="1"/>
  <c r="L1024" i="5" s="1"/>
  <c r="N1024" i="5" s="1"/>
  <c r="J1038" i="5"/>
  <c r="K1038" i="5" s="1"/>
  <c r="L1038" i="5" s="1"/>
  <c r="J1008" i="5"/>
  <c r="K1008" i="5" s="1"/>
  <c r="J1036" i="5"/>
  <c r="K1036" i="5" s="1"/>
  <c r="J1015" i="5"/>
  <c r="K1015" i="5" s="1"/>
  <c r="J929" i="5"/>
  <c r="K929" i="5" s="1"/>
  <c r="J936" i="5"/>
  <c r="K936" i="5" s="1"/>
  <c r="J935" i="5"/>
  <c r="K935" i="5" s="1"/>
  <c r="M934" i="5" s="1"/>
  <c r="J921" i="5"/>
  <c r="K921" i="5" s="1"/>
  <c r="J906" i="5"/>
  <c r="K906" i="5" s="1"/>
  <c r="J934" i="5"/>
  <c r="K934" i="5" s="1"/>
  <c r="J803" i="5"/>
  <c r="K803" i="5" s="1"/>
  <c r="J831" i="5"/>
  <c r="K831" i="5" s="1"/>
  <c r="J816" i="5"/>
  <c r="K816" i="5" s="1"/>
  <c r="J802" i="5"/>
  <c r="K802" i="5" s="1"/>
  <c r="J800" i="5"/>
  <c r="K800" i="5" s="1"/>
  <c r="J814" i="5"/>
  <c r="K814" i="5" s="1"/>
  <c r="J796" i="5"/>
  <c r="K796" i="5" s="1"/>
  <c r="J589" i="5"/>
  <c r="K589" i="5" s="1"/>
  <c r="J615" i="5"/>
  <c r="K615" i="5" s="1"/>
  <c r="J596" i="5"/>
  <c r="K596" i="5" s="1"/>
  <c r="J623" i="5"/>
  <c r="K623" i="5" s="1"/>
  <c r="J602" i="5"/>
  <c r="K602" i="5" s="1"/>
  <c r="J609" i="5"/>
  <c r="K609" i="5" s="1"/>
  <c r="J595" i="5"/>
  <c r="K595" i="5" s="1"/>
  <c r="L594" i="5" s="1"/>
  <c r="J608" i="5"/>
  <c r="K608" i="5" s="1"/>
  <c r="J594" i="5"/>
  <c r="K594" i="5" s="1"/>
  <c r="J622" i="5"/>
  <c r="K622" i="5" s="1"/>
  <c r="J592" i="5"/>
  <c r="K592" i="5" s="1"/>
  <c r="J620" i="5"/>
  <c r="K620" i="5" s="1"/>
  <c r="J617" i="5"/>
  <c r="K617" i="5" s="1"/>
  <c r="M615" i="5" s="1"/>
  <c r="J603" i="5"/>
  <c r="K603" i="5" s="1"/>
  <c r="J460" i="5"/>
  <c r="K460" i="5" s="1"/>
  <c r="M459" i="5" s="1"/>
  <c r="J513" i="5"/>
  <c r="K513" i="5" s="1"/>
  <c r="J570" i="5"/>
  <c r="K570" i="5" s="1"/>
  <c r="J547" i="5"/>
  <c r="K547" i="5" s="1"/>
  <c r="J519" i="5"/>
  <c r="K519" i="5" s="1"/>
  <c r="M518" i="5" s="1"/>
  <c r="N518" i="5" s="1"/>
  <c r="J483" i="5"/>
  <c r="K483" i="5" s="1"/>
  <c r="L483" i="5" s="1"/>
  <c r="J542" i="5"/>
  <c r="K542" i="5" s="1"/>
  <c r="J488" i="5"/>
  <c r="K488" i="5" s="1"/>
  <c r="J512" i="5"/>
  <c r="K512" i="5" s="1"/>
  <c r="M511" i="5" s="1"/>
  <c r="J545" i="5"/>
  <c r="K545" i="5" s="1"/>
  <c r="J518" i="5"/>
  <c r="K518" i="5" s="1"/>
  <c r="L518" i="5" s="1"/>
  <c r="J568" i="5"/>
  <c r="K568" i="5" s="1"/>
  <c r="J502" i="5"/>
  <c r="K502" i="5" s="1"/>
  <c r="J511" i="5"/>
  <c r="K511" i="5" s="1"/>
  <c r="L511" i="5" s="1"/>
  <c r="J553" i="5"/>
  <c r="K553" i="5" s="1"/>
  <c r="J516" i="5"/>
  <c r="K516" i="5" s="1"/>
  <c r="J509" i="5"/>
  <c r="K509" i="5" s="1"/>
  <c r="J566" i="5"/>
  <c r="K566" i="5" s="1"/>
  <c r="J501" i="5"/>
  <c r="K501" i="5" s="1"/>
  <c r="J494" i="5"/>
  <c r="K494" i="5" s="1"/>
  <c r="J551" i="5"/>
  <c r="K551" i="5" s="1"/>
  <c r="L549" i="5" s="1"/>
  <c r="J439" i="5"/>
  <c r="K439" i="5" s="1"/>
  <c r="J487" i="5"/>
  <c r="K487" i="5" s="1"/>
  <c r="J508" i="5"/>
  <c r="K508" i="5" s="1"/>
  <c r="J538" i="5"/>
  <c r="K538" i="5" s="1"/>
  <c r="J467" i="5"/>
  <c r="K467" i="5" s="1"/>
  <c r="J491" i="5"/>
  <c r="K491" i="5" s="1"/>
  <c r="M490" i="5" s="1"/>
  <c r="J493" i="5"/>
  <c r="K493" i="5" s="1"/>
  <c r="J452" i="5"/>
  <c r="K452" i="5" s="1"/>
  <c r="J515" i="5"/>
  <c r="K515" i="5" s="1"/>
  <c r="J558" i="5"/>
  <c r="K558" i="5" s="1"/>
  <c r="J537" i="5"/>
  <c r="K537" i="5" s="1"/>
  <c r="M535" i="5" s="1"/>
  <c r="J500" i="5"/>
  <c r="K500" i="5" s="1"/>
  <c r="M500" i="5" s="1"/>
  <c r="J544" i="5"/>
  <c r="K544" i="5" s="1"/>
  <c r="J564" i="5"/>
  <c r="K564" i="5" s="1"/>
  <c r="J461" i="5"/>
  <c r="K461" i="5" s="1"/>
  <c r="J486" i="5"/>
  <c r="K486" i="5" s="1"/>
  <c r="L486" i="5" s="1"/>
  <c r="J571" i="5"/>
  <c r="K571" i="5" s="1"/>
  <c r="J563" i="5"/>
  <c r="K563" i="5" s="1"/>
  <c r="J446" i="5"/>
  <c r="K446" i="5" s="1"/>
  <c r="J557" i="5"/>
  <c r="K557" i="5" s="1"/>
  <c r="M556" i="5" s="1"/>
  <c r="J549" i="5"/>
  <c r="K549" i="5" s="1"/>
  <c r="I220" i="5"/>
  <c r="J233" i="5" s="1"/>
  <c r="K233" i="5" s="1"/>
  <c r="J67" i="5"/>
  <c r="K67" i="5" s="1"/>
  <c r="J69" i="5"/>
  <c r="K69" i="5" s="1"/>
  <c r="J98" i="5"/>
  <c r="K98" i="5" s="1"/>
  <c r="J89" i="5"/>
  <c r="K89" i="5" s="1"/>
  <c r="J81" i="5"/>
  <c r="K81" i="5" s="1"/>
  <c r="J99" i="5"/>
  <c r="K99" i="5" s="1"/>
  <c r="J82" i="5"/>
  <c r="K82" i="5" s="1"/>
  <c r="J77" i="5"/>
  <c r="K77" i="5" s="1"/>
  <c r="J100" i="5"/>
  <c r="K100" i="5" s="1"/>
  <c r="J70" i="5"/>
  <c r="K70" i="5" s="1"/>
  <c r="J83" i="5"/>
  <c r="K83" i="5" s="1"/>
  <c r="J79" i="5"/>
  <c r="K79" i="5" s="1"/>
  <c r="J91" i="5"/>
  <c r="K91" i="5" s="1"/>
  <c r="J102" i="5"/>
  <c r="K102" i="5" s="1"/>
  <c r="L102" i="5" s="1"/>
  <c r="J74" i="5"/>
  <c r="K74" i="5" s="1"/>
  <c r="J84" i="5"/>
  <c r="K84" i="5" s="1"/>
  <c r="J92" i="5"/>
  <c r="K92" i="5" s="1"/>
  <c r="J103" i="5"/>
  <c r="K103" i="5" s="1"/>
  <c r="J88" i="5"/>
  <c r="K88" i="5" s="1"/>
  <c r="J90" i="5"/>
  <c r="K90" i="5" s="1"/>
  <c r="J75" i="5"/>
  <c r="K75" i="5" s="1"/>
  <c r="J93" i="5"/>
  <c r="K93" i="5" s="1"/>
  <c r="J85" i="5"/>
  <c r="K85" i="5" s="1"/>
  <c r="J76" i="5"/>
  <c r="K76" i="5" s="1"/>
  <c r="J104" i="5"/>
  <c r="K104" i="5" s="1"/>
  <c r="J95" i="5"/>
  <c r="K95" i="5" s="1"/>
  <c r="J96" i="5"/>
  <c r="K96" i="5" s="1"/>
  <c r="J78" i="5"/>
  <c r="K78" i="5" s="1"/>
  <c r="J72" i="5"/>
  <c r="K72" i="5" s="1"/>
  <c r="J71" i="5"/>
  <c r="K71" i="5" s="1"/>
  <c r="J97" i="5"/>
  <c r="K97" i="5" s="1"/>
  <c r="J86" i="5"/>
  <c r="K86" i="5" s="1"/>
  <c r="J2392" i="5"/>
  <c r="K2392" i="5" s="1"/>
  <c r="J2377" i="5"/>
  <c r="K2377" i="5" s="1"/>
  <c r="J2391" i="5"/>
  <c r="K2391" i="5" s="1"/>
  <c r="M2390" i="5" s="1"/>
  <c r="J2376" i="5"/>
  <c r="K2376" i="5" s="1"/>
  <c r="J2363" i="5"/>
  <c r="K2363" i="5" s="1"/>
  <c r="J2358" i="5"/>
  <c r="J2385" i="5"/>
  <c r="K2385" i="5" s="1"/>
  <c r="J2370" i="5"/>
  <c r="K2370" i="5" s="1"/>
  <c r="J2384" i="5"/>
  <c r="K2384" i="5" s="1"/>
  <c r="M2383" i="5" s="1"/>
  <c r="J2369" i="5"/>
  <c r="K2369" i="5" s="1"/>
  <c r="J2362" i="5"/>
  <c r="K2362" i="5" s="1"/>
  <c r="J2364" i="5"/>
  <c r="K2364" i="5" s="1"/>
  <c r="J2357" i="5"/>
  <c r="K2357" i="5" s="1"/>
  <c r="M2355" i="5" s="1"/>
  <c r="J2388" i="5"/>
  <c r="K2388" i="5" s="1"/>
  <c r="J2383" i="5"/>
  <c r="K2383" i="5" s="1"/>
  <c r="J2374" i="5"/>
  <c r="K2374" i="5" s="1"/>
  <c r="J2367" i="5"/>
  <c r="K2367" i="5" s="1"/>
  <c r="J2360" i="5"/>
  <c r="J2355" i="5"/>
  <c r="K2355" i="5" s="1"/>
  <c r="J2387" i="5"/>
  <c r="K2387" i="5" s="1"/>
  <c r="J2381" i="5"/>
  <c r="K2381" i="5" s="1"/>
  <c r="J2373" i="5"/>
  <c r="K2373" i="5" s="1"/>
  <c r="J2366" i="5"/>
  <c r="K2366" i="5" s="1"/>
  <c r="J2390" i="5"/>
  <c r="K2390" i="5" s="1"/>
  <c r="J2372" i="5"/>
  <c r="K2372" i="5" s="1"/>
  <c r="J2380" i="5"/>
  <c r="K2380" i="5" s="1"/>
  <c r="J2359" i="5"/>
  <c r="J2365" i="5"/>
  <c r="K2365" i="5" s="1"/>
  <c r="J2386" i="5"/>
  <c r="K2386" i="5" s="1"/>
  <c r="J2379" i="5"/>
  <c r="K2379" i="5" s="1"/>
  <c r="J2371" i="5"/>
  <c r="K2371" i="5" s="1"/>
  <c r="J2378" i="5"/>
  <c r="K2378" i="5" s="1"/>
  <c r="J2335" i="5"/>
  <c r="K2335" i="5" s="1"/>
  <c r="J2320" i="5"/>
  <c r="K2320" i="5" s="1"/>
  <c r="J2304" i="5"/>
  <c r="K2304" i="5" s="1"/>
  <c r="J2333" i="5"/>
  <c r="K2333" i="5" s="1"/>
  <c r="J2318" i="5"/>
  <c r="K2318" i="5" s="1"/>
  <c r="J2340" i="5"/>
  <c r="K2340" i="5" s="1"/>
  <c r="J2332" i="5"/>
  <c r="K2332" i="5" s="1"/>
  <c r="J2308" i="5"/>
  <c r="K2308" i="5" s="1"/>
  <c r="J2317" i="5"/>
  <c r="K2317" i="5" s="1"/>
  <c r="J2339" i="5"/>
  <c r="K2339" i="5" s="1"/>
  <c r="L2338" i="5" s="1"/>
  <c r="J2331" i="5"/>
  <c r="K2331" i="5" s="1"/>
  <c r="J2338" i="5"/>
  <c r="K2338" i="5" s="1"/>
  <c r="J2315" i="5"/>
  <c r="K2315" i="5" s="1"/>
  <c r="J2322" i="5"/>
  <c r="K2322" i="5" s="1"/>
  <c r="J2329" i="5"/>
  <c r="K2329" i="5" s="1"/>
  <c r="J2307" i="5"/>
  <c r="K2307" i="5" s="1"/>
  <c r="J2314" i="5"/>
  <c r="K2314" i="5" s="1"/>
  <c r="J2336" i="5"/>
  <c r="K2336" i="5" s="1"/>
  <c r="J2310" i="5"/>
  <c r="K2310" i="5" s="1"/>
  <c r="J2321" i="5"/>
  <c r="K2321" i="5" s="1"/>
  <c r="J2328" i="5"/>
  <c r="K2328" i="5" s="1"/>
  <c r="J2306" i="5"/>
  <c r="K2306" i="5" s="1"/>
  <c r="J2313" i="5"/>
  <c r="K2313" i="5" s="1"/>
  <c r="J2305" i="5"/>
  <c r="K2305" i="5" s="1"/>
  <c r="J2327" i="5"/>
  <c r="K2327" i="5" s="1"/>
  <c r="M2331" i="5"/>
  <c r="L2331" i="5"/>
  <c r="L2313" i="5"/>
  <c r="J2334" i="5"/>
  <c r="K2334" i="5" s="1"/>
  <c r="J2312" i="5"/>
  <c r="K2312" i="5" s="1"/>
  <c r="J2319" i="5"/>
  <c r="K2319" i="5" s="1"/>
  <c r="J2326" i="5"/>
  <c r="K2326" i="5" s="1"/>
  <c r="M2324" i="5" s="1"/>
  <c r="J2311" i="5"/>
  <c r="K2311" i="5" s="1"/>
  <c r="J2324" i="5"/>
  <c r="K2324" i="5" s="1"/>
  <c r="J2303" i="5"/>
  <c r="K2303" i="5" s="1"/>
  <c r="J2287" i="5"/>
  <c r="K2287" i="5" s="1"/>
  <c r="J2261" i="5"/>
  <c r="K2261" i="5" s="1"/>
  <c r="J2254" i="5"/>
  <c r="K2254" i="5" s="1"/>
  <c r="J2255" i="5"/>
  <c r="K2255" i="5" s="1"/>
  <c r="J2288" i="5"/>
  <c r="K2288" i="5" s="1"/>
  <c r="J2281" i="5"/>
  <c r="K2281" i="5" s="1"/>
  <c r="J2274" i="5"/>
  <c r="K2274" i="5" s="1"/>
  <c r="J2267" i="5"/>
  <c r="K2267" i="5" s="1"/>
  <c r="J2273" i="5"/>
  <c r="K2273" i="5" s="1"/>
  <c r="J2280" i="5"/>
  <c r="K2280" i="5" s="1"/>
  <c r="M2279" i="5" s="1"/>
  <c r="J2260" i="5"/>
  <c r="K2260" i="5" s="1"/>
  <c r="J2279" i="5"/>
  <c r="K2279" i="5" s="1"/>
  <c r="J2286" i="5"/>
  <c r="K2286" i="5" s="1"/>
  <c r="J2266" i="5"/>
  <c r="K2266" i="5" s="1"/>
  <c r="J2284" i="5"/>
  <c r="K2284" i="5" s="1"/>
  <c r="J2253" i="5"/>
  <c r="K2253" i="5" s="1"/>
  <c r="J2272" i="5"/>
  <c r="K2272" i="5" s="1"/>
  <c r="J2277" i="5"/>
  <c r="K2277" i="5" s="1"/>
  <c r="J2259" i="5"/>
  <c r="K2259" i="5" s="1"/>
  <c r="J2265" i="5"/>
  <c r="K2265" i="5" s="1"/>
  <c r="J2283" i="5"/>
  <c r="K2283" i="5" s="1"/>
  <c r="J2263" i="5"/>
  <c r="K2263" i="5" s="1"/>
  <c r="J2270" i="5"/>
  <c r="K2270" i="5" s="1"/>
  <c r="J2252" i="5"/>
  <c r="K2252" i="5" s="1"/>
  <c r="J2258" i="5"/>
  <c r="K2258" i="5" s="1"/>
  <c r="J2276" i="5"/>
  <c r="K2276" i="5" s="1"/>
  <c r="J2269" i="5"/>
  <c r="K2269" i="5" s="1"/>
  <c r="J2262" i="5"/>
  <c r="K2262" i="5" s="1"/>
  <c r="J2282" i="5"/>
  <c r="K2282" i="5" s="1"/>
  <c r="J2251" i="5"/>
  <c r="K2251" i="5" s="1"/>
  <c r="J2268" i="5"/>
  <c r="K2268" i="5" s="1"/>
  <c r="J2275" i="5"/>
  <c r="K2275" i="5" s="1"/>
  <c r="J2216" i="5"/>
  <c r="K2216" i="5" s="1"/>
  <c r="J2200" i="5"/>
  <c r="K2200" i="5" s="1"/>
  <c r="J2206" i="5"/>
  <c r="K2206" i="5" s="1"/>
  <c r="J2210" i="5"/>
  <c r="K2210" i="5" s="1"/>
  <c r="J2164" i="5"/>
  <c r="K2164" i="5" s="1"/>
  <c r="J2149" i="5"/>
  <c r="K2149" i="5" s="1"/>
  <c r="J2162" i="5"/>
  <c r="K2162" i="5" s="1"/>
  <c r="J2148" i="5"/>
  <c r="K2148" i="5" s="1"/>
  <c r="J2183" i="5"/>
  <c r="K2183" i="5" s="1"/>
  <c r="J2161" i="5"/>
  <c r="K2161" i="5" s="1"/>
  <c r="J2147" i="5"/>
  <c r="K2147" i="5" s="1"/>
  <c r="J2177" i="5"/>
  <c r="K2177" i="5" s="1"/>
  <c r="J2152" i="5"/>
  <c r="K2152" i="5" s="1"/>
  <c r="J2176" i="5"/>
  <c r="K2176" i="5" s="1"/>
  <c r="M2175" i="5" s="1"/>
  <c r="J2166" i="5"/>
  <c r="K2166" i="5" s="1"/>
  <c r="J2175" i="5"/>
  <c r="K2175" i="5" s="1"/>
  <c r="J2158" i="5"/>
  <c r="K2158" i="5" s="1"/>
  <c r="J2182" i="5"/>
  <c r="K2182" i="5" s="1"/>
  <c r="J2156" i="5"/>
  <c r="K2156" i="5" s="1"/>
  <c r="J2173" i="5"/>
  <c r="K2173" i="5" s="1"/>
  <c r="J2180" i="5"/>
  <c r="K2180" i="5" s="1"/>
  <c r="J2172" i="5"/>
  <c r="K2172" i="5" s="1"/>
  <c r="J2168" i="5"/>
  <c r="K2168" i="5" s="1"/>
  <c r="J2165" i="5"/>
  <c r="K2165" i="5" s="1"/>
  <c r="J2157" i="5"/>
  <c r="K2157" i="5" s="1"/>
  <c r="J2150" i="5"/>
  <c r="K2150" i="5" s="1"/>
  <c r="J2171" i="5"/>
  <c r="K2171" i="5" s="1"/>
  <c r="J2169" i="5"/>
  <c r="K2169" i="5" s="1"/>
  <c r="L2168" i="5" s="1"/>
  <c r="J2159" i="5"/>
  <c r="K2159" i="5" s="1"/>
  <c r="J2151" i="5"/>
  <c r="K2151" i="5" s="1"/>
  <c r="J2179" i="5"/>
  <c r="K2179" i="5" s="1"/>
  <c r="J2170" i="5"/>
  <c r="K2170" i="5" s="1"/>
  <c r="J2163" i="5"/>
  <c r="K2163" i="5" s="1"/>
  <c r="J2155" i="5"/>
  <c r="K2155" i="5" s="1"/>
  <c r="J2184" i="5"/>
  <c r="K2184" i="5" s="1"/>
  <c r="M2182" i="5" s="1"/>
  <c r="J2178" i="5"/>
  <c r="K2178" i="5" s="1"/>
  <c r="J2132" i="5"/>
  <c r="K2132" i="5" s="1"/>
  <c r="J2131" i="5"/>
  <c r="K2131" i="5" s="1"/>
  <c r="M2130" i="5" s="1"/>
  <c r="J2098" i="5"/>
  <c r="K2098" i="5" s="1"/>
  <c r="J2121" i="5"/>
  <c r="K2121" i="5" s="1"/>
  <c r="J2106" i="5"/>
  <c r="K2106" i="5" s="1"/>
  <c r="J2111" i="5"/>
  <c r="K2111" i="5" s="1"/>
  <c r="J2103" i="5"/>
  <c r="K2103" i="5" s="1"/>
  <c r="J2125" i="5"/>
  <c r="K2125" i="5" s="1"/>
  <c r="J2117" i="5"/>
  <c r="K2117" i="5" s="1"/>
  <c r="J2124" i="5"/>
  <c r="K2124" i="5" s="1"/>
  <c r="M2123" i="5" s="1"/>
  <c r="J2130" i="5"/>
  <c r="K2130" i="5" s="1"/>
  <c r="J2110" i="5"/>
  <c r="K2110" i="5" s="1"/>
  <c r="J2116" i="5"/>
  <c r="K2116" i="5" s="1"/>
  <c r="J2096" i="5"/>
  <c r="K2096" i="5" s="1"/>
  <c r="M2095" i="5" s="1"/>
  <c r="J2102" i="5"/>
  <c r="K2102" i="5" s="1"/>
  <c r="J2123" i="5"/>
  <c r="K2123" i="5" s="1"/>
  <c r="J2128" i="5"/>
  <c r="K2128" i="5" s="1"/>
  <c r="J2109" i="5"/>
  <c r="K2109" i="5" s="1"/>
  <c r="J2127" i="5"/>
  <c r="K2127" i="5" s="1"/>
  <c r="J2107" i="5"/>
  <c r="K2107" i="5" s="1"/>
  <c r="J2114" i="5"/>
  <c r="K2114" i="5" s="1"/>
  <c r="J2095" i="5"/>
  <c r="K2095" i="5" s="1"/>
  <c r="J2100" i="5"/>
  <c r="K2100" i="5" s="1"/>
  <c r="J2120" i="5"/>
  <c r="K2120" i="5" s="1"/>
  <c r="J2113" i="5"/>
  <c r="K2113" i="5" s="1"/>
  <c r="J2119" i="5"/>
  <c r="K2119" i="5" s="1"/>
  <c r="J2126" i="5"/>
  <c r="K2126" i="5" s="1"/>
  <c r="J2105" i="5"/>
  <c r="K2105" i="5" s="1"/>
  <c r="J2112" i="5"/>
  <c r="K2112" i="5" s="1"/>
  <c r="J2118" i="5"/>
  <c r="K2118" i="5" s="1"/>
  <c r="J2099" i="5"/>
  <c r="K2099" i="5" s="1"/>
  <c r="J2104" i="5"/>
  <c r="K2104" i="5" s="1"/>
  <c r="J2059" i="5"/>
  <c r="K2059" i="5" s="1"/>
  <c r="J2072" i="5"/>
  <c r="K2072" i="5" s="1"/>
  <c r="J2045" i="5"/>
  <c r="K2045" i="5" s="1"/>
  <c r="J2071" i="5"/>
  <c r="K2071" i="5" s="1"/>
  <c r="M2078" i="5"/>
  <c r="M2064" i="5"/>
  <c r="J2051" i="5"/>
  <c r="K2051" i="5" s="1"/>
  <c r="M2050" i="5" s="1"/>
  <c r="J2044" i="5"/>
  <c r="K2044" i="5" s="1"/>
  <c r="J2076" i="5"/>
  <c r="K2076" i="5" s="1"/>
  <c r="J2054" i="5"/>
  <c r="K2054" i="5" s="1"/>
  <c r="J2069" i="5"/>
  <c r="K2069" i="5" s="1"/>
  <c r="J2073" i="5"/>
  <c r="K2073" i="5" s="1"/>
  <c r="J2058" i="5"/>
  <c r="K2058" i="5" s="1"/>
  <c r="J2075" i="5"/>
  <c r="K2075" i="5" s="1"/>
  <c r="J2043" i="5"/>
  <c r="K2043" i="5" s="1"/>
  <c r="J2050" i="5"/>
  <c r="K2050" i="5" s="1"/>
  <c r="J2068" i="5"/>
  <c r="K2068" i="5" s="1"/>
  <c r="J2074" i="5"/>
  <c r="K2074" i="5" s="1"/>
  <c r="J2055" i="5"/>
  <c r="K2055" i="5" s="1"/>
  <c r="J2062" i="5"/>
  <c r="K2062" i="5" s="1"/>
  <c r="M2060" i="5" s="1"/>
  <c r="J2067" i="5"/>
  <c r="K2067" i="5" s="1"/>
  <c r="J1970" i="5"/>
  <c r="K1970" i="5" s="1"/>
  <c r="J1939" i="5"/>
  <c r="K1939" i="5" s="1"/>
  <c r="J1976" i="5"/>
  <c r="K1976" i="5" s="1"/>
  <c r="J1968" i="5"/>
  <c r="K1968" i="5" s="1"/>
  <c r="J1975" i="5"/>
  <c r="K1975" i="5" s="1"/>
  <c r="J1953" i="5"/>
  <c r="K1953" i="5" s="1"/>
  <c r="J1944" i="5"/>
  <c r="K1944" i="5" s="1"/>
  <c r="J1951" i="5"/>
  <c r="K1951" i="5" s="1"/>
  <c r="J1958" i="5"/>
  <c r="K1958" i="5" s="1"/>
  <c r="J1965" i="5"/>
  <c r="K1965" i="5" s="1"/>
  <c r="J1972" i="5"/>
  <c r="K1972" i="5" s="1"/>
  <c r="J1950" i="5"/>
  <c r="K1950" i="5" s="1"/>
  <c r="J1957" i="5"/>
  <c r="K1957" i="5" s="1"/>
  <c r="J1949" i="5"/>
  <c r="K1949" i="5" s="1"/>
  <c r="J1971" i="5"/>
  <c r="K1971" i="5" s="1"/>
  <c r="J1946" i="5"/>
  <c r="K1946" i="5" s="1"/>
  <c r="J1942" i="5"/>
  <c r="K1942" i="5" s="1"/>
  <c r="J1956" i="5"/>
  <c r="K1956" i="5" s="1"/>
  <c r="J1963" i="5"/>
  <c r="K1963" i="5" s="1"/>
  <c r="J1940" i="5"/>
  <c r="K1940" i="5" s="1"/>
  <c r="J1962" i="5"/>
  <c r="K1962" i="5" s="1"/>
  <c r="M1960" i="5" s="1"/>
  <c r="J1947" i="5"/>
  <c r="K1947" i="5" s="1"/>
  <c r="J1960" i="5"/>
  <c r="K1960" i="5" s="1"/>
  <c r="J1969" i="5"/>
  <c r="K1969" i="5" s="1"/>
  <c r="J1903" i="5"/>
  <c r="K1903" i="5" s="1"/>
  <c r="J1894" i="5"/>
  <c r="K1894" i="5" s="1"/>
  <c r="J1902" i="5"/>
  <c r="K1902" i="5" s="1"/>
  <c r="J1906" i="5"/>
  <c r="K1906" i="5" s="1"/>
  <c r="J1887" i="5"/>
  <c r="K1887" i="5" s="1"/>
  <c r="J1892" i="5"/>
  <c r="K1892" i="5" s="1"/>
  <c r="J1913" i="5"/>
  <c r="K1913" i="5" s="1"/>
  <c r="J1905" i="5"/>
  <c r="K1905" i="5" s="1"/>
  <c r="J1897" i="5"/>
  <c r="K1897" i="5" s="1"/>
  <c r="J1891" i="5"/>
  <c r="K1891" i="5" s="1"/>
  <c r="J1899" i="5"/>
  <c r="K1899" i="5" s="1"/>
  <c r="J1918" i="5"/>
  <c r="K1918" i="5" s="1"/>
  <c r="J1912" i="5"/>
  <c r="K1912" i="5" s="1"/>
  <c r="J1924" i="5"/>
  <c r="K1924" i="5" s="1"/>
  <c r="L1922" i="5" s="1"/>
  <c r="J1890" i="5"/>
  <c r="K1890" i="5" s="1"/>
  <c r="J1911" i="5"/>
  <c r="K1911" i="5" s="1"/>
  <c r="J1910" i="5"/>
  <c r="K1910" i="5" s="1"/>
  <c r="J1889" i="5"/>
  <c r="K1889" i="5" s="1"/>
  <c r="J1847" i="5"/>
  <c r="K1847" i="5" s="1"/>
  <c r="J1835" i="5"/>
  <c r="K1835" i="5" s="1"/>
  <c r="J1816" i="5"/>
  <c r="K1816" i="5" s="1"/>
  <c r="J1801" i="5"/>
  <c r="K1801" i="5" s="1"/>
  <c r="J1785" i="5"/>
  <c r="K1785" i="5" s="1"/>
  <c r="J1815" i="5"/>
  <c r="K1815" i="5" s="1"/>
  <c r="J1800" i="5"/>
  <c r="K1800" i="5" s="1"/>
  <c r="J1798" i="5"/>
  <c r="K1798" i="5" s="1"/>
  <c r="J1812" i="5"/>
  <c r="K1812" i="5" s="1"/>
  <c r="J1797" i="5"/>
  <c r="K1797" i="5" s="1"/>
  <c r="J1811" i="5"/>
  <c r="K1811" i="5" s="1"/>
  <c r="J1795" i="5"/>
  <c r="K1795" i="5" s="1"/>
  <c r="J1819" i="5"/>
  <c r="K1819" i="5" s="1"/>
  <c r="J1788" i="5"/>
  <c r="K1788" i="5" s="1"/>
  <c r="J1787" i="5"/>
  <c r="K1787" i="5" s="1"/>
  <c r="M1786" i="5" s="1"/>
  <c r="O1786" i="5" s="1"/>
  <c r="J1809" i="5"/>
  <c r="K1809" i="5" s="1"/>
  <c r="J1818" i="5"/>
  <c r="K1818" i="5" s="1"/>
  <c r="J1794" i="5"/>
  <c r="K1794" i="5" s="1"/>
  <c r="J1802" i="5"/>
  <c r="K1802" i="5" s="1"/>
  <c r="J1792" i="5"/>
  <c r="K1792" i="5" s="1"/>
  <c r="J1786" i="5"/>
  <c r="K1786" i="5" s="1"/>
  <c r="J1805" i="5"/>
  <c r="K1805" i="5" s="1"/>
  <c r="J1784" i="5"/>
  <c r="K1784" i="5" s="1"/>
  <c r="M1783" i="5" s="1"/>
  <c r="J1808" i="5"/>
  <c r="K1808" i="5" s="1"/>
  <c r="J1814" i="5"/>
  <c r="K1814" i="5" s="1"/>
  <c r="J1793" i="5"/>
  <c r="K1793" i="5" s="1"/>
  <c r="J1799" i="5"/>
  <c r="K1799" i="5" s="1"/>
  <c r="J1807" i="5"/>
  <c r="K1807" i="5" s="1"/>
  <c r="J1791" i="5"/>
  <c r="K1791" i="5" s="1"/>
  <c r="J1820" i="5"/>
  <c r="K1820" i="5" s="1"/>
  <c r="J1783" i="5"/>
  <c r="K1783" i="5" s="1"/>
  <c r="J1806" i="5"/>
  <c r="K1806" i="5" s="1"/>
  <c r="M1804" i="5" s="1"/>
  <c r="J1804" i="5"/>
  <c r="K1804" i="5" s="1"/>
  <c r="J1813" i="5"/>
  <c r="K1813" i="5" s="1"/>
  <c r="J1733" i="5"/>
  <c r="K1733" i="5" s="1"/>
  <c r="M1731" i="5" s="1"/>
  <c r="J1761" i="5"/>
  <c r="K1761" i="5" s="1"/>
  <c r="J1732" i="5"/>
  <c r="K1732" i="5" s="1"/>
  <c r="J1766" i="5"/>
  <c r="K1766" i="5" s="1"/>
  <c r="J1764" i="5"/>
  <c r="K1764" i="5" s="1"/>
  <c r="J1750" i="5"/>
  <c r="K1750" i="5" s="1"/>
  <c r="J1745" i="5"/>
  <c r="K1745" i="5" s="1"/>
  <c r="L1745" i="5" s="1"/>
  <c r="J1763" i="5"/>
  <c r="K1763" i="5" s="1"/>
  <c r="J1757" i="5"/>
  <c r="K1757" i="5" s="1"/>
  <c r="J1736" i="5"/>
  <c r="K1736" i="5" s="1"/>
  <c r="J1749" i="5"/>
  <c r="K1749" i="5" s="1"/>
  <c r="J1743" i="5"/>
  <c r="K1743" i="5" s="1"/>
  <c r="M1738" i="5"/>
  <c r="M1745" i="5"/>
  <c r="J1760" i="5"/>
  <c r="K1760" i="5" s="1"/>
  <c r="J1741" i="5"/>
  <c r="K1741" i="5" s="1"/>
  <c r="J1735" i="5"/>
  <c r="K1735" i="5" s="1"/>
  <c r="J1755" i="5"/>
  <c r="K1755" i="5" s="1"/>
  <c r="J1740" i="5"/>
  <c r="K1740" i="5" s="1"/>
  <c r="L1738" i="5" s="1"/>
  <c r="J1748" i="5"/>
  <c r="K1748" i="5" s="1"/>
  <c r="J1754" i="5"/>
  <c r="K1754" i="5" s="1"/>
  <c r="J1759" i="5"/>
  <c r="K1759" i="5" s="1"/>
  <c r="J1734" i="5"/>
  <c r="K1734" i="5" s="1"/>
  <c r="J1742" i="5"/>
  <c r="K1742" i="5" s="1"/>
  <c r="J1731" i="5"/>
  <c r="K1731" i="5" s="1"/>
  <c r="L1731" i="5" s="1"/>
  <c r="J1768" i="5"/>
  <c r="K1768" i="5" s="1"/>
  <c r="M1766" i="5" s="1"/>
  <c r="J1762" i="5"/>
  <c r="K1762" i="5" s="1"/>
  <c r="J1756" i="5"/>
  <c r="K1756" i="5" s="1"/>
  <c r="J1686" i="5"/>
  <c r="K1686" i="5" s="1"/>
  <c r="J1715" i="5"/>
  <c r="K1715" i="5" s="1"/>
  <c r="J1700" i="5"/>
  <c r="K1700" i="5" s="1"/>
  <c r="J1684" i="5"/>
  <c r="K1684" i="5" s="1"/>
  <c r="J1695" i="5"/>
  <c r="K1695" i="5" s="1"/>
  <c r="J1680" i="5"/>
  <c r="K1680" i="5" s="1"/>
  <c r="J1709" i="5"/>
  <c r="K1709" i="5" s="1"/>
  <c r="J1679" i="5"/>
  <c r="K1679" i="5" s="1"/>
  <c r="J1694" i="5"/>
  <c r="K1694" i="5" s="1"/>
  <c r="J1697" i="5"/>
  <c r="K1697" i="5" s="1"/>
  <c r="J1705" i="5"/>
  <c r="K1705" i="5" s="1"/>
  <c r="J1691" i="5"/>
  <c r="K1691" i="5" s="1"/>
  <c r="J1708" i="5"/>
  <c r="K1708" i="5" s="1"/>
  <c r="M1707" i="5" s="1"/>
  <c r="J1683" i="5"/>
  <c r="K1683" i="5" s="1"/>
  <c r="J1693" i="5"/>
  <c r="K1693" i="5" s="1"/>
  <c r="J1704" i="5"/>
  <c r="K1704" i="5" s="1"/>
  <c r="J1690" i="5"/>
  <c r="K1690" i="5" s="1"/>
  <c r="J1712" i="5"/>
  <c r="K1712" i="5" s="1"/>
  <c r="J1707" i="5"/>
  <c r="K1707" i="5" s="1"/>
  <c r="J1711" i="5"/>
  <c r="K1711" i="5" s="1"/>
  <c r="J1702" i="5"/>
  <c r="K1702" i="5" s="1"/>
  <c r="J1687" i="5"/>
  <c r="K1687" i="5" s="1"/>
  <c r="M1686" i="5" s="1"/>
  <c r="J1698" i="5"/>
  <c r="K1698" i="5" s="1"/>
  <c r="J1710" i="5"/>
  <c r="K1710" i="5" s="1"/>
  <c r="J1689" i="5"/>
  <c r="K1689" i="5" s="1"/>
  <c r="J1716" i="5"/>
  <c r="K1716" i="5" s="1"/>
  <c r="J1696" i="5"/>
  <c r="K1696" i="5" s="1"/>
  <c r="J1703" i="5"/>
  <c r="K1703" i="5" s="1"/>
  <c r="J1714" i="5"/>
  <c r="K1714" i="5" s="1"/>
  <c r="L1714" i="5" s="1"/>
  <c r="J1682" i="5"/>
  <c r="K1682" i="5" s="1"/>
  <c r="J1701" i="5"/>
  <c r="K1701" i="5" s="1"/>
  <c r="J1681" i="5"/>
  <c r="K1681" i="5" s="1"/>
  <c r="M1679" i="5" s="1"/>
  <c r="J1655" i="5"/>
  <c r="K1655" i="5" s="1"/>
  <c r="L1655" i="5" s="1"/>
  <c r="N1655" i="5" s="1"/>
  <c r="J1641" i="5"/>
  <c r="K1641" i="5" s="1"/>
  <c r="L1641" i="5" s="1"/>
  <c r="J1628" i="5"/>
  <c r="K1628" i="5" s="1"/>
  <c r="J1649" i="5"/>
  <c r="K1649" i="5" s="1"/>
  <c r="M1648" i="5" s="1"/>
  <c r="M1641" i="5"/>
  <c r="J1651" i="5"/>
  <c r="K1651" i="5" s="1"/>
  <c r="J1636" i="5"/>
  <c r="K1636" i="5" s="1"/>
  <c r="J1629" i="5"/>
  <c r="K1629" i="5" s="1"/>
  <c r="M1627" i="5" s="1"/>
  <c r="J1659" i="5"/>
  <c r="K1659" i="5" s="1"/>
  <c r="J1639" i="5"/>
  <c r="K1639" i="5" s="1"/>
  <c r="J1646" i="5"/>
  <c r="K1646" i="5" s="1"/>
  <c r="J1645" i="5"/>
  <c r="K1645" i="5" s="1"/>
  <c r="J1652" i="5"/>
  <c r="K1652" i="5" s="1"/>
  <c r="J1631" i="5"/>
  <c r="K1631" i="5" s="1"/>
  <c r="M1630" i="5" s="1"/>
  <c r="J1638" i="5"/>
  <c r="K1638" i="5" s="1"/>
  <c r="J1627" i="5"/>
  <c r="K1627" i="5" s="1"/>
  <c r="J1658" i="5"/>
  <c r="K1658" i="5" s="1"/>
  <c r="J1637" i="5"/>
  <c r="K1637" i="5" s="1"/>
  <c r="J1644" i="5"/>
  <c r="K1644" i="5" s="1"/>
  <c r="J1650" i="5"/>
  <c r="K1650" i="5" s="1"/>
  <c r="J1594" i="5"/>
  <c r="K1594" i="5" s="1"/>
  <c r="J1604" i="5"/>
  <c r="K1604" i="5" s="1"/>
  <c r="J1589" i="5"/>
  <c r="K1589" i="5" s="1"/>
  <c r="J1611" i="5"/>
  <c r="K1611" i="5" s="1"/>
  <c r="J1610" i="5"/>
  <c r="K1610" i="5" s="1"/>
  <c r="J1587" i="5"/>
  <c r="K1587" i="5" s="1"/>
  <c r="J1579" i="5"/>
  <c r="K1579" i="5" s="1"/>
  <c r="J1578" i="5"/>
  <c r="K1578" i="5" s="1"/>
  <c r="J1586" i="5"/>
  <c r="K1586" i="5" s="1"/>
  <c r="L1585" i="5" s="1"/>
  <c r="J1612" i="5"/>
  <c r="K1612" i="5" s="1"/>
  <c r="J1597" i="5"/>
  <c r="K1597" i="5" s="1"/>
  <c r="J1601" i="5"/>
  <c r="K1601" i="5" s="1"/>
  <c r="J1592" i="5"/>
  <c r="K1592" i="5" s="1"/>
  <c r="J1582" i="5"/>
  <c r="K1582" i="5" s="1"/>
  <c r="J1608" i="5"/>
  <c r="K1608" i="5" s="1"/>
  <c r="J1607" i="5"/>
  <c r="K1607" i="5" s="1"/>
  <c r="J1600" i="5"/>
  <c r="K1600" i="5" s="1"/>
  <c r="J1591" i="5"/>
  <c r="K1591" i="5" s="1"/>
  <c r="J1585" i="5"/>
  <c r="K1585" i="5" s="1"/>
  <c r="J1603" i="5"/>
  <c r="K1603" i="5" s="1"/>
  <c r="J1606" i="5"/>
  <c r="K1606" i="5" s="1"/>
  <c r="J1599" i="5"/>
  <c r="K1599" i="5" s="1"/>
  <c r="J1575" i="5"/>
  <c r="K1575" i="5" s="1"/>
  <c r="J1590" i="5"/>
  <c r="K1590" i="5" s="1"/>
  <c r="J1584" i="5"/>
  <c r="K1584" i="5" s="1"/>
  <c r="J1576" i="5"/>
  <c r="K1576" i="5" s="1"/>
  <c r="M1575" i="5" s="1"/>
  <c r="J1598" i="5"/>
  <c r="K1598" i="5" s="1"/>
  <c r="J1593" i="5"/>
  <c r="K1593" i="5" s="1"/>
  <c r="J1605" i="5"/>
  <c r="K1605" i="5" s="1"/>
  <c r="J1596" i="5"/>
  <c r="K1596" i="5" s="1"/>
  <c r="J1583" i="5"/>
  <c r="K1583" i="5" s="1"/>
  <c r="J1580" i="5"/>
  <c r="K1580" i="5" s="1"/>
  <c r="J1545" i="5"/>
  <c r="K1545" i="5" s="1"/>
  <c r="M1544" i="5" s="1"/>
  <c r="J1553" i="5"/>
  <c r="K1553" i="5" s="1"/>
  <c r="J1528" i="5"/>
  <c r="K1528" i="5" s="1"/>
  <c r="J1542" i="5"/>
  <c r="K1542" i="5" s="1"/>
  <c r="J1537" i="5"/>
  <c r="K1537" i="5" s="1"/>
  <c r="L1537" i="5" s="1"/>
  <c r="N1537" i="5" s="1"/>
  <c r="J1527" i="5"/>
  <c r="K1527" i="5" s="1"/>
  <c r="J1535" i="5"/>
  <c r="K1535" i="5" s="1"/>
  <c r="J1556" i="5"/>
  <c r="K1556" i="5" s="1"/>
  <c r="J1547" i="5"/>
  <c r="K1547" i="5" s="1"/>
  <c r="J1541" i="5"/>
  <c r="K1541" i="5" s="1"/>
  <c r="J1551" i="5"/>
  <c r="K1551" i="5" s="1"/>
  <c r="L1551" i="5" s="1"/>
  <c r="J1544" i="5"/>
  <c r="K1544" i="5" s="1"/>
  <c r="L1544" i="5" s="1"/>
  <c r="J1552" i="5"/>
  <c r="K1552" i="5" s="1"/>
  <c r="M1551" i="5" s="1"/>
  <c r="J1526" i="5"/>
  <c r="K1526" i="5" s="1"/>
  <c r="J1534" i="5"/>
  <c r="K1534" i="5" s="1"/>
  <c r="J1555" i="5"/>
  <c r="K1555" i="5" s="1"/>
  <c r="J1549" i="5"/>
  <c r="K1549" i="5" s="1"/>
  <c r="N1530" i="5"/>
  <c r="J1558" i="5"/>
  <c r="K1558" i="5" s="1"/>
  <c r="L1558" i="5" s="1"/>
  <c r="J1540" i="5"/>
  <c r="K1540" i="5" s="1"/>
  <c r="J1533" i="5"/>
  <c r="K1533" i="5" s="1"/>
  <c r="J1523" i="5"/>
  <c r="K1523" i="5" s="1"/>
  <c r="L1523" i="5" s="1"/>
  <c r="N1523" i="5" s="1"/>
  <c r="J1560" i="5"/>
  <c r="K1560" i="5" s="1"/>
  <c r="J1554" i="5"/>
  <c r="K1554" i="5" s="1"/>
  <c r="J1548" i="5"/>
  <c r="K1548" i="5" s="1"/>
  <c r="J1546" i="5"/>
  <c r="K1546" i="5" s="1"/>
  <c r="J1539" i="5"/>
  <c r="K1539" i="5" s="1"/>
  <c r="J1503" i="5"/>
  <c r="K1503" i="5" s="1"/>
  <c r="J1493" i="5"/>
  <c r="K1493" i="5" s="1"/>
  <c r="J1488" i="5"/>
  <c r="K1488" i="5" s="1"/>
  <c r="J1507" i="5"/>
  <c r="K1507" i="5" s="1"/>
  <c r="J1492" i="5"/>
  <c r="K1492" i="5" s="1"/>
  <c r="J1473" i="5"/>
  <c r="K1473" i="5" s="1"/>
  <c r="J1474" i="5"/>
  <c r="K1474" i="5" s="1"/>
  <c r="J1482" i="5"/>
  <c r="K1482" i="5" s="1"/>
  <c r="J1497" i="5"/>
  <c r="K1497" i="5" s="1"/>
  <c r="J1502" i="5"/>
  <c r="K1502" i="5" s="1"/>
  <c r="J1506" i="5"/>
  <c r="K1506" i="5" s="1"/>
  <c r="J1487" i="5"/>
  <c r="K1487" i="5" s="1"/>
  <c r="J1476" i="5"/>
  <c r="K1476" i="5" s="1"/>
  <c r="J1472" i="5"/>
  <c r="K1472" i="5" s="1"/>
  <c r="J1485" i="5"/>
  <c r="K1485" i="5" s="1"/>
  <c r="J1480" i="5"/>
  <c r="K1480" i="5" s="1"/>
  <c r="J1478" i="5"/>
  <c r="K1478" i="5" s="1"/>
  <c r="J1504" i="5"/>
  <c r="K1504" i="5" s="1"/>
  <c r="J1481" i="5"/>
  <c r="K1481" i="5" s="1"/>
  <c r="J1479" i="5"/>
  <c r="K1479" i="5" s="1"/>
  <c r="J1483" i="5"/>
  <c r="K1483" i="5" s="1"/>
  <c r="J1499" i="5"/>
  <c r="K1499" i="5" s="1"/>
  <c r="J1490" i="5"/>
  <c r="K1490" i="5" s="1"/>
  <c r="J1494" i="5"/>
  <c r="K1494" i="5" s="1"/>
  <c r="J1471" i="5"/>
  <c r="K1471" i="5" s="1"/>
  <c r="J1486" i="5"/>
  <c r="K1486" i="5" s="1"/>
  <c r="J1489" i="5"/>
  <c r="K1489" i="5" s="1"/>
  <c r="J1496" i="5"/>
  <c r="K1496" i="5" s="1"/>
  <c r="J1500" i="5"/>
  <c r="K1500" i="5" s="1"/>
  <c r="M1499" i="5" s="1"/>
  <c r="J1475" i="5"/>
  <c r="K1475" i="5" s="1"/>
  <c r="J1495" i="5"/>
  <c r="K1495" i="5" s="1"/>
  <c r="J1427" i="5"/>
  <c r="K1427" i="5" s="1"/>
  <c r="J1455" i="5"/>
  <c r="K1455" i="5" s="1"/>
  <c r="J1440" i="5"/>
  <c r="K1440" i="5" s="1"/>
  <c r="J1435" i="5"/>
  <c r="K1435" i="5" s="1"/>
  <c r="J1421" i="5"/>
  <c r="K1421" i="5" s="1"/>
  <c r="J1449" i="5"/>
  <c r="K1449" i="5" s="1"/>
  <c r="J1426" i="5"/>
  <c r="K1426" i="5" s="1"/>
  <c r="J1434" i="5"/>
  <c r="K1434" i="5" s="1"/>
  <c r="M1433" i="5" s="1"/>
  <c r="J1431" i="5"/>
  <c r="K1431" i="5" s="1"/>
  <c r="J1419" i="5"/>
  <c r="K1419" i="5" s="1"/>
  <c r="J1448" i="5"/>
  <c r="K1448" i="5" s="1"/>
  <c r="J1438" i="5"/>
  <c r="K1438" i="5" s="1"/>
  <c r="J1420" i="5"/>
  <c r="K1420" i="5" s="1"/>
  <c r="J1424" i="5"/>
  <c r="K1424" i="5" s="1"/>
  <c r="J1433" i="5"/>
  <c r="K1433" i="5" s="1"/>
  <c r="J1447" i="5"/>
  <c r="K1447" i="5" s="1"/>
  <c r="J1452" i="5"/>
  <c r="K1452" i="5" s="1"/>
  <c r="J1445" i="5"/>
  <c r="K1445" i="5" s="1"/>
  <c r="J1430" i="5"/>
  <c r="K1430" i="5" s="1"/>
  <c r="J1437" i="5"/>
  <c r="K1437" i="5" s="1"/>
  <c r="J1423" i="5"/>
  <c r="K1423" i="5" s="1"/>
  <c r="J1444" i="5"/>
  <c r="K1444" i="5" s="1"/>
  <c r="J1451" i="5"/>
  <c r="K1451" i="5" s="1"/>
  <c r="J1429" i="5"/>
  <c r="K1429" i="5" s="1"/>
  <c r="J1454" i="5"/>
  <c r="K1454" i="5" s="1"/>
  <c r="J1436" i="5"/>
  <c r="K1436" i="5" s="1"/>
  <c r="J1443" i="5"/>
  <c r="K1443" i="5" s="1"/>
  <c r="J1456" i="5"/>
  <c r="K1456" i="5" s="1"/>
  <c r="J1422" i="5"/>
  <c r="K1422" i="5" s="1"/>
  <c r="J1428" i="5"/>
  <c r="K1428" i="5" s="1"/>
  <c r="J1441" i="5"/>
  <c r="K1441" i="5" s="1"/>
  <c r="M1440" i="5" s="1"/>
  <c r="J1450" i="5"/>
  <c r="K1450" i="5" s="1"/>
  <c r="J1367" i="5"/>
  <c r="K1367" i="5" s="1"/>
  <c r="J1374" i="5"/>
  <c r="K1374" i="5" s="1"/>
  <c r="J1372" i="5"/>
  <c r="K1372" i="5" s="1"/>
  <c r="J1382" i="5"/>
  <c r="K1382" i="5" s="1"/>
  <c r="J1381" i="5"/>
  <c r="K1381" i="5" s="1"/>
  <c r="J1375" i="5"/>
  <c r="K1375" i="5" s="1"/>
  <c r="M1374" i="5" s="1"/>
  <c r="J1399" i="5"/>
  <c r="K1399" i="5" s="1"/>
  <c r="J1379" i="5"/>
  <c r="K1379" i="5" s="1"/>
  <c r="J1388" i="5"/>
  <c r="K1388" i="5" s="1"/>
  <c r="J1386" i="5"/>
  <c r="K1386" i="5" s="1"/>
  <c r="J1385" i="5"/>
  <c r="K1385" i="5" s="1"/>
  <c r="J1393" i="5"/>
  <c r="K1393" i="5" s="1"/>
  <c r="J1402" i="5"/>
  <c r="K1402" i="5" s="1"/>
  <c r="J1370" i="5"/>
  <c r="K1370" i="5" s="1"/>
  <c r="J1378" i="5"/>
  <c r="K1378" i="5" s="1"/>
  <c r="J1397" i="5"/>
  <c r="K1397" i="5" s="1"/>
  <c r="J1384" i="5"/>
  <c r="K1384" i="5" s="1"/>
  <c r="J1390" i="5"/>
  <c r="K1390" i="5" s="1"/>
  <c r="J1369" i="5"/>
  <c r="K1369" i="5" s="1"/>
  <c r="J1392" i="5"/>
  <c r="K1392" i="5" s="1"/>
  <c r="J1398" i="5"/>
  <c r="K1398" i="5" s="1"/>
  <c r="J1377" i="5"/>
  <c r="K1377" i="5" s="1"/>
  <c r="J1403" i="5"/>
  <c r="K1403" i="5" s="1"/>
  <c r="J1396" i="5"/>
  <c r="K1396" i="5" s="1"/>
  <c r="J1395" i="5"/>
  <c r="K1395" i="5" s="1"/>
  <c r="J1404" i="5"/>
  <c r="K1404" i="5" s="1"/>
  <c r="J1383" i="5"/>
  <c r="K1383" i="5" s="1"/>
  <c r="J1391" i="5"/>
  <c r="K1391" i="5" s="1"/>
  <c r="J1400" i="5"/>
  <c r="K1400" i="5" s="1"/>
  <c r="J1371" i="5"/>
  <c r="K1371" i="5" s="1"/>
  <c r="J1389" i="5"/>
  <c r="K1389" i="5" s="1"/>
  <c r="J1368" i="5"/>
  <c r="K1368" i="5" s="1"/>
  <c r="J1316" i="5"/>
  <c r="K1316" i="5" s="1"/>
  <c r="J1343" i="5"/>
  <c r="K1343" i="5" s="1"/>
  <c r="J1329" i="5"/>
  <c r="K1329" i="5" s="1"/>
  <c r="L1329" i="5" s="1"/>
  <c r="N1329" i="5" s="1"/>
  <c r="M1329" i="5"/>
  <c r="M1315" i="5"/>
  <c r="J1326" i="5"/>
  <c r="K1326" i="5" s="1"/>
  <c r="J1341" i="5"/>
  <c r="K1341" i="5" s="1"/>
  <c r="J1333" i="5"/>
  <c r="K1333" i="5" s="1"/>
  <c r="J1340" i="5"/>
  <c r="K1340" i="5" s="1"/>
  <c r="J1319" i="5"/>
  <c r="K1319" i="5" s="1"/>
  <c r="J1325" i="5"/>
  <c r="K1325" i="5" s="1"/>
  <c r="J1339" i="5"/>
  <c r="K1339" i="5" s="1"/>
  <c r="J1332" i="5"/>
  <c r="K1332" i="5" s="1"/>
  <c r="J1324" i="5"/>
  <c r="K1324" i="5" s="1"/>
  <c r="J1347" i="5"/>
  <c r="K1347" i="5" s="1"/>
  <c r="J1318" i="5"/>
  <c r="K1318" i="5" s="1"/>
  <c r="J1338" i="5"/>
  <c r="K1338" i="5" s="1"/>
  <c r="L1336" i="5" s="1"/>
  <c r="J1334" i="5"/>
  <c r="K1334" i="5" s="1"/>
  <c r="J1315" i="5"/>
  <c r="K1315" i="5" s="1"/>
  <c r="J1346" i="5"/>
  <c r="K1346" i="5" s="1"/>
  <c r="J1345" i="5"/>
  <c r="K1345" i="5" s="1"/>
  <c r="M1343" i="5" s="1"/>
  <c r="J1323" i="5"/>
  <c r="K1323" i="5" s="1"/>
  <c r="M1322" i="5" s="1"/>
  <c r="J1270" i="5"/>
  <c r="K1270" i="5" s="1"/>
  <c r="J1279" i="5"/>
  <c r="K1279" i="5" s="1"/>
  <c r="J1264" i="5"/>
  <c r="K1264" i="5" s="1"/>
  <c r="J1293" i="5"/>
  <c r="K1293" i="5" s="1"/>
  <c r="J1268" i="5"/>
  <c r="K1268" i="5" s="1"/>
  <c r="J1271" i="5"/>
  <c r="K1271" i="5" s="1"/>
  <c r="J1291" i="5"/>
  <c r="K1291" i="5" s="1"/>
  <c r="J1295" i="5"/>
  <c r="K1295" i="5" s="1"/>
  <c r="J1281" i="5"/>
  <c r="K1281" i="5" s="1"/>
  <c r="J1266" i="5"/>
  <c r="K1266" i="5" s="1"/>
  <c r="J1280" i="5"/>
  <c r="K1280" i="5" s="1"/>
  <c r="J1272" i="5"/>
  <c r="K1272" i="5" s="1"/>
  <c r="J1296" i="5"/>
  <c r="K1296" i="5" s="1"/>
  <c r="J1265" i="5"/>
  <c r="K1265" i="5" s="1"/>
  <c r="L1263" i="5" s="1"/>
  <c r="J1286" i="5"/>
  <c r="K1286" i="5" s="1"/>
  <c r="J1215" i="5"/>
  <c r="K1215" i="5" s="1"/>
  <c r="J1241" i="5"/>
  <c r="K1241" i="5" s="1"/>
  <c r="M1239" i="5" s="1"/>
  <c r="J1226" i="5"/>
  <c r="K1226" i="5" s="1"/>
  <c r="J1212" i="5"/>
  <c r="K1212" i="5" s="1"/>
  <c r="J1234" i="5"/>
  <c r="K1234" i="5" s="1"/>
  <c r="J1227" i="5"/>
  <c r="K1227" i="5" s="1"/>
  <c r="J1247" i="5"/>
  <c r="K1247" i="5" s="1"/>
  <c r="J1240" i="5"/>
  <c r="K1240" i="5" s="1"/>
  <c r="J1225" i="5"/>
  <c r="K1225" i="5" s="1"/>
  <c r="J1228" i="5"/>
  <c r="K1228" i="5" s="1"/>
  <c r="J1218" i="5"/>
  <c r="K1218" i="5" s="1"/>
  <c r="J1219" i="5"/>
  <c r="K1219" i="5" s="1"/>
  <c r="J1211" i="5"/>
  <c r="K1211" i="5" s="1"/>
  <c r="J1246" i="5"/>
  <c r="K1246" i="5" s="1"/>
  <c r="L1246" i="5" s="1"/>
  <c r="J1239" i="5"/>
  <c r="K1239" i="5" s="1"/>
  <c r="J1230" i="5"/>
  <c r="K1230" i="5" s="1"/>
  <c r="J1223" i="5"/>
  <c r="K1223" i="5" s="1"/>
  <c r="J1216" i="5"/>
  <c r="K1216" i="5" s="1"/>
  <c r="J1237" i="5"/>
  <c r="K1237" i="5" s="1"/>
  <c r="J1244" i="5"/>
  <c r="K1244" i="5" s="1"/>
  <c r="J1222" i="5"/>
  <c r="K1222" i="5" s="1"/>
  <c r="J1233" i="5"/>
  <c r="K1233" i="5" s="1"/>
  <c r="M1232" i="5" s="1"/>
  <c r="J1232" i="5"/>
  <c r="K1232" i="5" s="1"/>
  <c r="L1232" i="5" s="1"/>
  <c r="N1232" i="5" s="1"/>
  <c r="J1229" i="5"/>
  <c r="K1229" i="5" s="1"/>
  <c r="J1236" i="5"/>
  <c r="K1236" i="5" s="1"/>
  <c r="M1225" i="5"/>
  <c r="L1225" i="5"/>
  <c r="J1214" i="5"/>
  <c r="K1214" i="5" s="1"/>
  <c r="J1221" i="5"/>
  <c r="K1221" i="5" s="1"/>
  <c r="J1213" i="5"/>
  <c r="K1213" i="5" s="1"/>
  <c r="M1211" i="5" s="1"/>
  <c r="J1235" i="5"/>
  <c r="K1235" i="5" s="1"/>
  <c r="J1248" i="5"/>
  <c r="K1248" i="5" s="1"/>
  <c r="J1242" i="5"/>
  <c r="K1242" i="5" s="1"/>
  <c r="J1187" i="5"/>
  <c r="K1187" i="5" s="1"/>
  <c r="J1194" i="5"/>
  <c r="K1194" i="5" s="1"/>
  <c r="J1159" i="5"/>
  <c r="K1159" i="5" s="1"/>
  <c r="J1192" i="5"/>
  <c r="K1192" i="5" s="1"/>
  <c r="J1195" i="5"/>
  <c r="K1195" i="5" s="1"/>
  <c r="J1164" i="5"/>
  <c r="K1164" i="5" s="1"/>
  <c r="J1173" i="5"/>
  <c r="K1173" i="5" s="1"/>
  <c r="J1191" i="5"/>
  <c r="K1191" i="5" s="1"/>
  <c r="J1162" i="5"/>
  <c r="K1162" i="5" s="1"/>
  <c r="J1184" i="5"/>
  <c r="K1184" i="5" s="1"/>
  <c r="J1174" i="5"/>
  <c r="K1174" i="5" s="1"/>
  <c r="J1176" i="5"/>
  <c r="K1176" i="5" s="1"/>
  <c r="J1183" i="5"/>
  <c r="K1183" i="5" s="1"/>
  <c r="J1188" i="5"/>
  <c r="K1188" i="5" s="1"/>
  <c r="M1187" i="5" s="1"/>
  <c r="J1177" i="5"/>
  <c r="K1177" i="5" s="1"/>
  <c r="J1163" i="5"/>
  <c r="K1163" i="5" s="1"/>
  <c r="J1170" i="5"/>
  <c r="K1170" i="5" s="1"/>
  <c r="J1167" i="5"/>
  <c r="K1167" i="5" s="1"/>
  <c r="J1161" i="5"/>
  <c r="K1161" i="5" s="1"/>
  <c r="J1169" i="5"/>
  <c r="K1169" i="5" s="1"/>
  <c r="J1189" i="5"/>
  <c r="K1189" i="5" s="1"/>
  <c r="J1182" i="5"/>
  <c r="K1182" i="5" s="1"/>
  <c r="J1178" i="5"/>
  <c r="K1178" i="5" s="1"/>
  <c r="J1185" i="5"/>
  <c r="K1185" i="5" s="1"/>
  <c r="J1190" i="5"/>
  <c r="K1190" i="5" s="1"/>
  <c r="J1196" i="5"/>
  <c r="K1196" i="5" s="1"/>
  <c r="J1175" i="5"/>
  <c r="K1175" i="5" s="1"/>
  <c r="J1168" i="5"/>
  <c r="K1168" i="5" s="1"/>
  <c r="J1171" i="5"/>
  <c r="K1171" i="5" s="1"/>
  <c r="J1180" i="5"/>
  <c r="K1180" i="5" s="1"/>
  <c r="L1180" i="5" s="1"/>
  <c r="J1160" i="5"/>
  <c r="K1160" i="5" s="1"/>
  <c r="J1091" i="5"/>
  <c r="K1091" i="5" s="1"/>
  <c r="J1058" i="5"/>
  <c r="K1058" i="5" s="1"/>
  <c r="J1074" i="5"/>
  <c r="K1074" i="5" s="1"/>
  <c r="J1057" i="5"/>
  <c r="K1057" i="5" s="1"/>
  <c r="J1056" i="5"/>
  <c r="K1056" i="5" s="1"/>
  <c r="M1055" i="5" s="1"/>
  <c r="J1069" i="5"/>
  <c r="K1069" i="5" s="1"/>
  <c r="J1084" i="5"/>
  <c r="K1084" i="5" s="1"/>
  <c r="J1067" i="5"/>
  <c r="K1067" i="5" s="1"/>
  <c r="J1066" i="5"/>
  <c r="K1066" i="5" s="1"/>
  <c r="J1065" i="5"/>
  <c r="K1065" i="5" s="1"/>
  <c r="M1065" i="5" s="1"/>
  <c r="J1090" i="5"/>
  <c r="K1090" i="5" s="1"/>
  <c r="J1083" i="5"/>
  <c r="K1083" i="5" s="1"/>
  <c r="J1073" i="5"/>
  <c r="K1073" i="5" s="1"/>
  <c r="J1081" i="5"/>
  <c r="K1081" i="5" s="1"/>
  <c r="J1088" i="5"/>
  <c r="K1088" i="5" s="1"/>
  <c r="J1077" i="5"/>
  <c r="K1077" i="5" s="1"/>
  <c r="J1072" i="5"/>
  <c r="K1072" i="5" s="1"/>
  <c r="J1064" i="5"/>
  <c r="K1064" i="5" s="1"/>
  <c r="J1080" i="5"/>
  <c r="K1080" i="5" s="1"/>
  <c r="J1055" i="5"/>
  <c r="K1055" i="5" s="1"/>
  <c r="J1063" i="5"/>
  <c r="K1063" i="5" s="1"/>
  <c r="J1087" i="5"/>
  <c r="K1087" i="5" s="1"/>
  <c r="J1059" i="5"/>
  <c r="K1059" i="5" s="1"/>
  <c r="J1071" i="5"/>
  <c r="K1071" i="5" s="1"/>
  <c r="J1079" i="5"/>
  <c r="K1079" i="5" s="1"/>
  <c r="J1086" i="5"/>
  <c r="K1086" i="5" s="1"/>
  <c r="J1062" i="5"/>
  <c r="K1062" i="5" s="1"/>
  <c r="J1092" i="5"/>
  <c r="K1092" i="5" s="1"/>
  <c r="J1070" i="5"/>
  <c r="K1070" i="5" s="1"/>
  <c r="J1078" i="5"/>
  <c r="K1078" i="5" s="1"/>
  <c r="J1076" i="5"/>
  <c r="K1076" i="5" s="1"/>
  <c r="J1085" i="5"/>
  <c r="K1085" i="5" s="1"/>
  <c r="N1017" i="5"/>
  <c r="N1003" i="5"/>
  <c r="M1027" i="5"/>
  <c r="L1027" i="5"/>
  <c r="N1031" i="5"/>
  <c r="M1020" i="5"/>
  <c r="L1020" i="5"/>
  <c r="J1006" i="5"/>
  <c r="K1006" i="5" s="1"/>
  <c r="J1011" i="5"/>
  <c r="K1011" i="5" s="1"/>
  <c r="M1010" i="5" s="1"/>
  <c r="J1019" i="5"/>
  <c r="K1019" i="5" s="1"/>
  <c r="J1013" i="5"/>
  <c r="K1013" i="5" s="1"/>
  <c r="M1034" i="5"/>
  <c r="L1034" i="5"/>
  <c r="N1034" i="5" s="1"/>
  <c r="J1040" i="5"/>
  <c r="K1040" i="5" s="1"/>
  <c r="J1005" i="5"/>
  <c r="K1005" i="5" s="1"/>
  <c r="J958" i="5"/>
  <c r="K958" i="5" s="1"/>
  <c r="J987" i="5"/>
  <c r="K987" i="5" s="1"/>
  <c r="J967" i="5"/>
  <c r="K967" i="5" s="1"/>
  <c r="J981" i="5"/>
  <c r="K981" i="5" s="1"/>
  <c r="J966" i="5"/>
  <c r="K966" i="5" s="1"/>
  <c r="J952" i="5"/>
  <c r="K952" i="5" s="1"/>
  <c r="J980" i="5"/>
  <c r="K980" i="5" s="1"/>
  <c r="M979" i="5" s="1"/>
  <c r="J972" i="5"/>
  <c r="K972" i="5" s="1"/>
  <c r="J960" i="5"/>
  <c r="K960" i="5" s="1"/>
  <c r="M958" i="5" s="1"/>
  <c r="J953" i="5"/>
  <c r="K953" i="5" s="1"/>
  <c r="J951" i="5"/>
  <c r="K951" i="5" s="1"/>
  <c r="J970" i="5"/>
  <c r="K970" i="5" s="1"/>
  <c r="J979" i="5"/>
  <c r="K979" i="5" s="1"/>
  <c r="J984" i="5"/>
  <c r="K984" i="5" s="1"/>
  <c r="J977" i="5"/>
  <c r="K977" i="5" s="1"/>
  <c r="J969" i="5"/>
  <c r="K969" i="5" s="1"/>
  <c r="J954" i="5"/>
  <c r="K954" i="5" s="1"/>
  <c r="J976" i="5"/>
  <c r="K976" i="5" s="1"/>
  <c r="M986" i="5"/>
  <c r="J955" i="5"/>
  <c r="K955" i="5" s="1"/>
  <c r="J962" i="5"/>
  <c r="K962" i="5" s="1"/>
  <c r="J983" i="5"/>
  <c r="K983" i="5" s="1"/>
  <c r="J961" i="5"/>
  <c r="K961" i="5" s="1"/>
  <c r="J956" i="5"/>
  <c r="K956" i="5" s="1"/>
  <c r="J986" i="5"/>
  <c r="K986" i="5" s="1"/>
  <c r="J963" i="5"/>
  <c r="K963" i="5" s="1"/>
  <c r="J968" i="5"/>
  <c r="K968" i="5" s="1"/>
  <c r="J975" i="5"/>
  <c r="K975" i="5" s="1"/>
  <c r="J982" i="5"/>
  <c r="K982" i="5" s="1"/>
  <c r="J974" i="5"/>
  <c r="K974" i="5" s="1"/>
  <c r="M972" i="5" s="1"/>
  <c r="J928" i="5"/>
  <c r="K928" i="5" s="1"/>
  <c r="M927" i="5" s="1"/>
  <c r="J914" i="5"/>
  <c r="K914" i="5" s="1"/>
  <c r="J900" i="5"/>
  <c r="K900" i="5" s="1"/>
  <c r="J913" i="5"/>
  <c r="K913" i="5" s="1"/>
  <c r="J927" i="5"/>
  <c r="K927" i="5" s="1"/>
  <c r="L927" i="5" s="1"/>
  <c r="N927" i="5" s="1"/>
  <c r="M913" i="5"/>
  <c r="L934" i="5"/>
  <c r="N934" i="5" s="1"/>
  <c r="L913" i="5"/>
  <c r="N913" i="5" s="1"/>
  <c r="J925" i="5"/>
  <c r="K925" i="5" s="1"/>
  <c r="J910" i="5"/>
  <c r="K910" i="5" s="1"/>
  <c r="J918" i="5"/>
  <c r="K918" i="5" s="1"/>
  <c r="J899" i="5"/>
  <c r="K899" i="5" s="1"/>
  <c r="J903" i="5"/>
  <c r="K903" i="5" s="1"/>
  <c r="J924" i="5"/>
  <c r="K924" i="5" s="1"/>
  <c r="J930" i="5"/>
  <c r="K930" i="5" s="1"/>
  <c r="J909" i="5"/>
  <c r="K909" i="5" s="1"/>
  <c r="J931" i="5"/>
  <c r="K931" i="5" s="1"/>
  <c r="J923" i="5"/>
  <c r="K923" i="5" s="1"/>
  <c r="J917" i="5"/>
  <c r="K917" i="5" s="1"/>
  <c r="J908" i="5"/>
  <c r="K908" i="5" s="1"/>
  <c r="J902" i="5"/>
  <c r="K902" i="5" s="1"/>
  <c r="J922" i="5"/>
  <c r="K922" i="5" s="1"/>
  <c r="J901" i="5"/>
  <c r="K901" i="5" s="1"/>
  <c r="M899" i="5" s="1"/>
  <c r="J907" i="5"/>
  <c r="K907" i="5" s="1"/>
  <c r="J854" i="5"/>
  <c r="K854" i="5" s="1"/>
  <c r="J866" i="5"/>
  <c r="K866" i="5" s="1"/>
  <c r="J849" i="5"/>
  <c r="K849" i="5" s="1"/>
  <c r="J876" i="5"/>
  <c r="K876" i="5" s="1"/>
  <c r="M875" i="5" s="1"/>
  <c r="J862" i="5"/>
  <c r="K862" i="5" s="1"/>
  <c r="M861" i="5" s="1"/>
  <c r="J855" i="5"/>
  <c r="K855" i="5" s="1"/>
  <c r="M854" i="5" s="1"/>
  <c r="J875" i="5"/>
  <c r="K875" i="5" s="1"/>
  <c r="J883" i="5"/>
  <c r="K883" i="5" s="1"/>
  <c r="J861" i="5"/>
  <c r="K861" i="5" s="1"/>
  <c r="J869" i="5"/>
  <c r="K869" i="5" s="1"/>
  <c r="M868" i="5" s="1"/>
  <c r="J859" i="5"/>
  <c r="K859" i="5" s="1"/>
  <c r="J879" i="5"/>
  <c r="K879" i="5" s="1"/>
  <c r="J847" i="5"/>
  <c r="K847" i="5" s="1"/>
  <c r="J865" i="5"/>
  <c r="K865" i="5" s="1"/>
  <c r="J872" i="5"/>
  <c r="K872" i="5" s="1"/>
  <c r="J852" i="5"/>
  <c r="K852" i="5" s="1"/>
  <c r="J851" i="5"/>
  <c r="K851" i="5" s="1"/>
  <c r="M847" i="5"/>
  <c r="J873" i="5"/>
  <c r="K873" i="5" s="1"/>
  <c r="J858" i="5"/>
  <c r="K858" i="5" s="1"/>
  <c r="J878" i="5"/>
  <c r="K878" i="5" s="1"/>
  <c r="J871" i="5"/>
  <c r="K871" i="5" s="1"/>
  <c r="J864" i="5"/>
  <c r="K864" i="5" s="1"/>
  <c r="J857" i="5"/>
  <c r="K857" i="5" s="1"/>
  <c r="J824" i="5"/>
  <c r="K824" i="5" s="1"/>
  <c r="J804" i="5"/>
  <c r="K804" i="5" s="1"/>
  <c r="M802" i="5" s="1"/>
  <c r="M823" i="5"/>
  <c r="J813" i="5"/>
  <c r="K813" i="5" s="1"/>
  <c r="J795" i="5"/>
  <c r="K795" i="5" s="1"/>
  <c r="L795" i="5" s="1"/>
  <c r="J827" i="5"/>
  <c r="K827" i="5" s="1"/>
  <c r="J807" i="5"/>
  <c r="K807" i="5" s="1"/>
  <c r="M795" i="5"/>
  <c r="J799" i="5"/>
  <c r="K799" i="5" s="1"/>
  <c r="J818" i="5"/>
  <c r="K818" i="5" s="1"/>
  <c r="J821" i="5"/>
  <c r="K821" i="5" s="1"/>
  <c r="J809" i="5"/>
  <c r="K809" i="5" s="1"/>
  <c r="J812" i="5"/>
  <c r="K812" i="5" s="1"/>
  <c r="J806" i="5"/>
  <c r="K806" i="5" s="1"/>
  <c r="J828" i="5"/>
  <c r="K828" i="5" s="1"/>
  <c r="J823" i="5"/>
  <c r="K823" i="5" s="1"/>
  <c r="L823" i="5" s="1"/>
  <c r="J798" i="5"/>
  <c r="K798" i="5" s="1"/>
  <c r="J820" i="5"/>
  <c r="K820" i="5" s="1"/>
  <c r="J832" i="5"/>
  <c r="K832" i="5" s="1"/>
  <c r="J826" i="5"/>
  <c r="K826" i="5" s="1"/>
  <c r="J805" i="5"/>
  <c r="K805" i="5" s="1"/>
  <c r="J817" i="5"/>
  <c r="K817" i="5" s="1"/>
  <c r="J811" i="5"/>
  <c r="K811" i="5" s="1"/>
  <c r="M809" i="5" s="1"/>
  <c r="J696" i="5"/>
  <c r="K696" i="5" s="1"/>
  <c r="J722" i="5"/>
  <c r="K722" i="5" s="1"/>
  <c r="J708" i="5"/>
  <c r="K708" i="5" s="1"/>
  <c r="J721" i="5"/>
  <c r="K721" i="5" s="1"/>
  <c r="J695" i="5"/>
  <c r="K695" i="5" s="1"/>
  <c r="J707" i="5"/>
  <c r="K707" i="5" s="1"/>
  <c r="J713" i="5"/>
  <c r="K713" i="5" s="1"/>
  <c r="J706" i="5"/>
  <c r="K706" i="5" s="1"/>
  <c r="M705" i="5" s="1"/>
  <c r="J699" i="5"/>
  <c r="K699" i="5" s="1"/>
  <c r="J717" i="5"/>
  <c r="K717" i="5" s="1"/>
  <c r="J724" i="5"/>
  <c r="K724" i="5" s="1"/>
  <c r="J715" i="5"/>
  <c r="K715" i="5" s="1"/>
  <c r="J700" i="5"/>
  <c r="K700" i="5" s="1"/>
  <c r="J693" i="5"/>
  <c r="K693" i="5" s="1"/>
  <c r="M691" i="5" s="1"/>
  <c r="J719" i="5"/>
  <c r="K719" i="5" s="1"/>
  <c r="J703" i="5"/>
  <c r="K703" i="5" s="1"/>
  <c r="J714" i="5"/>
  <c r="K714" i="5" s="1"/>
  <c r="J727" i="5"/>
  <c r="K727" i="5" s="1"/>
  <c r="J694" i="5"/>
  <c r="K694" i="5" s="1"/>
  <c r="J726" i="5"/>
  <c r="K726" i="5" s="1"/>
  <c r="J712" i="5"/>
  <c r="K712" i="5" s="1"/>
  <c r="J698" i="5"/>
  <c r="K698" i="5" s="1"/>
  <c r="J691" i="5"/>
  <c r="K691" i="5" s="1"/>
  <c r="J723" i="5"/>
  <c r="K723" i="5" s="1"/>
  <c r="J716" i="5"/>
  <c r="K716" i="5" s="1"/>
  <c r="J728" i="5"/>
  <c r="K728" i="5" s="1"/>
  <c r="J705" i="5"/>
  <c r="K705" i="5" s="1"/>
  <c r="J710" i="5"/>
  <c r="K710" i="5" s="1"/>
  <c r="J702" i="5"/>
  <c r="K702" i="5" s="1"/>
  <c r="J720" i="5"/>
  <c r="K720" i="5" s="1"/>
  <c r="J709" i="5"/>
  <c r="K709" i="5" s="1"/>
  <c r="J701" i="5"/>
  <c r="K701" i="5" s="1"/>
  <c r="J644" i="5"/>
  <c r="K644" i="5" s="1"/>
  <c r="J669" i="5"/>
  <c r="K669" i="5" s="1"/>
  <c r="J674" i="5"/>
  <c r="K674" i="5" s="1"/>
  <c r="J642" i="5"/>
  <c r="K642" i="5" s="1"/>
  <c r="J649" i="5"/>
  <c r="K649" i="5" s="1"/>
  <c r="J660" i="5"/>
  <c r="K660" i="5" s="1"/>
  <c r="J672" i="5"/>
  <c r="K672" i="5" s="1"/>
  <c r="J667" i="5"/>
  <c r="K667" i="5" s="1"/>
  <c r="J675" i="5"/>
  <c r="K675" i="5" s="1"/>
  <c r="J668" i="5"/>
  <c r="K668" i="5" s="1"/>
  <c r="M667" i="5" s="1"/>
  <c r="J650" i="5"/>
  <c r="K650" i="5" s="1"/>
  <c r="J671" i="5"/>
  <c r="K671" i="5" s="1"/>
  <c r="J665" i="5"/>
  <c r="K665" i="5" s="1"/>
  <c r="J651" i="5"/>
  <c r="K651" i="5" s="1"/>
  <c r="J656" i="5"/>
  <c r="K656" i="5" s="1"/>
  <c r="J664" i="5"/>
  <c r="K664" i="5" s="1"/>
  <c r="J641" i="5"/>
  <c r="K641" i="5" s="1"/>
  <c r="J648" i="5"/>
  <c r="K648" i="5" s="1"/>
  <c r="J643" i="5"/>
  <c r="K643" i="5" s="1"/>
  <c r="J670" i="5"/>
  <c r="K670" i="5" s="1"/>
  <c r="J647" i="5"/>
  <c r="K647" i="5" s="1"/>
  <c r="M646" i="5" s="1"/>
  <c r="J639" i="5"/>
  <c r="K639" i="5" s="1"/>
  <c r="J657" i="5"/>
  <c r="K657" i="5" s="1"/>
  <c r="J663" i="5"/>
  <c r="K663" i="5" s="1"/>
  <c r="J676" i="5"/>
  <c r="K676" i="5" s="1"/>
  <c r="J654" i="5"/>
  <c r="K654" i="5" s="1"/>
  <c r="J662" i="5"/>
  <c r="K662" i="5" s="1"/>
  <c r="J653" i="5"/>
  <c r="K653" i="5" s="1"/>
  <c r="J658" i="5"/>
  <c r="K658" i="5" s="1"/>
  <c r="J655" i="5"/>
  <c r="K655" i="5" s="1"/>
  <c r="J661" i="5"/>
  <c r="K661" i="5" s="1"/>
  <c r="J640" i="5"/>
  <c r="K640" i="5" s="1"/>
  <c r="J601" i="5"/>
  <c r="K601" i="5" s="1"/>
  <c r="L601" i="5" s="1"/>
  <c r="M601" i="5"/>
  <c r="M587" i="5"/>
  <c r="J605" i="5"/>
  <c r="K605" i="5" s="1"/>
  <c r="J613" i="5"/>
  <c r="K613" i="5" s="1"/>
  <c r="J598" i="5"/>
  <c r="K598" i="5" s="1"/>
  <c r="J618" i="5"/>
  <c r="K618" i="5" s="1"/>
  <c r="J597" i="5"/>
  <c r="K597" i="5" s="1"/>
  <c r="J599" i="5"/>
  <c r="K599" i="5" s="1"/>
  <c r="J606" i="5"/>
  <c r="K606" i="5" s="1"/>
  <c r="J619" i="5"/>
  <c r="K619" i="5" s="1"/>
  <c r="J624" i="5"/>
  <c r="K624" i="5" s="1"/>
  <c r="L622" i="5" s="1"/>
  <c r="J604" i="5"/>
  <c r="K604" i="5" s="1"/>
  <c r="J612" i="5"/>
  <c r="K612" i="5" s="1"/>
  <c r="J587" i="5"/>
  <c r="K587" i="5" s="1"/>
  <c r="L587" i="5" s="1"/>
  <c r="J591" i="5"/>
  <c r="K591" i="5" s="1"/>
  <c r="J610" i="5"/>
  <c r="K610" i="5" s="1"/>
  <c r="M608" i="5" s="1"/>
  <c r="J590" i="5"/>
  <c r="K590" i="5" s="1"/>
  <c r="M542" i="5"/>
  <c r="L563" i="5"/>
  <c r="M566" i="5"/>
  <c r="L566" i="5"/>
  <c r="N566" i="5" s="1"/>
  <c r="M563" i="5"/>
  <c r="J540" i="5"/>
  <c r="K540" i="5" s="1"/>
  <c r="J535" i="5"/>
  <c r="K535" i="5" s="1"/>
  <c r="L542" i="5"/>
  <c r="J567" i="5"/>
  <c r="K567" i="5" s="1"/>
  <c r="J552" i="5"/>
  <c r="K552" i="5" s="1"/>
  <c r="J546" i="5"/>
  <c r="K546" i="5" s="1"/>
  <c r="M545" i="5" s="1"/>
  <c r="J560" i="5"/>
  <c r="K560" i="5" s="1"/>
  <c r="J572" i="5"/>
  <c r="K572" i="5" s="1"/>
  <c r="M570" i="5" s="1"/>
  <c r="J539" i="5"/>
  <c r="K539" i="5" s="1"/>
  <c r="J559" i="5"/>
  <c r="K559" i="5" s="1"/>
  <c r="N497" i="5"/>
  <c r="N483" i="5"/>
  <c r="M493" i="5"/>
  <c r="L493" i="5"/>
  <c r="J506" i="5"/>
  <c r="K506" i="5" s="1"/>
  <c r="J485" i="5"/>
  <c r="K485" i="5" s="1"/>
  <c r="J505" i="5"/>
  <c r="K505" i="5" s="1"/>
  <c r="M504" i="5" s="1"/>
  <c r="N504" i="5" s="1"/>
  <c r="M486" i="5"/>
  <c r="O486" i="5" s="1"/>
  <c r="J490" i="5"/>
  <c r="K490" i="5" s="1"/>
  <c r="L490" i="5" s="1"/>
  <c r="N490" i="5" s="1"/>
  <c r="J507" i="5"/>
  <c r="K507" i="5" s="1"/>
  <c r="J514" i="5"/>
  <c r="K514" i="5" s="1"/>
  <c r="J492" i="5"/>
  <c r="K492" i="5" s="1"/>
  <c r="J436" i="5"/>
  <c r="K436" i="5" s="1"/>
  <c r="J432" i="5"/>
  <c r="K432" i="5" s="1"/>
  <c r="J445" i="5"/>
  <c r="K445" i="5" s="1"/>
  <c r="J431" i="5"/>
  <c r="K431" i="5" s="1"/>
  <c r="J464" i="5"/>
  <c r="K464" i="5" s="1"/>
  <c r="J440" i="5"/>
  <c r="K440" i="5" s="1"/>
  <c r="L438" i="5" s="1"/>
  <c r="J459" i="5"/>
  <c r="K459" i="5" s="1"/>
  <c r="J435" i="5"/>
  <c r="K435" i="5" s="1"/>
  <c r="J443" i="5"/>
  <c r="K443" i="5" s="1"/>
  <c r="J457" i="5"/>
  <c r="K457" i="5" s="1"/>
  <c r="J448" i="5"/>
  <c r="K448" i="5" s="1"/>
  <c r="J434" i="5"/>
  <c r="K434" i="5" s="1"/>
  <c r="J462" i="5"/>
  <c r="K462" i="5" s="1"/>
  <c r="J456" i="5"/>
  <c r="K456" i="5" s="1"/>
  <c r="J466" i="5"/>
  <c r="K466" i="5" s="1"/>
  <c r="J442" i="5"/>
  <c r="K442" i="5" s="1"/>
  <c r="J468" i="5"/>
  <c r="K468" i="5" s="1"/>
  <c r="M466" i="5" s="1"/>
  <c r="J447" i="5"/>
  <c r="K447" i="5" s="1"/>
  <c r="M445" i="5" s="1"/>
  <c r="J441" i="5"/>
  <c r="K441" i="5" s="1"/>
  <c r="J450" i="5"/>
  <c r="K450" i="5" s="1"/>
  <c r="J449" i="5"/>
  <c r="K449" i="5" s="1"/>
  <c r="J463" i="5"/>
  <c r="K463" i="5" s="1"/>
  <c r="J455" i="5"/>
  <c r="K455" i="5" s="1"/>
  <c r="J453" i="5"/>
  <c r="K453" i="5" s="1"/>
  <c r="M452" i="5" s="1"/>
  <c r="J433" i="5"/>
  <c r="K433" i="5" s="1"/>
  <c r="M431" i="5" s="1"/>
  <c r="J410" i="5"/>
  <c r="K410" i="5" s="1"/>
  <c r="J394" i="5"/>
  <c r="K394" i="5" s="1"/>
  <c r="J407" i="5"/>
  <c r="K407" i="5" s="1"/>
  <c r="J405" i="5"/>
  <c r="K405" i="5" s="1"/>
  <c r="J390" i="5"/>
  <c r="K390" i="5" s="1"/>
  <c r="J384" i="5"/>
  <c r="K384" i="5" s="1"/>
  <c r="J408" i="5"/>
  <c r="K408" i="5" s="1"/>
  <c r="J391" i="5"/>
  <c r="K391" i="5" s="1"/>
  <c r="J412" i="5"/>
  <c r="K412" i="5" s="1"/>
  <c r="J404" i="5"/>
  <c r="K404" i="5" s="1"/>
  <c r="J393" i="5"/>
  <c r="K393" i="5" s="1"/>
  <c r="J382" i="5"/>
  <c r="K382" i="5" s="1"/>
  <c r="L382" i="5" s="1"/>
  <c r="J396" i="5"/>
  <c r="K396" i="5" s="1"/>
  <c r="J389" i="5"/>
  <c r="K389" i="5" s="1"/>
  <c r="J401" i="5"/>
  <c r="K401" i="5" s="1"/>
  <c r="J383" i="5"/>
  <c r="K383" i="5" s="1"/>
  <c r="J397" i="5"/>
  <c r="K397" i="5" s="1"/>
  <c r="J381" i="5"/>
  <c r="K381" i="5" s="1"/>
  <c r="J411" i="5"/>
  <c r="K411" i="5" s="1"/>
  <c r="J400" i="5"/>
  <c r="K400" i="5" s="1"/>
  <c r="J398" i="5"/>
  <c r="K398" i="5" s="1"/>
  <c r="J414" i="5"/>
  <c r="K414" i="5" s="1"/>
  <c r="J395" i="5"/>
  <c r="K395" i="5" s="1"/>
  <c r="J403" i="5"/>
  <c r="K403" i="5" s="1"/>
  <c r="J380" i="5"/>
  <c r="K380" i="5" s="1"/>
  <c r="M379" i="5" s="1"/>
  <c r="J388" i="5"/>
  <c r="K388" i="5" s="1"/>
  <c r="M386" i="5" s="1"/>
  <c r="J386" i="5"/>
  <c r="K386" i="5" s="1"/>
  <c r="J416" i="5"/>
  <c r="K416" i="5" s="1"/>
  <c r="J379" i="5"/>
  <c r="K379" i="5" s="1"/>
  <c r="J402" i="5"/>
  <c r="K402" i="5" s="1"/>
  <c r="J415" i="5"/>
  <c r="K415" i="5" s="1"/>
  <c r="J409" i="5"/>
  <c r="K409" i="5" s="1"/>
  <c r="J353" i="5"/>
  <c r="K353" i="5" s="1"/>
  <c r="J338" i="5"/>
  <c r="K338" i="5" s="1"/>
  <c r="J335" i="5"/>
  <c r="K335" i="5" s="1"/>
  <c r="J356" i="5"/>
  <c r="K356" i="5" s="1"/>
  <c r="J350" i="5"/>
  <c r="K350" i="5" s="1"/>
  <c r="J364" i="5"/>
  <c r="K364" i="5" s="1"/>
  <c r="J363" i="5"/>
  <c r="K363" i="5" s="1"/>
  <c r="M362" i="5" s="1"/>
  <c r="J358" i="5"/>
  <c r="K358" i="5" s="1"/>
  <c r="J344" i="5"/>
  <c r="K344" i="5" s="1"/>
  <c r="J330" i="5"/>
  <c r="K330" i="5" s="1"/>
  <c r="J357" i="5"/>
  <c r="K357" i="5" s="1"/>
  <c r="J329" i="5"/>
  <c r="K329" i="5" s="1"/>
  <c r="J349" i="5"/>
  <c r="K349" i="5" s="1"/>
  <c r="J342" i="5"/>
  <c r="K342" i="5" s="1"/>
  <c r="J360" i="5"/>
  <c r="K360" i="5" s="1"/>
  <c r="J355" i="5"/>
  <c r="K355" i="5" s="1"/>
  <c r="J359" i="5"/>
  <c r="K359" i="5" s="1"/>
  <c r="J339" i="5"/>
  <c r="K339" i="5" s="1"/>
  <c r="J332" i="5"/>
  <c r="K332" i="5" s="1"/>
  <c r="J345" i="5"/>
  <c r="K345" i="5" s="1"/>
  <c r="J331" i="5"/>
  <c r="K331" i="5" s="1"/>
  <c r="J336" i="5"/>
  <c r="K336" i="5" s="1"/>
  <c r="J343" i="5"/>
  <c r="K343" i="5" s="1"/>
  <c r="J362" i="5"/>
  <c r="K362" i="5" s="1"/>
  <c r="L362" i="5" s="1"/>
  <c r="N362" i="5" s="1"/>
  <c r="J334" i="5"/>
  <c r="K334" i="5" s="1"/>
  <c r="J328" i="5"/>
  <c r="K328" i="5" s="1"/>
  <c r="J348" i="5"/>
  <c r="K348" i="5" s="1"/>
  <c r="J341" i="5"/>
  <c r="K341" i="5" s="1"/>
  <c r="J346" i="5"/>
  <c r="K346" i="5" s="1"/>
  <c r="K327" i="5"/>
  <c r="J351" i="5"/>
  <c r="K351" i="5" s="1"/>
  <c r="J337" i="5"/>
  <c r="K337" i="5" s="1"/>
  <c r="J352" i="5"/>
  <c r="K352" i="5" s="1"/>
  <c r="J291" i="5"/>
  <c r="K291" i="5" s="1"/>
  <c r="J287" i="5"/>
  <c r="K287" i="5" s="1"/>
  <c r="J303" i="5"/>
  <c r="K303" i="5" s="1"/>
  <c r="J286" i="5"/>
  <c r="K286" i="5" s="1"/>
  <c r="J306" i="5"/>
  <c r="K306" i="5" s="1"/>
  <c r="J296" i="5"/>
  <c r="K296" i="5" s="1"/>
  <c r="J294" i="5"/>
  <c r="K294" i="5" s="1"/>
  <c r="J310" i="5"/>
  <c r="K310" i="5" s="1"/>
  <c r="J301" i="5"/>
  <c r="K301" i="5" s="1"/>
  <c r="J280" i="5"/>
  <c r="K280" i="5" s="1"/>
  <c r="J279" i="5"/>
  <c r="K279" i="5" s="1"/>
  <c r="J293" i="5"/>
  <c r="K293" i="5" s="1"/>
  <c r="J285" i="5"/>
  <c r="K285" i="5" s="1"/>
  <c r="J289" i="5"/>
  <c r="K289" i="5" s="1"/>
  <c r="J278" i="5"/>
  <c r="K278" i="5" s="1"/>
  <c r="J308" i="5"/>
  <c r="K308" i="5" s="1"/>
  <c r="J284" i="5"/>
  <c r="K284" i="5" s="1"/>
  <c r="J276" i="5"/>
  <c r="K276" i="5" s="1"/>
  <c r="J305" i="5"/>
  <c r="K305" i="5" s="1"/>
  <c r="M303" i="5" s="1"/>
  <c r="J311" i="5"/>
  <c r="K311" i="5" s="1"/>
  <c r="J292" i="5"/>
  <c r="K292" i="5" s="1"/>
  <c r="J298" i="5"/>
  <c r="K298" i="5" s="1"/>
  <c r="M296" i="5" s="1"/>
  <c r="J304" i="5"/>
  <c r="K304" i="5" s="1"/>
  <c r="J300" i="5"/>
  <c r="K300" i="5" s="1"/>
  <c r="J277" i="5"/>
  <c r="K277" i="5" s="1"/>
  <c r="J299" i="5"/>
  <c r="K299" i="5" s="1"/>
  <c r="J307" i="5"/>
  <c r="K307" i="5" s="1"/>
  <c r="J283" i="5"/>
  <c r="K283" i="5" s="1"/>
  <c r="J290" i="5"/>
  <c r="K290" i="5" s="1"/>
  <c r="J282" i="5"/>
  <c r="K282" i="5" s="1"/>
  <c r="J312" i="5"/>
  <c r="K312" i="5" s="1"/>
  <c r="J275" i="5"/>
  <c r="K275" i="5" s="1"/>
  <c r="J230" i="5"/>
  <c r="K230" i="5" s="1"/>
  <c r="J224" i="5"/>
  <c r="K224" i="5" s="1"/>
  <c r="J232" i="5"/>
  <c r="K232" i="5" s="1"/>
  <c r="J242" i="5"/>
  <c r="K242" i="5" s="1"/>
  <c r="J227" i="5"/>
  <c r="K227" i="5" s="1"/>
  <c r="J249" i="5"/>
  <c r="K249" i="5" s="1"/>
  <c r="J240" i="5"/>
  <c r="K240" i="5" s="1"/>
  <c r="J259" i="5"/>
  <c r="K259" i="5" s="1"/>
  <c r="J258" i="5"/>
  <c r="K258" i="5" s="1"/>
  <c r="J226" i="5"/>
  <c r="K226" i="5" s="1"/>
  <c r="J225" i="5"/>
  <c r="K225" i="5" s="1"/>
  <c r="J244" i="5"/>
  <c r="K244" i="5" s="1"/>
  <c r="J253" i="5"/>
  <c r="K253" i="5" s="1"/>
  <c r="J238" i="5"/>
  <c r="K238" i="5" s="1"/>
  <c r="J223" i="5"/>
  <c r="K223" i="5" s="1"/>
  <c r="J256" i="5"/>
  <c r="K256" i="5" s="1"/>
  <c r="J237" i="5"/>
  <c r="K237" i="5" s="1"/>
  <c r="J251" i="5"/>
  <c r="K251" i="5" s="1"/>
  <c r="J235" i="5"/>
  <c r="K235" i="5" s="1"/>
  <c r="J234" i="5"/>
  <c r="K234" i="5" s="1"/>
  <c r="J247" i="5"/>
  <c r="K247" i="5" s="1"/>
  <c r="J231" i="5"/>
  <c r="K231" i="5" s="1"/>
  <c r="J246" i="5"/>
  <c r="K246" i="5" s="1"/>
  <c r="J252" i="5"/>
  <c r="K252" i="5" s="1"/>
  <c r="J255" i="5"/>
  <c r="K255" i="5" s="1"/>
  <c r="J260" i="5"/>
  <c r="K260" i="5" s="1"/>
  <c r="J254" i="5"/>
  <c r="K254" i="5" s="1"/>
  <c r="J248" i="5"/>
  <c r="K248" i="5" s="1"/>
  <c r="J228" i="5"/>
  <c r="K228" i="5" s="1"/>
  <c r="J241" i="5"/>
  <c r="K241" i="5" s="1"/>
  <c r="J245" i="5"/>
  <c r="K245" i="5" s="1"/>
  <c r="J239" i="5"/>
  <c r="K239" i="5" s="1"/>
  <c r="J174" i="5"/>
  <c r="K174" i="5" s="1"/>
  <c r="J189" i="5"/>
  <c r="K189" i="5" s="1"/>
  <c r="J197" i="5"/>
  <c r="K197" i="5" s="1"/>
  <c r="J181" i="5"/>
  <c r="K181" i="5" s="1"/>
  <c r="J126" i="5"/>
  <c r="K126" i="5" s="1"/>
  <c r="J127" i="5"/>
  <c r="K127" i="5" s="1"/>
  <c r="J155" i="5"/>
  <c r="K155" i="5" s="1"/>
  <c r="J154" i="5"/>
  <c r="K154" i="5" s="1"/>
  <c r="J123" i="5"/>
  <c r="K123" i="5" s="1"/>
  <c r="J128" i="5"/>
  <c r="K128" i="5" s="1"/>
  <c r="J137" i="5"/>
  <c r="K137" i="5" s="1"/>
  <c r="J145" i="5"/>
  <c r="K145" i="5" s="1"/>
  <c r="J149" i="5"/>
  <c r="K149" i="5" s="1"/>
  <c r="J148" i="5"/>
  <c r="K148" i="5" s="1"/>
  <c r="M147" i="5" s="1"/>
  <c r="J147" i="5"/>
  <c r="K147" i="5" s="1"/>
  <c r="J135" i="5"/>
  <c r="K135" i="5" s="1"/>
  <c r="J119" i="5"/>
  <c r="K119" i="5" s="1"/>
  <c r="J140" i="5"/>
  <c r="K140" i="5" s="1"/>
  <c r="J142" i="5"/>
  <c r="K142" i="5" s="1"/>
  <c r="J133" i="5"/>
  <c r="K133" i="5" s="1"/>
  <c r="J122" i="5"/>
  <c r="K122" i="5" s="1"/>
  <c r="J151" i="5"/>
  <c r="K151" i="5" s="1"/>
  <c r="J121" i="5"/>
  <c r="K121" i="5" s="1"/>
  <c r="J136" i="5"/>
  <c r="K136" i="5" s="1"/>
  <c r="J156" i="5"/>
  <c r="K156" i="5" s="1"/>
  <c r="J120" i="5"/>
  <c r="K120" i="5" s="1"/>
  <c r="J143" i="5"/>
  <c r="K143" i="5" s="1"/>
  <c r="J124" i="5"/>
  <c r="K124" i="5" s="1"/>
  <c r="J134" i="5"/>
  <c r="K134" i="5" s="1"/>
  <c r="J152" i="5"/>
  <c r="K152" i="5" s="1"/>
  <c r="J138" i="5"/>
  <c r="K138" i="5" s="1"/>
  <c r="J131" i="5"/>
  <c r="K131" i="5" s="1"/>
  <c r="J130" i="5"/>
  <c r="K130" i="5" s="1"/>
  <c r="M129" i="5" s="1"/>
  <c r="J144" i="5"/>
  <c r="K144" i="5" s="1"/>
  <c r="J141" i="5"/>
  <c r="K141" i="5" s="1"/>
  <c r="J150" i="5"/>
  <c r="K150" i="5" s="1"/>
  <c r="J68" i="5"/>
  <c r="K68" i="5" s="1"/>
  <c r="L67" i="5" s="1"/>
  <c r="J457" i="7" l="1"/>
  <c r="K457" i="7" s="1"/>
  <c r="J459" i="7"/>
  <c r="K459" i="7" s="1"/>
  <c r="J452" i="7"/>
  <c r="K452" i="7" s="1"/>
  <c r="J447" i="7"/>
  <c r="K447" i="7" s="1"/>
  <c r="J461" i="7"/>
  <c r="K461" i="7" s="1"/>
  <c r="J453" i="7"/>
  <c r="K453" i="7" s="1"/>
  <c r="J460" i="7"/>
  <c r="K460" i="7" s="1"/>
  <c r="J442" i="7"/>
  <c r="K442" i="7" s="1"/>
  <c r="J438" i="7"/>
  <c r="K438" i="7" s="1"/>
  <c r="J449" i="7"/>
  <c r="K449" i="7" s="1"/>
  <c r="J441" i="7"/>
  <c r="K441" i="7" s="1"/>
  <c r="J446" i="7"/>
  <c r="K446" i="7" s="1"/>
  <c r="M445" i="7" s="1"/>
  <c r="J621" i="7"/>
  <c r="K621" i="7" s="1"/>
  <c r="J624" i="7"/>
  <c r="K624" i="7" s="1"/>
  <c r="J632" i="7"/>
  <c r="K632" i="7" s="1"/>
  <c r="J631" i="7"/>
  <c r="K631" i="7" s="1"/>
  <c r="J625" i="7"/>
  <c r="K625" i="7" s="1"/>
  <c r="J622" i="7"/>
  <c r="K622" i="7" s="1"/>
  <c r="J617" i="7"/>
  <c r="K617" i="7" s="1"/>
  <c r="J628" i="7"/>
  <c r="K628" i="7" s="1"/>
  <c r="J614" i="7"/>
  <c r="K614" i="7" s="1"/>
  <c r="J619" i="7"/>
  <c r="K619" i="7" s="1"/>
  <c r="J615" i="7"/>
  <c r="K615" i="7" s="1"/>
  <c r="J629" i="7"/>
  <c r="K629" i="7" s="1"/>
  <c r="J627" i="7"/>
  <c r="K627" i="7" s="1"/>
  <c r="J620" i="7"/>
  <c r="K620" i="7" s="1"/>
  <c r="J633" i="7"/>
  <c r="K633" i="7" s="1"/>
  <c r="J626" i="7"/>
  <c r="K626" i="7" s="1"/>
  <c r="J618" i="7"/>
  <c r="K618" i="7" s="1"/>
  <c r="J613" i="7"/>
  <c r="K613" i="7" s="1"/>
  <c r="J465" i="7"/>
  <c r="K465" i="7" s="1"/>
  <c r="J454" i="7"/>
  <c r="K454" i="7" s="1"/>
  <c r="J445" i="7"/>
  <c r="K445" i="7" s="1"/>
  <c r="J463" i="7"/>
  <c r="K463" i="7" s="1"/>
  <c r="J451" i="7"/>
  <c r="K451" i="7" s="1"/>
  <c r="J439" i="7"/>
  <c r="K439" i="7" s="1"/>
  <c r="L438" i="7" s="1"/>
  <c r="J464" i="7"/>
  <c r="K464" i="7" s="1"/>
  <c r="J450" i="7"/>
  <c r="K450" i="7" s="1"/>
  <c r="J458" i="7"/>
  <c r="K458" i="7" s="1"/>
  <c r="L456" i="7" s="1"/>
  <c r="J202" i="7"/>
  <c r="K202" i="7" s="1"/>
  <c r="J206" i="7"/>
  <c r="K206" i="7" s="1"/>
  <c r="J205" i="7"/>
  <c r="K205" i="7" s="1"/>
  <c r="J211" i="7"/>
  <c r="K211" i="7" s="1"/>
  <c r="J201" i="7"/>
  <c r="K201" i="7" s="1"/>
  <c r="J208" i="7"/>
  <c r="K208" i="7" s="1"/>
  <c r="M197" i="7"/>
  <c r="J207" i="7"/>
  <c r="K207" i="7" s="1"/>
  <c r="J212" i="7"/>
  <c r="K212" i="7" s="1"/>
  <c r="M211" i="7" s="1"/>
  <c r="L204" i="7"/>
  <c r="M189" i="7"/>
  <c r="O189" i="7" s="1"/>
  <c r="J195" i="7"/>
  <c r="K195" i="7" s="1"/>
  <c r="J209" i="7"/>
  <c r="K209" i="7" s="1"/>
  <c r="J187" i="7"/>
  <c r="K187" i="7" s="1"/>
  <c r="M186" i="7" s="1"/>
  <c r="J186" i="7"/>
  <c r="K186" i="7" s="1"/>
  <c r="L186" i="7" s="1"/>
  <c r="J194" i="7"/>
  <c r="K194" i="7" s="1"/>
  <c r="M193" i="7" s="1"/>
  <c r="L189" i="7"/>
  <c r="N189" i="7" s="1"/>
  <c r="M204" i="7"/>
  <c r="N204" i="7" s="1"/>
  <c r="L197" i="7"/>
  <c r="M200" i="7"/>
  <c r="L200" i="7"/>
  <c r="M438" i="7"/>
  <c r="M456" i="7"/>
  <c r="L354" i="7"/>
  <c r="N354" i="7" s="1"/>
  <c r="J114" i="7"/>
  <c r="K114" i="7" s="1"/>
  <c r="J41" i="7"/>
  <c r="K41" i="7" s="1"/>
  <c r="J36" i="7"/>
  <c r="K36" i="7" s="1"/>
  <c r="J37" i="7"/>
  <c r="K37" i="7" s="1"/>
  <c r="M36" i="7" s="1"/>
  <c r="J111" i="7"/>
  <c r="K111" i="7" s="1"/>
  <c r="J120" i="7"/>
  <c r="K120" i="7" s="1"/>
  <c r="J23" i="7"/>
  <c r="K23" i="7" s="1"/>
  <c r="L127" i="7"/>
  <c r="N127" i="7" s="1"/>
  <c r="J26" i="7"/>
  <c r="K26" i="7" s="1"/>
  <c r="J18" i="7"/>
  <c r="K18" i="7" s="1"/>
  <c r="J25" i="7"/>
  <c r="K25" i="7" s="1"/>
  <c r="M25" i="7" s="1"/>
  <c r="J20" i="7"/>
  <c r="K20" i="7" s="1"/>
  <c r="J44" i="7"/>
  <c r="K44" i="7" s="1"/>
  <c r="J19" i="7"/>
  <c r="K19" i="7" s="1"/>
  <c r="J29" i="7"/>
  <c r="K29" i="7" s="1"/>
  <c r="J22" i="7"/>
  <c r="K22" i="7" s="1"/>
  <c r="J45" i="7"/>
  <c r="K45" i="7" s="1"/>
  <c r="M43" i="7" s="1"/>
  <c r="J31" i="7"/>
  <c r="K31" i="7" s="1"/>
  <c r="J43" i="7"/>
  <c r="K43" i="7" s="1"/>
  <c r="L43" i="7" s="1"/>
  <c r="N43" i="7" s="1"/>
  <c r="K121" i="7"/>
  <c r="M120" i="7" s="1"/>
  <c r="J121" i="7"/>
  <c r="J30" i="7"/>
  <c r="K30" i="7" s="1"/>
  <c r="J33" i="7"/>
  <c r="K33" i="7" s="1"/>
  <c r="J40" i="7"/>
  <c r="K40" i="7" s="1"/>
  <c r="J38" i="7"/>
  <c r="K38" i="7" s="1"/>
  <c r="J32" i="7"/>
  <c r="K32" i="7" s="1"/>
  <c r="J34" i="7"/>
  <c r="K34" i="7" s="1"/>
  <c r="J27" i="7"/>
  <c r="K27" i="7" s="1"/>
  <c r="J21" i="7"/>
  <c r="K21" i="7" s="1"/>
  <c r="J117" i="7"/>
  <c r="K117" i="7" s="1"/>
  <c r="J125" i="7"/>
  <c r="K125" i="7" s="1"/>
  <c r="L102" i="7"/>
  <c r="N102" i="7" s="1"/>
  <c r="M39" i="7"/>
  <c r="L39" i="7"/>
  <c r="N39" i="7" s="1"/>
  <c r="M882" i="5"/>
  <c r="L882" i="5"/>
  <c r="L303" i="5"/>
  <c r="N303" i="5" s="1"/>
  <c r="M174" i="5"/>
  <c r="O174" i="5" s="1"/>
  <c r="N1641" i="5"/>
  <c r="M1797" i="5"/>
  <c r="J1853" i="5"/>
  <c r="K1853" i="5" s="1"/>
  <c r="M1887" i="5"/>
  <c r="J2231" i="5"/>
  <c r="K2231" i="5" s="1"/>
  <c r="J2199" i="5"/>
  <c r="K2199" i="5" s="1"/>
  <c r="J2221" i="5"/>
  <c r="K2221" i="5" s="1"/>
  <c r="J2204" i="5"/>
  <c r="K2204" i="5" s="1"/>
  <c r="J1867" i="5"/>
  <c r="K1867" i="5" s="1"/>
  <c r="J1849" i="5"/>
  <c r="K1849" i="5" s="1"/>
  <c r="I769" i="5"/>
  <c r="I766" i="5"/>
  <c r="I779" i="5"/>
  <c r="I747" i="5"/>
  <c r="I748" i="5"/>
  <c r="I743" i="5"/>
  <c r="I757" i="5"/>
  <c r="I750" i="5"/>
  <c r="I758" i="5"/>
  <c r="I752" i="5"/>
  <c r="I775" i="5"/>
  <c r="I759" i="5"/>
  <c r="I767" i="5"/>
  <c r="I761" i="5"/>
  <c r="I768" i="5"/>
  <c r="I776" i="5"/>
  <c r="L126" i="5"/>
  <c r="J193" i="5"/>
  <c r="K193" i="5" s="1"/>
  <c r="M192" i="5" s="1"/>
  <c r="J173" i="5"/>
  <c r="K173" i="5" s="1"/>
  <c r="J190" i="5"/>
  <c r="K190" i="5" s="1"/>
  <c r="J200" i="5"/>
  <c r="K200" i="5" s="1"/>
  <c r="M299" i="5"/>
  <c r="L500" i="5"/>
  <c r="N500" i="5" s="1"/>
  <c r="L875" i="5"/>
  <c r="N875" i="5" s="1"/>
  <c r="N1544" i="5"/>
  <c r="J171" i="5"/>
  <c r="K171" i="5" s="1"/>
  <c r="L171" i="5" s="1"/>
  <c r="J207" i="5"/>
  <c r="K207" i="5" s="1"/>
  <c r="J172" i="5"/>
  <c r="K172" i="5" s="1"/>
  <c r="J188" i="5"/>
  <c r="K188" i="5" s="1"/>
  <c r="J202" i="5"/>
  <c r="K202" i="5" s="1"/>
  <c r="L556" i="5"/>
  <c r="L705" i="5"/>
  <c r="M830" i="5"/>
  <c r="L802" i="5"/>
  <c r="M920" i="5"/>
  <c r="M965" i="5"/>
  <c r="N1027" i="5"/>
  <c r="M1090" i="5"/>
  <c r="L1055" i="5"/>
  <c r="N1055" i="5" s="1"/>
  <c r="L1239" i="5"/>
  <c r="N1239" i="5" s="1"/>
  <c r="N1558" i="5"/>
  <c r="M1759" i="5"/>
  <c r="J1845" i="5"/>
  <c r="K1845" i="5" s="1"/>
  <c r="J1837" i="5"/>
  <c r="K1837" i="5" s="1"/>
  <c r="M1835" i="5" s="1"/>
  <c r="M1908" i="5"/>
  <c r="L2123" i="5"/>
  <c r="N2123" i="5" s="1"/>
  <c r="J2230" i="5"/>
  <c r="K2230" i="5" s="1"/>
  <c r="J2228" i="5"/>
  <c r="K2228" i="5" s="1"/>
  <c r="J2220" i="5"/>
  <c r="K2220" i="5" s="1"/>
  <c r="L2220" i="5" s="1"/>
  <c r="J2214" i="5"/>
  <c r="K2214" i="5" s="1"/>
  <c r="M2362" i="5"/>
  <c r="J1838" i="5"/>
  <c r="K1838" i="5" s="1"/>
  <c r="J1843" i="5"/>
  <c r="K1843" i="5" s="1"/>
  <c r="J1895" i="5"/>
  <c r="K1895" i="5" s="1"/>
  <c r="M1894" i="5" s="1"/>
  <c r="I771" i="5"/>
  <c r="I746" i="5"/>
  <c r="J17" i="5"/>
  <c r="K17" i="5" s="1"/>
  <c r="L15" i="5" s="1"/>
  <c r="I1288" i="5"/>
  <c r="J1288" i="5" s="1"/>
  <c r="K1288" i="5" s="1"/>
  <c r="I1274" i="5"/>
  <c r="J1274" i="5" s="1"/>
  <c r="K1274" i="5" s="1"/>
  <c r="J175" i="5"/>
  <c r="K175" i="5" s="1"/>
  <c r="M306" i="5"/>
  <c r="M410" i="5"/>
  <c r="M594" i="5"/>
  <c r="N594" i="5" s="1"/>
  <c r="M1367" i="5"/>
  <c r="L1485" i="5"/>
  <c r="L1610" i="5"/>
  <c r="J1852" i="5"/>
  <c r="K1852" i="5" s="1"/>
  <c r="J1844" i="5"/>
  <c r="K1844" i="5" s="1"/>
  <c r="L2147" i="5"/>
  <c r="J2236" i="5"/>
  <c r="K2236" i="5" s="1"/>
  <c r="J2211" i="5"/>
  <c r="K2211" i="5" s="1"/>
  <c r="J2213" i="5"/>
  <c r="K2213" i="5" s="1"/>
  <c r="J2235" i="5"/>
  <c r="K2235" i="5" s="1"/>
  <c r="M2234" i="5" s="1"/>
  <c r="N2234" i="5" s="1"/>
  <c r="N2331" i="5"/>
  <c r="L2362" i="5"/>
  <c r="N511" i="5"/>
  <c r="J1865" i="5"/>
  <c r="K1865" i="5" s="1"/>
  <c r="J1857" i="5"/>
  <c r="K1857" i="5" s="1"/>
  <c r="J45" i="5"/>
  <c r="K45" i="5" s="1"/>
  <c r="I755" i="5"/>
  <c r="J19" i="5"/>
  <c r="K19" i="5" s="1"/>
  <c r="I772" i="5"/>
  <c r="I762" i="5"/>
  <c r="J199" i="5"/>
  <c r="K199" i="5" s="1"/>
  <c r="J32" i="5"/>
  <c r="K32" i="5" s="1"/>
  <c r="I778" i="5"/>
  <c r="I765" i="5"/>
  <c r="I760" i="5"/>
  <c r="L2209" i="5"/>
  <c r="N2209" i="5" s="1"/>
  <c r="J1866" i="5"/>
  <c r="K1866" i="5" s="1"/>
  <c r="J1854" i="5"/>
  <c r="K1854" i="5" s="1"/>
  <c r="L1894" i="5"/>
  <c r="N1894" i="5" s="1"/>
  <c r="M2046" i="5"/>
  <c r="J2203" i="5"/>
  <c r="K2203" i="5" s="1"/>
  <c r="J2225" i="5"/>
  <c r="K2225" i="5" s="1"/>
  <c r="J2227" i="5"/>
  <c r="K2227" i="5" s="1"/>
  <c r="J2222" i="5"/>
  <c r="K2222" i="5" s="1"/>
  <c r="L2286" i="5"/>
  <c r="M2313" i="5"/>
  <c r="J1842" i="5"/>
  <c r="K1842" i="5" s="1"/>
  <c r="J1864" i="5"/>
  <c r="K1864" i="5" s="1"/>
  <c r="I774" i="5"/>
  <c r="J16" i="5"/>
  <c r="K16" i="5" s="1"/>
  <c r="I1273" i="5"/>
  <c r="J1273" i="5" s="1"/>
  <c r="K1273" i="5" s="1"/>
  <c r="I1285" i="5"/>
  <c r="J1285" i="5" s="1"/>
  <c r="K1285" i="5" s="1"/>
  <c r="M1284" i="5" s="1"/>
  <c r="I1299" i="5"/>
  <c r="J1299" i="5" s="1"/>
  <c r="K1299" i="5" s="1"/>
  <c r="M1298" i="5" s="1"/>
  <c r="I1300" i="5"/>
  <c r="J1300" i="5" s="1"/>
  <c r="K1300" i="5" s="1"/>
  <c r="I1284" i="5"/>
  <c r="J1284" i="5" s="1"/>
  <c r="K1284" i="5" s="1"/>
  <c r="M2199" i="5"/>
  <c r="J192" i="5"/>
  <c r="K192" i="5" s="1"/>
  <c r="J185" i="5"/>
  <c r="K185" i="5" s="1"/>
  <c r="J195" i="5"/>
  <c r="K195" i="5" s="1"/>
  <c r="M195" i="5" s="1"/>
  <c r="J180" i="5"/>
  <c r="K180" i="5" s="1"/>
  <c r="J186" i="5"/>
  <c r="K186" i="5" s="1"/>
  <c r="J206" i="5"/>
  <c r="K206" i="5" s="1"/>
  <c r="M278" i="5"/>
  <c r="M1693" i="5"/>
  <c r="L1752" i="5"/>
  <c r="J1859" i="5"/>
  <c r="K1859" i="5" s="1"/>
  <c r="J2223" i="5"/>
  <c r="K2223" i="5" s="1"/>
  <c r="M2223" i="5" s="1"/>
  <c r="J2234" i="5"/>
  <c r="K2234" i="5" s="1"/>
  <c r="L2320" i="5"/>
  <c r="J1851" i="5"/>
  <c r="K1851" i="5" s="1"/>
  <c r="L119" i="5"/>
  <c r="M549" i="5"/>
  <c r="L1648" i="5"/>
  <c r="J196" i="5"/>
  <c r="K196" i="5" s="1"/>
  <c r="J179" i="5"/>
  <c r="K179" i="5" s="1"/>
  <c r="L178" i="5" s="1"/>
  <c r="L327" i="5"/>
  <c r="L459" i="5"/>
  <c r="N459" i="5" s="1"/>
  <c r="M660" i="5"/>
  <c r="M712" i="5"/>
  <c r="L958" i="5"/>
  <c r="L1218" i="5"/>
  <c r="L1315" i="5"/>
  <c r="N1315" i="5" s="1"/>
  <c r="M1506" i="5"/>
  <c r="J1858" i="5"/>
  <c r="K1858" i="5" s="1"/>
  <c r="J1898" i="5"/>
  <c r="K1898" i="5" s="1"/>
  <c r="J1901" i="5"/>
  <c r="K1901" i="5" s="1"/>
  <c r="J1948" i="5"/>
  <c r="K1948" i="5" s="1"/>
  <c r="J1943" i="5"/>
  <c r="K1943" i="5" s="1"/>
  <c r="J1974" i="5"/>
  <c r="K1974" i="5" s="1"/>
  <c r="L1974" i="5" s="1"/>
  <c r="J1954" i="5"/>
  <c r="K1954" i="5" s="1"/>
  <c r="M1953" i="5" s="1"/>
  <c r="M2147" i="5"/>
  <c r="J2224" i="5"/>
  <c r="K2224" i="5" s="1"/>
  <c r="J2232" i="5"/>
  <c r="K2232" i="5" s="1"/>
  <c r="J2207" i="5"/>
  <c r="K2207" i="5" s="1"/>
  <c r="J2215" i="5"/>
  <c r="K2215" i="5" s="1"/>
  <c r="L2213" i="5" s="1"/>
  <c r="L2279" i="5"/>
  <c r="N2279" i="5" s="1"/>
  <c r="M2376" i="5"/>
  <c r="J1856" i="5"/>
  <c r="K1856" i="5" s="1"/>
  <c r="L1856" i="5" s="1"/>
  <c r="J1863" i="5"/>
  <c r="K1863" i="5" s="1"/>
  <c r="L1863" i="5" s="1"/>
  <c r="J1920" i="5"/>
  <c r="K1920" i="5" s="1"/>
  <c r="J1909" i="5"/>
  <c r="K1909" i="5" s="1"/>
  <c r="I753" i="5"/>
  <c r="I751" i="5"/>
  <c r="I754" i="5"/>
  <c r="I1275" i="5"/>
  <c r="J1275" i="5" s="1"/>
  <c r="K1275" i="5" s="1"/>
  <c r="I1292" i="5"/>
  <c r="J1292" i="5" s="1"/>
  <c r="K1292" i="5" s="1"/>
  <c r="I1267" i="5"/>
  <c r="J1267" i="5" s="1"/>
  <c r="K1267" i="5" s="1"/>
  <c r="M1266" i="5" s="1"/>
  <c r="O1266" i="5" s="1"/>
  <c r="N1731" i="5"/>
  <c r="M403" i="5"/>
  <c r="N1225" i="5"/>
  <c r="M1471" i="5"/>
  <c r="L1592" i="5"/>
  <c r="M1634" i="5"/>
  <c r="J1860" i="5"/>
  <c r="K1860" i="5" s="1"/>
  <c r="M1859" i="5" s="1"/>
  <c r="J2218" i="5"/>
  <c r="K2218" i="5" s="1"/>
  <c r="J2201" i="5"/>
  <c r="K2201" i="5" s="1"/>
  <c r="M2338" i="5"/>
  <c r="N2338" i="5" s="1"/>
  <c r="J1861" i="5"/>
  <c r="K1861" i="5" s="1"/>
  <c r="J204" i="5"/>
  <c r="K204" i="5" s="1"/>
  <c r="J178" i="5"/>
  <c r="K178" i="5" s="1"/>
  <c r="J176" i="5"/>
  <c r="K176" i="5" s="1"/>
  <c r="N823" i="5"/>
  <c r="N1010" i="5"/>
  <c r="J201" i="5"/>
  <c r="K201" i="5" s="1"/>
  <c r="J187" i="5"/>
  <c r="K187" i="5" s="1"/>
  <c r="J203" i="5"/>
  <c r="K203" i="5" s="1"/>
  <c r="J208" i="5"/>
  <c r="K208" i="5" s="1"/>
  <c r="J182" i="5"/>
  <c r="K182" i="5" s="1"/>
  <c r="M181" i="5" s="1"/>
  <c r="J183" i="5"/>
  <c r="K183" i="5" s="1"/>
  <c r="M292" i="5"/>
  <c r="M538" i="5"/>
  <c r="O538" i="5" s="1"/>
  <c r="N542" i="5"/>
  <c r="M719" i="5"/>
  <c r="L965" i="5"/>
  <c r="N965" i="5" s="1"/>
  <c r="N1020" i="5"/>
  <c r="M1058" i="5"/>
  <c r="L1596" i="5"/>
  <c r="M1790" i="5"/>
  <c r="J1839" i="5"/>
  <c r="K1839" i="5" s="1"/>
  <c r="J1836" i="5"/>
  <c r="K1836" i="5" s="1"/>
  <c r="L1835" i="5" s="1"/>
  <c r="N1835" i="5" s="1"/>
  <c r="J1904" i="5"/>
  <c r="K1904" i="5" s="1"/>
  <c r="J1919" i="5"/>
  <c r="K1919" i="5" s="1"/>
  <c r="M1918" i="5" s="1"/>
  <c r="J1916" i="5"/>
  <c r="K1916" i="5" s="1"/>
  <c r="M1915" i="5" s="1"/>
  <c r="J1941" i="5"/>
  <c r="K1941" i="5" s="1"/>
  <c r="J1964" i="5"/>
  <c r="K1964" i="5" s="1"/>
  <c r="J1967" i="5"/>
  <c r="K1967" i="5" s="1"/>
  <c r="L1967" i="5" s="1"/>
  <c r="J1955" i="5"/>
  <c r="K1955" i="5" s="1"/>
  <c r="M2164" i="5"/>
  <c r="J2217" i="5"/>
  <c r="K2217" i="5" s="1"/>
  <c r="M2216" i="5" s="1"/>
  <c r="J2208" i="5"/>
  <c r="K2208" i="5" s="1"/>
  <c r="J2229" i="5"/>
  <c r="K2229" i="5" s="1"/>
  <c r="M2227" i="5" s="1"/>
  <c r="J2202" i="5"/>
  <c r="K2202" i="5" s="1"/>
  <c r="M2369" i="5"/>
  <c r="L74" i="5"/>
  <c r="N1038" i="5"/>
  <c r="J1840" i="5"/>
  <c r="K1840" i="5" s="1"/>
  <c r="J1850" i="5"/>
  <c r="K1850" i="5" s="1"/>
  <c r="I764" i="5"/>
  <c r="J18" i="5"/>
  <c r="K18" i="5" s="1"/>
  <c r="I1117" i="5"/>
  <c r="I1142" i="5"/>
  <c r="I1124" i="5"/>
  <c r="I1126" i="5"/>
  <c r="I1140" i="5"/>
  <c r="I1136" i="5"/>
  <c r="I1133" i="5"/>
  <c r="I1143" i="5"/>
  <c r="I1107" i="5"/>
  <c r="I1116" i="5"/>
  <c r="I1125" i="5"/>
  <c r="I1114" i="5"/>
  <c r="I1135" i="5"/>
  <c r="I1294" i="5"/>
  <c r="J1294" i="5" s="1"/>
  <c r="K1294" i="5" s="1"/>
  <c r="I1298" i="5"/>
  <c r="J1298" i="5" s="1"/>
  <c r="K1298" i="5" s="1"/>
  <c r="L1298" i="5" s="1"/>
  <c r="I1287" i="5"/>
  <c r="J1287" i="5" s="1"/>
  <c r="K1287" i="5" s="1"/>
  <c r="L1287" i="5" s="1"/>
  <c r="J38" i="5"/>
  <c r="K38" i="5" s="1"/>
  <c r="J33" i="5"/>
  <c r="K33" i="5" s="1"/>
  <c r="J37" i="5"/>
  <c r="K37" i="5" s="1"/>
  <c r="M36" i="5" s="1"/>
  <c r="J41" i="5"/>
  <c r="K41" i="5" s="1"/>
  <c r="J26" i="5"/>
  <c r="K26" i="5" s="1"/>
  <c r="J22" i="5"/>
  <c r="K22" i="5" s="1"/>
  <c r="J24" i="5"/>
  <c r="K24" i="5" s="1"/>
  <c r="J25" i="5"/>
  <c r="K25" i="5" s="1"/>
  <c r="J44" i="5"/>
  <c r="K44" i="5" s="1"/>
  <c r="M43" i="5" s="1"/>
  <c r="J30" i="5"/>
  <c r="K30" i="5" s="1"/>
  <c r="J46" i="5"/>
  <c r="K46" i="5" s="1"/>
  <c r="J43" i="5"/>
  <c r="K43" i="5" s="1"/>
  <c r="J39" i="5"/>
  <c r="K39" i="5" s="1"/>
  <c r="J27" i="5"/>
  <c r="K27" i="5" s="1"/>
  <c r="J51" i="5"/>
  <c r="K51" i="5" s="1"/>
  <c r="M50" i="5" s="1"/>
  <c r="J50" i="5"/>
  <c r="K50" i="5" s="1"/>
  <c r="J31" i="5"/>
  <c r="K31" i="5" s="1"/>
  <c r="J36" i="5"/>
  <c r="K36" i="5" s="1"/>
  <c r="J23" i="5"/>
  <c r="K23" i="5" s="1"/>
  <c r="M22" i="5" s="1"/>
  <c r="J29" i="5"/>
  <c r="K29" i="5" s="1"/>
  <c r="J52" i="5"/>
  <c r="K52" i="5" s="1"/>
  <c r="J34" i="5"/>
  <c r="K34" i="5" s="1"/>
  <c r="J47" i="5"/>
  <c r="K47" i="5" s="1"/>
  <c r="L70" i="6"/>
  <c r="N70" i="6" s="1"/>
  <c r="N2313" i="5"/>
  <c r="M2320" i="5"/>
  <c r="L2303" i="5"/>
  <c r="N2303" i="5" s="1"/>
  <c r="L2324" i="5"/>
  <c r="M2310" i="5"/>
  <c r="L2251" i="5"/>
  <c r="M2265" i="5"/>
  <c r="M2209" i="5"/>
  <c r="L2234" i="5"/>
  <c r="L2175" i="5"/>
  <c r="L2182" i="5"/>
  <c r="M2098" i="5"/>
  <c r="O2098" i="5" s="1"/>
  <c r="L2130" i="5"/>
  <c r="N2130" i="5" s="1"/>
  <c r="M2057" i="5"/>
  <c r="M2071" i="5"/>
  <c r="M2053" i="5"/>
  <c r="M2043" i="5"/>
  <c r="J2023" i="5"/>
  <c r="K2023" i="5" s="1"/>
  <c r="J1996" i="5"/>
  <c r="K1996" i="5" s="1"/>
  <c r="J1998" i="5"/>
  <c r="K1998" i="5" s="1"/>
  <c r="J2024" i="5"/>
  <c r="K2024" i="5" s="1"/>
  <c r="J1991" i="5"/>
  <c r="K1991" i="5" s="1"/>
  <c r="J2012" i="5"/>
  <c r="K2012" i="5" s="1"/>
  <c r="J2026" i="5"/>
  <c r="K2026" i="5" s="1"/>
  <c r="J1992" i="5"/>
  <c r="K1992" i="5" s="1"/>
  <c r="J2013" i="5"/>
  <c r="K2013" i="5" s="1"/>
  <c r="J2001" i="5"/>
  <c r="K2001" i="5" s="1"/>
  <c r="J2027" i="5"/>
  <c r="K2027" i="5" s="1"/>
  <c r="J2009" i="5"/>
  <c r="K2009" i="5" s="1"/>
  <c r="J2010" i="5"/>
  <c r="K2010" i="5" s="1"/>
  <c r="J2016" i="5"/>
  <c r="K2016" i="5" s="1"/>
  <c r="J2020" i="5"/>
  <c r="K2020" i="5" s="1"/>
  <c r="J1999" i="5"/>
  <c r="K1999" i="5" s="1"/>
  <c r="M1998" i="5" s="1"/>
  <c r="J2002" i="5"/>
  <c r="K2002" i="5" s="1"/>
  <c r="J2003" i="5"/>
  <c r="K2003" i="5" s="1"/>
  <c r="J2007" i="5"/>
  <c r="K2007" i="5" s="1"/>
  <c r="J2028" i="5"/>
  <c r="K2028" i="5" s="1"/>
  <c r="J2017" i="5"/>
  <c r="K2017" i="5" s="1"/>
  <c r="J2021" i="5"/>
  <c r="K2021" i="5" s="1"/>
  <c r="J2019" i="5"/>
  <c r="K2019" i="5" s="1"/>
  <c r="J1994" i="5"/>
  <c r="K1994" i="5" s="1"/>
  <c r="J2000" i="5"/>
  <c r="K2000" i="5" s="1"/>
  <c r="J2008" i="5"/>
  <c r="K2008" i="5" s="1"/>
  <c r="J2015" i="5"/>
  <c r="K2015" i="5" s="1"/>
  <c r="J2022" i="5"/>
  <c r="K2022" i="5" s="1"/>
  <c r="J1995" i="5"/>
  <c r="K1995" i="5" s="1"/>
  <c r="J1993" i="5"/>
  <c r="K1993" i="5" s="1"/>
  <c r="J2014" i="5"/>
  <c r="K2014" i="5" s="1"/>
  <c r="J2005" i="5"/>
  <c r="K2005" i="5" s="1"/>
  <c r="L2005" i="5" s="1"/>
  <c r="J2006" i="5"/>
  <c r="K2006" i="5" s="1"/>
  <c r="M1942" i="5"/>
  <c r="O1942" i="5" s="1"/>
  <c r="L1960" i="5"/>
  <c r="M1949" i="5"/>
  <c r="M1970" i="5"/>
  <c r="M1956" i="5"/>
  <c r="L1942" i="5"/>
  <c r="N1942" i="5" s="1"/>
  <c r="P1942" i="5" s="1"/>
  <c r="M1974" i="5"/>
  <c r="L1901" i="5"/>
  <c r="M1901" i="5"/>
  <c r="L1915" i="5"/>
  <c r="N1915" i="5" s="1"/>
  <c r="J1871" i="5"/>
  <c r="K1871" i="5" s="1"/>
  <c r="M1870" i="5" s="1"/>
  <c r="J1846" i="5"/>
  <c r="K1846" i="5" s="1"/>
  <c r="L1804" i="5"/>
  <c r="M1714" i="5"/>
  <c r="N1714" i="5" s="1"/>
  <c r="M1592" i="5"/>
  <c r="M1599" i="5"/>
  <c r="M1589" i="5"/>
  <c r="L1506" i="5"/>
  <c r="M1447" i="5"/>
  <c r="L1433" i="5"/>
  <c r="N1433" i="5" s="1"/>
  <c r="M1426" i="5"/>
  <c r="M1419" i="5"/>
  <c r="M1454" i="5"/>
  <c r="M1388" i="5"/>
  <c r="M1350" i="5"/>
  <c r="N1350" i="5" s="1"/>
  <c r="O1058" i="5"/>
  <c r="L1065" i="5"/>
  <c r="N1065" i="5" s="1"/>
  <c r="M1069" i="5"/>
  <c r="L979" i="5"/>
  <c r="L951" i="5"/>
  <c r="N951" i="5" s="1"/>
  <c r="L986" i="5"/>
  <c r="M951" i="5"/>
  <c r="M906" i="5"/>
  <c r="L854" i="5"/>
  <c r="N854" i="5" s="1"/>
  <c r="L847" i="5"/>
  <c r="N847" i="5" s="1"/>
  <c r="L861" i="5"/>
  <c r="N861" i="5" s="1"/>
  <c r="L719" i="5"/>
  <c r="N719" i="5" s="1"/>
  <c r="N705" i="5"/>
  <c r="L615" i="5"/>
  <c r="L608" i="5"/>
  <c r="L445" i="5"/>
  <c r="N445" i="5" s="1"/>
  <c r="N493" i="5"/>
  <c r="L535" i="5"/>
  <c r="N535" i="5" s="1"/>
  <c r="N486" i="5"/>
  <c r="P486" i="5" s="1"/>
  <c r="N382" i="5"/>
  <c r="L400" i="5"/>
  <c r="L389" i="5"/>
  <c r="L410" i="5"/>
  <c r="N410" i="5" s="1"/>
  <c r="M396" i="5"/>
  <c r="L393" i="5"/>
  <c r="L355" i="5"/>
  <c r="M341" i="5"/>
  <c r="M348" i="5"/>
  <c r="L334" i="5"/>
  <c r="M285" i="5"/>
  <c r="M282" i="5"/>
  <c r="M289" i="5"/>
  <c r="M275" i="5"/>
  <c r="L202" i="5"/>
  <c r="M230" i="5"/>
  <c r="M233" i="5"/>
  <c r="L199" i="5"/>
  <c r="M84" i="5"/>
  <c r="L84" i="5"/>
  <c r="L70" i="5"/>
  <c r="N70" i="5" s="1"/>
  <c r="L91" i="5"/>
  <c r="M91" i="5"/>
  <c r="M95" i="5"/>
  <c r="L95" i="5"/>
  <c r="M70" i="5"/>
  <c r="O70" i="5" s="1"/>
  <c r="M67" i="5"/>
  <c r="N67" i="5" s="1"/>
  <c r="M77" i="5"/>
  <c r="L77" i="5"/>
  <c r="M81" i="5"/>
  <c r="M74" i="5"/>
  <c r="L81" i="5"/>
  <c r="M88" i="5"/>
  <c r="L88" i="5"/>
  <c r="M98" i="5"/>
  <c r="L98" i="5"/>
  <c r="M102" i="5"/>
  <c r="N102" i="5" s="1"/>
  <c r="L2390" i="5"/>
  <c r="N2390" i="5" s="1"/>
  <c r="L2355" i="5"/>
  <c r="L2383" i="5"/>
  <c r="N2383" i="5" s="1"/>
  <c r="M2358" i="5"/>
  <c r="O2358" i="5" s="1"/>
  <c r="N2355" i="5"/>
  <c r="M2379" i="5"/>
  <c r="L2379" i="5"/>
  <c r="M2386" i="5"/>
  <c r="L2386" i="5"/>
  <c r="M2365" i="5"/>
  <c r="L2365" i="5"/>
  <c r="L2369" i="5"/>
  <c r="N2369" i="5" s="1"/>
  <c r="L2376" i="5"/>
  <c r="N2376" i="5" s="1"/>
  <c r="M2372" i="5"/>
  <c r="L2372" i="5"/>
  <c r="N2362" i="5"/>
  <c r="L2358" i="5"/>
  <c r="N2358" i="5" s="1"/>
  <c r="M2327" i="5"/>
  <c r="M2306" i="5"/>
  <c r="O2306" i="5" s="1"/>
  <c r="M2303" i="5"/>
  <c r="M2317" i="5"/>
  <c r="N2320" i="5"/>
  <c r="L2306" i="5"/>
  <c r="N2306" i="5" s="1"/>
  <c r="P2306" i="5" s="1"/>
  <c r="L2327" i="5"/>
  <c r="N2327" i="5" s="1"/>
  <c r="N2324" i="5"/>
  <c r="L2310" i="5"/>
  <c r="N2310" i="5" s="1"/>
  <c r="M2334" i="5"/>
  <c r="L2334" i="5"/>
  <c r="N2334" i="5" s="1"/>
  <c r="L2317" i="5"/>
  <c r="L2258" i="5"/>
  <c r="M2275" i="5"/>
  <c r="L2275" i="5"/>
  <c r="M2268" i="5"/>
  <c r="L2268" i="5"/>
  <c r="M2282" i="5"/>
  <c r="L2282" i="5"/>
  <c r="N2282" i="5" s="1"/>
  <c r="M2272" i="5"/>
  <c r="M2251" i="5"/>
  <c r="N2251" i="5" s="1"/>
  <c r="L2265" i="5"/>
  <c r="M2258" i="5"/>
  <c r="M2254" i="5"/>
  <c r="O2254" i="5" s="1"/>
  <c r="L2254" i="5"/>
  <c r="N2254" i="5" s="1"/>
  <c r="M2261" i="5"/>
  <c r="L2261" i="5"/>
  <c r="L2272" i="5"/>
  <c r="M2286" i="5"/>
  <c r="N2286" i="5" s="1"/>
  <c r="L2216" i="5"/>
  <c r="N2216" i="5" s="1"/>
  <c r="L2199" i="5"/>
  <c r="N2199" i="5" s="1"/>
  <c r="L2202" i="5"/>
  <c r="N2202" i="5" s="1"/>
  <c r="L2206" i="5"/>
  <c r="M2230" i="5"/>
  <c r="L2230" i="5"/>
  <c r="N2230" i="5" s="1"/>
  <c r="L2161" i="5"/>
  <c r="N2161" i="5" s="1"/>
  <c r="L2157" i="5"/>
  <c r="M2154" i="5"/>
  <c r="L2150" i="5"/>
  <c r="N2150" i="5" s="1"/>
  <c r="L2164" i="5"/>
  <c r="N2164" i="5" s="1"/>
  <c r="M2157" i="5"/>
  <c r="M2161" i="5"/>
  <c r="M2150" i="5"/>
  <c r="O2150" i="5" s="1"/>
  <c r="M2171" i="5"/>
  <c r="L2171" i="5"/>
  <c r="M2168" i="5"/>
  <c r="N2168" i="5" s="1"/>
  <c r="N2182" i="5"/>
  <c r="N2175" i="5"/>
  <c r="M2178" i="5"/>
  <c r="L2178" i="5"/>
  <c r="L2154" i="5"/>
  <c r="L2102" i="5"/>
  <c r="M2112" i="5"/>
  <c r="L2112" i="5"/>
  <c r="L2116" i="5"/>
  <c r="M2105" i="5"/>
  <c r="L2105" i="5"/>
  <c r="M2109" i="5"/>
  <c r="M2126" i="5"/>
  <c r="L2126" i="5"/>
  <c r="M2119" i="5"/>
  <c r="L2119" i="5"/>
  <c r="M2116" i="5"/>
  <c r="M2102" i="5"/>
  <c r="L2095" i="5"/>
  <c r="N2095" i="5" s="1"/>
  <c r="L2098" i="5"/>
  <c r="N2098" i="5" s="1"/>
  <c r="P2098" i="5" s="1"/>
  <c r="L2109" i="5"/>
  <c r="L2053" i="5"/>
  <c r="N2053" i="5" s="1"/>
  <c r="L2071" i="5"/>
  <c r="N2071" i="5" s="1"/>
  <c r="O2046" i="5"/>
  <c r="M2067" i="5"/>
  <c r="L2067" i="5"/>
  <c r="M2074" i="5"/>
  <c r="L2074" i="5"/>
  <c r="L2050" i="5"/>
  <c r="N2050" i="5" s="1"/>
  <c r="N2078" i="5"/>
  <c r="N2064" i="5"/>
  <c r="L2043" i="5"/>
  <c r="P2046" i="5"/>
  <c r="L2060" i="5"/>
  <c r="N2060" i="5" s="1"/>
  <c r="L2057" i="5"/>
  <c r="L1970" i="5"/>
  <c r="N1970" i="5" s="1"/>
  <c r="M1963" i="5"/>
  <c r="L1956" i="5"/>
  <c r="N1956" i="5" s="1"/>
  <c r="L1946" i="5"/>
  <c r="L1939" i="5"/>
  <c r="L1949" i="5"/>
  <c r="M1967" i="5"/>
  <c r="L1963" i="5"/>
  <c r="N1960" i="5"/>
  <c r="N1949" i="5"/>
  <c r="M1946" i="5"/>
  <c r="N1946" i="5" s="1"/>
  <c r="M1939" i="5"/>
  <c r="N1939" i="5" s="1"/>
  <c r="M1911" i="5"/>
  <c r="L1911" i="5"/>
  <c r="L1887" i="5"/>
  <c r="M1890" i="5"/>
  <c r="O1890" i="5" s="1"/>
  <c r="L1890" i="5"/>
  <c r="N1890" i="5" s="1"/>
  <c r="M1904" i="5"/>
  <c r="L1904" i="5"/>
  <c r="M1922" i="5"/>
  <c r="N1922" i="5" s="1"/>
  <c r="L1908" i="5"/>
  <c r="L1918" i="5"/>
  <c r="M1897" i="5"/>
  <c r="L1897" i="5"/>
  <c r="L1842" i="5"/>
  <c r="L1859" i="5"/>
  <c r="M1845" i="5"/>
  <c r="L1845" i="5"/>
  <c r="M1852" i="5"/>
  <c r="L1852" i="5"/>
  <c r="M1866" i="5"/>
  <c r="L1866" i="5"/>
  <c r="L1838" i="5"/>
  <c r="N1838" i="5" s="1"/>
  <c r="L1797" i="5"/>
  <c r="N1797" i="5" s="1"/>
  <c r="M1811" i="5"/>
  <c r="M1800" i="5"/>
  <c r="L1800" i="5"/>
  <c r="L1786" i="5"/>
  <c r="N1786" i="5" s="1"/>
  <c r="P1786" i="5" s="1"/>
  <c r="M1818" i="5"/>
  <c r="M1814" i="5"/>
  <c r="L1814" i="5"/>
  <c r="M1793" i="5"/>
  <c r="L1793" i="5"/>
  <c r="L1811" i="5"/>
  <c r="N1811" i="5" s="1"/>
  <c r="N1804" i="5"/>
  <c r="L1783" i="5"/>
  <c r="N1783" i="5" s="1"/>
  <c r="L1818" i="5"/>
  <c r="M1807" i="5"/>
  <c r="L1807" i="5"/>
  <c r="L1790" i="5"/>
  <c r="L1759" i="5"/>
  <c r="N1759" i="5" s="1"/>
  <c r="N1738" i="5"/>
  <c r="M1762" i="5"/>
  <c r="L1762" i="5"/>
  <c r="M1734" i="5"/>
  <c r="O1734" i="5" s="1"/>
  <c r="L1734" i="5"/>
  <c r="N1734" i="5" s="1"/>
  <c r="P1734" i="5" s="1"/>
  <c r="N1745" i="5"/>
  <c r="M1748" i="5"/>
  <c r="L1748" i="5"/>
  <c r="L1766" i="5"/>
  <c r="N1766" i="5" s="1"/>
  <c r="M1755" i="5"/>
  <c r="L1755" i="5"/>
  <c r="M1752" i="5"/>
  <c r="N1752" i="5" s="1"/>
  <c r="M1741" i="5"/>
  <c r="L1741" i="5"/>
  <c r="L1693" i="5"/>
  <c r="N1693" i="5" s="1"/>
  <c r="L1707" i="5"/>
  <c r="N1707" i="5" s="1"/>
  <c r="M1700" i="5"/>
  <c r="M1682" i="5"/>
  <c r="O1682" i="5" s="1"/>
  <c r="L1682" i="5"/>
  <c r="N1682" i="5" s="1"/>
  <c r="P1682" i="5" s="1"/>
  <c r="M1703" i="5"/>
  <c r="L1703" i="5"/>
  <c r="N1703" i="5" s="1"/>
  <c r="M1696" i="5"/>
  <c r="L1696" i="5"/>
  <c r="M1689" i="5"/>
  <c r="L1689" i="5"/>
  <c r="N1689" i="5" s="1"/>
  <c r="M1710" i="5"/>
  <c r="L1710" i="5"/>
  <c r="L1700" i="5"/>
  <c r="L1679" i="5"/>
  <c r="N1679" i="5" s="1"/>
  <c r="L1686" i="5"/>
  <c r="N1686" i="5" s="1"/>
  <c r="O1630" i="5"/>
  <c r="N1648" i="5"/>
  <c r="L1634" i="5"/>
  <c r="N1634" i="5" s="1"/>
  <c r="M1637" i="5"/>
  <c r="L1637" i="5"/>
  <c r="N1637" i="5" s="1"/>
  <c r="M1651" i="5"/>
  <c r="L1651" i="5"/>
  <c r="N1651" i="5" s="1"/>
  <c r="M1658" i="5"/>
  <c r="L1658" i="5"/>
  <c r="M1644" i="5"/>
  <c r="L1644" i="5"/>
  <c r="N1644" i="5" s="1"/>
  <c r="L1627" i="5"/>
  <c r="N1627" i="5" s="1"/>
  <c r="L1630" i="5"/>
  <c r="N1630" i="5" s="1"/>
  <c r="N1592" i="5"/>
  <c r="M1606" i="5"/>
  <c r="M1578" i="5"/>
  <c r="O1578" i="5" s="1"/>
  <c r="M1585" i="5"/>
  <c r="N1585" i="5" s="1"/>
  <c r="L1589" i="5"/>
  <c r="N1589" i="5" s="1"/>
  <c r="M1582" i="5"/>
  <c r="M1596" i="5"/>
  <c r="N1596" i="5" s="1"/>
  <c r="L1575" i="5"/>
  <c r="N1575" i="5" s="1"/>
  <c r="L1599" i="5"/>
  <c r="L1606" i="5"/>
  <c r="N1606" i="5" s="1"/>
  <c r="L1603" i="5"/>
  <c r="M1610" i="5"/>
  <c r="N1610" i="5" s="1"/>
  <c r="M1603" i="5"/>
  <c r="L1582" i="5"/>
  <c r="N1582" i="5" s="1"/>
  <c r="L1578" i="5"/>
  <c r="N1578" i="5" s="1"/>
  <c r="P1578" i="5" s="1"/>
  <c r="M1526" i="5"/>
  <c r="O1526" i="5" s="1"/>
  <c r="L1526" i="5"/>
  <c r="N1526" i="5" s="1"/>
  <c r="N1551" i="5"/>
  <c r="M1547" i="5"/>
  <c r="L1547" i="5"/>
  <c r="M1554" i="5"/>
  <c r="L1554" i="5"/>
  <c r="N1554" i="5" s="1"/>
  <c r="M1533" i="5"/>
  <c r="L1533" i="5"/>
  <c r="N1533" i="5" s="1"/>
  <c r="M1540" i="5"/>
  <c r="L1540" i="5"/>
  <c r="M1485" i="5"/>
  <c r="L1471" i="5"/>
  <c r="L1499" i="5"/>
  <c r="N1499" i="5" s="1"/>
  <c r="L1492" i="5"/>
  <c r="M1478" i="5"/>
  <c r="N1485" i="5"/>
  <c r="M1492" i="5"/>
  <c r="L1478" i="5"/>
  <c r="M1495" i="5"/>
  <c r="L1495" i="5"/>
  <c r="M1502" i="5"/>
  <c r="L1502" i="5"/>
  <c r="M1474" i="5"/>
  <c r="O1474" i="5" s="1"/>
  <c r="L1474" i="5"/>
  <c r="N1474" i="5" s="1"/>
  <c r="M1481" i="5"/>
  <c r="L1481" i="5"/>
  <c r="M1488" i="5"/>
  <c r="L1488" i="5"/>
  <c r="M1450" i="5"/>
  <c r="L1450" i="5"/>
  <c r="L1447" i="5"/>
  <c r="N1447" i="5" s="1"/>
  <c r="L1440" i="5"/>
  <c r="N1440" i="5" s="1"/>
  <c r="M1422" i="5"/>
  <c r="O1422" i="5" s="1"/>
  <c r="L1422" i="5"/>
  <c r="N1422" i="5" s="1"/>
  <c r="M1443" i="5"/>
  <c r="L1443" i="5"/>
  <c r="L1454" i="5"/>
  <c r="N1454" i="5" s="1"/>
  <c r="L1419" i="5"/>
  <c r="N1419" i="5" s="1"/>
  <c r="M1429" i="5"/>
  <c r="L1429" i="5"/>
  <c r="N1429" i="5" s="1"/>
  <c r="L1426" i="5"/>
  <c r="M1436" i="5"/>
  <c r="L1436" i="5"/>
  <c r="L1402" i="5"/>
  <c r="M1370" i="5"/>
  <c r="O1370" i="5" s="1"/>
  <c r="L1370" i="5"/>
  <c r="N1370" i="5" s="1"/>
  <c r="M1391" i="5"/>
  <c r="L1391" i="5"/>
  <c r="L1395" i="5"/>
  <c r="L1388" i="5"/>
  <c r="N1388" i="5" s="1"/>
  <c r="M1395" i="5"/>
  <c r="M1402" i="5"/>
  <c r="N1402" i="5" s="1"/>
  <c r="M1377" i="5"/>
  <c r="L1377" i="5"/>
  <c r="M1398" i="5"/>
  <c r="L1398" i="5"/>
  <c r="L1381" i="5"/>
  <c r="M1381" i="5"/>
  <c r="L1374" i="5"/>
  <c r="N1374" i="5" s="1"/>
  <c r="M1384" i="5"/>
  <c r="L1384" i="5"/>
  <c r="L1367" i="5"/>
  <c r="N1367" i="5" s="1"/>
  <c r="L1343" i="5"/>
  <c r="N1343" i="5" s="1"/>
  <c r="M1336" i="5"/>
  <c r="N1336" i="5" s="1"/>
  <c r="L1322" i="5"/>
  <c r="N1322" i="5" s="1"/>
  <c r="M1318" i="5"/>
  <c r="O1318" i="5" s="1"/>
  <c r="L1318" i="5"/>
  <c r="N1318" i="5" s="1"/>
  <c r="M1332" i="5"/>
  <c r="L1332" i="5"/>
  <c r="M1339" i="5"/>
  <c r="L1339" i="5"/>
  <c r="M1325" i="5"/>
  <c r="L1325" i="5"/>
  <c r="M1346" i="5"/>
  <c r="L1346" i="5"/>
  <c r="L1277" i="5"/>
  <c r="N1277" i="5" s="1"/>
  <c r="M1291" i="5"/>
  <c r="N1298" i="5"/>
  <c r="M1263" i="5"/>
  <c r="N1263" i="5" s="1"/>
  <c r="M1280" i="5"/>
  <c r="L1280" i="5"/>
  <c r="M1287" i="5"/>
  <c r="L1291" i="5"/>
  <c r="M1294" i="5"/>
  <c r="L1294" i="5"/>
  <c r="N1294" i="5" s="1"/>
  <c r="M1270" i="5"/>
  <c r="M1273" i="5"/>
  <c r="L1273" i="5"/>
  <c r="L1284" i="5"/>
  <c r="L1270" i="5"/>
  <c r="M1228" i="5"/>
  <c r="M1246" i="5"/>
  <c r="N1246" i="5" s="1"/>
  <c r="L1228" i="5"/>
  <c r="N1228" i="5" s="1"/>
  <c r="M1221" i="5"/>
  <c r="L1221" i="5"/>
  <c r="N1221" i="5" s="1"/>
  <c r="M1214" i="5"/>
  <c r="O1214" i="5" s="1"/>
  <c r="L1214" i="5"/>
  <c r="N1214" i="5" s="1"/>
  <c r="P1214" i="5" s="1"/>
  <c r="L1211" i="5"/>
  <c r="N1211" i="5" s="1"/>
  <c r="M1242" i="5"/>
  <c r="L1242" i="5"/>
  <c r="M1235" i="5"/>
  <c r="L1235" i="5"/>
  <c r="N1218" i="5"/>
  <c r="L1159" i="5"/>
  <c r="M1183" i="5"/>
  <c r="L1183" i="5"/>
  <c r="M1176" i="5"/>
  <c r="L1176" i="5"/>
  <c r="N1180" i="5"/>
  <c r="M1173" i="5"/>
  <c r="M1190" i="5"/>
  <c r="L1190" i="5"/>
  <c r="M1162" i="5"/>
  <c r="O1162" i="5" s="1"/>
  <c r="L1162" i="5"/>
  <c r="N1162" i="5" s="1"/>
  <c r="L1173" i="5"/>
  <c r="M1169" i="5"/>
  <c r="L1169" i="5"/>
  <c r="M1194" i="5"/>
  <c r="L1187" i="5"/>
  <c r="N1187" i="5" s="1"/>
  <c r="M1166" i="5"/>
  <c r="L1166" i="5"/>
  <c r="L1194" i="5"/>
  <c r="M1159" i="5"/>
  <c r="N1159" i="5" s="1"/>
  <c r="M1083" i="5"/>
  <c r="L1076" i="5"/>
  <c r="M1072" i="5"/>
  <c r="L1072" i="5"/>
  <c r="N1072" i="5" s="1"/>
  <c r="M1076" i="5"/>
  <c r="N1076" i="5" s="1"/>
  <c r="L1062" i="5"/>
  <c r="M1086" i="5"/>
  <c r="L1086" i="5"/>
  <c r="L1083" i="5"/>
  <c r="N1083" i="5" s="1"/>
  <c r="M1079" i="5"/>
  <c r="L1079" i="5"/>
  <c r="L1090" i="5"/>
  <c r="N1090" i="5" s="1"/>
  <c r="L1069" i="5"/>
  <c r="N1069" i="5" s="1"/>
  <c r="L1058" i="5"/>
  <c r="N1058" i="5" s="1"/>
  <c r="M1062" i="5"/>
  <c r="M1013" i="5"/>
  <c r="L1013" i="5"/>
  <c r="M1006" i="5"/>
  <c r="O1006" i="5" s="1"/>
  <c r="L1006" i="5"/>
  <c r="N1006" i="5" s="1"/>
  <c r="M954" i="5"/>
  <c r="O954" i="5" s="1"/>
  <c r="L954" i="5"/>
  <c r="N954" i="5" s="1"/>
  <c r="M982" i="5"/>
  <c r="L982" i="5"/>
  <c r="N982" i="5" s="1"/>
  <c r="M975" i="5"/>
  <c r="L975" i="5"/>
  <c r="N975" i="5" s="1"/>
  <c r="M968" i="5"/>
  <c r="L968" i="5"/>
  <c r="N968" i="5" s="1"/>
  <c r="N979" i="5"/>
  <c r="N986" i="5"/>
  <c r="N958" i="5"/>
  <c r="M961" i="5"/>
  <c r="L961" i="5"/>
  <c r="L972" i="5"/>
  <c r="N972" i="5" s="1"/>
  <c r="L899" i="5"/>
  <c r="N899" i="5" s="1"/>
  <c r="M916" i="5"/>
  <c r="L920" i="5"/>
  <c r="N920" i="5" s="1"/>
  <c r="M930" i="5"/>
  <c r="L930" i="5"/>
  <c r="M909" i="5"/>
  <c r="L909" i="5"/>
  <c r="L916" i="5"/>
  <c r="M902" i="5"/>
  <c r="O902" i="5" s="1"/>
  <c r="L902" i="5"/>
  <c r="N902" i="5" s="1"/>
  <c r="P902" i="5" s="1"/>
  <c r="M923" i="5"/>
  <c r="L923" i="5"/>
  <c r="L906" i="5"/>
  <c r="N906" i="5" s="1"/>
  <c r="L868" i="5"/>
  <c r="N868" i="5" s="1"/>
  <c r="M850" i="5"/>
  <c r="O850" i="5" s="1"/>
  <c r="M857" i="5"/>
  <c r="L857" i="5"/>
  <c r="M864" i="5"/>
  <c r="L864" i="5"/>
  <c r="M871" i="5"/>
  <c r="L871" i="5"/>
  <c r="M878" i="5"/>
  <c r="L878" i="5"/>
  <c r="L850" i="5"/>
  <c r="N850" i="5" s="1"/>
  <c r="L830" i="5"/>
  <c r="N802" i="5"/>
  <c r="M816" i="5"/>
  <c r="M819" i="5"/>
  <c r="M805" i="5"/>
  <c r="L805" i="5"/>
  <c r="M826" i="5"/>
  <c r="L826" i="5"/>
  <c r="N830" i="5"/>
  <c r="N795" i="5"/>
  <c r="M798" i="5"/>
  <c r="O798" i="5" s="1"/>
  <c r="L798" i="5"/>
  <c r="N798" i="5" s="1"/>
  <c r="P798" i="5" s="1"/>
  <c r="L816" i="5"/>
  <c r="M812" i="5"/>
  <c r="L812" i="5"/>
  <c r="L819" i="5"/>
  <c r="L809" i="5"/>
  <c r="N809" i="5" s="1"/>
  <c r="M722" i="5"/>
  <c r="M715" i="5"/>
  <c r="L715" i="5"/>
  <c r="M698" i="5"/>
  <c r="L691" i="5"/>
  <c r="N691" i="5" s="1"/>
  <c r="L698" i="5"/>
  <c r="L712" i="5"/>
  <c r="N712" i="5" s="1"/>
  <c r="L726" i="5"/>
  <c r="M694" i="5"/>
  <c r="O694" i="5" s="1"/>
  <c r="L694" i="5"/>
  <c r="N694" i="5" s="1"/>
  <c r="M708" i="5"/>
  <c r="L708" i="5"/>
  <c r="M726" i="5"/>
  <c r="L722" i="5"/>
  <c r="M701" i="5"/>
  <c r="L701" i="5"/>
  <c r="L667" i="5"/>
  <c r="N667" i="5" s="1"/>
  <c r="M639" i="5"/>
  <c r="M656" i="5"/>
  <c r="L656" i="5"/>
  <c r="L653" i="5"/>
  <c r="M653" i="5"/>
  <c r="M674" i="5"/>
  <c r="L639" i="5"/>
  <c r="L660" i="5"/>
  <c r="N660" i="5" s="1"/>
  <c r="M649" i="5"/>
  <c r="L649" i="5"/>
  <c r="M663" i="5"/>
  <c r="L663" i="5"/>
  <c r="N663" i="5" s="1"/>
  <c r="M670" i="5"/>
  <c r="L670" i="5"/>
  <c r="M642" i="5"/>
  <c r="O642" i="5" s="1"/>
  <c r="L642" i="5"/>
  <c r="N642" i="5" s="1"/>
  <c r="L674" i="5"/>
  <c r="L646" i="5"/>
  <c r="N646" i="5" s="1"/>
  <c r="N587" i="5"/>
  <c r="M611" i="5"/>
  <c r="M618" i="5"/>
  <c r="L618" i="5"/>
  <c r="N618" i="5" s="1"/>
  <c r="M590" i="5"/>
  <c r="O590" i="5" s="1"/>
  <c r="L590" i="5"/>
  <c r="N608" i="5"/>
  <c r="N615" i="5"/>
  <c r="M604" i="5"/>
  <c r="L604" i="5"/>
  <c r="N601" i="5"/>
  <c r="M597" i="5"/>
  <c r="L597" i="5"/>
  <c r="N597" i="5" s="1"/>
  <c r="M622" i="5"/>
  <c r="N622" i="5" s="1"/>
  <c r="L611" i="5"/>
  <c r="M559" i="5"/>
  <c r="L559" i="5"/>
  <c r="N563" i="5"/>
  <c r="L538" i="5"/>
  <c r="N556" i="5"/>
  <c r="L545" i="5"/>
  <c r="N545" i="5" s="1"/>
  <c r="M552" i="5"/>
  <c r="L552" i="5"/>
  <c r="L570" i="5"/>
  <c r="N570" i="5" s="1"/>
  <c r="N549" i="5"/>
  <c r="M507" i="5"/>
  <c r="L507" i="5"/>
  <c r="M514" i="5"/>
  <c r="L514" i="5"/>
  <c r="N514" i="5" s="1"/>
  <c r="M438" i="5"/>
  <c r="N438" i="5" s="1"/>
  <c r="M434" i="5"/>
  <c r="O434" i="5" s="1"/>
  <c r="L434" i="5"/>
  <c r="M448" i="5"/>
  <c r="L448" i="5"/>
  <c r="M455" i="5"/>
  <c r="L455" i="5"/>
  <c r="N455" i="5" s="1"/>
  <c r="M462" i="5"/>
  <c r="L462" i="5"/>
  <c r="M441" i="5"/>
  <c r="L441" i="5"/>
  <c r="L431" i="5"/>
  <c r="N431" i="5" s="1"/>
  <c r="L452" i="5"/>
  <c r="N452" i="5" s="1"/>
  <c r="L466" i="5"/>
  <c r="N466" i="5" s="1"/>
  <c r="M414" i="5"/>
  <c r="L407" i="5"/>
  <c r="M389" i="5"/>
  <c r="N389" i="5" s="1"/>
  <c r="M400" i="5"/>
  <c r="N400" i="5" s="1"/>
  <c r="M382" i="5"/>
  <c r="O382" i="5" s="1"/>
  <c r="L379" i="5"/>
  <c r="N379" i="5" s="1"/>
  <c r="L386" i="5"/>
  <c r="N386" i="5" s="1"/>
  <c r="L396" i="5"/>
  <c r="N396" i="5" s="1"/>
  <c r="L403" i="5"/>
  <c r="N403" i="5" s="1"/>
  <c r="M393" i="5"/>
  <c r="N393" i="5" s="1"/>
  <c r="M407" i="5"/>
  <c r="L414" i="5"/>
  <c r="M337" i="5"/>
  <c r="L337" i="5"/>
  <c r="M327" i="5"/>
  <c r="M330" i="5"/>
  <c r="O330" i="5" s="1"/>
  <c r="L330" i="5"/>
  <c r="N327" i="5"/>
  <c r="M344" i="5"/>
  <c r="L344" i="5"/>
  <c r="M358" i="5"/>
  <c r="L358" i="5"/>
  <c r="L341" i="5"/>
  <c r="N341" i="5" s="1"/>
  <c r="M355" i="5"/>
  <c r="N355" i="5" s="1"/>
  <c r="M334" i="5"/>
  <c r="N334" i="5" s="1"/>
  <c r="M351" i="5"/>
  <c r="L351" i="5"/>
  <c r="L348" i="5"/>
  <c r="M310" i="5"/>
  <c r="L296" i="5"/>
  <c r="N296" i="5" s="1"/>
  <c r="L282" i="5"/>
  <c r="N282" i="5" s="1"/>
  <c r="L306" i="5"/>
  <c r="N306" i="5" s="1"/>
  <c r="L299" i="5"/>
  <c r="L310" i="5"/>
  <c r="L292" i="5"/>
  <c r="L285" i="5"/>
  <c r="N285" i="5" s="1"/>
  <c r="L278" i="5"/>
  <c r="N278" i="5" s="1"/>
  <c r="L275" i="5"/>
  <c r="N275" i="5" s="1"/>
  <c r="N299" i="5"/>
  <c r="O278" i="5"/>
  <c r="L289" i="5"/>
  <c r="N289" i="5" s="1"/>
  <c r="M237" i="5"/>
  <c r="L244" i="5"/>
  <c r="M226" i="5"/>
  <c r="O226" i="5" s="1"/>
  <c r="L226" i="5"/>
  <c r="L258" i="5"/>
  <c r="M251" i="5"/>
  <c r="M258" i="5"/>
  <c r="M240" i="5"/>
  <c r="L240" i="5"/>
  <c r="M247" i="5"/>
  <c r="L247" i="5"/>
  <c r="N247" i="5" s="1"/>
  <c r="L251" i="5"/>
  <c r="M223" i="5"/>
  <c r="M254" i="5"/>
  <c r="L254" i="5"/>
  <c r="L237" i="5"/>
  <c r="L230" i="5"/>
  <c r="L233" i="5"/>
  <c r="N233" i="5" s="1"/>
  <c r="M244" i="5"/>
  <c r="L223" i="5"/>
  <c r="L185" i="5"/>
  <c r="L188" i="5"/>
  <c r="N188" i="5" s="1"/>
  <c r="M188" i="5"/>
  <c r="L192" i="5"/>
  <c r="N192" i="5" s="1"/>
  <c r="L174" i="5"/>
  <c r="N174" i="5" s="1"/>
  <c r="M199" i="5"/>
  <c r="L181" i="5"/>
  <c r="L206" i="5"/>
  <c r="M178" i="5"/>
  <c r="M171" i="5"/>
  <c r="L195" i="5"/>
  <c r="L140" i="5"/>
  <c r="M119" i="5"/>
  <c r="N119" i="5" s="1"/>
  <c r="M140" i="5"/>
  <c r="N140" i="5" s="1"/>
  <c r="L147" i="5"/>
  <c r="N147" i="5" s="1"/>
  <c r="M133" i="5"/>
  <c r="M143" i="5"/>
  <c r="L143" i="5"/>
  <c r="M136" i="5"/>
  <c r="L136" i="5"/>
  <c r="N136" i="5" s="1"/>
  <c r="L154" i="5"/>
  <c r="M154" i="5"/>
  <c r="M122" i="5"/>
  <c r="O122" i="5" s="1"/>
  <c r="L122" i="5"/>
  <c r="M126" i="5"/>
  <c r="N126" i="5" s="1"/>
  <c r="M150" i="5"/>
  <c r="L150" i="5"/>
  <c r="L133" i="5"/>
  <c r="L129" i="5"/>
  <c r="N129" i="5" s="1"/>
  <c r="L32" i="5"/>
  <c r="M32" i="5"/>
  <c r="L43" i="5"/>
  <c r="N43" i="5" s="1"/>
  <c r="M39" i="5"/>
  <c r="L459" i="7" l="1"/>
  <c r="N438" i="7"/>
  <c r="M459" i="7"/>
  <c r="N459" i="7" s="1"/>
  <c r="M441" i="7"/>
  <c r="O441" i="7" s="1"/>
  <c r="L452" i="7"/>
  <c r="M463" i="7"/>
  <c r="L463" i="7"/>
  <c r="M452" i="7"/>
  <c r="L449" i="7"/>
  <c r="M449" i="7"/>
  <c r="M613" i="7"/>
  <c r="L613" i="7"/>
  <c r="N613" i="7" s="1"/>
  <c r="M624" i="7"/>
  <c r="L624" i="7"/>
  <c r="L617" i="7"/>
  <c r="M617" i="7"/>
  <c r="L441" i="7"/>
  <c r="N441" i="7" s="1"/>
  <c r="L445" i="7"/>
  <c r="N445" i="7" s="1"/>
  <c r="M627" i="7"/>
  <c r="L627" i="7"/>
  <c r="N627" i="7" s="1"/>
  <c r="M620" i="7"/>
  <c r="L620" i="7"/>
  <c r="L631" i="7"/>
  <c r="M631" i="7"/>
  <c r="P189" i="7"/>
  <c r="N197" i="7"/>
  <c r="L207" i="7"/>
  <c r="L211" i="7"/>
  <c r="N211" i="7" s="1"/>
  <c r="N186" i="7"/>
  <c r="L193" i="7"/>
  <c r="N193" i="7" s="1"/>
  <c r="M207" i="7"/>
  <c r="N207" i="7" s="1"/>
  <c r="L32" i="7"/>
  <c r="L36" i="7"/>
  <c r="N36" i="7" s="1"/>
  <c r="L21" i="7"/>
  <c r="N21" i="7" s="1"/>
  <c r="P2358" i="5"/>
  <c r="N200" i="7"/>
  <c r="N456" i="7"/>
  <c r="N463" i="7"/>
  <c r="L116" i="7"/>
  <c r="M116" i="7"/>
  <c r="M113" i="7"/>
  <c r="L113" i="7"/>
  <c r="N113" i="7" s="1"/>
  <c r="L109" i="7"/>
  <c r="M109" i="7"/>
  <c r="L123" i="7"/>
  <c r="N123" i="7" s="1"/>
  <c r="M123" i="7"/>
  <c r="L120" i="7"/>
  <c r="N120" i="7" s="1"/>
  <c r="L25" i="7"/>
  <c r="N25" i="7" s="1"/>
  <c r="M21" i="7"/>
  <c r="O21" i="7" s="1"/>
  <c r="P21" i="7" s="1"/>
  <c r="M32" i="7"/>
  <c r="N32" i="7" s="1"/>
  <c r="L29" i="7"/>
  <c r="L18" i="7"/>
  <c r="N18" i="7" s="1"/>
  <c r="M29" i="7"/>
  <c r="M18" i="7"/>
  <c r="N1863" i="5"/>
  <c r="N1284" i="5"/>
  <c r="N254" i="5"/>
  <c r="N552" i="5"/>
  <c r="P694" i="5"/>
  <c r="P1058" i="5"/>
  <c r="N1426" i="5"/>
  <c r="N1599" i="5"/>
  <c r="N1700" i="5"/>
  <c r="N2043" i="5"/>
  <c r="N2112" i="5"/>
  <c r="P2150" i="5"/>
  <c r="N2265" i="5"/>
  <c r="N77" i="5"/>
  <c r="M2019" i="5"/>
  <c r="L36" i="5"/>
  <c r="N36" i="5" s="1"/>
  <c r="J1142" i="5"/>
  <c r="K1142" i="5" s="1"/>
  <c r="L2227" i="5"/>
  <c r="N2227" i="5" s="1"/>
  <c r="N98" i="5"/>
  <c r="N84" i="5"/>
  <c r="I1104" i="5"/>
  <c r="M15" i="5"/>
  <c r="N15" i="5" s="1"/>
  <c r="L1849" i="5"/>
  <c r="N1173" i="5"/>
  <c r="N1800" i="5"/>
  <c r="N2317" i="5"/>
  <c r="L50" i="5"/>
  <c r="N50" i="5" s="1"/>
  <c r="J1143" i="5"/>
  <c r="K1143" i="5" s="1"/>
  <c r="M18" i="5"/>
  <c r="O18" i="5" s="1"/>
  <c r="L18" i="5"/>
  <c r="N18" i="5" s="1"/>
  <c r="M2202" i="5"/>
  <c r="O2202" i="5" s="1"/>
  <c r="P2202" i="5" s="1"/>
  <c r="J1133" i="5"/>
  <c r="K1133" i="5" s="1"/>
  <c r="M1863" i="5"/>
  <c r="N2147" i="5"/>
  <c r="M202" i="5"/>
  <c r="N202" i="5" s="1"/>
  <c r="I740" i="5"/>
  <c r="J776" i="5" s="1"/>
  <c r="K776" i="5" s="1"/>
  <c r="N882" i="5"/>
  <c r="N1967" i="5"/>
  <c r="M2026" i="5"/>
  <c r="M2206" i="5"/>
  <c r="N2206" i="5" s="1"/>
  <c r="M1849" i="5"/>
  <c r="M1842" i="5"/>
  <c r="N1842" i="5" s="1"/>
  <c r="M2220" i="5"/>
  <c r="N2220" i="5" s="1"/>
  <c r="N171" i="5"/>
  <c r="N1887" i="5"/>
  <c r="N348" i="5"/>
  <c r="N414" i="5"/>
  <c r="L1266" i="5"/>
  <c r="N1266" i="5" s="1"/>
  <c r="N1291" i="5"/>
  <c r="N1488" i="5"/>
  <c r="N1471" i="5"/>
  <c r="N1696" i="5"/>
  <c r="N1790" i="5"/>
  <c r="N2057" i="5"/>
  <c r="N2105" i="5"/>
  <c r="L2223" i="5"/>
  <c r="N2223" i="5" s="1"/>
  <c r="P2254" i="5"/>
  <c r="N2365" i="5"/>
  <c r="N81" i="5"/>
  <c r="N1506" i="5"/>
  <c r="L1953" i="5"/>
  <c r="N1953" i="5" s="1"/>
  <c r="J1135" i="5"/>
  <c r="K1135" i="5" s="1"/>
  <c r="J1140" i="5"/>
  <c r="K1140" i="5" s="1"/>
  <c r="M185" i="5"/>
  <c r="N185" i="5" s="1"/>
  <c r="N178" i="5"/>
  <c r="N181" i="5"/>
  <c r="N310" i="5"/>
  <c r="N1918" i="5"/>
  <c r="N199" i="5"/>
  <c r="N230" i="5"/>
  <c r="N292" i="5"/>
  <c r="P382" i="5"/>
  <c r="N816" i="5"/>
  <c r="N871" i="5"/>
  <c r="N1814" i="5"/>
  <c r="N1908" i="5"/>
  <c r="N74" i="5"/>
  <c r="M2005" i="5"/>
  <c r="N2005" i="5" s="1"/>
  <c r="M1838" i="5"/>
  <c r="O1838" i="5" s="1"/>
  <c r="P1838" i="5" s="1"/>
  <c r="M1856" i="5"/>
  <c r="N1856" i="5" s="1"/>
  <c r="M2213" i="5"/>
  <c r="N2213" i="5" s="1"/>
  <c r="M206" i="5"/>
  <c r="N206" i="5" s="1"/>
  <c r="L29" i="5"/>
  <c r="L39" i="5"/>
  <c r="N39" i="5" s="1"/>
  <c r="L22" i="5"/>
  <c r="N22" i="5" s="1"/>
  <c r="M46" i="5"/>
  <c r="L46" i="5"/>
  <c r="M29" i="5"/>
  <c r="L25" i="5"/>
  <c r="M25" i="5"/>
  <c r="N2258" i="5"/>
  <c r="N2154" i="5"/>
  <c r="N2171" i="5"/>
  <c r="N2109" i="5"/>
  <c r="N2119" i="5"/>
  <c r="M2022" i="5"/>
  <c r="L2022" i="5"/>
  <c r="L2015" i="5"/>
  <c r="M2015" i="5"/>
  <c r="M2008" i="5"/>
  <c r="L2008" i="5"/>
  <c r="N2008" i="5" s="1"/>
  <c r="M2001" i="5"/>
  <c r="L2001" i="5"/>
  <c r="N2001" i="5" s="1"/>
  <c r="M2012" i="5"/>
  <c r="M1994" i="5"/>
  <c r="O1994" i="5" s="1"/>
  <c r="L1994" i="5"/>
  <c r="N1994" i="5" s="1"/>
  <c r="M1991" i="5"/>
  <c r="L2019" i="5"/>
  <c r="L2026" i="5"/>
  <c r="N2026" i="5" s="1"/>
  <c r="L2012" i="5"/>
  <c r="N2012" i="5" s="1"/>
  <c r="N2019" i="5"/>
  <c r="L1991" i="5"/>
  <c r="L1998" i="5"/>
  <c r="N1998" i="5" s="1"/>
  <c r="N1963" i="5"/>
  <c r="N1974" i="5"/>
  <c r="N1901" i="5"/>
  <c r="N1845" i="5"/>
  <c r="L1870" i="5"/>
  <c r="N1870" i="5" s="1"/>
  <c r="N1818" i="5"/>
  <c r="P1630" i="5"/>
  <c r="N1478" i="5"/>
  <c r="P1474" i="5"/>
  <c r="N1547" i="5"/>
  <c r="P1422" i="5"/>
  <c r="P1370" i="5"/>
  <c r="N1325" i="5"/>
  <c r="N1190" i="5"/>
  <c r="N1176" i="5"/>
  <c r="N1183" i="5"/>
  <c r="N1079" i="5"/>
  <c r="N1013" i="5"/>
  <c r="P1006" i="5"/>
  <c r="N916" i="5"/>
  <c r="N930" i="5"/>
  <c r="N857" i="5"/>
  <c r="P850" i="5"/>
  <c r="N819" i="5"/>
  <c r="N812" i="5"/>
  <c r="N722" i="5"/>
  <c r="N698" i="5"/>
  <c r="N701" i="5"/>
  <c r="N670" i="5"/>
  <c r="N649" i="5"/>
  <c r="N639" i="5"/>
  <c r="N590" i="5"/>
  <c r="P590" i="5" s="1"/>
  <c r="N611" i="5"/>
  <c r="N462" i="5"/>
  <c r="N538" i="5"/>
  <c r="P538" i="5" s="1"/>
  <c r="N434" i="5"/>
  <c r="P434" i="5" s="1"/>
  <c r="N407" i="5"/>
  <c r="N358" i="5"/>
  <c r="N330" i="5"/>
  <c r="P330" i="5" s="1"/>
  <c r="N226" i="5"/>
  <c r="P226" i="5" s="1"/>
  <c r="N237" i="5"/>
  <c r="N251" i="5"/>
  <c r="N122" i="5"/>
  <c r="P122" i="5" s="1"/>
  <c r="N88" i="5"/>
  <c r="N95" i="5"/>
  <c r="N91" i="5"/>
  <c r="P70" i="5"/>
  <c r="N2386" i="5"/>
  <c r="N2372" i="5"/>
  <c r="N2379" i="5"/>
  <c r="N2275" i="5"/>
  <c r="N2268" i="5"/>
  <c r="N2272" i="5"/>
  <c r="N2261" i="5"/>
  <c r="N2178" i="5"/>
  <c r="N2157" i="5"/>
  <c r="N2126" i="5"/>
  <c r="N2116" i="5"/>
  <c r="N2102" i="5"/>
  <c r="N2074" i="5"/>
  <c r="N2067" i="5"/>
  <c r="N1904" i="5"/>
  <c r="N1897" i="5"/>
  <c r="P1890" i="5"/>
  <c r="N1911" i="5"/>
  <c r="N1852" i="5"/>
  <c r="N1859" i="5"/>
  <c r="N1866" i="5"/>
  <c r="N1793" i="5"/>
  <c r="N1807" i="5"/>
  <c r="N1741" i="5"/>
  <c r="N1748" i="5"/>
  <c r="N1762" i="5"/>
  <c r="N1755" i="5"/>
  <c r="N1710" i="5"/>
  <c r="N1658" i="5"/>
  <c r="N1603" i="5"/>
  <c r="N1540" i="5"/>
  <c r="P1526" i="5"/>
  <c r="N1502" i="5"/>
  <c r="N1495" i="5"/>
  <c r="N1492" i="5"/>
  <c r="N1481" i="5"/>
  <c r="N1436" i="5"/>
  <c r="N1443" i="5"/>
  <c r="N1450" i="5"/>
  <c r="N1398" i="5"/>
  <c r="N1391" i="5"/>
  <c r="N1377" i="5"/>
  <c r="N1384" i="5"/>
  <c r="N1381" i="5"/>
  <c r="N1395" i="5"/>
  <c r="N1332" i="5"/>
  <c r="N1346" i="5"/>
  <c r="P1318" i="5"/>
  <c r="N1339" i="5"/>
  <c r="N1270" i="5"/>
  <c r="N1273" i="5"/>
  <c r="N1280" i="5"/>
  <c r="P1266" i="5"/>
  <c r="N1287" i="5"/>
  <c r="N1242" i="5"/>
  <c r="N1235" i="5"/>
  <c r="N1169" i="5"/>
  <c r="P1162" i="5"/>
  <c r="N1194" i="5"/>
  <c r="N1166" i="5"/>
  <c r="N1086" i="5"/>
  <c r="N1062" i="5"/>
  <c r="N961" i="5"/>
  <c r="P954" i="5"/>
  <c r="N923" i="5"/>
  <c r="N909" i="5"/>
  <c r="N878" i="5"/>
  <c r="N864" i="5"/>
  <c r="N826" i="5"/>
  <c r="N805" i="5"/>
  <c r="N708" i="5"/>
  <c r="N726" i="5"/>
  <c r="N715" i="5"/>
  <c r="P642" i="5"/>
  <c r="N653" i="5"/>
  <c r="N656" i="5"/>
  <c r="N674" i="5"/>
  <c r="N604" i="5"/>
  <c r="N559" i="5"/>
  <c r="N507" i="5"/>
  <c r="N441" i="5"/>
  <c r="N448" i="5"/>
  <c r="N344" i="5"/>
  <c r="N337" i="5"/>
  <c r="N351" i="5"/>
  <c r="P278" i="5"/>
  <c r="N240" i="5"/>
  <c r="N244" i="5"/>
  <c r="N258" i="5"/>
  <c r="N223" i="5"/>
  <c r="N195" i="5"/>
  <c r="P174" i="5"/>
  <c r="N133" i="5"/>
  <c r="N150" i="5"/>
  <c r="N154" i="5"/>
  <c r="N143" i="5"/>
  <c r="N32" i="5"/>
  <c r="P441" i="7" l="1"/>
  <c r="N452" i="7"/>
  <c r="N449" i="7"/>
  <c r="N631" i="7"/>
  <c r="N617" i="7"/>
  <c r="N620" i="7"/>
  <c r="N624" i="7"/>
  <c r="N109" i="7"/>
  <c r="N29" i="7"/>
  <c r="N116" i="7"/>
  <c r="J767" i="5"/>
  <c r="K767" i="5" s="1"/>
  <c r="J764" i="5"/>
  <c r="K764" i="5" s="1"/>
  <c r="P18" i="5"/>
  <c r="N1849" i="5"/>
  <c r="J1115" i="5"/>
  <c r="K1115" i="5" s="1"/>
  <c r="J1139" i="5"/>
  <c r="K1139" i="5" s="1"/>
  <c r="J1128" i="5"/>
  <c r="K1128" i="5" s="1"/>
  <c r="L1128" i="5" s="1"/>
  <c r="N1128" i="5" s="1"/>
  <c r="J1108" i="5"/>
  <c r="K1108" i="5" s="1"/>
  <c r="M1107" i="5" s="1"/>
  <c r="J1137" i="5"/>
  <c r="K1137" i="5" s="1"/>
  <c r="J1119" i="5"/>
  <c r="K1119" i="5" s="1"/>
  <c r="J1132" i="5"/>
  <c r="K1132" i="5" s="1"/>
  <c r="J1130" i="5"/>
  <c r="K1130" i="5" s="1"/>
  <c r="J1121" i="5"/>
  <c r="K1121" i="5" s="1"/>
  <c r="J1109" i="5"/>
  <c r="K1109" i="5" s="1"/>
  <c r="J1122" i="5"/>
  <c r="K1122" i="5" s="1"/>
  <c r="M1121" i="5" s="1"/>
  <c r="J1144" i="5"/>
  <c r="K1144" i="5" s="1"/>
  <c r="M1142" i="5" s="1"/>
  <c r="J1118" i="5"/>
  <c r="K1118" i="5" s="1"/>
  <c r="J1131" i="5"/>
  <c r="K1131" i="5" s="1"/>
  <c r="J1111" i="5"/>
  <c r="K1111" i="5" s="1"/>
  <c r="J1138" i="5"/>
  <c r="K1138" i="5" s="1"/>
  <c r="J1123" i="5"/>
  <c r="K1123" i="5" s="1"/>
  <c r="J1129" i="5"/>
  <c r="K1129" i="5" s="1"/>
  <c r="M1128" i="5" s="1"/>
  <c r="J1110" i="5"/>
  <c r="K1110" i="5" s="1"/>
  <c r="J1112" i="5"/>
  <c r="K1112" i="5" s="1"/>
  <c r="J755" i="5"/>
  <c r="K755" i="5" s="1"/>
  <c r="J752" i="5"/>
  <c r="K752" i="5" s="1"/>
  <c r="J750" i="5"/>
  <c r="K750" i="5" s="1"/>
  <c r="J760" i="5"/>
  <c r="K760" i="5" s="1"/>
  <c r="J772" i="5"/>
  <c r="K772" i="5" s="1"/>
  <c r="L1135" i="5"/>
  <c r="N1135" i="5" s="1"/>
  <c r="J743" i="5"/>
  <c r="K743" i="5" s="1"/>
  <c r="L743" i="5" s="1"/>
  <c r="J757" i="5"/>
  <c r="K757" i="5" s="1"/>
  <c r="L757" i="5" s="1"/>
  <c r="J1124" i="5"/>
  <c r="K1124" i="5" s="1"/>
  <c r="J751" i="5"/>
  <c r="K751" i="5" s="1"/>
  <c r="J744" i="5"/>
  <c r="K744" i="5" s="1"/>
  <c r="J745" i="5"/>
  <c r="K745" i="5" s="1"/>
  <c r="J773" i="5"/>
  <c r="K773" i="5" s="1"/>
  <c r="J780" i="5"/>
  <c r="K780" i="5" s="1"/>
  <c r="J753" i="5"/>
  <c r="K753" i="5" s="1"/>
  <c r="J761" i="5"/>
  <c r="K761" i="5" s="1"/>
  <c r="J778" i="5"/>
  <c r="K778" i="5" s="1"/>
  <c r="J765" i="5"/>
  <c r="K765" i="5" s="1"/>
  <c r="M764" i="5" s="1"/>
  <c r="J1116" i="5"/>
  <c r="K1116" i="5" s="1"/>
  <c r="J1125" i="5"/>
  <c r="K1125" i="5" s="1"/>
  <c r="J1126" i="5"/>
  <c r="K1126" i="5" s="1"/>
  <c r="J747" i="5"/>
  <c r="K747" i="5" s="1"/>
  <c r="J1136" i="5"/>
  <c r="K1136" i="5" s="1"/>
  <c r="M1135" i="5" s="1"/>
  <c r="J769" i="5"/>
  <c r="K769" i="5" s="1"/>
  <c r="J768" i="5"/>
  <c r="K768" i="5" s="1"/>
  <c r="P1994" i="5"/>
  <c r="J779" i="5"/>
  <c r="K779" i="5" s="1"/>
  <c r="J1114" i="5"/>
  <c r="K1114" i="5" s="1"/>
  <c r="L1114" i="5" s="1"/>
  <c r="J759" i="5"/>
  <c r="K759" i="5" s="1"/>
  <c r="J774" i="5"/>
  <c r="K774" i="5" s="1"/>
  <c r="J1117" i="5"/>
  <c r="K1117" i="5" s="1"/>
  <c r="J758" i="5"/>
  <c r="K758" i="5" s="1"/>
  <c r="J771" i="5"/>
  <c r="K771" i="5" s="1"/>
  <c r="N2022" i="5"/>
  <c r="J775" i="5"/>
  <c r="K775" i="5" s="1"/>
  <c r="J762" i="5"/>
  <c r="K762" i="5" s="1"/>
  <c r="J748" i="5"/>
  <c r="K748" i="5" s="1"/>
  <c r="J754" i="5"/>
  <c r="K754" i="5" s="1"/>
  <c r="J1107" i="5"/>
  <c r="K1107" i="5" s="1"/>
  <c r="J746" i="5"/>
  <c r="K746" i="5" s="1"/>
  <c r="J766" i="5"/>
  <c r="K766" i="5" s="1"/>
  <c r="N46" i="5"/>
  <c r="N25" i="5"/>
  <c r="N29" i="5"/>
  <c r="N2015" i="5"/>
  <c r="N1991" i="5"/>
  <c r="M771" i="5" l="1"/>
  <c r="M743" i="5"/>
  <c r="L753" i="5"/>
  <c r="M753" i="5"/>
  <c r="N743" i="5"/>
  <c r="M1110" i="5"/>
  <c r="O1110" i="5" s="1"/>
  <c r="L1110" i="5"/>
  <c r="N1110" i="5" s="1"/>
  <c r="P1110" i="5" s="1"/>
  <c r="M778" i="5"/>
  <c r="M1114" i="5"/>
  <c r="N1114" i="5" s="1"/>
  <c r="L771" i="5"/>
  <c r="N771" i="5" s="1"/>
  <c r="L750" i="5"/>
  <c r="N750" i="5" s="1"/>
  <c r="M746" i="5"/>
  <c r="O746" i="5" s="1"/>
  <c r="L746" i="5"/>
  <c r="N746" i="5" s="1"/>
  <c r="L778" i="5"/>
  <c r="M750" i="5"/>
  <c r="L1131" i="5"/>
  <c r="M1131" i="5"/>
  <c r="L764" i="5"/>
  <c r="N764" i="5" s="1"/>
  <c r="M774" i="5"/>
  <c r="L774" i="5"/>
  <c r="N774" i="5" s="1"/>
  <c r="L1142" i="5"/>
  <c r="N1142" i="5" s="1"/>
  <c r="M1124" i="5"/>
  <c r="L1121" i="5"/>
  <c r="N1121" i="5" s="1"/>
  <c r="M760" i="5"/>
  <c r="M1138" i="5"/>
  <c r="L1138" i="5"/>
  <c r="N1138" i="5" s="1"/>
  <c r="M757" i="5"/>
  <c r="N757" i="5" s="1"/>
  <c r="M767" i="5"/>
  <c r="L1124" i="5"/>
  <c r="L1107" i="5"/>
  <c r="N1107" i="5" s="1"/>
  <c r="M1117" i="5"/>
  <c r="L1117" i="5"/>
  <c r="N1117" i="5" s="1"/>
  <c r="L760" i="5"/>
  <c r="N760" i="5" s="1"/>
  <c r="L767" i="5"/>
  <c r="N767" i="5" s="1"/>
  <c r="N1131" i="5" l="1"/>
  <c r="N778" i="5"/>
  <c r="N753" i="5"/>
  <c r="N1124" i="5"/>
  <c r="P74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<sst xmlns="http://schemas.openxmlformats.org/spreadsheetml/2006/main" count="45038" uniqueCount="670">
  <si>
    <t xml:space="preserve">Quantify Compound Summary Report </t>
  </si>
  <si>
    <t>Printed Fri May 16 14:43:55 2025</t>
  </si>
  <si>
    <t>Compound 1:  TFA 1</t>
  </si>
  <si>
    <t>Sample Text</t>
  </si>
  <si>
    <t>Std. Conc</t>
  </si>
  <si>
    <t>RT</t>
  </si>
  <si>
    <t>Area</t>
  </si>
  <si>
    <t>IS Area</t>
  </si>
  <si>
    <t>S/N</t>
  </si>
  <si>
    <t>Primary Flags</t>
  </si>
  <si>
    <t>Response</t>
  </si>
  <si>
    <t>Conc.</t>
  </si>
  <si>
    <t>EPA1633 &amp; diPAPs Calibration 0 ppb</t>
  </si>
  <si>
    <t>bb</t>
  </si>
  <si>
    <t>EPA1633 &amp; diPAPs Calibration 0.02 ppb</t>
  </si>
  <si>
    <t>EPA1633 &amp; diPAPs Calibration 0.1 ppb</t>
  </si>
  <si>
    <t>MM</t>
  </si>
  <si>
    <t>EPA1633 &amp; diPAPs Calibration 0.4 ppb</t>
  </si>
  <si>
    <t>EPA1633 &amp; diPAPs Calibration 1 ppb</t>
  </si>
  <si>
    <t>EPA1633 &amp; diPAPs Calibration 5 ppb</t>
  </si>
  <si>
    <t>EPA1633 &amp; diPAPs Calibration 10 ppb</t>
  </si>
  <si>
    <t>EPA1633 &amp; diPAPs Calibration 20 ppb</t>
  </si>
  <si>
    <t>MeOH</t>
  </si>
  <si>
    <t>db</t>
  </si>
  <si>
    <t>SB1</t>
  </si>
  <si>
    <t>SB2</t>
  </si>
  <si>
    <t>SB3</t>
  </si>
  <si>
    <t>SS1</t>
  </si>
  <si>
    <t>SS2</t>
  </si>
  <si>
    <t>SS3</t>
  </si>
  <si>
    <t>Compound 2:  PFMeS 1</t>
  </si>
  <si>
    <t>Compound 3:  PFPrA 1</t>
  </si>
  <si>
    <t>Compound 4:  PFEtS 1</t>
  </si>
  <si>
    <t>Compound 5:  PFBA 1</t>
  </si>
  <si>
    <t>Compound 6:  m4 PFBA 1</t>
  </si>
  <si>
    <t>Compound 7:  PFO4PeA 1</t>
  </si>
  <si>
    <t>bd</t>
  </si>
  <si>
    <t>Compound 8:  3:3 FTCA</t>
  </si>
  <si>
    <t>Compound 9:  PFPeA 1</t>
  </si>
  <si>
    <t>Compound 10:  m5 PFPeA 1</t>
  </si>
  <si>
    <t>Compound 11:  PFO5HxA</t>
  </si>
  <si>
    <t>Compound 12:  HFPO-DA</t>
  </si>
  <si>
    <t>Compound 13:  m3 HFPO-DA</t>
  </si>
  <si>
    <t>Compound 14:  3,6 OPFHpA 1</t>
  </si>
  <si>
    <t>Compound 15:  3,6 OPFHpA 2</t>
  </si>
  <si>
    <t>Compound 16:  PFBS 1</t>
  </si>
  <si>
    <t>Compound 17:  PFBS 2</t>
  </si>
  <si>
    <t>Compound 18:  m3 PFBS 1</t>
  </si>
  <si>
    <t>Compound 19:  m3 PFBS 2</t>
  </si>
  <si>
    <t>Compound 20:  PFHxA 1</t>
  </si>
  <si>
    <t>Compound 21:  PFHxA 2</t>
  </si>
  <si>
    <t>Compound 22:  PFEESA 1</t>
  </si>
  <si>
    <t>Compound 23:  PFEESA 2</t>
  </si>
  <si>
    <t>Compound 24:  m5 PFHxA 1</t>
  </si>
  <si>
    <t>Compound 25:  m5 PFHxA 2</t>
  </si>
  <si>
    <t>Compound 26:  4:2 FTS 1</t>
  </si>
  <si>
    <t>Compound 27:  4:2 FTS 2</t>
  </si>
  <si>
    <t>Compound 28:  m2 4:2 FTS 1</t>
  </si>
  <si>
    <t>Compound 29:  m2 4:2 FTS 2</t>
  </si>
  <si>
    <t>Compound 30:  5:3 FTCA 1</t>
  </si>
  <si>
    <t>Compound 31:  5:3 FTCA 2</t>
  </si>
  <si>
    <t>Compound 32:  PFPeS 1</t>
  </si>
  <si>
    <t>Compound 33:  PFPeS 2</t>
  </si>
  <si>
    <t>Compound 34:  6:2 FTUCA</t>
  </si>
  <si>
    <t>Compound 35:  m2 6:2 FTUCA</t>
  </si>
  <si>
    <t>Compound 36:  PFHpA 1</t>
  </si>
  <si>
    <t>Compound 37:  PFHpA 2</t>
  </si>
  <si>
    <t>Compound 38:  m4 PFHpA 1</t>
  </si>
  <si>
    <t>Compound 39:  m4 PFHpA 2</t>
  </si>
  <si>
    <t>Compound 40:  6:2 FTCA</t>
  </si>
  <si>
    <t>Compound 41:  NaDONA 1</t>
  </si>
  <si>
    <t>Compound 42:  NaDONA 2</t>
  </si>
  <si>
    <t>Compound 43:  m2 6:2 FTCA 1</t>
  </si>
  <si>
    <t>Compound 44:  PFHxS 1</t>
  </si>
  <si>
    <t>Compound 45:  PFHxS 2</t>
  </si>
  <si>
    <t>Compound 46:  m3 PFHxS 1</t>
  </si>
  <si>
    <t>Compound 47:  m3 PFHxS 2</t>
  </si>
  <si>
    <t>Compound 48:  PFOA 1</t>
  </si>
  <si>
    <t>Compound 49:  PFOA 2</t>
  </si>
  <si>
    <t>Compound 50:  m8 PFOA 1</t>
  </si>
  <si>
    <t>Compound 51:  m8 PFOA 2</t>
  </si>
  <si>
    <t>Compound 52:  6:2 FTS 1</t>
  </si>
  <si>
    <t>Compound 53:  6:2 FTS 2</t>
  </si>
  <si>
    <t>Compound 54:  m2 6:2 FTS 1</t>
  </si>
  <si>
    <t>Compound 55:  m2 6:2 FTS 2</t>
  </si>
  <si>
    <t>Compound 56:  7:3 FTCA 1</t>
  </si>
  <si>
    <t>Compound 57:  7:3 FTCA 2</t>
  </si>
  <si>
    <t>Compound 58:  NBP1 1</t>
  </si>
  <si>
    <t>Compound 59:  NBP1 2</t>
  </si>
  <si>
    <t>Compound 60:  PFHpS 1</t>
  </si>
  <si>
    <t>Compound 61:  PFHpS 2</t>
  </si>
  <si>
    <t>Compound 62:  m2 8:2 FTUCA</t>
  </si>
  <si>
    <t>Compound 63:  PFNA 1</t>
  </si>
  <si>
    <t>Compound 64:  PFNA 2</t>
  </si>
  <si>
    <t>Compound 65:  NBP2</t>
  </si>
  <si>
    <t>MM-</t>
  </si>
  <si>
    <t>Compound 66:  m9 PFNA 1</t>
  </si>
  <si>
    <t>Compound 67:  m9 PFNA 2</t>
  </si>
  <si>
    <t>Compound 68:  8:2 FTCA</t>
  </si>
  <si>
    <t>Compound 69:  m2 8:2 FTCA</t>
  </si>
  <si>
    <t>Compound 70:  FOSA 1</t>
  </si>
  <si>
    <t>Compound 71:  FOSA 2</t>
  </si>
  <si>
    <t>Compound 72:  PFOS 1</t>
  </si>
  <si>
    <t>Compound 73:  PFOS 2</t>
  </si>
  <si>
    <t>Compound 74:  m8 FOSA 1</t>
  </si>
  <si>
    <t>Compound 75:  m8 FOSA 2</t>
  </si>
  <si>
    <t>Compound 76:  m8 PFOS 1</t>
  </si>
  <si>
    <t>Compound 77:  m8 PFOS 2</t>
  </si>
  <si>
    <t>Compound 78:  N-MeFOSA 1</t>
  </si>
  <si>
    <t>Compound 79:  N-MeFOSA 2</t>
  </si>
  <si>
    <t>Compound 80:  PFDA 1</t>
  </si>
  <si>
    <t>Compound 81:  PFDA 2</t>
  </si>
  <si>
    <t>Compound 82:  m3 N-MeFOSA 1</t>
  </si>
  <si>
    <t>Compound 83:  m3 N-MeFOSA 2</t>
  </si>
  <si>
    <t>Compound 84:  m6 PFDA 1</t>
  </si>
  <si>
    <t>Compound 85:  m6 PFDA 2</t>
  </si>
  <si>
    <t>Compound 86:  N-EtFOSA 1</t>
  </si>
  <si>
    <t>Compound 87:  N-EtFOSA 2</t>
  </si>
  <si>
    <t>Compound 88:  8:2 FTS 1</t>
  </si>
  <si>
    <t>Compound 89:  8:2 FTS 2</t>
  </si>
  <si>
    <t>Compound 90:  m2 8:2 FTS 1</t>
  </si>
  <si>
    <t>Compound 91:  m2 8:2 FTS 2</t>
  </si>
  <si>
    <t>Compound 92:  9Cl-PF3ONS 1</t>
  </si>
  <si>
    <t>Compound 93:  9Cl-PF3ONS 2</t>
  </si>
  <si>
    <t>Compound 94:  m5 N-EtFOSA 1</t>
  </si>
  <si>
    <t>Compound 95:  m5 N-EtFOSA 2</t>
  </si>
  <si>
    <t>Compound 96:  10:2 FTUCA 1</t>
  </si>
  <si>
    <t>Compound 97:  m2 10:2 FTUCA 1</t>
  </si>
  <si>
    <t>Compound 98:  PFUDA 1</t>
  </si>
  <si>
    <t>Compound 99:  PFUDA 2</t>
  </si>
  <si>
    <t>Compound 100:  m7 PFUDA 1</t>
  </si>
  <si>
    <t>Compound 101:  m7 PFUDA 2</t>
  </si>
  <si>
    <t>Compound 102:  N-MeFOSAA 1</t>
  </si>
  <si>
    <t>Compound 103:  N-MeFOSAA 2</t>
  </si>
  <si>
    <t>Compound 104:  N-EtFOSE 1</t>
  </si>
  <si>
    <t>Compound 105:  N-EtFOSE 2</t>
  </si>
  <si>
    <t>Compound 106:  m3 N-MeFOSAA 1</t>
  </si>
  <si>
    <t>Compound 107:  m3 N-MeFOSAA 2</t>
  </si>
  <si>
    <t>Compound 108:  m9 N-EtFOSE 1</t>
  </si>
  <si>
    <t>Compound 109:  m9 N-EtFOSE 2</t>
  </si>
  <si>
    <t>Compound 110:  N-EtFOSAA 1</t>
  </si>
  <si>
    <t>Compound 111:  N-EtFOSAA 2</t>
  </si>
  <si>
    <t>Compound 112:  m5 N-EtFOSAA 1</t>
  </si>
  <si>
    <t>Compound 113:  m5 N-EtFOSAA 2</t>
  </si>
  <si>
    <t>Compound 114:  PFDoDA 1</t>
  </si>
  <si>
    <t>Compound 115:  PFDoDA 2</t>
  </si>
  <si>
    <t>Compound 116:  m2 PFDoDA 1</t>
  </si>
  <si>
    <t>Compound 117:  m2 PFDoDA 2</t>
  </si>
  <si>
    <t>Compound 118:  11Cl-PF3OUdS 1</t>
  </si>
  <si>
    <t>Compound 119:  11Cl-PF3OUdS 2</t>
  </si>
  <si>
    <t>Compound 120:  PFTrDA 1</t>
  </si>
  <si>
    <t>Compound 121:  PFTrDA 2</t>
  </si>
  <si>
    <t>Compound 122:  PFTeDA 1</t>
  </si>
  <si>
    <t>Compound 123:  PFTeDA 2</t>
  </si>
  <si>
    <t>Compound 124:  m2 PFTeDA 1</t>
  </si>
  <si>
    <t>Compound 125:  m2 PFTeDA 2</t>
  </si>
  <si>
    <t>K3-6C</t>
  </si>
  <si>
    <t>K3-6B</t>
  </si>
  <si>
    <t>K3-6A</t>
  </si>
  <si>
    <t>K3-4C</t>
  </si>
  <si>
    <t>K3-4B</t>
  </si>
  <si>
    <t>K3-4A</t>
  </si>
  <si>
    <t>K3-3C</t>
  </si>
  <si>
    <t>K3-3B</t>
  </si>
  <si>
    <t>K3-3A</t>
  </si>
  <si>
    <t>K3-2C</t>
  </si>
  <si>
    <t>K3-2B</t>
  </si>
  <si>
    <t>K3-2A</t>
  </si>
  <si>
    <t>K3-1C</t>
  </si>
  <si>
    <t>K3-1B</t>
  </si>
  <si>
    <t>K3-1A</t>
  </si>
  <si>
    <t>K4-5C</t>
  </si>
  <si>
    <t>K4-5B</t>
  </si>
  <si>
    <t>K4-5A</t>
  </si>
  <si>
    <t>K4-4C</t>
  </si>
  <si>
    <t>K4-4B</t>
  </si>
  <si>
    <t>K4-4A</t>
  </si>
  <si>
    <t>K4-2C</t>
  </si>
  <si>
    <t>K4-2B</t>
  </si>
  <si>
    <t>K4-2A</t>
  </si>
  <si>
    <t>K4-1C</t>
  </si>
  <si>
    <t>K4-1B</t>
  </si>
  <si>
    <t>K4-1A</t>
  </si>
  <si>
    <t>Printed Fri May 16 14:45:35 2025</t>
  </si>
  <si>
    <t>Standards Label</t>
  </si>
  <si>
    <t>PFPeA, PF4OPeA, PF5OHxA, 3,6-OPFHpA, PFEESA</t>
  </si>
  <si>
    <t>PFCA (C6-14), FOSAs, PFSAs, PFBS</t>
  </si>
  <si>
    <t>FPrPA(3:3 FTCA)</t>
  </si>
  <si>
    <t xml:space="preserve">5:3, 7:3 FTCA, </t>
  </si>
  <si>
    <t>FOSEs</t>
  </si>
  <si>
    <t>NBP1, NBP2</t>
  </si>
  <si>
    <t>Biosolids Masses</t>
  </si>
  <si>
    <t>(g)</t>
  </si>
  <si>
    <t>10ppb SPIKE</t>
  </si>
  <si>
    <t>Old Spike</t>
  </si>
  <si>
    <t>N/A</t>
  </si>
  <si>
    <t>sand spike</t>
  </si>
  <si>
    <t>100uL</t>
  </si>
  <si>
    <t>10ppb PFOA</t>
  </si>
  <si>
    <t>EIS</t>
  </si>
  <si>
    <t>50uL</t>
  </si>
  <si>
    <t>NIS</t>
  </si>
  <si>
    <t>25uL</t>
  </si>
  <si>
    <t>NOTES:</t>
  </si>
  <si>
    <t>amount into extract</t>
  </si>
  <si>
    <t>conc. in extract</t>
  </si>
  <si>
    <t>conc. in vial</t>
  </si>
  <si>
    <t>9ppb PFOA</t>
  </si>
  <si>
    <t>5ppb PFOA</t>
  </si>
  <si>
    <t>4.5ppb PFOA</t>
  </si>
  <si>
    <t>PFBA,HFPO (Genx), FTS, ADONA, Cl-PFESA, PFPrA, TFA, PFEtS, PFMeS, PFPrS</t>
  </si>
  <si>
    <t>PFPi's, PF-PAs,SAMPAP</t>
  </si>
  <si>
    <t>low recovery</t>
  </si>
  <si>
    <t>check conc.</t>
  </si>
  <si>
    <t>high blank</t>
  </si>
  <si>
    <t>not working</t>
  </si>
  <si>
    <t>LINEST</t>
  </si>
  <si>
    <t>ratio</t>
  </si>
  <si>
    <t>By S/N Ratio</t>
  </si>
  <si>
    <t>LOD</t>
  </si>
  <si>
    <t>LOQ</t>
  </si>
  <si>
    <t>Background</t>
  </si>
  <si>
    <t>Spike</t>
  </si>
  <si>
    <t>±</t>
  </si>
  <si>
    <t>Conc.In Vial (ppb)</t>
  </si>
  <si>
    <t>Corr. Conc.(ppb)</t>
  </si>
  <si>
    <t>Conc. In soil (ng/g)</t>
  </si>
  <si>
    <t>Average</t>
  </si>
  <si>
    <t>Stdev</t>
  </si>
  <si>
    <t>%Recovery</t>
  </si>
  <si>
    <t>Uncertainty</t>
  </si>
  <si>
    <t>Combined</t>
  </si>
  <si>
    <t>6:2 FTS</t>
  </si>
  <si>
    <t>6:2 FTUCA</t>
  </si>
  <si>
    <t>20250514-59</t>
  </si>
  <si>
    <t>20250514-58</t>
  </si>
  <si>
    <t>20250514-57</t>
  </si>
  <si>
    <t>20250514-56</t>
  </si>
  <si>
    <t>20250514-55</t>
  </si>
  <si>
    <t>20250514-54</t>
  </si>
  <si>
    <t>20250514-53</t>
  </si>
  <si>
    <t>20250514-52</t>
  </si>
  <si>
    <t>20250514-51</t>
  </si>
  <si>
    <t>20250514-50</t>
  </si>
  <si>
    <t>20250514-49</t>
  </si>
  <si>
    <t>20250514-48</t>
  </si>
  <si>
    <t>20250514-47</t>
  </si>
  <si>
    <t>20250514-46</t>
  </si>
  <si>
    <t>20250514-45</t>
  </si>
  <si>
    <t>20250514-44</t>
  </si>
  <si>
    <t>20250514-43</t>
  </si>
  <si>
    <t>20250514-42</t>
  </si>
  <si>
    <t>20250514-41</t>
  </si>
  <si>
    <t>20250514-40</t>
  </si>
  <si>
    <t>20250514-39</t>
  </si>
  <si>
    <t>20250514-38</t>
  </si>
  <si>
    <t>20250514-37</t>
  </si>
  <si>
    <t>20250514-36</t>
  </si>
  <si>
    <t>20250514-35</t>
  </si>
  <si>
    <t>20250514-34</t>
  </si>
  <si>
    <t>20250514-33</t>
  </si>
  <si>
    <t>20250514-32</t>
  </si>
  <si>
    <t>20250514-31</t>
  </si>
  <si>
    <t>20250514-30</t>
  </si>
  <si>
    <t>20250514-29</t>
  </si>
  <si>
    <t>20250514-28</t>
  </si>
  <si>
    <t>20250514-27</t>
  </si>
  <si>
    <t>20250514-26</t>
  </si>
  <si>
    <t>20250514-25</t>
  </si>
  <si>
    <t>20250514-24</t>
  </si>
  <si>
    <t>20250514-23</t>
  </si>
  <si>
    <t>20250514-22</t>
  </si>
  <si>
    <t>20250514-21</t>
  </si>
  <si>
    <t>20250514-20</t>
  </si>
  <si>
    <t>20250514-19</t>
  </si>
  <si>
    <t>20250514-18</t>
  </si>
  <si>
    <t>20250514-17</t>
  </si>
  <si>
    <t>20250514-16</t>
  </si>
  <si>
    <t>20250514-15</t>
  </si>
  <si>
    <t>20250514-14</t>
  </si>
  <si>
    <t>20250514-13</t>
  </si>
  <si>
    <t>20250514-12</t>
  </si>
  <si>
    <t>Name</t>
  </si>
  <si>
    <t>Compound 132:  m2 PFTeDA 2</t>
  </si>
  <si>
    <t>Compound 131:  m2 PFTeDA 1</t>
  </si>
  <si>
    <t>Compound 130:  PFTeDA 2</t>
  </si>
  <si>
    <t>Compound 129:  PFTeDA 1</t>
  </si>
  <si>
    <t>Compound 128:  PFTrDA 2</t>
  </si>
  <si>
    <t>Compound 127:  PFTrDA 1</t>
  </si>
  <si>
    <t>Compound 126:  11Cl-PF3OUdS 2</t>
  </si>
  <si>
    <t>Compound 125:  11Cl-PF3OUdS 1</t>
  </si>
  <si>
    <t>Compound 124:  m2 PFDoDA 2</t>
  </si>
  <si>
    <t>Compound 123:  m2 PFDoDA 1</t>
  </si>
  <si>
    <t>Compound 122:  PFDoDA 2</t>
  </si>
  <si>
    <t>Compound 121:  PFDoDA 1</t>
  </si>
  <si>
    <t>Compound 120:  m5 N-EtFOSAA 2</t>
  </si>
  <si>
    <t>Compound 119:  m5 N-EtFOSAA 1</t>
  </si>
  <si>
    <t>Compound 118:  N-EtFOSAA 2</t>
  </si>
  <si>
    <t>Compound 117:  N-EtFOSAA 1</t>
  </si>
  <si>
    <t>Compound 116:  m9 N-EtFOSE 2</t>
  </si>
  <si>
    <t>Compound 115:  m9 N-EtFOSE 1</t>
  </si>
  <si>
    <t>Compound 114:  m3 N-MeFOSAA 2</t>
  </si>
  <si>
    <t>Compound 113:  m3 N-MeFOSAA 1</t>
  </si>
  <si>
    <t>Compound 112:  N-EtFOSE 2</t>
  </si>
  <si>
    <t>Compound 111:  N-EtFOSE 1</t>
  </si>
  <si>
    <t>Compound 110:  N-MeFOSAA 2</t>
  </si>
  <si>
    <t>Compound 109:  N-MeFOSAA 1</t>
  </si>
  <si>
    <t>Compound 108:  m7 PFUDA 2</t>
  </si>
  <si>
    <t>Compound 107:  m7 PFUDA 1</t>
  </si>
  <si>
    <t>Compound 106:  PFUDA 2</t>
  </si>
  <si>
    <t>Compound 105:  PFUDA 1</t>
  </si>
  <si>
    <t>Compound 104:  m2 10:2 FTUCA 1</t>
  </si>
  <si>
    <t>Compound 103:  10:2 FTUCA 1</t>
  </si>
  <si>
    <t>Compound 102:  m5 N-EtFOSA 2</t>
  </si>
  <si>
    <t>Compound 101:  m5 N-EtFOSA 1</t>
  </si>
  <si>
    <t>Compound 100:  9Cl-PF3ONS 2</t>
  </si>
  <si>
    <t>Compound 99:  9Cl-PF3ONS 1</t>
  </si>
  <si>
    <t>Compound 98:  m2 8:2 FTS 2</t>
  </si>
  <si>
    <t>Compound 97:  m2 8:2 FTS 1</t>
  </si>
  <si>
    <t>Compound 96:  8:2 FTS 2</t>
  </si>
  <si>
    <t>Compound 95:  8:2 FTS 1</t>
  </si>
  <si>
    <t>Compound 94:  N-EtFOSA 2</t>
  </si>
  <si>
    <t>Compound 93:  N-EtFOSA 1</t>
  </si>
  <si>
    <t>Compound 92:  m6 PFDA 2</t>
  </si>
  <si>
    <t>Compound 91:  m6 PFDA 1</t>
  </si>
  <si>
    <t>Compound 90:  m3 N-MeFOSA 2</t>
  </si>
  <si>
    <t>Compound 89:  m3 N-MeFOSA 1</t>
  </si>
  <si>
    <t>Compound 88:  m2 PFDA</t>
  </si>
  <si>
    <t>Compound 87:  PFDA 2</t>
  </si>
  <si>
    <t>Compound 86:  PFDA 1</t>
  </si>
  <si>
    <t>Compound 85:  N-MeFOSA 2</t>
  </si>
  <si>
    <t>Compound 84:  N-MeFOSA 1</t>
  </si>
  <si>
    <t>Compound 83:  m8 PFOS 2</t>
  </si>
  <si>
    <t>Compound 82:  m8 PFOS 1</t>
  </si>
  <si>
    <t>Compound 81:  m4 PFOS</t>
  </si>
  <si>
    <t>Compound 80:  PFOS 2</t>
  </si>
  <si>
    <t>Compound 79:  PFOS 1</t>
  </si>
  <si>
    <t>Compound 78:  m8 FOSA 2</t>
  </si>
  <si>
    <t>Compound 77:  m8 FOSA 1</t>
  </si>
  <si>
    <t>Compound 76:  FOSA 2</t>
  </si>
  <si>
    <t>Compound 75:  FOSA 1</t>
  </si>
  <si>
    <t>Compound 74:  m2 8:2 FTCA</t>
  </si>
  <si>
    <t>Compound 73:  8:2 FTCA</t>
  </si>
  <si>
    <t>Compound 72:  m9 PFNA 2</t>
  </si>
  <si>
    <t>Compound 71:  m9 PFNA 1</t>
  </si>
  <si>
    <t>Compound 70:  NBP2</t>
  </si>
  <si>
    <t>Compound 69:  m5 PFNA</t>
  </si>
  <si>
    <t>Compound 68:  PFNA 2</t>
  </si>
  <si>
    <t>Compound 67:  PFNA 1</t>
  </si>
  <si>
    <t>Compound 66:  m2 8:2 FTUCA</t>
  </si>
  <si>
    <t>Compound 65:  PFHpS 2</t>
  </si>
  <si>
    <t>Compound 64:  PFHpS 1</t>
  </si>
  <si>
    <t>Compound 63:  NBP1 2</t>
  </si>
  <si>
    <t>Compound 62:  NBP1 1</t>
  </si>
  <si>
    <t>Compound 61:  7:3 FTCA 2</t>
  </si>
  <si>
    <t>Compound 60:  7:3 FTCA 1</t>
  </si>
  <si>
    <t>Compound 59:  m2 6:2 FTS 2</t>
  </si>
  <si>
    <t>Compound 58:  m2 6:2 FTS 1</t>
  </si>
  <si>
    <t>Compound 57:  6:2 FTS 2</t>
  </si>
  <si>
    <t>Compound 56:  6:2 FTS 1</t>
  </si>
  <si>
    <t>Compound 55:  m8 PFOA 2</t>
  </si>
  <si>
    <t>Compound 54:  m8 PFOA 1</t>
  </si>
  <si>
    <t>Compound 53:  m4 PFOA</t>
  </si>
  <si>
    <t>Compound 52:  PFOA 2</t>
  </si>
  <si>
    <t>Compound 51:  PFOA 1</t>
  </si>
  <si>
    <t>Compound 50:  m3 PFHxS 2</t>
  </si>
  <si>
    <t>Compound 49:  m3 PFHxS 1</t>
  </si>
  <si>
    <t>Compound 48:  m2 PFHxS</t>
  </si>
  <si>
    <t>Compound 47:  PFHxS 2</t>
  </si>
  <si>
    <t>Compound 46:  PFHxS 1</t>
  </si>
  <si>
    <t>Compound 45:  m2 6:2 FTCA 1</t>
  </si>
  <si>
    <t>Compound 44:  NaDONA 2</t>
  </si>
  <si>
    <t>Compound 43:  NaDONA 1</t>
  </si>
  <si>
    <t>Compound 42:  6:2 FTCA</t>
  </si>
  <si>
    <t>Compound 41:  m4 PFHpA 2</t>
  </si>
  <si>
    <t>Compound 40:  m4 PFHpA 1</t>
  </si>
  <si>
    <t>Compound 39:  PFHpA 2</t>
  </si>
  <si>
    <t>Compound 38:  PFHpA 1</t>
  </si>
  <si>
    <t>Compound 37:  m2 6:2 FTUCA</t>
  </si>
  <si>
    <t>Compound 36:  6:2 FTUCA</t>
  </si>
  <si>
    <t>Compound 35:  PFPeS 2</t>
  </si>
  <si>
    <t>Compound 34:  PFPeS 1</t>
  </si>
  <si>
    <t>Compound 33:  5:3 FTCA 2</t>
  </si>
  <si>
    <t>Compound 32:  5:3 FTCA 1</t>
  </si>
  <si>
    <t>Compound 31:  m2 4:2 FTS 2</t>
  </si>
  <si>
    <t>Compound 30:  m2 4:2 FTS 1</t>
  </si>
  <si>
    <t>Compound 29:  4:2 FTS 2</t>
  </si>
  <si>
    <t>Compound 28:  4:2 FTS 1</t>
  </si>
  <si>
    <t>Compound 27:  m5 PFHxA 2</t>
  </si>
  <si>
    <t>Compound 26:  m5 PFHxA 1</t>
  </si>
  <si>
    <t>Compound 25:  PFEESA 2</t>
  </si>
  <si>
    <t>Compound 24:  PFEESA 1</t>
  </si>
  <si>
    <t>Compound 23:  m2 PFHxA</t>
  </si>
  <si>
    <t>Compound 22:  PFHxA 2</t>
  </si>
  <si>
    <t>Compound 21:  PFHxA 1</t>
  </si>
  <si>
    <t>Compound 20:  m3 PFBS 2</t>
  </si>
  <si>
    <t>Compound 19:  m3 PFBS 1</t>
  </si>
  <si>
    <t>Compound 18:  PFBS 2</t>
  </si>
  <si>
    <t>Compound 17:  PFBS 1</t>
  </si>
  <si>
    <t>Compound 16:  3,6 OPFHpA 2</t>
  </si>
  <si>
    <t>Compound 15:  3,6 OPFHpA 1</t>
  </si>
  <si>
    <t>Compound 14:  m3 HFPO-DA</t>
  </si>
  <si>
    <t>Compound 13:  HFPO-DA</t>
  </si>
  <si>
    <t>Compound 12:  PFO5HxA</t>
  </si>
  <si>
    <t>Compound 11:  m5 PFPeA 1</t>
  </si>
  <si>
    <t>Compound 10:  PFPeA 1</t>
  </si>
  <si>
    <t>Compound 9:  3:3 FTCA</t>
  </si>
  <si>
    <t>Compound 8:  PFO4PeA 1</t>
  </si>
  <si>
    <t>Compound 7:  m4 PFBA 1</t>
  </si>
  <si>
    <t>Compound 6:  m3 PFBA</t>
  </si>
  <si>
    <t>Printed Sun Jun 29 01:04:25 2025</t>
  </si>
  <si>
    <t>20250617-49</t>
  </si>
  <si>
    <t>20250617-48</t>
  </si>
  <si>
    <t>20250617-47</t>
  </si>
  <si>
    <t>20250617-46</t>
  </si>
  <si>
    <t>20250617-45</t>
  </si>
  <si>
    <t>20250617-44</t>
  </si>
  <si>
    <t>20250617-43</t>
  </si>
  <si>
    <t>20250617-42</t>
  </si>
  <si>
    <t>20250617-41</t>
  </si>
  <si>
    <t>20250617-40</t>
  </si>
  <si>
    <t>20250617-39</t>
  </si>
  <si>
    <t>20250617-38</t>
  </si>
  <si>
    <t>20250617-37</t>
  </si>
  <si>
    <t>20250617-36</t>
  </si>
  <si>
    <t>20250617-35</t>
  </si>
  <si>
    <t>20250617-34</t>
  </si>
  <si>
    <t>20250617-33</t>
  </si>
  <si>
    <t>20250617-32</t>
  </si>
  <si>
    <t>20250617-31</t>
  </si>
  <si>
    <t>20250617-30</t>
  </si>
  <si>
    <t>20250617-29</t>
  </si>
  <si>
    <t>20250617-28</t>
  </si>
  <si>
    <t>20250617-27</t>
  </si>
  <si>
    <t>20250617-26</t>
  </si>
  <si>
    <t>20250617-25</t>
  </si>
  <si>
    <t>20250617-24</t>
  </si>
  <si>
    <t>20250617-23</t>
  </si>
  <si>
    <t>20250617-22</t>
  </si>
  <si>
    <t>20250617-21</t>
  </si>
  <si>
    <t>20250617-20</t>
  </si>
  <si>
    <t>20250617-19</t>
  </si>
  <si>
    <t>20250617-18</t>
  </si>
  <si>
    <t>20250617-17</t>
  </si>
  <si>
    <t>20250617-16</t>
  </si>
  <si>
    <t>20250617-15</t>
  </si>
  <si>
    <t>20250617-14</t>
  </si>
  <si>
    <t>20250617-13</t>
  </si>
  <si>
    <t>20250617-12</t>
  </si>
  <si>
    <t>Compound 68:  6-18 diPAP 1 +</t>
  </si>
  <si>
    <t>Compound 67:  8-16 diPAP 1 +</t>
  </si>
  <si>
    <t>Compound 66:  10-14 diPAP 1 +</t>
  </si>
  <si>
    <t>Compound 65:  12-12 diPAP 1 +</t>
  </si>
  <si>
    <t>Compound 64:  6-16 diPAP 1 +</t>
  </si>
  <si>
    <t>Compound 63:  8-14 diPAP 1 +</t>
  </si>
  <si>
    <t>Compound 62:  10-12 diPAP 1 +</t>
  </si>
  <si>
    <t>Compound 61:  diSAmPAP 2</t>
  </si>
  <si>
    <t>Compound 60:  diSAmPAP 1</t>
  </si>
  <si>
    <t>Compound 59:  6-14 diPAP 1 +</t>
  </si>
  <si>
    <t>Compound 58:  8-12 diPAP 1 +</t>
  </si>
  <si>
    <t>Compound 57:  10-10 diPAP 1 +</t>
  </si>
  <si>
    <t>Compound 56:  6-12 diPAP 1 +</t>
  </si>
  <si>
    <t>Compound 55:  8-10 diPAP 1 +</t>
  </si>
  <si>
    <t>Compound 54:  m4 8-8 diPAP 2</t>
  </si>
  <si>
    <t>Compound 53:  m4 8-8 diPAP 1</t>
  </si>
  <si>
    <t>Compound 52:  8-8-8 triPAP 2 *</t>
  </si>
  <si>
    <t>Compound 51:  8-8-8 triPAP 1 *</t>
  </si>
  <si>
    <t>Compound 50:  8-8 diPAP 2</t>
  </si>
  <si>
    <t>Compound 49:  8-8 diPAP 1 +</t>
  </si>
  <si>
    <t>Compound 48:  6-10 diPAP 1 +</t>
  </si>
  <si>
    <t>Compound 47:  8:8 PFPi 2</t>
  </si>
  <si>
    <t>Compound 46:  8:8 PFPi 1</t>
  </si>
  <si>
    <t>Compound 45:  6-8-10 triPAP 2 *</t>
  </si>
  <si>
    <t>Compound 44:  6-8-10 triPAP 1 *</t>
  </si>
  <si>
    <t>Compound 43:  6-8-8 triPAP 2 *</t>
  </si>
  <si>
    <t>Compound 42:  6-8-8 triPAP 1 *</t>
  </si>
  <si>
    <t>Compound 41:  6-8 diPAP 2</t>
  </si>
  <si>
    <t>Compound 40:  6-8 diPAP 1</t>
  </si>
  <si>
    <t>Compound 39:  6:8 PFPi 2</t>
  </si>
  <si>
    <t>Compound 38:  6:8 PFPi 1</t>
  </si>
  <si>
    <t>Compound 37:  m4 6-6 diPAP 1</t>
  </si>
  <si>
    <t>Compound 36:  6-6-12 triPAP 2 *</t>
  </si>
  <si>
    <t>Compound 35:  6-6-12 triPAP 1 *</t>
  </si>
  <si>
    <t>Compound 34:  6-6-10 triPAP 2 *</t>
  </si>
  <si>
    <t>Compound 33:  6-6-10 triPAP 1 *</t>
  </si>
  <si>
    <t>Compound 32:  6-6-8 triPAP 2</t>
  </si>
  <si>
    <t>Compound 31:  6-6-8 triPAP 1</t>
  </si>
  <si>
    <t>Compound 30:  6-6-6 triPAP 2</t>
  </si>
  <si>
    <t>Compound 29:  6-6-6 triPAP 1</t>
  </si>
  <si>
    <t>Compound 28:  6-6 diPAP 2</t>
  </si>
  <si>
    <t>Compound 27:  6-6 diPAP 1</t>
  </si>
  <si>
    <t>Compound 26:  12:2 monoPAP 2</t>
  </si>
  <si>
    <t>Compound 25:  12:2 monoPAP 1</t>
  </si>
  <si>
    <t>Compound 24:  6:6 PFPi 2</t>
  </si>
  <si>
    <t>Compound 23:  6:6 PFPi 1</t>
  </si>
  <si>
    <t>Compound 22:  SAmPAP 2</t>
  </si>
  <si>
    <t>Compound 21:  SAmPAP 1</t>
  </si>
  <si>
    <t>Compound 20:  10:2 monoPAP 2</t>
  </si>
  <si>
    <t>Compound 19:  10:2 monoPAP 1</t>
  </si>
  <si>
    <t>Compound 18:  PFDPA 2</t>
  </si>
  <si>
    <t>Compound 17:  PFDPA 1</t>
  </si>
  <si>
    <t>Compound 16:  4-4 diPAP 2</t>
  </si>
  <si>
    <t>Compound 15:  4-4 diPAP 1</t>
  </si>
  <si>
    <t>Compound 14:  m2 8:2 monoPAP 2</t>
  </si>
  <si>
    <t>Compound 13:  m2 8:2 monoPAP 1</t>
  </si>
  <si>
    <t>Compound 12:  8:2 monoPAP 2</t>
  </si>
  <si>
    <t>Compound 11:  8:2 monoPAP 1</t>
  </si>
  <si>
    <t>Compound 10:  PFOPA 2</t>
  </si>
  <si>
    <t>Compound 9:  PFOPA 1</t>
  </si>
  <si>
    <t>Compound 8:  m2 6:2 monoPAP 2</t>
  </si>
  <si>
    <t>Compound 7:  m2 6:2 monoPAP 1</t>
  </si>
  <si>
    <t>Compound 6:  6:2 monoPAP 2</t>
  </si>
  <si>
    <t>Compound 5:  6:2 monoPAP 1</t>
  </si>
  <si>
    <t>Compound 4:  PFHxPA 2</t>
  </si>
  <si>
    <t>Compound 3:  PFHxPA 1</t>
  </si>
  <si>
    <t>Compound 2:  4:2 monoPAP 2</t>
  </si>
  <si>
    <t>Compound 1:  4:2 monoPAP 1</t>
  </si>
  <si>
    <t>Printed Tue Jul 01 18:22:03 2025</t>
  </si>
  <si>
    <r>
      <t xml:space="preserve">(6:2, 8:2) FTCA, (6:2, 10:2) FTUCA, </t>
    </r>
    <r>
      <rPr>
        <b/>
        <sz val="11"/>
        <color theme="1"/>
        <rFont val="Aptos Narrow"/>
        <scheme val="minor"/>
      </rPr>
      <t>(6:2, 8:2) monoPAP</t>
    </r>
  </si>
  <si>
    <t>&lt;LOD</t>
  </si>
  <si>
    <t>8-8-8 triPAP</t>
  </si>
  <si>
    <t>8:2 diPAP</t>
  </si>
  <si>
    <t>–</t>
  </si>
  <si>
    <t>6-10 diPAP</t>
  </si>
  <si>
    <t>8:8 PFPi</t>
  </si>
  <si>
    <t>44.9 ± 3.9</t>
  </si>
  <si>
    <t>&lt;LOQ</t>
  </si>
  <si>
    <t>6-8-10 triPAP</t>
  </si>
  <si>
    <t>53.7 ± 23.2</t>
  </si>
  <si>
    <t>6-8-8 triPAP</t>
  </si>
  <si>
    <t>6:2/8:2 diPAP</t>
  </si>
  <si>
    <t>6-6-12 triPAP</t>
  </si>
  <si>
    <t>6-6-10 triPAP</t>
  </si>
  <si>
    <t>6-6-8 triPAP</t>
  </si>
  <si>
    <t>6-6-6 triPAP</t>
  </si>
  <si>
    <t>6:2 diPAP</t>
  </si>
  <si>
    <t>12:2 monoPAP</t>
  </si>
  <si>
    <t>6:6 PFPi</t>
  </si>
  <si>
    <t>SAmPAP</t>
  </si>
  <si>
    <t>10:2 monoPAP</t>
  </si>
  <si>
    <t>PFDPA</t>
  </si>
  <si>
    <t>61.5 ± 22.8</t>
  </si>
  <si>
    <t>23.3 ± 6.5</t>
  </si>
  <si>
    <t>44.1 ± 35.9</t>
  </si>
  <si>
    <t>41.3 ± 24.1</t>
  </si>
  <si>
    <t>44.3 ± 34.3</t>
  </si>
  <si>
    <t>111.3 ± 71.2</t>
  </si>
  <si>
    <t>4:2 diPAP</t>
  </si>
  <si>
    <t>8:2 monoPAP</t>
  </si>
  <si>
    <t>PFOPA</t>
  </si>
  <si>
    <t>6:2 monoPAP</t>
  </si>
  <si>
    <t>PFHxPA</t>
  </si>
  <si>
    <t>4:2 monoPAP</t>
  </si>
  <si>
    <t>K3-6</t>
  </si>
  <si>
    <t>K3-4</t>
  </si>
  <si>
    <t>K3-3</t>
  </si>
  <si>
    <t>K3-2</t>
  </si>
  <si>
    <t>K3-1</t>
  </si>
  <si>
    <t>K4-5</t>
  </si>
  <si>
    <t>Analytes</t>
  </si>
  <si>
    <t> </t>
  </si>
  <si>
    <t>PFTeDA</t>
  </si>
  <si>
    <t xml:space="preserve"> PFTrDA </t>
  </si>
  <si>
    <t>11Cl-PF3OUdS</t>
  </si>
  <si>
    <t>PFDoDA</t>
  </si>
  <si>
    <t>N-EtFOSAA</t>
  </si>
  <si>
    <t>N-EtFOSE</t>
  </si>
  <si>
    <t>N-MeFOSAA</t>
  </si>
  <si>
    <t>PFUDA</t>
  </si>
  <si>
    <t>10:2 FTUCA</t>
  </si>
  <si>
    <t>9Cl-PF3ONS</t>
  </si>
  <si>
    <t>8:2 FTS</t>
  </si>
  <si>
    <t>N-EtFOSA</t>
  </si>
  <si>
    <t>PFDA</t>
  </si>
  <si>
    <t>N-MeFOSA</t>
  </si>
  <si>
    <t>0.9 ± 0.1</t>
  </si>
  <si>
    <t>1.4 ± 0.1</t>
  </si>
  <si>
    <t>1.4 ± 0.3</t>
  </si>
  <si>
    <t>1 ± 0.1</t>
  </si>
  <si>
    <t>0.9 ± 0</t>
  </si>
  <si>
    <t>0.6 ± 0.1</t>
  </si>
  <si>
    <t>0.7 ± 0</t>
  </si>
  <si>
    <t>0.9 ± 0.3</t>
  </si>
  <si>
    <t xml:space="preserve">PFOS </t>
  </si>
  <si>
    <t>FOSA</t>
  </si>
  <si>
    <t>-</t>
  </si>
  <si>
    <t>8:2 FTCA</t>
  </si>
  <si>
    <t>NBP2</t>
  </si>
  <si>
    <t xml:space="preserve">PFNA </t>
  </si>
  <si>
    <t>PFHpS</t>
  </si>
  <si>
    <t>NBP1</t>
  </si>
  <si>
    <t xml:space="preserve"> 7:3 FTCA</t>
  </si>
  <si>
    <t xml:space="preserve"> 6:2 FTS</t>
  </si>
  <si>
    <t>0.1 ± 0.4</t>
  </si>
  <si>
    <t>0.4 ± 0</t>
  </si>
  <si>
    <t>2.2 ± 1.6</t>
  </si>
  <si>
    <t>0.7 ± 0.5</t>
  </si>
  <si>
    <t>1.6 ± 3.4</t>
  </si>
  <si>
    <t>1.4 ± 1.2</t>
  </si>
  <si>
    <t>11.1 ± 17.8</t>
  </si>
  <si>
    <t>1.4 ± 0.4</t>
  </si>
  <si>
    <t>PFOA</t>
  </si>
  <si>
    <t xml:space="preserve"> PFHxS</t>
  </si>
  <si>
    <t>NaDONA</t>
  </si>
  <si>
    <t>6:2 FTCA</t>
  </si>
  <si>
    <t xml:space="preserve">PFHpA </t>
  </si>
  <si>
    <t>PFPeS</t>
  </si>
  <si>
    <t>5:3 FTCA</t>
  </si>
  <si>
    <t>4:2 FTS</t>
  </si>
  <si>
    <t>PFEESA</t>
  </si>
  <si>
    <t xml:space="preserve">PFHxA </t>
  </si>
  <si>
    <t>PFBS</t>
  </si>
  <si>
    <t>3,6 OPFHpA</t>
  </si>
  <si>
    <t>GenX</t>
  </si>
  <si>
    <t>PFO5HxA</t>
  </si>
  <si>
    <t>PFPeA</t>
  </si>
  <si>
    <t>3:3FTCA</t>
  </si>
  <si>
    <t>PFO4PeA</t>
  </si>
  <si>
    <t>PFBA</t>
  </si>
  <si>
    <t>PFEtS</t>
  </si>
  <si>
    <t>227.6 ± 24</t>
  </si>
  <si>
    <t>266.9 ± 47.4</t>
  </si>
  <si>
    <t>244.9 ± 18.6</t>
  </si>
  <si>
    <t>155.1 ± 147.4</t>
  </si>
  <si>
    <t>238 ± 107.7</t>
  </si>
  <si>
    <t>503.3 ± 228.2</t>
  </si>
  <si>
    <t>292.6 ± 34.6</t>
  </si>
  <si>
    <t>312.3 ± 136.2</t>
  </si>
  <si>
    <t>419.2 ± 53.3</t>
  </si>
  <si>
    <t>PFPrA</t>
  </si>
  <si>
    <t>15.7 ± 29</t>
  </si>
  <si>
    <t>7.1 ± 1.8</t>
  </si>
  <si>
    <t>11.1 ± 3.5</t>
  </si>
  <si>
    <t>5.1 ± 1</t>
  </si>
  <si>
    <t>5 ± 1.8</t>
  </si>
  <si>
    <t>10.9 ± 4</t>
  </si>
  <si>
    <t>64 ± 116.1</t>
  </si>
  <si>
    <t>6994.9 ± 12024.3</t>
  </si>
  <si>
    <t>12.7 ± 4</t>
  </si>
  <si>
    <t>PFMeS</t>
  </si>
  <si>
    <t>70.9 ± 42.6</t>
  </si>
  <si>
    <t>36 ± 28.7</t>
  </si>
  <si>
    <t>62 ± 80.6</t>
  </si>
  <si>
    <t>30 ± 2.9</t>
  </si>
  <si>
    <t>27.8 ± 7</t>
  </si>
  <si>
    <t>6.2 ± 5.5</t>
  </si>
  <si>
    <t>15.9 ± 20.6</t>
  </si>
  <si>
    <t>16.9 ± 26.2</t>
  </si>
  <si>
    <t>48.7 ± 19.2</t>
  </si>
  <si>
    <t>TFA</t>
  </si>
  <si>
    <t>K4-4</t>
  </si>
  <si>
    <t>K4-2</t>
  </si>
  <si>
    <t>K4-1</t>
  </si>
  <si>
    <t>PAPs (Zonyl) 8:2 diPAP</t>
  </si>
  <si>
    <t>4-4 diPAP</t>
  </si>
  <si>
    <t>12:1 monoPAP</t>
  </si>
  <si>
    <t>6-6 diPAP</t>
  </si>
  <si>
    <t>6-8 diPAP</t>
  </si>
  <si>
    <t>8-10 diPAP</t>
  </si>
  <si>
    <t>6-12 diPAP</t>
  </si>
  <si>
    <t>10-10 di PAP</t>
  </si>
  <si>
    <t>8-12 diPAP</t>
  </si>
  <si>
    <t>6-14 diPAP</t>
  </si>
  <si>
    <t>10-12 diPAP</t>
  </si>
  <si>
    <t>8-14 diPAP</t>
  </si>
  <si>
    <t>6-16 diPAP</t>
  </si>
  <si>
    <t>12-12 diPAP</t>
  </si>
  <si>
    <t>10-14 diPAP</t>
  </si>
  <si>
    <t>8-16 diPAP</t>
  </si>
  <si>
    <t>6-18 di 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</si>
</sst>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0"/>
      <name val="Arial"/>
      <family val="2"/>
    </font>
    <font>
      <sz val="12"/>
      <color theme="1"/>
      <name val="Aptos Narrow"/>
    </font>
    <font>
      <sz val="12"/>
      <name val="Aptos Narrow"/>
      <family val="2"/>
      <scheme val="minor"/>
    </font>
    <font>
      <b/>
      <sz val="12"/>
      <name val="Aptos Narrow"/>
      <scheme val="minor"/>
    </font>
    <font>
      <b/>
      <sz val="11"/>
      <color theme="1"/>
      <name val="Aptos Narrow"/>
      <scheme val="minor"/>
    </font>
    <font>
      <sz val="12"/>
      <color theme="8" tint="0.3999755851924192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1" fillId="0" borderId="0"/>
  </cellStyleXfs>
  <cellXfs count="48">
    <xf numFmtId="0" fontId="0" fillId="0" borderId="0" xfId="0"/>
    <xf numFmtId="0" fontId="20" fillId="0" borderId="0" xfId="0" applyFont="1" applyAlignment="1">
      <alignment wrapText="1"/>
    </xf>
    <xf numFmtId="0" fontId="20" fillId="12" borderId="10" xfId="21" applyFont="1" applyBorder="1" applyAlignment="1">
      <alignment wrapText="1"/>
    </xf>
    <xf numFmtId="0" fontId="20" fillId="16" borderId="10" xfId="25" applyFont="1" applyBorder="1" applyAlignment="1">
      <alignment wrapText="1"/>
    </xf>
    <xf numFmtId="0" fontId="20" fillId="20" borderId="10" xfId="29" applyFont="1" applyBorder="1" applyAlignment="1">
      <alignment wrapText="1"/>
    </xf>
    <xf numFmtId="0" fontId="20" fillId="24" borderId="10" xfId="33" applyFont="1" applyBorder="1" applyAlignment="1">
      <alignment wrapText="1"/>
    </xf>
    <xf numFmtId="0" fontId="20" fillId="32" borderId="10" xfId="4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0" fillId="0" borderId="11" xfId="0" applyBorder="1"/>
    <xf numFmtId="0" fontId="18" fillId="0" borderId="0" xfId="0" applyFont="1"/>
    <xf numFmtId="164" fontId="0" fillId="0" borderId="0" xfId="0" applyNumberFormat="1"/>
    <xf numFmtId="0" fontId="18" fillId="0" borderId="10" xfId="0" applyFont="1" applyBorder="1"/>
    <xf numFmtId="0" fontId="0" fillId="0" borderId="10" xfId="0" applyBorder="1"/>
    <xf numFmtId="0" fontId="0" fillId="0" borderId="0" xfId="0" applyAlignment="1">
      <alignment wrapText="1"/>
    </xf>
    <xf numFmtId="0" fontId="20" fillId="0" borderId="10" xfId="41" applyFont="1" applyFill="1" applyBorder="1" applyAlignment="1">
      <alignment wrapText="1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21" fillId="0" borderId="0" xfId="0" applyFont="1"/>
    <xf numFmtId="0" fontId="22" fillId="0" borderId="0" xfId="0" applyFont="1"/>
    <xf numFmtId="0" fontId="2" fillId="16" borderId="0" xfId="42"/>
    <xf numFmtId="0" fontId="2" fillId="20" borderId="0" xfId="43"/>
    <xf numFmtId="0" fontId="23" fillId="0" borderId="0" xfId="0" applyFont="1"/>
    <xf numFmtId="0" fontId="24" fillId="0" borderId="0" xfId="0" applyFont="1"/>
    <xf numFmtId="0" fontId="23" fillId="37" borderId="0" xfId="0" applyFont="1" applyFill="1"/>
    <xf numFmtId="0" fontId="18" fillId="37" borderId="0" xfId="0" applyFont="1" applyFill="1"/>
    <xf numFmtId="0" fontId="25" fillId="37" borderId="0" xfId="7" applyFont="1" applyFill="1"/>
    <xf numFmtId="0" fontId="26" fillId="37" borderId="0" xfId="7" applyFont="1" applyFill="1"/>
    <xf numFmtId="0" fontId="0" fillId="37" borderId="0" xfId="0" applyFill="1"/>
    <xf numFmtId="0" fontId="25" fillId="0" borderId="0" xfId="7" applyFont="1" applyFill="1"/>
    <xf numFmtId="0" fontId="26" fillId="0" borderId="0" xfId="7" applyFont="1" applyFill="1"/>
    <xf numFmtId="0" fontId="1" fillId="0" borderId="0" xfId="44"/>
    <xf numFmtId="0" fontId="0" fillId="0" borderId="0" xfId="0" applyAlignment="1">
      <alignment horizontal="right"/>
    </xf>
    <xf numFmtId="0" fontId="0" fillId="0" borderId="13" xfId="0" applyBorder="1"/>
    <xf numFmtId="0" fontId="21" fillId="0" borderId="13" xfId="0" applyFont="1" applyBorder="1"/>
    <xf numFmtId="0" fontId="28" fillId="0" borderId="0" xfId="0" applyFont="1"/>
    <xf numFmtId="0" fontId="29" fillId="0" borderId="0" xfId="0" applyFont="1"/>
    <xf numFmtId="0" fontId="0" fillId="38" borderId="14" xfId="0" applyFill="1" applyBorder="1"/>
    <xf numFmtId="0" fontId="0" fillId="38" borderId="12" xfId="0" applyFill="1" applyBorder="1"/>
    <xf numFmtId="0" fontId="0" fillId="38" borderId="15" xfId="0" applyFill="1" applyBorder="1"/>
    <xf numFmtId="0" fontId="0" fillId="38" borderId="16" xfId="0" applyFill="1" applyBorder="1"/>
    <xf numFmtId="0" fontId="30" fillId="0" borderId="0" xfId="0" applyFont="1"/>
    <xf numFmtId="2" fontId="0" fillId="0" borderId="0" xfId="0" applyNumberFormat="1"/>
    <xf numFmtId="165" fontId="0" fillId="0" borderId="0" xfId="0" applyNumberFormat="1"/>
    <xf numFmtId="165" fontId="30" fillId="0" borderId="0" xfId="0" applyNumberFormat="1" applyFont="1"/>
    <xf numFmtId="165" fontId="31" fillId="0" borderId="0" xfId="0" applyNumberFormat="1" applyFont="1"/>
    <xf numFmtId="165" fontId="21" fillId="0" borderId="0" xfId="0" applyNumberFormat="1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2 2" xfId="42" xr:uid="{525C10B8-E0D9-4705-BB88-033111B0CD36}"/>
    <cellStyle name="60% - Accent3" xfId="29" builtinId="40" customBuiltin="1"/>
    <cellStyle name="60% - Accent3 2" xfId="43" xr:uid="{66A89470-A103-4C26-9AAE-19D1557D3487}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4CC0D62F-1D1B-4F48-9B42-8B3522A66A0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1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3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4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5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6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7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8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9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0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1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2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3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4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5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6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7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8.xml"/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9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0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1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2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combined'!$C$8:$C$12</c:f>
              <c:numCache>
                <c:formatCode>General</c:formatCode>
                <c:ptCount val="5"/>
                <c:pt idx="0">
                  <c:v>1.6</c:v>
                </c:pt>
                <c:pt idx="1">
                  <c:v>4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xVal>
          <c:yVal>
            <c:numRef>
              <c:f>'PFAS combined'!$H$8:$H$12</c:f>
              <c:numCache>
                <c:formatCode>General</c:formatCode>
                <c:ptCount val="5"/>
                <c:pt idx="0">
                  <c:v>1.3829953169212186E-5</c:v>
                </c:pt>
                <c:pt idx="1">
                  <c:v>6.100400414876926E-5</c:v>
                </c:pt>
                <c:pt idx="2">
                  <c:v>9.8724964312727961E-5</c:v>
                </c:pt>
                <c:pt idx="3">
                  <c:v>4.786437325630018E-4</c:v>
                </c:pt>
                <c:pt idx="4">
                  <c:v>2.0988483279854695E-3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A4-CC47-8FAB-B69D873D0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3,4'!$C$92:$C$97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'PAPs Kitcholm soils 3,4'!$H$92:$H$97</c:f>
              <c:numCache>
                <c:formatCode>General</c:formatCode>
                <c:ptCount val="6"/>
                <c:pt idx="0">
                  <c:v>0.11205879358158088</c:v>
                </c:pt>
                <c:pt idx="1">
                  <c:v>3.7642376254393026E-2</c:v>
                </c:pt>
                <c:pt idx="2">
                  <c:v>4.0270621443613062E-2</c:v>
                </c:pt>
                <c:pt idx="3">
                  <c:v>6.4675822420951767E-2</c:v>
                </c:pt>
                <c:pt idx="4">
                  <c:v>2.6189924131720707E-2</c:v>
                </c:pt>
                <c:pt idx="5">
                  <c:v>1.8259206796905611E-2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6-1E44-B931-F1764661E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3,4'!$C$8:$C$15</c:f>
              <c:numCache>
                <c:formatCode>0.0</c:formatCode>
                <c:ptCount val="8"/>
                <c:pt idx="0">
                  <c:v>0</c:v>
                </c:pt>
                <c:pt idx="1">
                  <c:v>0.87759558989346975</c:v>
                </c:pt>
                <c:pt idx="2">
                  <c:v>1.7551911797869395</c:v>
                </c:pt>
                <c:pt idx="3">
                  <c:v>3.510382359573879</c:v>
                </c:pt>
                <c:pt idx="4">
                  <c:v>7.020764719147758</c:v>
                </c:pt>
                <c:pt idx="5">
                  <c:v>10.531147078721638</c:v>
                </c:pt>
                <c:pt idx="6">
                  <c:v>14.041529438295516</c:v>
                </c:pt>
                <c:pt idx="7">
                  <c:v>17.551911797869398</c:v>
                </c:pt>
              </c:numCache>
            </c:numRef>
          </c:xVal>
          <c:yVal>
            <c:numRef>
              <c:f>'PAPs Kitcholm soils 3,4'!$H$8:$H$15</c:f>
              <c:numCache>
                <c:formatCode>General</c:formatCode>
                <c:ptCount val="8"/>
                <c:pt idx="0">
                  <c:v>2.5755134555604137E-4</c:v>
                </c:pt>
                <c:pt idx="1">
                  <c:v>8.045052292839904E-4</c:v>
                </c:pt>
                <c:pt idx="2">
                  <c:v>7.7960482100452525E-4</c:v>
                </c:pt>
                <c:pt idx="3">
                  <c:v>8.3701362349805609E-4</c:v>
                </c:pt>
                <c:pt idx="4">
                  <c:v>2.3725687910144348E-4</c:v>
                </c:pt>
                <c:pt idx="5">
                  <c:v>7.9616621735199259E-4</c:v>
                </c:pt>
                <c:pt idx="6">
                  <c:v>7.7595268028276415E-4</c:v>
                </c:pt>
                <c:pt idx="7">
                  <c:v>1.4577848023242732E-3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FE-DF4C-9C1A-6D8670A20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3,4'!$C$177:$C$182</c:f>
              <c:numCache>
                <c:formatCode>0.0</c:formatCode>
                <c:ptCount val="6"/>
                <c:pt idx="0">
                  <c:v>29.93096889913863</c:v>
                </c:pt>
                <c:pt idx="1">
                  <c:v>59.86193779827726</c:v>
                </c:pt>
                <c:pt idx="2">
                  <c:v>119.72387559655452</c:v>
                </c:pt>
                <c:pt idx="3">
                  <c:v>239.44775119310904</c:v>
                </c:pt>
                <c:pt idx="4">
                  <c:v>359.17162678966355</c:v>
                </c:pt>
                <c:pt idx="5">
                  <c:v>478.89550238621808</c:v>
                </c:pt>
              </c:numCache>
            </c:numRef>
          </c:xVal>
          <c:yVal>
            <c:numRef>
              <c:f>'PAPs Kitcholm soils 3,4'!$H$177:$H$182</c:f>
              <c:numCache>
                <c:formatCode>General</c:formatCode>
                <c:ptCount val="6"/>
                <c:pt idx="0">
                  <c:v>1.1257568700512344</c:v>
                </c:pt>
                <c:pt idx="1">
                  <c:v>4.3863255522200815</c:v>
                </c:pt>
                <c:pt idx="2">
                  <c:v>7.3984294981222254</c:v>
                </c:pt>
                <c:pt idx="3">
                  <c:v>15.768971113974969</c:v>
                </c:pt>
                <c:pt idx="4">
                  <c:v>14.325114128696461</c:v>
                </c:pt>
                <c:pt idx="5">
                  <c:v>17.183790523690771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8A-0142-AC5C-A5295E63C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3,4'!$C$346:$C$350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xVal>
          <c:yVal>
            <c:numRef>
              <c:f>'PAPs Kitcholm soils 3,4'!$H$346:$H$350</c:f>
              <c:numCache>
                <c:formatCode>General</c:formatCode>
                <c:ptCount val="5"/>
                <c:pt idx="0">
                  <c:v>3.5223670306445934E-3</c:v>
                </c:pt>
                <c:pt idx="1">
                  <c:v>7.9046815897928068E-3</c:v>
                </c:pt>
                <c:pt idx="2">
                  <c:v>2.3324153293383027E-3</c:v>
                </c:pt>
                <c:pt idx="3">
                  <c:v>3.8288596305828045E-2</c:v>
                </c:pt>
                <c:pt idx="4">
                  <c:v>0.10636953220908445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E-A049-BAAB-FECEB694B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3,4'!$C$429:$C$434</c:f>
              <c:numCache>
                <c:formatCode>0.0</c:formatCode>
                <c:ptCount val="6"/>
                <c:pt idx="0">
                  <c:v>11.6</c:v>
                </c:pt>
                <c:pt idx="1">
                  <c:v>23.3</c:v>
                </c:pt>
                <c:pt idx="2">
                  <c:v>46.5</c:v>
                </c:pt>
                <c:pt idx="3">
                  <c:v>93</c:v>
                </c:pt>
                <c:pt idx="4">
                  <c:v>139.5</c:v>
                </c:pt>
                <c:pt idx="5">
                  <c:v>186</c:v>
                </c:pt>
              </c:numCache>
            </c:numRef>
          </c:xVal>
          <c:yVal>
            <c:numRef>
              <c:f>'PAPs Kitcholm soils 3,4'!$H$429:$H$434</c:f>
              <c:numCache>
                <c:formatCode>General</c:formatCode>
                <c:ptCount val="6"/>
                <c:pt idx="0">
                  <c:v>1.2071759746296007</c:v>
                </c:pt>
                <c:pt idx="1">
                  <c:v>2.2135476015492173</c:v>
                </c:pt>
                <c:pt idx="2">
                  <c:v>4.394718039010896</c:v>
                </c:pt>
                <c:pt idx="3">
                  <c:v>9.3818043637700939</c:v>
                </c:pt>
                <c:pt idx="4">
                  <c:v>16.513636608523036</c:v>
                </c:pt>
                <c:pt idx="5">
                  <c:v>28.115268826322929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2A-1C46-A7BB-0BE701CA2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3,4'!$C$598:$C$603</c:f>
              <c:numCache>
                <c:formatCode>0.0</c:formatCode>
                <c:ptCount val="6"/>
                <c:pt idx="0">
                  <c:v>0.33072238261421888</c:v>
                </c:pt>
                <c:pt idx="1">
                  <c:v>0.66144476522843776</c:v>
                </c:pt>
                <c:pt idx="2">
                  <c:v>1.3228895304568755</c:v>
                </c:pt>
                <c:pt idx="3">
                  <c:v>1.9843342956853132</c:v>
                </c:pt>
                <c:pt idx="4">
                  <c:v>2.645779060913751</c:v>
                </c:pt>
                <c:pt idx="5">
                  <c:v>3.3072238261421889</c:v>
                </c:pt>
              </c:numCache>
            </c:numRef>
          </c:xVal>
          <c:yVal>
            <c:numRef>
              <c:f>'PAPs Kitcholm soils 3,4'!$H$598:$H$603</c:f>
              <c:numCache>
                <c:formatCode>General</c:formatCode>
                <c:ptCount val="6"/>
                <c:pt idx="0">
                  <c:v>2.7214067717994551E-4</c:v>
                </c:pt>
                <c:pt idx="1">
                  <c:v>1.3076521252776748E-3</c:v>
                </c:pt>
                <c:pt idx="2">
                  <c:v>4.4864796667105763E-3</c:v>
                </c:pt>
                <c:pt idx="3">
                  <c:v>6.2216365061672383E-3</c:v>
                </c:pt>
                <c:pt idx="4">
                  <c:v>9.0762910201513773E-3</c:v>
                </c:pt>
                <c:pt idx="5">
                  <c:v>1.0855769701896856E-2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9B-C241-9F80-9CCBE6A97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3,4'!$C$680:$C$685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</c:numCache>
            </c:numRef>
          </c:xVal>
          <c:yVal>
            <c:numRef>
              <c:f>'PAPs Kitcholm soils 3,4'!$H$680:$H$685</c:f>
              <c:numCache>
                <c:formatCode>General</c:formatCode>
                <c:ptCount val="6"/>
                <c:pt idx="0">
                  <c:v>1.1118813841126984E-2</c:v>
                </c:pt>
                <c:pt idx="1">
                  <c:v>0.74909432417647581</c:v>
                </c:pt>
                <c:pt idx="2">
                  <c:v>1.1376339534313402</c:v>
                </c:pt>
                <c:pt idx="3">
                  <c:v>2.4206859015976963</c:v>
                </c:pt>
                <c:pt idx="4">
                  <c:v>5.3816876031705743</c:v>
                </c:pt>
                <c:pt idx="5">
                  <c:v>9.6283438804139259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8E-7F48-9D64-FC79AE92F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3,4'!$C$764:$C$769</c:f>
              <c:numCache>
                <c:formatCode>0.0</c:formatCode>
                <c:ptCount val="6"/>
                <c:pt idx="0">
                  <c:v>0</c:v>
                </c:pt>
                <c:pt idx="1">
                  <c:v>3.8537431199985899</c:v>
                </c:pt>
                <c:pt idx="2">
                  <c:v>7.7074862399971797</c:v>
                </c:pt>
                <c:pt idx="3">
                  <c:v>15.414972479994359</c:v>
                </c:pt>
                <c:pt idx="4">
                  <c:v>30.829944959988719</c:v>
                </c:pt>
                <c:pt idx="5">
                  <c:v>46.244917439983077</c:v>
                </c:pt>
              </c:numCache>
            </c:numRef>
          </c:xVal>
          <c:yVal>
            <c:numRef>
              <c:f>'PAPs Kitcholm soils 3,4'!$H$764:$H$769</c:f>
              <c:numCache>
                <c:formatCode>General</c:formatCode>
                <c:ptCount val="6"/>
                <c:pt idx="0">
                  <c:v>5.3705768928418114E-2</c:v>
                </c:pt>
                <c:pt idx="1">
                  <c:v>0.50114094113776597</c:v>
                </c:pt>
                <c:pt idx="2">
                  <c:v>0.86337042883061332</c:v>
                </c:pt>
                <c:pt idx="3">
                  <c:v>1.5731507226330943</c:v>
                </c:pt>
                <c:pt idx="4">
                  <c:v>3.3306247670905709</c:v>
                </c:pt>
                <c:pt idx="5">
                  <c:v>5.6393571875556878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CA-8F4F-A15E-0D26703F9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3,4'!$C$849:$C$854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</c:numCache>
            </c:numRef>
          </c:xVal>
          <c:yVal>
            <c:numRef>
              <c:f>'PAPs Kitcholm soils 3,4'!$H$849:$H$854</c:f>
              <c:numCache>
                <c:formatCode>General</c:formatCode>
                <c:ptCount val="6"/>
                <c:pt idx="0">
                  <c:v>1.8190025515766602E-2</c:v>
                </c:pt>
                <c:pt idx="1">
                  <c:v>3.0946064047722998E-2</c:v>
                </c:pt>
                <c:pt idx="2">
                  <c:v>6.3944031220007899E-2</c:v>
                </c:pt>
                <c:pt idx="3">
                  <c:v>0.17575127055808071</c:v>
                </c:pt>
                <c:pt idx="4">
                  <c:v>0.34645398447569198</c:v>
                </c:pt>
                <c:pt idx="5">
                  <c:v>0.54226432771208899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8-B943-82DD-7AE5EDAB5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3,4'!$C$932:$C$938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</c:numCache>
            </c:numRef>
          </c:xVal>
          <c:yVal>
            <c:numRef>
              <c:f>'PAPs Kitcholm soils 3,4'!$H$932:$H$938</c:f>
              <c:numCache>
                <c:formatCode>General</c:formatCode>
                <c:ptCount val="7"/>
                <c:pt idx="0">
                  <c:v>1.6255775153015559E-2</c:v>
                </c:pt>
                <c:pt idx="1">
                  <c:v>8.5985327342230175E-2</c:v>
                </c:pt>
                <c:pt idx="2">
                  <c:v>0.17813609182502396</c:v>
                </c:pt>
                <c:pt idx="3">
                  <c:v>0.34682871318996555</c:v>
                </c:pt>
                <c:pt idx="4">
                  <c:v>0.56449256955160598</c:v>
                </c:pt>
                <c:pt idx="5">
                  <c:v>0.83288566425743027</c:v>
                </c:pt>
                <c:pt idx="6">
                  <c:v>1.1171416181396507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4D-B346-8B30-629368A12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3,4'!$C$1016:$C$1020</c:f>
              <c:numCache>
                <c:formatCode>0.0</c:formatCode>
                <c:ptCount val="5"/>
                <c:pt idx="0">
                  <c:v>0</c:v>
                </c:pt>
                <c:pt idx="1">
                  <c:v>1.5006157518088608</c:v>
                </c:pt>
                <c:pt idx="2">
                  <c:v>3.0012315036177215</c:v>
                </c:pt>
                <c:pt idx="3">
                  <c:v>6.002463007235443</c:v>
                </c:pt>
                <c:pt idx="4">
                  <c:v>12.004926014470886</c:v>
                </c:pt>
              </c:numCache>
            </c:numRef>
          </c:xVal>
          <c:yVal>
            <c:numRef>
              <c:f>'PAPs Kitcholm soils 3,4'!$H$1016:$H$1020</c:f>
              <c:numCache>
                <c:formatCode>General</c:formatCode>
                <c:ptCount val="5"/>
                <c:pt idx="0">
                  <c:v>1.4831873661469633E-2</c:v>
                </c:pt>
                <c:pt idx="1">
                  <c:v>0.11050870864207922</c:v>
                </c:pt>
                <c:pt idx="2">
                  <c:v>0.17701026797324876</c:v>
                </c:pt>
                <c:pt idx="3">
                  <c:v>0.37535108394964145</c:v>
                </c:pt>
                <c:pt idx="4">
                  <c:v>0.70591850389819588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72-674F-9913-E7D2D74DE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3,4'!$C$1100:$C$1106</c:f>
              <c:numCache>
                <c:formatCode>0.0</c:formatCode>
                <c:ptCount val="7"/>
                <c:pt idx="0">
                  <c:v>0</c:v>
                </c:pt>
                <c:pt idx="1">
                  <c:v>14.567464926064824</c:v>
                </c:pt>
                <c:pt idx="2">
                  <c:v>29.134929852129648</c:v>
                </c:pt>
                <c:pt idx="3">
                  <c:v>58.269859704259297</c:v>
                </c:pt>
                <c:pt idx="4">
                  <c:v>116.53971940851859</c:v>
                </c:pt>
                <c:pt idx="5">
                  <c:v>174.8095791127779</c:v>
                </c:pt>
                <c:pt idx="6">
                  <c:v>233.07943881703719</c:v>
                </c:pt>
              </c:numCache>
            </c:numRef>
          </c:xVal>
          <c:yVal>
            <c:numRef>
              <c:f>'PAPs Kitcholm soils 3,4'!$H$1100:$H$1106</c:f>
              <c:numCache>
                <c:formatCode>General</c:formatCode>
                <c:ptCount val="7"/>
                <c:pt idx="0">
                  <c:v>0.20495498757029423</c:v>
                </c:pt>
                <c:pt idx="1">
                  <c:v>1.4055532242324293</c:v>
                </c:pt>
                <c:pt idx="2">
                  <c:v>2.3488058352157903</c:v>
                </c:pt>
                <c:pt idx="3">
                  <c:v>4.5892885372018135</c:v>
                </c:pt>
                <c:pt idx="4">
                  <c:v>8.9920080519987522</c:v>
                </c:pt>
                <c:pt idx="5">
                  <c:v>14.410821993637862</c:v>
                </c:pt>
                <c:pt idx="6">
                  <c:v>19.496888161467737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35-1D45-A849-5BC166867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3,4'!$C$1226:$C$1231</c:f>
              <c:numCache>
                <c:formatCode>0.0</c:formatCode>
                <c:ptCount val="6"/>
                <c:pt idx="0">
                  <c:v>0</c:v>
                </c:pt>
                <c:pt idx="1">
                  <c:v>0.55029760737981426</c:v>
                </c:pt>
                <c:pt idx="2">
                  <c:v>1.1005952147596285</c:v>
                </c:pt>
                <c:pt idx="3">
                  <c:v>2.201190429519257</c:v>
                </c:pt>
                <c:pt idx="4">
                  <c:v>4.4023808590385141</c:v>
                </c:pt>
                <c:pt idx="5">
                  <c:v>6.6035712885577711</c:v>
                </c:pt>
              </c:numCache>
            </c:numRef>
          </c:xVal>
          <c:yVal>
            <c:numRef>
              <c:f>'PAPs Kitcholm soils 3,4'!$H$1226:$H$1231</c:f>
              <c:numCache>
                <c:formatCode>General</c:formatCode>
                <c:ptCount val="6"/>
                <c:pt idx="0">
                  <c:v>3.197055897986547E-2</c:v>
                </c:pt>
                <c:pt idx="1">
                  <c:v>0.10069900803560036</c:v>
                </c:pt>
                <c:pt idx="2">
                  <c:v>0.10861117561899356</c:v>
                </c:pt>
                <c:pt idx="3">
                  <c:v>0.25131192607301595</c:v>
                </c:pt>
                <c:pt idx="4">
                  <c:v>0.27108208855693938</c:v>
                </c:pt>
                <c:pt idx="5">
                  <c:v>0.41476708093304926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6-484D-AA6C-3DA41FA7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3,4'!$C$1269:$C$1274</c:f>
              <c:numCache>
                <c:formatCode>0.0</c:formatCode>
                <c:ptCount val="6"/>
                <c:pt idx="0">
                  <c:v>1.4504533796394039</c:v>
                </c:pt>
                <c:pt idx="1">
                  <c:v>2.9009067592788078</c:v>
                </c:pt>
                <c:pt idx="2">
                  <c:v>5.8018135185576156</c:v>
                </c:pt>
                <c:pt idx="3">
                  <c:v>11.603627037115231</c:v>
                </c:pt>
                <c:pt idx="4">
                  <c:v>17.405440555672847</c:v>
                </c:pt>
                <c:pt idx="5">
                  <c:v>23.207254074230462</c:v>
                </c:pt>
              </c:numCache>
            </c:numRef>
          </c:xVal>
          <c:yVal>
            <c:numRef>
              <c:f>'PAPs Kitcholm soils 3,4'!$H$1269:$H$1274</c:f>
              <c:numCache>
                <c:formatCode>General</c:formatCode>
                <c:ptCount val="6"/>
                <c:pt idx="0">
                  <c:v>2.9057176546479536E-2</c:v>
                </c:pt>
                <c:pt idx="1">
                  <c:v>5.9175637981569384E-2</c:v>
                </c:pt>
                <c:pt idx="2">
                  <c:v>0.17000286688675448</c:v>
                </c:pt>
                <c:pt idx="3">
                  <c:v>0.17819784730137986</c:v>
                </c:pt>
                <c:pt idx="4">
                  <c:v>0.26177060047527845</c:v>
                </c:pt>
                <c:pt idx="5">
                  <c:v>0.46428331855114302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74-2047-A35E-14518F904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05457161225727"/>
                  <c:y val="2.0728376657998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3,4'!$C$1353:$C$1359</c:f>
              <c:numCache>
                <c:formatCode>0.0</c:formatCode>
                <c:ptCount val="7"/>
                <c:pt idx="0">
                  <c:v>0.9</c:v>
                </c:pt>
                <c:pt idx="1">
                  <c:v>1.9</c:v>
                </c:pt>
                <c:pt idx="2">
                  <c:v>3.8</c:v>
                </c:pt>
                <c:pt idx="3">
                  <c:v>7.6</c:v>
                </c:pt>
                <c:pt idx="4">
                  <c:v>11.4</c:v>
                </c:pt>
                <c:pt idx="5">
                  <c:v>15.2</c:v>
                </c:pt>
                <c:pt idx="6">
                  <c:v>19</c:v>
                </c:pt>
              </c:numCache>
            </c:numRef>
          </c:xVal>
          <c:yVal>
            <c:numRef>
              <c:f>'PAPs Kitcholm soils 3,4'!$H$1353:$H$1359</c:f>
              <c:numCache>
                <c:formatCode>General</c:formatCode>
                <c:ptCount val="7"/>
                <c:pt idx="0">
                  <c:v>1.427259017610125E-2</c:v>
                </c:pt>
                <c:pt idx="1">
                  <c:v>2.4747562507721688E-2</c:v>
                </c:pt>
                <c:pt idx="2">
                  <c:v>7.2130518976855615E-2</c:v>
                </c:pt>
                <c:pt idx="3">
                  <c:v>8.4964974270509891E-2</c:v>
                </c:pt>
                <c:pt idx="4">
                  <c:v>0.12404316508365953</c:v>
                </c:pt>
                <c:pt idx="5">
                  <c:v>0.12357169169989431</c:v>
                </c:pt>
                <c:pt idx="6">
                  <c:v>0.14079660944618569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3-F34F-A506-081B4A4AD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05457161225727"/>
                  <c:y val="2.0728376657998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3,4'!$C$1438:$C$1442</c:f>
              <c:numCache>
                <c:formatCode>0.0</c:formatCode>
                <c:ptCount val="5"/>
                <c:pt idx="0">
                  <c:v>1.2586456121749094</c:v>
                </c:pt>
                <c:pt idx="1">
                  <c:v>2.5172912243498189</c:v>
                </c:pt>
                <c:pt idx="2">
                  <c:v>5.0345824486996378</c:v>
                </c:pt>
                <c:pt idx="3">
                  <c:v>7.5518736730494576</c:v>
                </c:pt>
                <c:pt idx="4">
                  <c:v>10.069164897399276</c:v>
                </c:pt>
              </c:numCache>
            </c:numRef>
          </c:xVal>
          <c:yVal>
            <c:numRef>
              <c:f>'PAPs Kitcholm soils 3,4'!$H$1438:$H$1442</c:f>
              <c:numCache>
                <c:formatCode>General</c:formatCode>
                <c:ptCount val="5"/>
                <c:pt idx="0">
                  <c:v>4.8617429170657372E-3</c:v>
                </c:pt>
                <c:pt idx="1">
                  <c:v>1.5680780074609411E-2</c:v>
                </c:pt>
                <c:pt idx="2">
                  <c:v>2.2389765491555073E-2</c:v>
                </c:pt>
                <c:pt idx="3">
                  <c:v>2.9003664602747434E-2</c:v>
                </c:pt>
                <c:pt idx="4">
                  <c:v>5.8402665911447701E-2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F-3946-B0A9-137E51023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05457161225727"/>
                  <c:y val="2.0728376657998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3,4'!$C$1647:$C$1651</c:f>
              <c:numCache>
                <c:formatCode>0.0</c:formatCode>
                <c:ptCount val="5"/>
                <c:pt idx="0">
                  <c:v>13.636284182407842</c:v>
                </c:pt>
                <c:pt idx="1">
                  <c:v>27.272568364815683</c:v>
                </c:pt>
                <c:pt idx="2">
                  <c:v>54.545136729631366</c:v>
                </c:pt>
                <c:pt idx="3">
                  <c:v>109.09027345926273</c:v>
                </c:pt>
                <c:pt idx="4">
                  <c:v>163.6354101888941</c:v>
                </c:pt>
              </c:numCache>
            </c:numRef>
          </c:xVal>
          <c:yVal>
            <c:numRef>
              <c:f>'PAPs Kitcholm soils 3,4'!$H$1647:$H$1651</c:f>
              <c:numCache>
                <c:formatCode>General</c:formatCode>
                <c:ptCount val="5"/>
                <c:pt idx="0">
                  <c:v>1.1106360397297605</c:v>
                </c:pt>
                <c:pt idx="1">
                  <c:v>1.8216286816910972</c:v>
                </c:pt>
                <c:pt idx="2">
                  <c:v>3.4659908083741238</c:v>
                </c:pt>
                <c:pt idx="3">
                  <c:v>8.1305959309847697</c:v>
                </c:pt>
                <c:pt idx="4">
                  <c:v>13.017539493068227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07-0843-B1C8-645FC3144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05457161225727"/>
                  <c:y val="2.0728376657998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3,4'!$C$1732:$C$1736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100</c:v>
                </c:pt>
              </c:numCache>
            </c:numRef>
          </c:xVal>
          <c:yVal>
            <c:numRef>
              <c:f>'PAPs Kitcholm soils 3,4'!$H$1732:$H$1736</c:f>
              <c:numCache>
                <c:formatCode>General</c:formatCode>
                <c:ptCount val="5"/>
                <c:pt idx="0">
                  <c:v>0.49202725370448103</c:v>
                </c:pt>
                <c:pt idx="1">
                  <c:v>1.4382393829797433</c:v>
                </c:pt>
                <c:pt idx="2">
                  <c:v>1.8876460313910834</c:v>
                </c:pt>
                <c:pt idx="3">
                  <c:v>3.6624125534153409</c:v>
                </c:pt>
                <c:pt idx="4">
                  <c:v>4.5487769369935265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B9-8549-99C2-24399ADBC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05457161225727"/>
                  <c:y val="2.0728376657998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3,4'!$C$1815:$C$1820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100</c:v>
                </c:pt>
              </c:numCache>
            </c:numRef>
          </c:xVal>
          <c:yVal>
            <c:numRef>
              <c:f>'PAPs Kitcholm soils 3,4'!$H$1815:$H$1820</c:f>
              <c:numCache>
                <c:formatCode>General</c:formatCode>
                <c:ptCount val="6"/>
                <c:pt idx="0">
                  <c:v>0.67665286973103866</c:v>
                </c:pt>
                <c:pt idx="1">
                  <c:v>1.1972950744768347</c:v>
                </c:pt>
                <c:pt idx="2">
                  <c:v>1.4560032171981612</c:v>
                </c:pt>
                <c:pt idx="3">
                  <c:v>2.4714005112987354</c:v>
                </c:pt>
                <c:pt idx="4">
                  <c:v>3.290114484594941</c:v>
                </c:pt>
                <c:pt idx="5">
                  <c:v>4.984519100851581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77-C64D-AA6D-9A1A94675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05457161225727"/>
                  <c:y val="2.0728376657998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3,4'!$C$1898:$C$1904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</c:numCache>
            </c:numRef>
          </c:xVal>
          <c:yVal>
            <c:numRef>
              <c:f>'PAPs Kitcholm soils 3,4'!$H$1898:$H$1904</c:f>
              <c:numCache>
                <c:formatCode>General</c:formatCode>
                <c:ptCount val="7"/>
                <c:pt idx="0">
                  <c:v>2.0913542225632561E-3</c:v>
                </c:pt>
                <c:pt idx="1">
                  <c:v>0.23462841411012922</c:v>
                </c:pt>
                <c:pt idx="2">
                  <c:v>0.35591981252623378</c:v>
                </c:pt>
                <c:pt idx="3">
                  <c:v>0.70992084840285286</c:v>
                </c:pt>
                <c:pt idx="4">
                  <c:v>1.9925541366243407</c:v>
                </c:pt>
                <c:pt idx="5">
                  <c:v>2.9789330394762432</c:v>
                </c:pt>
                <c:pt idx="6">
                  <c:v>3.5848685793566686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CD-0842-B97E-F6F4453B9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05457161225727"/>
                  <c:y val="2.0728376657998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3,4'!$C$1985:$C$1989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'PAPs Kitcholm soils 3,4'!$H$1985:$H$1989</c:f>
              <c:numCache>
                <c:formatCode>General</c:formatCode>
                <c:ptCount val="5"/>
                <c:pt idx="0">
                  <c:v>1.8080733641596946E-5</c:v>
                </c:pt>
                <c:pt idx="1">
                  <c:v>6.7524494163609533E-3</c:v>
                </c:pt>
                <c:pt idx="2">
                  <c:v>1.3366266176471592E-2</c:v>
                </c:pt>
                <c:pt idx="3">
                  <c:v>3.7344417887973942E-2</c:v>
                </c:pt>
                <c:pt idx="4">
                  <c:v>2.5511198894299664E-2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B7-104F-B7EC-A97127F2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05457161225727"/>
                  <c:y val="2.0728376657998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3,4'!$C$2066:$C$2072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</c:numCache>
            </c:numRef>
          </c:xVal>
          <c:yVal>
            <c:numRef>
              <c:f>'PAPs Kitcholm soils 3,4'!$H$2066:$H$2072</c:f>
              <c:numCache>
                <c:formatCode>General</c:formatCode>
                <c:ptCount val="7"/>
                <c:pt idx="0">
                  <c:v>0.61970092775782259</c:v>
                </c:pt>
                <c:pt idx="1">
                  <c:v>2.8024740967690991</c:v>
                </c:pt>
                <c:pt idx="2">
                  <c:v>3.5829849299118668</c:v>
                </c:pt>
                <c:pt idx="3">
                  <c:v>6.6656366234753612</c:v>
                </c:pt>
                <c:pt idx="4">
                  <c:v>21.814174637925785</c:v>
                </c:pt>
                <c:pt idx="5">
                  <c:v>32.450738521093122</c:v>
                </c:pt>
                <c:pt idx="6">
                  <c:v>36.479429643825284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EC-6A48-8E12-C60570BF2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05457161225727"/>
                  <c:y val="2.0728376657998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'PAPs Kitcholm soils 3,4'!$C$2150:$C$2155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</c:numCache>
            </c:numRef>
          </c:xVal>
          <c:yVal>
            <c:numRef>
              <c:f>'PAPs Kitcholm soils 3,4'!$H$2150:$H$2155</c:f>
              <c:numCache>
                <c:formatCode>General</c:formatCode>
                <c:ptCount val="6"/>
                <c:pt idx="0">
                  <c:v>0.10121684178175601</c:v>
                </c:pt>
                <c:pt idx="1">
                  <c:v>0.24930570992605972</c:v>
                </c:pt>
                <c:pt idx="2">
                  <c:v>0.26171669081435012</c:v>
                </c:pt>
                <c:pt idx="3">
                  <c:v>0.39722794267764122</c:v>
                </c:pt>
                <c:pt idx="4">
                  <c:v>1.0061132840634563</c:v>
                </c:pt>
                <c:pt idx="5">
                  <c:v>1.5636510918439688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63-794C-836D-C5BA7C48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combined'!$C$8:$C$12</c:f>
              <c:numCache>
                <c:formatCode>General</c:formatCode>
                <c:ptCount val="5"/>
                <c:pt idx="0">
                  <c:v>1.6</c:v>
                </c:pt>
                <c:pt idx="1">
                  <c:v>4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xVal>
          <c:yVal>
            <c:numRef>
              <c:f>'PFAS combined'!$H$8:$H$12</c:f>
              <c:numCache>
                <c:formatCode>General</c:formatCode>
                <c:ptCount val="5"/>
                <c:pt idx="0">
                  <c:v>1.3829953169212186E-5</c:v>
                </c:pt>
                <c:pt idx="1">
                  <c:v>6.100400414876926E-5</c:v>
                </c:pt>
                <c:pt idx="2">
                  <c:v>9.8724964312727961E-5</c:v>
                </c:pt>
                <c:pt idx="3">
                  <c:v>4.786437325630018E-4</c:v>
                </c:pt>
                <c:pt idx="4">
                  <c:v>2.0988483279854695E-3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DE-4969-B476-A60F96D35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combined'!$C$59:$C$64</c:f>
              <c:numCache>
                <c:formatCode>General</c:formatCode>
                <c:ptCount val="6"/>
                <c:pt idx="0">
                  <c:v>0.4</c:v>
                </c:pt>
                <c:pt idx="1">
                  <c:v>1.6</c:v>
                </c:pt>
                <c:pt idx="2">
                  <c:v>4</c:v>
                </c:pt>
                <c:pt idx="3">
                  <c:v>20</c:v>
                </c:pt>
                <c:pt idx="4">
                  <c:v>40</c:v>
                </c:pt>
                <c:pt idx="5">
                  <c:v>80</c:v>
                </c:pt>
              </c:numCache>
            </c:numRef>
          </c:xVal>
          <c:yVal>
            <c:numRef>
              <c:f>'PFAS combined'!$H$59:$H$64</c:f>
              <c:numCache>
                <c:formatCode>General</c:formatCode>
                <c:ptCount val="6"/>
                <c:pt idx="0">
                  <c:v>5.9642839259912808E-6</c:v>
                </c:pt>
                <c:pt idx="1">
                  <c:v>4.7093129193719432E-4</c:v>
                </c:pt>
                <c:pt idx="2">
                  <c:v>3.0278362140641687E-4</c:v>
                </c:pt>
                <c:pt idx="3">
                  <c:v>5.7139846269146167E-3</c:v>
                </c:pt>
                <c:pt idx="4">
                  <c:v>2.0118862607444263E-2</c:v>
                </c:pt>
                <c:pt idx="5">
                  <c:v>3.6764883187737768E-2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F-46C1-8311-5F0877203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combined'!$C$110:$C$116</c:f>
              <c:numCache>
                <c:formatCode>General</c:formatCode>
                <c:ptCount val="7"/>
                <c:pt idx="0">
                  <c:v>0.08</c:v>
                </c:pt>
                <c:pt idx="1">
                  <c:v>0.4</c:v>
                </c:pt>
                <c:pt idx="2">
                  <c:v>1.6</c:v>
                </c:pt>
                <c:pt idx="3">
                  <c:v>4</c:v>
                </c:pt>
                <c:pt idx="4">
                  <c:v>20</c:v>
                </c:pt>
                <c:pt idx="5">
                  <c:v>40</c:v>
                </c:pt>
                <c:pt idx="6">
                  <c:v>80</c:v>
                </c:pt>
              </c:numCache>
            </c:numRef>
          </c:xVal>
          <c:yVal>
            <c:numRef>
              <c:f>'PFAS combined'!$H$110:$H$116</c:f>
              <c:numCache>
                <c:formatCode>General</c:formatCode>
                <c:ptCount val="7"/>
                <c:pt idx="0">
                  <c:v>1.1358835848866421E-2</c:v>
                </c:pt>
                <c:pt idx="1">
                  <c:v>1.3424493483187585E-2</c:v>
                </c:pt>
                <c:pt idx="2">
                  <c:v>1.4163155236804444E-2</c:v>
                </c:pt>
                <c:pt idx="3">
                  <c:v>1.6526245637157627E-2</c:v>
                </c:pt>
                <c:pt idx="4">
                  <c:v>4.0786166857668969E-2</c:v>
                </c:pt>
                <c:pt idx="5">
                  <c:v>7.5330118226056994E-2</c:v>
                </c:pt>
                <c:pt idx="6">
                  <c:v>0.12800838568316469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DF-4F1F-BE95-06004414F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combined'!$C$162:$C$168</c:f>
              <c:numCache>
                <c:formatCode>General</c:formatCode>
                <c:ptCount val="7"/>
                <c:pt idx="0">
                  <c:v>0.08</c:v>
                </c:pt>
                <c:pt idx="1">
                  <c:v>0.4</c:v>
                </c:pt>
                <c:pt idx="2">
                  <c:v>1.6</c:v>
                </c:pt>
                <c:pt idx="3">
                  <c:v>4</c:v>
                </c:pt>
                <c:pt idx="4">
                  <c:v>20</c:v>
                </c:pt>
                <c:pt idx="5">
                  <c:v>40</c:v>
                </c:pt>
                <c:pt idx="6">
                  <c:v>80</c:v>
                </c:pt>
              </c:numCache>
            </c:numRef>
          </c:xVal>
          <c:yVal>
            <c:numRef>
              <c:f>'PFAS combined'!$H$162:$H$168</c:f>
              <c:numCache>
                <c:formatCode>General</c:formatCode>
                <c:ptCount val="7"/>
                <c:pt idx="0">
                  <c:v>1.0218726317715003E-2</c:v>
                </c:pt>
                <c:pt idx="1">
                  <c:v>1.0497555822576703E-2</c:v>
                </c:pt>
                <c:pt idx="2">
                  <c:v>3.5466843614026251E-2</c:v>
                </c:pt>
                <c:pt idx="3">
                  <c:v>5.659009732312939E-2</c:v>
                </c:pt>
                <c:pt idx="4">
                  <c:v>0.30060240253856274</c:v>
                </c:pt>
                <c:pt idx="5">
                  <c:v>0.78909043975085191</c:v>
                </c:pt>
                <c:pt idx="6">
                  <c:v>1.4989997739154048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3D-45C2-B00E-A9C8D451C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combined'!$C$214:$C$220</c:f>
              <c:numCache>
                <c:formatCode>General</c:formatCode>
                <c:ptCount val="7"/>
                <c:pt idx="0">
                  <c:v>0.08</c:v>
                </c:pt>
                <c:pt idx="1">
                  <c:v>0.4</c:v>
                </c:pt>
                <c:pt idx="2">
                  <c:v>1.6</c:v>
                </c:pt>
                <c:pt idx="3">
                  <c:v>4</c:v>
                </c:pt>
                <c:pt idx="4">
                  <c:v>20</c:v>
                </c:pt>
                <c:pt idx="5">
                  <c:v>40</c:v>
                </c:pt>
                <c:pt idx="6">
                  <c:v>80</c:v>
                </c:pt>
              </c:numCache>
            </c:numRef>
          </c:xVal>
          <c:yVal>
            <c:numRef>
              <c:f>'PFAS combined'!$H$214:$H$220</c:f>
              <c:numCache>
                <c:formatCode>General</c:formatCode>
                <c:ptCount val="7"/>
                <c:pt idx="0">
                  <c:v>3.5899786836102718E-2</c:v>
                </c:pt>
                <c:pt idx="1">
                  <c:v>2.9892020107126861E-2</c:v>
                </c:pt>
                <c:pt idx="2">
                  <c:v>0.11930530291732169</c:v>
                </c:pt>
                <c:pt idx="3">
                  <c:v>0.15527531815265463</c:v>
                </c:pt>
                <c:pt idx="4">
                  <c:v>0.84619690500010059</c:v>
                </c:pt>
                <c:pt idx="5">
                  <c:v>1.8728137041925463</c:v>
                </c:pt>
                <c:pt idx="6">
                  <c:v>3.4340634878557617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C8-424F-988D-84591E467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combined'!$C$267:$C$271</c:f>
              <c:numCache>
                <c:formatCode>General</c:formatCode>
                <c:ptCount val="5"/>
                <c:pt idx="0">
                  <c:v>0.2</c:v>
                </c:pt>
                <c:pt idx="1">
                  <c:v>0.8</c:v>
                </c:pt>
                <c:pt idx="2">
                  <c:v>2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'PFAS combined'!$H$267:$H$271</c:f>
              <c:numCache>
                <c:formatCode>General</c:formatCode>
                <c:ptCount val="5"/>
                <c:pt idx="0">
                  <c:v>1.0288007259251645E-2</c:v>
                </c:pt>
                <c:pt idx="1">
                  <c:v>3.883264381223156E-2</c:v>
                </c:pt>
                <c:pt idx="2">
                  <c:v>6.4917371425262951E-2</c:v>
                </c:pt>
                <c:pt idx="3">
                  <c:v>0.45955317472003054</c:v>
                </c:pt>
                <c:pt idx="4">
                  <c:v>0.96817125721001229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A-4E66-893E-CF91BC498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combined'!$C$319:$C$324</c:f>
              <c:numCache>
                <c:formatCode>General</c:formatCode>
                <c:ptCount val="6"/>
                <c:pt idx="0">
                  <c:v>0.5</c:v>
                </c:pt>
                <c:pt idx="1">
                  <c:v>2</c:v>
                </c:pt>
                <c:pt idx="2">
                  <c:v>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'PFAS combined'!$H$319:$H$324</c:f>
              <c:numCache>
                <c:formatCode>General</c:formatCode>
                <c:ptCount val="6"/>
                <c:pt idx="0">
                  <c:v>2.81022374187947E-5</c:v>
                </c:pt>
                <c:pt idx="1">
                  <c:v>2.7185964144902709E-4</c:v>
                </c:pt>
                <c:pt idx="2">
                  <c:v>7.9663960331708E-3</c:v>
                </c:pt>
                <c:pt idx="3">
                  <c:v>3.6691379623935774E-2</c:v>
                </c:pt>
                <c:pt idx="4">
                  <c:v>0.10633622344911164</c:v>
                </c:pt>
                <c:pt idx="5">
                  <c:v>0.22816988893918339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D7-4C79-833B-F0A3D6050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combined'!$C$371:$C$376</c:f>
              <c:numCache>
                <c:formatCode>General</c:formatCode>
                <c:ptCount val="6"/>
                <c:pt idx="0">
                  <c:v>0.2</c:v>
                </c:pt>
                <c:pt idx="1">
                  <c:v>0.8</c:v>
                </c:pt>
                <c:pt idx="2">
                  <c:v>2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</c:numCache>
            </c:numRef>
          </c:xVal>
          <c:yVal>
            <c:numRef>
              <c:f>'PFAS combined'!$H$371:$H$376</c:f>
              <c:numCache>
                <c:formatCode>General</c:formatCode>
                <c:ptCount val="6"/>
                <c:pt idx="0">
                  <c:v>3.4047138859085502E-2</c:v>
                </c:pt>
                <c:pt idx="1">
                  <c:v>5.5356230568246512E-2</c:v>
                </c:pt>
                <c:pt idx="2">
                  <c:v>0.11507609893559141</c:v>
                </c:pt>
                <c:pt idx="3">
                  <c:v>0.68142180392649798</c:v>
                </c:pt>
                <c:pt idx="4">
                  <c:v>1.3212923673043919</c:v>
                </c:pt>
                <c:pt idx="5">
                  <c:v>2.7472679739686243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89-4AB8-B8BF-CF55F33E2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combined'!$C$425:$C$428</c:f>
              <c:numCache>
                <c:formatCode>General</c:formatCode>
                <c:ptCount val="4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</c:numCache>
            </c:numRef>
          </c:xVal>
          <c:yVal>
            <c:numRef>
              <c:f>'PFAS combined'!$H$425:$H$428</c:f>
              <c:numCache>
                <c:formatCode>General</c:formatCode>
                <c:ptCount val="4"/>
                <c:pt idx="0">
                  <c:v>5.6898437921617667E-2</c:v>
                </c:pt>
                <c:pt idx="1">
                  <c:v>0.37562338146008539</c:v>
                </c:pt>
                <c:pt idx="2">
                  <c:v>1.0097606536434562</c:v>
                </c:pt>
                <c:pt idx="3">
                  <c:v>2.4005968410750653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61-4983-92C9-79371EF59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combined'!$C$423:$C$428</c:f>
              <c:numCache>
                <c:formatCode>General</c:formatCode>
                <c:ptCount val="6"/>
                <c:pt idx="0">
                  <c:v>0.2</c:v>
                </c:pt>
                <c:pt idx="1">
                  <c:v>0.8</c:v>
                </c:pt>
                <c:pt idx="2">
                  <c:v>2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</c:numCache>
            </c:numRef>
          </c:xVal>
          <c:yVal>
            <c:numRef>
              <c:f>'PFAS combined'!$H$423:$H$428</c:f>
              <c:numCache>
                <c:formatCode>General</c:formatCode>
                <c:ptCount val="6"/>
                <c:pt idx="0">
                  <c:v>8.2594694371528592E-3</c:v>
                </c:pt>
                <c:pt idx="1">
                  <c:v>3.9070710844617787E-2</c:v>
                </c:pt>
                <c:pt idx="2">
                  <c:v>5.6898437921617667E-2</c:v>
                </c:pt>
                <c:pt idx="3">
                  <c:v>0.37562338146008539</c:v>
                </c:pt>
                <c:pt idx="4">
                  <c:v>1.0097606536434562</c:v>
                </c:pt>
                <c:pt idx="5">
                  <c:v>2.4005968410750653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12-4240-B55B-55C89985F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combined'!$C$423:$C$428</c:f>
              <c:numCache>
                <c:formatCode>General</c:formatCode>
                <c:ptCount val="6"/>
                <c:pt idx="0">
                  <c:v>0.2</c:v>
                </c:pt>
                <c:pt idx="1">
                  <c:v>0.8</c:v>
                </c:pt>
                <c:pt idx="2">
                  <c:v>2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</c:numCache>
            </c:numRef>
          </c:xVal>
          <c:yVal>
            <c:numRef>
              <c:f>'PFAS combined'!$H$423:$H$428</c:f>
              <c:numCache>
                <c:formatCode>General</c:formatCode>
                <c:ptCount val="6"/>
                <c:pt idx="0">
                  <c:v>8.2594694371528592E-3</c:v>
                </c:pt>
                <c:pt idx="1">
                  <c:v>3.9070710844617787E-2</c:v>
                </c:pt>
                <c:pt idx="2">
                  <c:v>5.6898437921617667E-2</c:v>
                </c:pt>
                <c:pt idx="3">
                  <c:v>0.37562338146008539</c:v>
                </c:pt>
                <c:pt idx="4">
                  <c:v>1.0097606536434562</c:v>
                </c:pt>
                <c:pt idx="5">
                  <c:v>2.4005968410750653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CC-420C-905C-904761195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combined'!$C$578:$C$584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combined'!$H$578:$H$584</c:f>
              <c:numCache>
                <c:formatCode>General</c:formatCode>
                <c:ptCount val="7"/>
                <c:pt idx="0">
                  <c:v>3.1651476743875973E-2</c:v>
                </c:pt>
                <c:pt idx="1">
                  <c:v>2.2459749272927241E-2</c:v>
                </c:pt>
                <c:pt idx="2">
                  <c:v>6.873421590769542E-2</c:v>
                </c:pt>
                <c:pt idx="3">
                  <c:v>0.14065375145268411</c:v>
                </c:pt>
                <c:pt idx="4">
                  <c:v>0.87508614354597003</c:v>
                </c:pt>
                <c:pt idx="5">
                  <c:v>2.045321384185363</c:v>
                </c:pt>
                <c:pt idx="6">
                  <c:v>3.5736966278325317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F3-482C-9862-117F344E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combined'!$C$630:$C$635</c:f>
              <c:numCache>
                <c:formatCode>General</c:formatCode>
                <c:ptCount val="6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</c:numCache>
            </c:numRef>
          </c:xVal>
          <c:yVal>
            <c:numRef>
              <c:f>'PFAS combined'!$H$630:$H$635</c:f>
              <c:numCache>
                <c:formatCode>General</c:formatCode>
                <c:ptCount val="6"/>
                <c:pt idx="0">
                  <c:v>7.0686213068327466E-2</c:v>
                </c:pt>
                <c:pt idx="1">
                  <c:v>7.7337727142804846E-2</c:v>
                </c:pt>
                <c:pt idx="2">
                  <c:v>0.11900086266076169</c:v>
                </c:pt>
                <c:pt idx="3">
                  <c:v>0.25486534503358288</c:v>
                </c:pt>
                <c:pt idx="4">
                  <c:v>0.87985735196043624</c:v>
                </c:pt>
                <c:pt idx="5">
                  <c:v>1.7670883804223443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F1-4025-8A1B-35E24A0C5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combined'!$C$681:$C$687</c:f>
              <c:numCache>
                <c:formatCode>General</c:formatCode>
                <c:ptCount val="7"/>
                <c:pt idx="0">
                  <c:v>0</c:v>
                </c:pt>
                <c:pt idx="1">
                  <c:v>0.04</c:v>
                </c:pt>
                <c:pt idx="2">
                  <c:v>0.2</c:v>
                </c:pt>
                <c:pt idx="3">
                  <c:v>0.8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combined'!$H$681:$H$687</c:f>
              <c:numCache>
                <c:formatCode>General</c:formatCode>
                <c:ptCount val="7"/>
                <c:pt idx="0">
                  <c:v>8.653536716478219E-2</c:v>
                </c:pt>
                <c:pt idx="1">
                  <c:v>0.70388050861659324</c:v>
                </c:pt>
                <c:pt idx="2">
                  <c:v>0.69944472197458152</c:v>
                </c:pt>
                <c:pt idx="3">
                  <c:v>2.6438251410936351</c:v>
                </c:pt>
                <c:pt idx="4">
                  <c:v>4.2504232482953022</c:v>
                </c:pt>
                <c:pt idx="5">
                  <c:v>23.987661420937304</c:v>
                </c:pt>
                <c:pt idx="6">
                  <c:v>51.506675955175872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D-443B-86A3-91FCF7896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combined'!$C$736:$C$740</c:f>
              <c:numCache>
                <c:formatCode>General</c:formatCode>
                <c:ptCount val="5"/>
                <c:pt idx="0">
                  <c:v>1.6</c:v>
                </c:pt>
                <c:pt idx="1">
                  <c:v>4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xVal>
          <c:yVal>
            <c:numRef>
              <c:f>'PFAS combined'!$H$736:$H$740</c:f>
              <c:numCache>
                <c:formatCode>General</c:formatCode>
                <c:ptCount val="5"/>
                <c:pt idx="0">
                  <c:v>3.4805248257972016E-2</c:v>
                </c:pt>
                <c:pt idx="1">
                  <c:v>3.7984233755289039E-2</c:v>
                </c:pt>
                <c:pt idx="2">
                  <c:v>0.34312309997488288</c:v>
                </c:pt>
                <c:pt idx="3">
                  <c:v>0.93338276698513911</c:v>
                </c:pt>
                <c:pt idx="4">
                  <c:v>2.3834847745642138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65-4F13-B351-2E3FB6790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combined'!$C$786:$C$791</c:f>
              <c:numCache>
                <c:formatCode>General</c:formatCode>
                <c:ptCount val="6"/>
                <c:pt idx="0">
                  <c:v>0.5</c:v>
                </c:pt>
                <c:pt idx="1">
                  <c:v>2.5</c:v>
                </c:pt>
                <c:pt idx="2">
                  <c:v>10</c:v>
                </c:pt>
                <c:pt idx="3">
                  <c:v>25</c:v>
                </c:pt>
                <c:pt idx="4">
                  <c:v>125</c:v>
                </c:pt>
                <c:pt idx="5">
                  <c:v>250</c:v>
                </c:pt>
              </c:numCache>
            </c:numRef>
          </c:xVal>
          <c:yVal>
            <c:numRef>
              <c:f>'PFAS combined'!$H$786:$H$791</c:f>
              <c:numCache>
                <c:formatCode>General</c:formatCode>
                <c:ptCount val="6"/>
                <c:pt idx="0">
                  <c:v>2.3057830260522928E-2</c:v>
                </c:pt>
                <c:pt idx="1">
                  <c:v>0.28020800355976039</c:v>
                </c:pt>
                <c:pt idx="2">
                  <c:v>0.98267816698882471</c:v>
                </c:pt>
                <c:pt idx="3">
                  <c:v>1.8886579092158335</c:v>
                </c:pt>
                <c:pt idx="4">
                  <c:v>11.536741690693754</c:v>
                </c:pt>
                <c:pt idx="5">
                  <c:v>23.777797039080987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AB-4C55-BF26-37666B53F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combined'!$C$838:$C$844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combined'!$H$838:$H$844</c:f>
              <c:numCache>
                <c:formatCode>General</c:formatCode>
                <c:ptCount val="7"/>
                <c:pt idx="0">
                  <c:v>2.2059907920598275E-2</c:v>
                </c:pt>
                <c:pt idx="1">
                  <c:v>7.5968981532677213E-2</c:v>
                </c:pt>
                <c:pt idx="2">
                  <c:v>0.34090096754518084</c:v>
                </c:pt>
                <c:pt idx="3">
                  <c:v>0.25486130338796587</c:v>
                </c:pt>
                <c:pt idx="4">
                  <c:v>1.9021211916701635</c:v>
                </c:pt>
                <c:pt idx="5">
                  <c:v>5.8305374149729836</c:v>
                </c:pt>
                <c:pt idx="6">
                  <c:v>11.614671769000418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7C-49F1-A554-02CF031E1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combined'!$C$890:$C$896</c:f>
              <c:numCache>
                <c:formatCode>General</c:formatCode>
                <c:ptCount val="7"/>
                <c:pt idx="0">
                  <c:v>0.2</c:v>
                </c:pt>
                <c:pt idx="1">
                  <c:v>1</c:v>
                </c:pt>
                <c:pt idx="2">
                  <c:v>4</c:v>
                </c:pt>
                <c:pt idx="3">
                  <c:v>10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</c:numCache>
            </c:numRef>
          </c:xVal>
          <c:yVal>
            <c:numRef>
              <c:f>'PFAS combined'!$H$890:$H$896</c:f>
              <c:numCache>
                <c:formatCode>General</c:formatCode>
                <c:ptCount val="7"/>
                <c:pt idx="0">
                  <c:v>5.3303623092337861E-2</c:v>
                </c:pt>
                <c:pt idx="1">
                  <c:v>0.10826448703922663</c:v>
                </c:pt>
                <c:pt idx="2">
                  <c:v>0.65731095140423246</c:v>
                </c:pt>
                <c:pt idx="3">
                  <c:v>0.88910719535473492</c:v>
                </c:pt>
                <c:pt idx="4">
                  <c:v>4.2873846796164905</c:v>
                </c:pt>
                <c:pt idx="5">
                  <c:v>10.795085227917346</c:v>
                </c:pt>
                <c:pt idx="6">
                  <c:v>18.978127249855522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0F-4EA2-8FD4-202F668A4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combined'!$C$942:$C$948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combined'!$H$942:$H$948</c:f>
              <c:numCache>
                <c:formatCode>General</c:formatCode>
                <c:ptCount val="7"/>
                <c:pt idx="0">
                  <c:v>3.5968817820619059E-2</c:v>
                </c:pt>
                <c:pt idx="1">
                  <c:v>3.4028460326911841E-2</c:v>
                </c:pt>
                <c:pt idx="2">
                  <c:v>0.18717743679616677</c:v>
                </c:pt>
                <c:pt idx="3">
                  <c:v>0.25974518162819127</c:v>
                </c:pt>
                <c:pt idx="4">
                  <c:v>1.0403589758589422</c:v>
                </c:pt>
                <c:pt idx="5">
                  <c:v>2.5416338073648008</c:v>
                </c:pt>
                <c:pt idx="6">
                  <c:v>4.4207905015470326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10-4A68-AB67-9258D21F9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combined'!$C$943:$C$948</c:f>
              <c:numCache>
                <c:formatCode>General</c:formatCode>
                <c:ptCount val="6"/>
                <c:pt idx="0">
                  <c:v>0.1</c:v>
                </c:pt>
                <c:pt idx="1">
                  <c:v>0.4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</c:numCache>
            </c:numRef>
          </c:xVal>
          <c:yVal>
            <c:numRef>
              <c:f>'PFAS combined'!$H$943:$H$948</c:f>
              <c:numCache>
                <c:formatCode>General</c:formatCode>
                <c:ptCount val="6"/>
                <c:pt idx="0">
                  <c:v>3.4028460326911841E-2</c:v>
                </c:pt>
                <c:pt idx="1">
                  <c:v>0.18717743679616677</c:v>
                </c:pt>
                <c:pt idx="2">
                  <c:v>0.25974518162819127</c:v>
                </c:pt>
                <c:pt idx="3">
                  <c:v>1.0403589758589422</c:v>
                </c:pt>
                <c:pt idx="4">
                  <c:v>2.5416338073648008</c:v>
                </c:pt>
                <c:pt idx="5">
                  <c:v>4.4207905015470326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30-4933-AF01-554041454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combined'!$C$1046:$C$1051</c:f>
              <c:numCache>
                <c:formatCode>General</c:formatCode>
                <c:ptCount val="6"/>
                <c:pt idx="0">
                  <c:v>0.08</c:v>
                </c:pt>
                <c:pt idx="1">
                  <c:v>0.4</c:v>
                </c:pt>
                <c:pt idx="2">
                  <c:v>1.6</c:v>
                </c:pt>
                <c:pt idx="3">
                  <c:v>4</c:v>
                </c:pt>
                <c:pt idx="4">
                  <c:v>20</c:v>
                </c:pt>
                <c:pt idx="5">
                  <c:v>40</c:v>
                </c:pt>
              </c:numCache>
            </c:numRef>
          </c:xVal>
          <c:yVal>
            <c:numRef>
              <c:f>'PFAS combined'!$H$1046:$H$1051</c:f>
              <c:numCache>
                <c:formatCode>General</c:formatCode>
                <c:ptCount val="6"/>
                <c:pt idx="0">
                  <c:v>0.41353496577390153</c:v>
                </c:pt>
                <c:pt idx="1">
                  <c:v>0.56965772848554419</c:v>
                </c:pt>
                <c:pt idx="2">
                  <c:v>2.6839723082665259</c:v>
                </c:pt>
                <c:pt idx="3">
                  <c:v>4.2990762862633458</c:v>
                </c:pt>
                <c:pt idx="4">
                  <c:v>27.246257682177344</c:v>
                </c:pt>
                <c:pt idx="5">
                  <c:v>56.080257324631617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DA-40F2-B4AA-BCAB71698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combined'!$C$1100:$C$1104</c:f>
              <c:numCache>
                <c:formatCode>General</c:formatCode>
                <c:ptCount val="5"/>
                <c:pt idx="0">
                  <c:v>0.4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'PFAS combined'!$H$1100:$H$1104</c:f>
              <c:numCache>
                <c:formatCode>General</c:formatCode>
                <c:ptCount val="5"/>
                <c:pt idx="0">
                  <c:v>3.9791873758560047E-2</c:v>
                </c:pt>
                <c:pt idx="1">
                  <c:v>0.15585635142519008</c:v>
                </c:pt>
                <c:pt idx="2">
                  <c:v>0.81098829515344828</c:v>
                </c:pt>
                <c:pt idx="3">
                  <c:v>2.518918607557568</c:v>
                </c:pt>
                <c:pt idx="4">
                  <c:v>5.6531229312409339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41-4CFF-8E05-BA8B86D7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combined'!$C$1151:$C$1155</c:f>
              <c:numCache>
                <c:formatCode>General</c:formatCode>
                <c:ptCount val="5"/>
                <c:pt idx="0">
                  <c:v>0.1</c:v>
                </c:pt>
                <c:pt idx="1">
                  <c:v>0.4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'PFAS combined'!$H$1151:$H$1155</c:f>
              <c:numCache>
                <c:formatCode>General</c:formatCode>
                <c:ptCount val="5"/>
                <c:pt idx="0">
                  <c:v>7.3768377940649929E-2</c:v>
                </c:pt>
                <c:pt idx="1">
                  <c:v>0.1196829389484423</c:v>
                </c:pt>
                <c:pt idx="2">
                  <c:v>0.24006235024393463</c:v>
                </c:pt>
                <c:pt idx="3">
                  <c:v>0.93226115913876295</c:v>
                </c:pt>
                <c:pt idx="4">
                  <c:v>1.6400911743290345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F-4393-B763-81C5DB91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combined'!$C$1202:$C$1207</c:f>
              <c:numCache>
                <c:formatCode>General</c:formatCode>
                <c:ptCount val="6"/>
                <c:pt idx="0">
                  <c:v>0.08</c:v>
                </c:pt>
                <c:pt idx="1">
                  <c:v>0.4</c:v>
                </c:pt>
                <c:pt idx="2">
                  <c:v>1.6</c:v>
                </c:pt>
                <c:pt idx="3">
                  <c:v>4</c:v>
                </c:pt>
                <c:pt idx="4">
                  <c:v>20</c:v>
                </c:pt>
                <c:pt idx="5">
                  <c:v>40</c:v>
                </c:pt>
              </c:numCache>
            </c:numRef>
          </c:xVal>
          <c:yVal>
            <c:numRef>
              <c:f>'PFAS combined'!$H$1202:$H$1207</c:f>
              <c:numCache>
                <c:formatCode>General</c:formatCode>
                <c:ptCount val="6"/>
                <c:pt idx="0">
                  <c:v>5.712390439664751E-2</c:v>
                </c:pt>
                <c:pt idx="1">
                  <c:v>7.0620450015632871E-2</c:v>
                </c:pt>
                <c:pt idx="2">
                  <c:v>0.26919150110991136</c:v>
                </c:pt>
                <c:pt idx="3">
                  <c:v>0.35771477848955191</c:v>
                </c:pt>
                <c:pt idx="4">
                  <c:v>1.6680175090080029</c:v>
                </c:pt>
                <c:pt idx="5">
                  <c:v>3.7460536353517524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9E-4265-9DB3-42B1A47EC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combined'!$C$1255:$C$1260</c:f>
              <c:numCache>
                <c:formatCode>General</c:formatCode>
                <c:ptCount val="6"/>
                <c:pt idx="0">
                  <c:v>2.5</c:v>
                </c:pt>
                <c:pt idx="1">
                  <c:v>10</c:v>
                </c:pt>
                <c:pt idx="2">
                  <c:v>25</c:v>
                </c:pt>
                <c:pt idx="3">
                  <c:v>125</c:v>
                </c:pt>
                <c:pt idx="4">
                  <c:v>250</c:v>
                </c:pt>
                <c:pt idx="5">
                  <c:v>500</c:v>
                </c:pt>
              </c:numCache>
            </c:numRef>
          </c:xVal>
          <c:yVal>
            <c:numRef>
              <c:f>'PFAS combined'!$H$1255:$H$1260</c:f>
              <c:numCache>
                <c:formatCode>General</c:formatCode>
                <c:ptCount val="6"/>
                <c:pt idx="0">
                  <c:v>21.974476158261055</c:v>
                </c:pt>
                <c:pt idx="1">
                  <c:v>31.668277722916869</c:v>
                </c:pt>
                <c:pt idx="2">
                  <c:v>258.67587549597062</c:v>
                </c:pt>
                <c:pt idx="3">
                  <c:v>209.12567030351119</c:v>
                </c:pt>
                <c:pt idx="4">
                  <c:v>1219.718547965047</c:v>
                </c:pt>
                <c:pt idx="5">
                  <c:v>13172.521585953969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33-4C1E-B42D-5AA9BCE3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combined'!$C$1307:$C$1311</c:f>
              <c:numCache>
                <c:formatCode>General</c:formatCode>
                <c:ptCount val="5"/>
                <c:pt idx="0">
                  <c:v>0.30000000000000004</c:v>
                </c:pt>
                <c:pt idx="1">
                  <c:v>1.2000000000000002</c:v>
                </c:pt>
                <c:pt idx="2">
                  <c:v>3</c:v>
                </c:pt>
                <c:pt idx="3">
                  <c:v>15</c:v>
                </c:pt>
                <c:pt idx="4">
                  <c:v>30</c:v>
                </c:pt>
              </c:numCache>
            </c:numRef>
          </c:xVal>
          <c:yVal>
            <c:numRef>
              <c:f>'PFAS combined'!$H$1307:$H$1311</c:f>
              <c:numCache>
                <c:formatCode>General</c:formatCode>
                <c:ptCount val="5"/>
                <c:pt idx="0">
                  <c:v>1.1900649731334919E-2</c:v>
                </c:pt>
                <c:pt idx="1">
                  <c:v>4.9616084050620707E-2</c:v>
                </c:pt>
                <c:pt idx="2">
                  <c:v>7.0503791153780859E-2</c:v>
                </c:pt>
                <c:pt idx="3">
                  <c:v>0.28254551629567576</c:v>
                </c:pt>
                <c:pt idx="4">
                  <c:v>0.5812889565824666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21-4419-830A-119D4D025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combined'!$C$1359:$C$1362</c:f>
              <c:numCache>
                <c:formatCode>General</c:formatCode>
                <c:ptCount val="4"/>
                <c:pt idx="0">
                  <c:v>0.1</c:v>
                </c:pt>
                <c:pt idx="1">
                  <c:v>0.4</c:v>
                </c:pt>
                <c:pt idx="2">
                  <c:v>1</c:v>
                </c:pt>
                <c:pt idx="3">
                  <c:v>5</c:v>
                </c:pt>
              </c:numCache>
            </c:numRef>
          </c:xVal>
          <c:yVal>
            <c:numRef>
              <c:f>'PFAS combined'!$H$1359:$H$1362</c:f>
              <c:numCache>
                <c:formatCode>General</c:formatCode>
                <c:ptCount val="4"/>
                <c:pt idx="0">
                  <c:v>1.5105200229248823E-3</c:v>
                </c:pt>
                <c:pt idx="1">
                  <c:v>6.9445083524219036E-3</c:v>
                </c:pt>
                <c:pt idx="2">
                  <c:v>1.2708971413079214E-2</c:v>
                </c:pt>
                <c:pt idx="3">
                  <c:v>9.4270251059234825E-2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B9-4E07-95F0-07FE7927B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combined'!$C$1410:$C$1415</c:f>
              <c:numCache>
                <c:formatCode>General</c:formatCode>
                <c:ptCount val="6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</c:numCache>
            </c:numRef>
          </c:xVal>
          <c:yVal>
            <c:numRef>
              <c:f>'PFAS combined'!$H$1410:$H$1415</c:f>
              <c:numCache>
                <c:formatCode>General</c:formatCode>
                <c:ptCount val="6"/>
                <c:pt idx="0">
                  <c:v>8.2239100666577247E-2</c:v>
                </c:pt>
                <c:pt idx="1">
                  <c:v>0.14672563304342243</c:v>
                </c:pt>
                <c:pt idx="2">
                  <c:v>0.21346724557832145</c:v>
                </c:pt>
                <c:pt idx="3">
                  <c:v>0.27980370366674662</c:v>
                </c:pt>
                <c:pt idx="4">
                  <c:v>1.2678288357253114</c:v>
                </c:pt>
                <c:pt idx="5">
                  <c:v>2.5181915338419101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31-4FBA-AF50-99D26345D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combined'!$C$1462:$C$1468</c:f>
              <c:numCache>
                <c:formatCode>General</c:formatCode>
                <c:ptCount val="7"/>
                <c:pt idx="0">
                  <c:v>0.06</c:v>
                </c:pt>
                <c:pt idx="1">
                  <c:v>0.30000000000000004</c:v>
                </c:pt>
                <c:pt idx="2">
                  <c:v>1.2000000000000002</c:v>
                </c:pt>
                <c:pt idx="3">
                  <c:v>3</c:v>
                </c:pt>
                <c:pt idx="4">
                  <c:v>15</c:v>
                </c:pt>
                <c:pt idx="5">
                  <c:v>30</c:v>
                </c:pt>
                <c:pt idx="6">
                  <c:v>60</c:v>
                </c:pt>
              </c:numCache>
            </c:numRef>
          </c:xVal>
          <c:yVal>
            <c:numRef>
              <c:f>'PFAS combined'!$H$1462:$H$1468</c:f>
              <c:numCache>
                <c:formatCode>General</c:formatCode>
                <c:ptCount val="7"/>
                <c:pt idx="0">
                  <c:v>2.1726062420701034E-2</c:v>
                </c:pt>
                <c:pt idx="1">
                  <c:v>7.0461009828779383E-2</c:v>
                </c:pt>
                <c:pt idx="2">
                  <c:v>0.21937299260927387</c:v>
                </c:pt>
                <c:pt idx="3">
                  <c:v>0.11551338718772754</c:v>
                </c:pt>
                <c:pt idx="4">
                  <c:v>0.84814134748313463</c:v>
                </c:pt>
                <c:pt idx="5">
                  <c:v>1.9427631654018764</c:v>
                </c:pt>
                <c:pt idx="6">
                  <c:v>3.6493976992563506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91-4047-9D8A-94D745718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combined'!$C$1463:$C$1468</c:f>
              <c:numCache>
                <c:formatCode>General</c:formatCode>
                <c:ptCount val="6"/>
                <c:pt idx="0">
                  <c:v>0.30000000000000004</c:v>
                </c:pt>
                <c:pt idx="1">
                  <c:v>1.2000000000000002</c:v>
                </c:pt>
                <c:pt idx="2">
                  <c:v>3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</c:numCache>
            </c:numRef>
          </c:xVal>
          <c:yVal>
            <c:numRef>
              <c:f>'PFAS combined'!$H$1463:$H$1468</c:f>
              <c:numCache>
                <c:formatCode>General</c:formatCode>
                <c:ptCount val="6"/>
                <c:pt idx="0">
                  <c:v>7.0461009828779383E-2</c:v>
                </c:pt>
                <c:pt idx="1">
                  <c:v>0.21937299260927387</c:v>
                </c:pt>
                <c:pt idx="2">
                  <c:v>0.11551338718772754</c:v>
                </c:pt>
                <c:pt idx="3">
                  <c:v>0.84814134748313463</c:v>
                </c:pt>
                <c:pt idx="4">
                  <c:v>1.9427631654018764</c:v>
                </c:pt>
                <c:pt idx="5">
                  <c:v>3.6493976992563506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2A-4B6B-B566-1F61F8A07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combined'!$C$1566:$C$1572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combined'!$H$1566:$H$1572</c:f>
              <c:numCache>
                <c:formatCode>General</c:formatCode>
                <c:ptCount val="7"/>
                <c:pt idx="0">
                  <c:v>2.2064523194070514E-3</c:v>
                </c:pt>
                <c:pt idx="1">
                  <c:v>3.8857666613767626E-2</c:v>
                </c:pt>
                <c:pt idx="2">
                  <c:v>0.12481117401757739</c:v>
                </c:pt>
                <c:pt idx="3">
                  <c:v>0.13538719752869408</c:v>
                </c:pt>
                <c:pt idx="4">
                  <c:v>0.81146134770805267</c:v>
                </c:pt>
                <c:pt idx="5">
                  <c:v>1.9237549645884415</c:v>
                </c:pt>
                <c:pt idx="6">
                  <c:v>3.6676810005361973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29-4470-BFEC-C90594A92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combined'!$C$1617:$C$1624</c:f>
              <c:numCache>
                <c:formatCode>General</c:formatCode>
                <c:ptCount val="8"/>
                <c:pt idx="0">
                  <c:v>0</c:v>
                </c:pt>
                <c:pt idx="1">
                  <c:v>0.02</c:v>
                </c:pt>
                <c:pt idx="2">
                  <c:v>0.1</c:v>
                </c:pt>
                <c:pt idx="3">
                  <c:v>0.4</c:v>
                </c:pt>
                <c:pt idx="4">
                  <c:v>1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</c:numCache>
            </c:numRef>
          </c:xVal>
          <c:yVal>
            <c:numRef>
              <c:f>'PFAS combined'!$H$1617:$H$1624</c:f>
              <c:numCache>
                <c:formatCode>General</c:formatCode>
                <c:ptCount val="8"/>
                <c:pt idx="0">
                  <c:v>5.8205101096502603E-3</c:v>
                </c:pt>
                <c:pt idx="1">
                  <c:v>3.1541423434777824E-2</c:v>
                </c:pt>
                <c:pt idx="2">
                  <c:v>2.9975984030230211E-2</c:v>
                </c:pt>
                <c:pt idx="3">
                  <c:v>0.1413557903231456</c:v>
                </c:pt>
                <c:pt idx="4">
                  <c:v>0.14911939859140944</c:v>
                </c:pt>
                <c:pt idx="5">
                  <c:v>0.83233037551240119</c:v>
                </c:pt>
                <c:pt idx="6">
                  <c:v>1.9918072897156844</c:v>
                </c:pt>
                <c:pt idx="7">
                  <c:v>3.6767975762346188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BE-4244-9E24-C80E60E5B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combined'!$C$1670:$C$1676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combined'!$H$1670:$H$1676</c:f>
              <c:numCache>
                <c:formatCode>General</c:formatCode>
                <c:ptCount val="7"/>
                <c:pt idx="0">
                  <c:v>1.5647522344338662E-3</c:v>
                </c:pt>
                <c:pt idx="1">
                  <c:v>1.116290247459677E-2</c:v>
                </c:pt>
                <c:pt idx="2">
                  <c:v>6.4764151742805198E-2</c:v>
                </c:pt>
                <c:pt idx="3">
                  <c:v>7.6504611556160299E-2</c:v>
                </c:pt>
                <c:pt idx="4">
                  <c:v>0.56256366848868411</c:v>
                </c:pt>
                <c:pt idx="5">
                  <c:v>1.4543932033555782</c:v>
                </c:pt>
                <c:pt idx="6">
                  <c:v>2.8291604289544701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03-4CF1-811E-91B4EAF57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combined'!$C$1724:$C$1727</c:f>
              <c:numCache>
                <c:formatCode>General</c:formatCode>
                <c:ptCount val="4"/>
                <c:pt idx="0">
                  <c:v>0.4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</c:numCache>
            </c:numRef>
          </c:xVal>
          <c:yVal>
            <c:numRef>
              <c:f>'PFAS combined'!$H$1724:$H$1727</c:f>
              <c:numCache>
                <c:formatCode>General</c:formatCode>
                <c:ptCount val="4"/>
                <c:pt idx="0">
                  <c:v>1.0689665363913268</c:v>
                </c:pt>
                <c:pt idx="1">
                  <c:v>6.7939226655494487</c:v>
                </c:pt>
                <c:pt idx="2">
                  <c:v>5.4818710573298954</c:v>
                </c:pt>
                <c:pt idx="3">
                  <c:v>31.50643604396069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3-4C96-9717-E453F125F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combined'!$C$1774:$C$1780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combined'!$H$1774:$H$1780</c:f>
              <c:numCache>
                <c:formatCode>General</c:formatCode>
                <c:ptCount val="7"/>
                <c:pt idx="0">
                  <c:v>4.6710706233401593E-3</c:v>
                </c:pt>
                <c:pt idx="1">
                  <c:v>1.8197266383480667E-2</c:v>
                </c:pt>
                <c:pt idx="2">
                  <c:v>6.6736837373767649E-2</c:v>
                </c:pt>
                <c:pt idx="3">
                  <c:v>9.2113603988060025E-2</c:v>
                </c:pt>
                <c:pt idx="4">
                  <c:v>0.58424197819252344</c:v>
                </c:pt>
                <c:pt idx="5">
                  <c:v>1.4482151129206167</c:v>
                </c:pt>
                <c:pt idx="6">
                  <c:v>2.6613711360948109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5C-4242-A29B-4EC116641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combined'!$C$1827:$C$1832</c:f>
              <c:numCache>
                <c:formatCode>General</c:formatCode>
                <c:ptCount val="6"/>
                <c:pt idx="0">
                  <c:v>0.4</c:v>
                </c:pt>
                <c:pt idx="1">
                  <c:v>1.6</c:v>
                </c:pt>
                <c:pt idx="2">
                  <c:v>4</c:v>
                </c:pt>
                <c:pt idx="3">
                  <c:v>20</c:v>
                </c:pt>
                <c:pt idx="4">
                  <c:v>40</c:v>
                </c:pt>
                <c:pt idx="5">
                  <c:v>80</c:v>
                </c:pt>
              </c:numCache>
            </c:numRef>
          </c:xVal>
          <c:yVal>
            <c:numRef>
              <c:f>'PFAS combined'!$H$1827:$H$1832</c:f>
              <c:numCache>
                <c:formatCode>General</c:formatCode>
                <c:ptCount val="6"/>
                <c:pt idx="0">
                  <c:v>8.7786721307388502E-2</c:v>
                </c:pt>
                <c:pt idx="1">
                  <c:v>0.24564434599363974</c:v>
                </c:pt>
                <c:pt idx="2">
                  <c:v>0.35178180477175591</c:v>
                </c:pt>
                <c:pt idx="3">
                  <c:v>1.9199858727518988</c:v>
                </c:pt>
                <c:pt idx="4">
                  <c:v>3.6519670712017489</c:v>
                </c:pt>
                <c:pt idx="5">
                  <c:v>5.6244669718039182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E2-4577-9BB8-D39C9C92F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combined'!$C$1878:$C$1884</c:f>
              <c:numCache>
                <c:formatCode>General</c:formatCode>
                <c:ptCount val="7"/>
                <c:pt idx="0">
                  <c:v>0.08</c:v>
                </c:pt>
                <c:pt idx="1">
                  <c:v>0.4</c:v>
                </c:pt>
                <c:pt idx="2">
                  <c:v>1.6</c:v>
                </c:pt>
                <c:pt idx="3">
                  <c:v>4</c:v>
                </c:pt>
                <c:pt idx="4">
                  <c:v>20</c:v>
                </c:pt>
                <c:pt idx="5">
                  <c:v>40</c:v>
                </c:pt>
                <c:pt idx="6">
                  <c:v>80</c:v>
                </c:pt>
              </c:numCache>
            </c:numRef>
          </c:xVal>
          <c:yVal>
            <c:numRef>
              <c:f>'PFAS combined'!$H$1878:$H$1884</c:f>
              <c:numCache>
                <c:formatCode>General</c:formatCode>
                <c:ptCount val="7"/>
                <c:pt idx="0">
                  <c:v>7.4693815555487291</c:v>
                </c:pt>
                <c:pt idx="1">
                  <c:v>13.403115169428904</c:v>
                </c:pt>
                <c:pt idx="2">
                  <c:v>48.558299563700153</c:v>
                </c:pt>
                <c:pt idx="3">
                  <c:v>47.253218205466275</c:v>
                </c:pt>
                <c:pt idx="4">
                  <c:v>316.12439964860044</c:v>
                </c:pt>
                <c:pt idx="5">
                  <c:v>799.13907814088827</c:v>
                </c:pt>
                <c:pt idx="6">
                  <c:v>1592.2260491876245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96-4AFB-BA48-0EAC88B34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combined'!$C$1930:$C$1936</c:f>
              <c:numCache>
                <c:formatCode>General</c:formatCode>
                <c:ptCount val="7"/>
                <c:pt idx="0">
                  <c:v>0.2</c:v>
                </c:pt>
                <c:pt idx="1">
                  <c:v>1</c:v>
                </c:pt>
                <c:pt idx="2">
                  <c:v>4</c:v>
                </c:pt>
                <c:pt idx="3">
                  <c:v>10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</c:numCache>
            </c:numRef>
          </c:xVal>
          <c:yVal>
            <c:numRef>
              <c:f>'PFAS combined'!$H$1930:$H$1936</c:f>
              <c:numCache>
                <c:formatCode>General</c:formatCode>
                <c:ptCount val="7"/>
                <c:pt idx="0">
                  <c:v>9.9715698574618705E-2</c:v>
                </c:pt>
                <c:pt idx="1">
                  <c:v>0.18082339683856588</c:v>
                </c:pt>
                <c:pt idx="2">
                  <c:v>0.62079237582195346</c:v>
                </c:pt>
                <c:pt idx="3">
                  <c:v>0.88441867764653515</c:v>
                </c:pt>
                <c:pt idx="4">
                  <c:v>4.7879565757632001</c:v>
                </c:pt>
                <c:pt idx="5">
                  <c:v>10.943749862077468</c:v>
                </c:pt>
                <c:pt idx="6">
                  <c:v>20.01855710641782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C8-48ED-ADD7-3B87EA631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combined'!$C$1982:$C$1988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combined'!$H$1982:$H$1988</c:f>
              <c:numCache>
                <c:formatCode>General</c:formatCode>
                <c:ptCount val="7"/>
                <c:pt idx="0">
                  <c:v>0.15711130907886967</c:v>
                </c:pt>
                <c:pt idx="1">
                  <c:v>0.15790773778106199</c:v>
                </c:pt>
                <c:pt idx="2">
                  <c:v>0.70833094622448489</c:v>
                </c:pt>
                <c:pt idx="3">
                  <c:v>0.63419582724583978</c:v>
                </c:pt>
                <c:pt idx="4">
                  <c:v>3.0098654897236674</c:v>
                </c:pt>
                <c:pt idx="5">
                  <c:v>8.1861021028310574</c:v>
                </c:pt>
                <c:pt idx="6">
                  <c:v>18.06761879441628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81-4A0B-BA33-AB1AFEA36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combined'!$C$2034:$C$2040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combined'!$H$2034:$H$2040</c:f>
              <c:numCache>
                <c:formatCode>General</c:formatCode>
                <c:ptCount val="7"/>
                <c:pt idx="0">
                  <c:v>7.9383299994606402E-3</c:v>
                </c:pt>
                <c:pt idx="1">
                  <c:v>1.5884045567020732E-2</c:v>
                </c:pt>
                <c:pt idx="2">
                  <c:v>4.3301966459581537E-2</c:v>
                </c:pt>
                <c:pt idx="3">
                  <c:v>7.0982133665191391E-2</c:v>
                </c:pt>
                <c:pt idx="4">
                  <c:v>0.36134614259789732</c:v>
                </c:pt>
                <c:pt idx="5">
                  <c:v>0.89068344614196904</c:v>
                </c:pt>
                <c:pt idx="6">
                  <c:v>1.5550518793834667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4-4032-BDD4-20F392399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combined'!$C$2086:$C$2091</c:f>
              <c:numCache>
                <c:formatCode>General</c:formatCode>
                <c:ptCount val="6"/>
                <c:pt idx="0">
                  <c:v>0.2</c:v>
                </c:pt>
                <c:pt idx="1">
                  <c:v>1</c:v>
                </c:pt>
                <c:pt idx="2">
                  <c:v>4</c:v>
                </c:pt>
                <c:pt idx="3">
                  <c:v>10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'PFAS combined'!$H$2086:$H$2091</c:f>
              <c:numCache>
                <c:formatCode>General</c:formatCode>
                <c:ptCount val="6"/>
                <c:pt idx="0">
                  <c:v>1.2219525844925304E-2</c:v>
                </c:pt>
                <c:pt idx="1">
                  <c:v>2.4217199094325584E-2</c:v>
                </c:pt>
                <c:pt idx="2">
                  <c:v>6.0108504550563713E-2</c:v>
                </c:pt>
                <c:pt idx="3">
                  <c:v>0.11132239711573139</c:v>
                </c:pt>
                <c:pt idx="4">
                  <c:v>0.62425564338559358</c:v>
                </c:pt>
                <c:pt idx="5">
                  <c:v>1.2521608089551277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32-49F2-98F9-9E6F11CFA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combined'!$C$2138:$C$2144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combined'!$H$2138:$H$2144</c:f>
              <c:numCache>
                <c:formatCode>General</c:formatCode>
                <c:ptCount val="7"/>
                <c:pt idx="0">
                  <c:v>5.949939010237733E-3</c:v>
                </c:pt>
                <c:pt idx="1">
                  <c:v>1.1391952460420286E-2</c:v>
                </c:pt>
                <c:pt idx="2">
                  <c:v>5.5211386689381747E-2</c:v>
                </c:pt>
                <c:pt idx="3">
                  <c:v>7.1321228128839689E-2</c:v>
                </c:pt>
                <c:pt idx="4">
                  <c:v>0.43159255594618984</c:v>
                </c:pt>
                <c:pt idx="5">
                  <c:v>0.89471671734267588</c:v>
                </c:pt>
                <c:pt idx="6">
                  <c:v>1.7104489088250097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B5-4F1F-903B-64784038D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combined'!$C$2190:$C$2196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combined'!$H$2190:$H$2196</c:f>
              <c:numCache>
                <c:formatCode>General</c:formatCode>
                <c:ptCount val="7"/>
                <c:pt idx="0">
                  <c:v>5.8247432830236978E-2</c:v>
                </c:pt>
                <c:pt idx="1">
                  <c:v>0.18121202869017311</c:v>
                </c:pt>
                <c:pt idx="2">
                  <c:v>0.31411761906865926</c:v>
                </c:pt>
                <c:pt idx="3">
                  <c:v>0.65384852461351739</c:v>
                </c:pt>
                <c:pt idx="4">
                  <c:v>5.6000498550268292</c:v>
                </c:pt>
                <c:pt idx="5">
                  <c:v>9.111282527533195</c:v>
                </c:pt>
                <c:pt idx="6">
                  <c:v>19.052543150072896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82-42B5-AEFE-1A3F70860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combined'!$C$2241:$C$2248</c:f>
              <c:numCache>
                <c:formatCode>General</c:formatCode>
                <c:ptCount val="8"/>
                <c:pt idx="0">
                  <c:v>0</c:v>
                </c:pt>
                <c:pt idx="1">
                  <c:v>0.08</c:v>
                </c:pt>
                <c:pt idx="2">
                  <c:v>0.4</c:v>
                </c:pt>
                <c:pt idx="3">
                  <c:v>1.6</c:v>
                </c:pt>
                <c:pt idx="4">
                  <c:v>4</c:v>
                </c:pt>
                <c:pt idx="5">
                  <c:v>20</c:v>
                </c:pt>
                <c:pt idx="6">
                  <c:v>40</c:v>
                </c:pt>
                <c:pt idx="7">
                  <c:v>80</c:v>
                </c:pt>
              </c:numCache>
            </c:numRef>
          </c:xVal>
          <c:yVal>
            <c:numRef>
              <c:f>'PFAS combined'!$H$2241:$H$2248</c:f>
              <c:numCache>
                <c:formatCode>General</c:formatCode>
                <c:ptCount val="8"/>
                <c:pt idx="0">
                  <c:v>2.1985725759238393</c:v>
                </c:pt>
                <c:pt idx="1">
                  <c:v>3.7615026270621863</c:v>
                </c:pt>
                <c:pt idx="2">
                  <c:v>5.8671385017283653</c:v>
                </c:pt>
                <c:pt idx="3">
                  <c:v>23.197452765098344</c:v>
                </c:pt>
                <c:pt idx="4">
                  <c:v>31.908367417943527</c:v>
                </c:pt>
                <c:pt idx="5">
                  <c:v>272.04186641476758</c:v>
                </c:pt>
                <c:pt idx="6">
                  <c:v>425.23477486876703</c:v>
                </c:pt>
                <c:pt idx="7">
                  <c:v>851.47953604853501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8-482F-8EAC-3D86C6A00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combined'!$C$2294:$C$2299</c:f>
              <c:numCache>
                <c:formatCode>General</c:formatCode>
                <c:ptCount val="6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</c:numCache>
            </c:numRef>
          </c:xVal>
          <c:yVal>
            <c:numRef>
              <c:f>'PFAS combined'!$H$2294:$H$2299</c:f>
              <c:numCache>
                <c:formatCode>General</c:formatCode>
                <c:ptCount val="6"/>
                <c:pt idx="0">
                  <c:v>1.6692179797994592E-2</c:v>
                </c:pt>
                <c:pt idx="1">
                  <c:v>6.2702101899450205E-2</c:v>
                </c:pt>
                <c:pt idx="2">
                  <c:v>0.26154183382989582</c:v>
                </c:pt>
                <c:pt idx="3">
                  <c:v>0.41708536636549687</c:v>
                </c:pt>
                <c:pt idx="4">
                  <c:v>2.3677387468981248</c:v>
                </c:pt>
                <c:pt idx="5">
                  <c:v>5.2263934239305074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35-4D46-BE21-2381461B2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combined'!$C$2346:$C$2352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0.4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'PFAS combined'!$H$2346:$H$2352</c:f>
              <c:numCache>
                <c:formatCode>General</c:formatCode>
                <c:ptCount val="7"/>
                <c:pt idx="0">
                  <c:v>0.22942408683742152</c:v>
                </c:pt>
                <c:pt idx="1">
                  <c:v>0.26326895976817577</c:v>
                </c:pt>
                <c:pt idx="2">
                  <c:v>0.64664841931604156</c:v>
                </c:pt>
                <c:pt idx="3">
                  <c:v>0.8896838037732413</c:v>
                </c:pt>
                <c:pt idx="4">
                  <c:v>3.8530200605174061</c:v>
                </c:pt>
                <c:pt idx="5">
                  <c:v>8.0575634128390909</c:v>
                </c:pt>
                <c:pt idx="6">
                  <c:v>16.342902428545962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FC-4E02-B483-A3888F3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combined'!$C$8:$C$12</c:f>
              <c:numCache>
                <c:formatCode>General</c:formatCode>
                <c:ptCount val="5"/>
                <c:pt idx="0">
                  <c:v>1.6</c:v>
                </c:pt>
                <c:pt idx="1">
                  <c:v>4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xVal>
          <c:yVal>
            <c:numRef>
              <c:f>'PFAS combined'!$H$8:$H$12</c:f>
              <c:numCache>
                <c:formatCode>General</c:formatCode>
                <c:ptCount val="5"/>
                <c:pt idx="0">
                  <c:v>1.3829953169212186E-5</c:v>
                </c:pt>
                <c:pt idx="1">
                  <c:v>6.100400414876926E-5</c:v>
                </c:pt>
                <c:pt idx="2">
                  <c:v>9.8724964312727961E-5</c:v>
                </c:pt>
                <c:pt idx="3">
                  <c:v>4.786437325630018E-4</c:v>
                </c:pt>
                <c:pt idx="4">
                  <c:v>2.0988483279854695E-3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FD-9C4C-A0E9-0BC53B17B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'PFAS combined'!$C$8:$C$12</c:f>
              <c:numCache>
                <c:formatCode>General</c:formatCode>
                <c:ptCount val="5"/>
                <c:pt idx="0">
                  <c:v>1.6</c:v>
                </c:pt>
                <c:pt idx="1">
                  <c:v>4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xVal>
          <c:yVal>
            <c:numRef>
              <c:f>'PFAS combined'!$H$8:$H$12</c:f>
              <c:numCache>
                <c:formatCode>General</c:formatCode>
                <c:ptCount val="5"/>
                <c:pt idx="0">
                  <c:v>1.3829953169212186E-5</c:v>
                </c:pt>
                <c:pt idx="1">
                  <c:v>6.100400414876926E-5</c:v>
                </c:pt>
                <c:pt idx="2">
                  <c:v>9.8724964312727961E-5</c:v>
                </c:pt>
                <c:pt idx="3">
                  <c:v>4.786437325630018E-4</c:v>
                </c:pt>
                <c:pt idx="4">
                  <c:v>2.0988483279854695E-3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7B-E74F-9909-CB8A6053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47936"/>
        <c:axId val="552449648"/>
      </c:scatterChart>
      <c:valAx>
        <c:axId val="552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9648"/>
        <c:crosses val="autoZero"/>
        <c:crossBetween val="midCat"/>
      </c:valAx>
      <c:valAx>
        <c:axId val="55244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26" Type="http://schemas.openxmlformats.org/officeDocument/2006/relationships/chart" Target="../charts/chart50.xml"/><Relationship Id="rId39" Type="http://schemas.openxmlformats.org/officeDocument/2006/relationships/chart" Target="../charts/chart63.xml"/><Relationship Id="rId21" Type="http://schemas.openxmlformats.org/officeDocument/2006/relationships/chart" Target="../charts/chart45.xml"/><Relationship Id="rId34" Type="http://schemas.openxmlformats.org/officeDocument/2006/relationships/chart" Target="../charts/chart58.xml"/><Relationship Id="rId42" Type="http://schemas.openxmlformats.org/officeDocument/2006/relationships/chart" Target="../charts/chart66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29" Type="http://schemas.openxmlformats.org/officeDocument/2006/relationships/chart" Target="../charts/chart53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24" Type="http://schemas.openxmlformats.org/officeDocument/2006/relationships/chart" Target="../charts/chart48.xml"/><Relationship Id="rId32" Type="http://schemas.openxmlformats.org/officeDocument/2006/relationships/chart" Target="../charts/chart56.xml"/><Relationship Id="rId37" Type="http://schemas.openxmlformats.org/officeDocument/2006/relationships/chart" Target="../charts/chart61.xml"/><Relationship Id="rId40" Type="http://schemas.openxmlformats.org/officeDocument/2006/relationships/chart" Target="../charts/chart64.xml"/><Relationship Id="rId45" Type="http://schemas.openxmlformats.org/officeDocument/2006/relationships/chart" Target="../charts/chart69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23" Type="http://schemas.openxmlformats.org/officeDocument/2006/relationships/chart" Target="../charts/chart47.xml"/><Relationship Id="rId28" Type="http://schemas.openxmlformats.org/officeDocument/2006/relationships/chart" Target="../charts/chart52.xml"/><Relationship Id="rId36" Type="http://schemas.openxmlformats.org/officeDocument/2006/relationships/chart" Target="../charts/chart60.xml"/><Relationship Id="rId10" Type="http://schemas.openxmlformats.org/officeDocument/2006/relationships/chart" Target="../charts/chart34.xml"/><Relationship Id="rId19" Type="http://schemas.openxmlformats.org/officeDocument/2006/relationships/chart" Target="../charts/chart43.xml"/><Relationship Id="rId31" Type="http://schemas.openxmlformats.org/officeDocument/2006/relationships/chart" Target="../charts/chart55.xml"/><Relationship Id="rId44" Type="http://schemas.openxmlformats.org/officeDocument/2006/relationships/chart" Target="../charts/chart68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Relationship Id="rId22" Type="http://schemas.openxmlformats.org/officeDocument/2006/relationships/chart" Target="../charts/chart46.xml"/><Relationship Id="rId27" Type="http://schemas.openxmlformats.org/officeDocument/2006/relationships/chart" Target="../charts/chart51.xml"/><Relationship Id="rId30" Type="http://schemas.openxmlformats.org/officeDocument/2006/relationships/chart" Target="../charts/chart54.xml"/><Relationship Id="rId35" Type="http://schemas.openxmlformats.org/officeDocument/2006/relationships/chart" Target="../charts/chart59.xml"/><Relationship Id="rId43" Type="http://schemas.openxmlformats.org/officeDocument/2006/relationships/chart" Target="../charts/chart67.xml"/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5" Type="http://schemas.openxmlformats.org/officeDocument/2006/relationships/chart" Target="../charts/chart49.xml"/><Relationship Id="rId33" Type="http://schemas.openxmlformats.org/officeDocument/2006/relationships/chart" Target="../charts/chart57.xml"/><Relationship Id="rId38" Type="http://schemas.openxmlformats.org/officeDocument/2006/relationships/chart" Target="../charts/chart62.xml"/><Relationship Id="rId46" Type="http://schemas.openxmlformats.org/officeDocument/2006/relationships/chart" Target="../charts/chart70.xml"/><Relationship Id="rId20" Type="http://schemas.openxmlformats.org/officeDocument/2006/relationships/chart" Target="../charts/chart44.xml"/><Relationship Id="rId41" Type="http://schemas.openxmlformats.org/officeDocument/2006/relationships/chart" Target="../charts/chart6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523875</xdr:colOff>
      <xdr:row>6</xdr:row>
      <xdr:rowOff>59531</xdr:rowOff>
    </xdr:from>
    <xdr:to>
      <xdr:col>15</xdr:col>
      <xdr:colOff>697706</xdr:colOff>
      <xdr:row>15</xdr:row>
      <xdr:rowOff>68791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87361A-F38C-C54A-80DF-BEDEC7375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523875</xdr:colOff>
      <xdr:row>90</xdr:row>
      <xdr:rowOff>59531</xdr:rowOff>
    </xdr:from>
    <xdr:to>
      <xdr:col>15</xdr:col>
      <xdr:colOff>697706</xdr:colOff>
      <xdr:row>99</xdr:row>
      <xdr:rowOff>68791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590816-8DC6-1749-A790-751660418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523875</xdr:colOff>
      <xdr:row>6</xdr:row>
      <xdr:rowOff>59531</xdr:rowOff>
    </xdr:from>
    <xdr:to>
      <xdr:col>15</xdr:col>
      <xdr:colOff>697706</xdr:colOff>
      <xdr:row>15</xdr:row>
      <xdr:rowOff>68791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63D265-134F-3C49-8A9A-78F253823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523875</xdr:colOff>
      <xdr:row>174</xdr:row>
      <xdr:rowOff>59531</xdr:rowOff>
    </xdr:from>
    <xdr:to>
      <xdr:col>15</xdr:col>
      <xdr:colOff>697706</xdr:colOff>
      <xdr:row>183</xdr:row>
      <xdr:rowOff>68791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954684-4DCE-E64B-9AFF-482283EAE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523875</xdr:colOff>
      <xdr:row>342</xdr:row>
      <xdr:rowOff>59531</xdr:rowOff>
    </xdr:from>
    <xdr:to>
      <xdr:col>15</xdr:col>
      <xdr:colOff>697706</xdr:colOff>
      <xdr:row>351</xdr:row>
      <xdr:rowOff>68791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6C40BD-7E6B-4F45-9949-63F3BE640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523875</xdr:colOff>
      <xdr:row>426</xdr:row>
      <xdr:rowOff>59531</xdr:rowOff>
    </xdr:from>
    <xdr:to>
      <xdr:col>15</xdr:col>
      <xdr:colOff>697706</xdr:colOff>
      <xdr:row>435</xdr:row>
      <xdr:rowOff>68791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F03D83-E3D4-7349-8FB6-4A62BA370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523875</xdr:colOff>
      <xdr:row>594</xdr:row>
      <xdr:rowOff>59531</xdr:rowOff>
    </xdr:from>
    <xdr:to>
      <xdr:col>15</xdr:col>
      <xdr:colOff>697706</xdr:colOff>
      <xdr:row>603</xdr:row>
      <xdr:rowOff>68791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F580E5-79D4-AE49-9597-F8D6F2679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523875</xdr:colOff>
      <xdr:row>678</xdr:row>
      <xdr:rowOff>59531</xdr:rowOff>
    </xdr:from>
    <xdr:to>
      <xdr:col>15</xdr:col>
      <xdr:colOff>697706</xdr:colOff>
      <xdr:row>687</xdr:row>
      <xdr:rowOff>68791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EBBF0EF-3E30-E44C-9F31-5B2D1A047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523875</xdr:colOff>
      <xdr:row>762</xdr:row>
      <xdr:rowOff>59531</xdr:rowOff>
    </xdr:from>
    <xdr:to>
      <xdr:col>15</xdr:col>
      <xdr:colOff>697706</xdr:colOff>
      <xdr:row>771</xdr:row>
      <xdr:rowOff>68791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768908-B7CD-6A40-851E-14B222AC6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523875</xdr:colOff>
      <xdr:row>846</xdr:row>
      <xdr:rowOff>59531</xdr:rowOff>
    </xdr:from>
    <xdr:to>
      <xdr:col>15</xdr:col>
      <xdr:colOff>697706</xdr:colOff>
      <xdr:row>855</xdr:row>
      <xdr:rowOff>68791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A9CB11D-C05B-7549-A3D8-9C58E88A1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523875</xdr:colOff>
      <xdr:row>930</xdr:row>
      <xdr:rowOff>59531</xdr:rowOff>
    </xdr:from>
    <xdr:to>
      <xdr:col>15</xdr:col>
      <xdr:colOff>697706</xdr:colOff>
      <xdr:row>939</xdr:row>
      <xdr:rowOff>68791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344B19-E732-A44B-BAD5-BC3C90EEE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523875</xdr:colOff>
      <xdr:row>1014</xdr:row>
      <xdr:rowOff>59531</xdr:rowOff>
    </xdr:from>
    <xdr:to>
      <xdr:col>15</xdr:col>
      <xdr:colOff>697706</xdr:colOff>
      <xdr:row>1023</xdr:row>
      <xdr:rowOff>68791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E95E5EB-3968-CE47-BC68-C00EAB529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523875</xdr:colOff>
      <xdr:row>1098</xdr:row>
      <xdr:rowOff>59531</xdr:rowOff>
    </xdr:from>
    <xdr:to>
      <xdr:col>15</xdr:col>
      <xdr:colOff>697706</xdr:colOff>
      <xdr:row>1107</xdr:row>
      <xdr:rowOff>68791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6F4BFF6-B704-BA40-8A6D-0D5E5FF04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523875</xdr:colOff>
      <xdr:row>1224</xdr:row>
      <xdr:rowOff>59531</xdr:rowOff>
    </xdr:from>
    <xdr:to>
      <xdr:col>15</xdr:col>
      <xdr:colOff>697706</xdr:colOff>
      <xdr:row>1233</xdr:row>
      <xdr:rowOff>68791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7EE0FC8-97C4-2C44-AE53-4586A4A63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523875</xdr:colOff>
      <xdr:row>1266</xdr:row>
      <xdr:rowOff>59531</xdr:rowOff>
    </xdr:from>
    <xdr:to>
      <xdr:col>15</xdr:col>
      <xdr:colOff>697706</xdr:colOff>
      <xdr:row>1275</xdr:row>
      <xdr:rowOff>68791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4C343D9-D008-E64F-B0B9-E6B1CB134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523875</xdr:colOff>
      <xdr:row>1350</xdr:row>
      <xdr:rowOff>59531</xdr:rowOff>
    </xdr:from>
    <xdr:to>
      <xdr:col>15</xdr:col>
      <xdr:colOff>697706</xdr:colOff>
      <xdr:row>1359</xdr:row>
      <xdr:rowOff>68791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C756373-B14D-BF49-8B8A-DBF90B7F1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523875</xdr:colOff>
      <xdr:row>1434</xdr:row>
      <xdr:rowOff>59531</xdr:rowOff>
    </xdr:from>
    <xdr:to>
      <xdr:col>15</xdr:col>
      <xdr:colOff>697706</xdr:colOff>
      <xdr:row>1443</xdr:row>
      <xdr:rowOff>68791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1EB8B10-07EF-BE46-BE46-54885F57F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523875</xdr:colOff>
      <xdr:row>1644</xdr:row>
      <xdr:rowOff>59531</xdr:rowOff>
    </xdr:from>
    <xdr:to>
      <xdr:col>15</xdr:col>
      <xdr:colOff>697706</xdr:colOff>
      <xdr:row>1653</xdr:row>
      <xdr:rowOff>68791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B446748-A9B5-5C45-836F-15F7523EC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523875</xdr:colOff>
      <xdr:row>1728</xdr:row>
      <xdr:rowOff>59531</xdr:rowOff>
    </xdr:from>
    <xdr:to>
      <xdr:col>15</xdr:col>
      <xdr:colOff>697706</xdr:colOff>
      <xdr:row>1737</xdr:row>
      <xdr:rowOff>68791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AF7FEEC-2807-CA49-9DA1-458A2BB19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523875</xdr:colOff>
      <xdr:row>1812</xdr:row>
      <xdr:rowOff>59531</xdr:rowOff>
    </xdr:from>
    <xdr:to>
      <xdr:col>15</xdr:col>
      <xdr:colOff>697706</xdr:colOff>
      <xdr:row>1821</xdr:row>
      <xdr:rowOff>68791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92D8A28-E689-C044-850D-C335DEB83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523875</xdr:colOff>
      <xdr:row>1896</xdr:row>
      <xdr:rowOff>59531</xdr:rowOff>
    </xdr:from>
    <xdr:to>
      <xdr:col>15</xdr:col>
      <xdr:colOff>697706</xdr:colOff>
      <xdr:row>1905</xdr:row>
      <xdr:rowOff>68791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3009551-72FB-8644-80D3-2F5408F0D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523875</xdr:colOff>
      <xdr:row>1980</xdr:row>
      <xdr:rowOff>59531</xdr:rowOff>
    </xdr:from>
    <xdr:to>
      <xdr:col>15</xdr:col>
      <xdr:colOff>697706</xdr:colOff>
      <xdr:row>1989</xdr:row>
      <xdr:rowOff>68791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CB14AF8-7BE7-D046-9BF7-CAFA4DC0C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523875</xdr:colOff>
      <xdr:row>2064</xdr:row>
      <xdr:rowOff>59531</xdr:rowOff>
    </xdr:from>
    <xdr:to>
      <xdr:col>15</xdr:col>
      <xdr:colOff>697706</xdr:colOff>
      <xdr:row>2073</xdr:row>
      <xdr:rowOff>68791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63C675C-21AF-F841-948B-F043CB6FF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523875</xdr:colOff>
      <xdr:row>2148</xdr:row>
      <xdr:rowOff>59531</xdr:rowOff>
    </xdr:from>
    <xdr:to>
      <xdr:col>15</xdr:col>
      <xdr:colOff>697706</xdr:colOff>
      <xdr:row>2157</xdr:row>
      <xdr:rowOff>68791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6158117-6A9B-EE4B-AF89-94BE9BC16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523875</xdr:colOff>
      <xdr:row>3</xdr:row>
      <xdr:rowOff>59531</xdr:rowOff>
    </xdr:from>
    <xdr:to>
      <xdr:col>15</xdr:col>
      <xdr:colOff>697706</xdr:colOff>
      <xdr:row>12</xdr:row>
      <xdr:rowOff>68791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C51338-B4DA-4B77-A96A-C85CE7C00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523875</xdr:colOff>
      <xdr:row>55</xdr:row>
      <xdr:rowOff>59531</xdr:rowOff>
    </xdr:from>
    <xdr:to>
      <xdr:col>15</xdr:col>
      <xdr:colOff>697706</xdr:colOff>
      <xdr:row>64</xdr:row>
      <xdr:rowOff>68791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C01287-F675-4021-B687-49215115C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523875</xdr:colOff>
      <xdr:row>107</xdr:row>
      <xdr:rowOff>59531</xdr:rowOff>
    </xdr:from>
    <xdr:to>
      <xdr:col>15</xdr:col>
      <xdr:colOff>697706</xdr:colOff>
      <xdr:row>116</xdr:row>
      <xdr:rowOff>68791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62B9AD-92C0-4D11-AACA-178008A66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523875</xdr:colOff>
      <xdr:row>159</xdr:row>
      <xdr:rowOff>59531</xdr:rowOff>
    </xdr:from>
    <xdr:to>
      <xdr:col>15</xdr:col>
      <xdr:colOff>697706</xdr:colOff>
      <xdr:row>168</xdr:row>
      <xdr:rowOff>68791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2C1372-98DA-4226-8E69-D611D403C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523875</xdr:colOff>
      <xdr:row>211</xdr:row>
      <xdr:rowOff>59531</xdr:rowOff>
    </xdr:from>
    <xdr:to>
      <xdr:col>15</xdr:col>
      <xdr:colOff>697706</xdr:colOff>
      <xdr:row>220</xdr:row>
      <xdr:rowOff>68791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6035F8-CA0E-49BD-A0E4-2C0308A31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523875</xdr:colOff>
      <xdr:row>263</xdr:row>
      <xdr:rowOff>59531</xdr:rowOff>
    </xdr:from>
    <xdr:to>
      <xdr:col>15</xdr:col>
      <xdr:colOff>697706</xdr:colOff>
      <xdr:row>272</xdr:row>
      <xdr:rowOff>68791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05F1CA-B5FF-4A06-91E9-85CD30707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523875</xdr:colOff>
      <xdr:row>315</xdr:row>
      <xdr:rowOff>59531</xdr:rowOff>
    </xdr:from>
    <xdr:to>
      <xdr:col>15</xdr:col>
      <xdr:colOff>697706</xdr:colOff>
      <xdr:row>324</xdr:row>
      <xdr:rowOff>68791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C7E5D6-9416-4587-A8B6-EC42E8837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523875</xdr:colOff>
      <xdr:row>367</xdr:row>
      <xdr:rowOff>59531</xdr:rowOff>
    </xdr:from>
    <xdr:to>
      <xdr:col>15</xdr:col>
      <xdr:colOff>697706</xdr:colOff>
      <xdr:row>376</xdr:row>
      <xdr:rowOff>68791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723028-7337-40B9-8316-BB4EDB7BA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523875</xdr:colOff>
      <xdr:row>419</xdr:row>
      <xdr:rowOff>59531</xdr:rowOff>
    </xdr:from>
    <xdr:to>
      <xdr:col>15</xdr:col>
      <xdr:colOff>697706</xdr:colOff>
      <xdr:row>428</xdr:row>
      <xdr:rowOff>68791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16E829-9B6F-4040-A291-CE88D7FDE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523875</xdr:colOff>
      <xdr:row>471</xdr:row>
      <xdr:rowOff>59531</xdr:rowOff>
    </xdr:from>
    <xdr:to>
      <xdr:col>15</xdr:col>
      <xdr:colOff>697706</xdr:colOff>
      <xdr:row>480</xdr:row>
      <xdr:rowOff>68791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D7240A2-C1EC-46E4-BDB2-C12054AE6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523875</xdr:colOff>
      <xdr:row>523</xdr:row>
      <xdr:rowOff>59531</xdr:rowOff>
    </xdr:from>
    <xdr:to>
      <xdr:col>15</xdr:col>
      <xdr:colOff>697706</xdr:colOff>
      <xdr:row>532</xdr:row>
      <xdr:rowOff>68791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528D518-EE6D-4741-A174-E004B2A15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523875</xdr:colOff>
      <xdr:row>575</xdr:row>
      <xdr:rowOff>59531</xdr:rowOff>
    </xdr:from>
    <xdr:to>
      <xdr:col>15</xdr:col>
      <xdr:colOff>697706</xdr:colOff>
      <xdr:row>584</xdr:row>
      <xdr:rowOff>68791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28A7976-49CA-4872-8C9C-B7DB6B8C2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523875</xdr:colOff>
      <xdr:row>627</xdr:row>
      <xdr:rowOff>59531</xdr:rowOff>
    </xdr:from>
    <xdr:to>
      <xdr:col>15</xdr:col>
      <xdr:colOff>697706</xdr:colOff>
      <xdr:row>636</xdr:row>
      <xdr:rowOff>68791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CBF95F3-AB82-45BF-AE5D-6815F61B1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523875</xdr:colOff>
      <xdr:row>679</xdr:row>
      <xdr:rowOff>59531</xdr:rowOff>
    </xdr:from>
    <xdr:to>
      <xdr:col>15</xdr:col>
      <xdr:colOff>697706</xdr:colOff>
      <xdr:row>688</xdr:row>
      <xdr:rowOff>68791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B8C9E80-C61F-4576-8705-626205A52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523875</xdr:colOff>
      <xdr:row>731</xdr:row>
      <xdr:rowOff>59531</xdr:rowOff>
    </xdr:from>
    <xdr:to>
      <xdr:col>15</xdr:col>
      <xdr:colOff>697706</xdr:colOff>
      <xdr:row>740</xdr:row>
      <xdr:rowOff>68791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733DB7-3072-4159-8F43-475E3AFDF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523875</xdr:colOff>
      <xdr:row>783</xdr:row>
      <xdr:rowOff>59531</xdr:rowOff>
    </xdr:from>
    <xdr:to>
      <xdr:col>15</xdr:col>
      <xdr:colOff>697706</xdr:colOff>
      <xdr:row>792</xdr:row>
      <xdr:rowOff>68791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C43A7A7-C0BA-4583-AFEE-638822DE0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523875</xdr:colOff>
      <xdr:row>835</xdr:row>
      <xdr:rowOff>59531</xdr:rowOff>
    </xdr:from>
    <xdr:to>
      <xdr:col>15</xdr:col>
      <xdr:colOff>697706</xdr:colOff>
      <xdr:row>844</xdr:row>
      <xdr:rowOff>68791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9C99D64-244A-4D4A-8DCF-C8DBCEBFE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523875</xdr:colOff>
      <xdr:row>887</xdr:row>
      <xdr:rowOff>59531</xdr:rowOff>
    </xdr:from>
    <xdr:to>
      <xdr:col>15</xdr:col>
      <xdr:colOff>697706</xdr:colOff>
      <xdr:row>896</xdr:row>
      <xdr:rowOff>68791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830F145-CD1B-4CA8-9499-86F1C1AB2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523875</xdr:colOff>
      <xdr:row>939</xdr:row>
      <xdr:rowOff>59531</xdr:rowOff>
    </xdr:from>
    <xdr:to>
      <xdr:col>15</xdr:col>
      <xdr:colOff>697706</xdr:colOff>
      <xdr:row>948</xdr:row>
      <xdr:rowOff>68791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F7C921B-1189-4192-A0C0-7504832B8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523875</xdr:colOff>
      <xdr:row>991</xdr:row>
      <xdr:rowOff>59531</xdr:rowOff>
    </xdr:from>
    <xdr:to>
      <xdr:col>15</xdr:col>
      <xdr:colOff>697706</xdr:colOff>
      <xdr:row>1000</xdr:row>
      <xdr:rowOff>68791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7CFB4F6-8FC6-413B-B3D3-8E334FE10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523875</xdr:colOff>
      <xdr:row>1043</xdr:row>
      <xdr:rowOff>59531</xdr:rowOff>
    </xdr:from>
    <xdr:to>
      <xdr:col>15</xdr:col>
      <xdr:colOff>697706</xdr:colOff>
      <xdr:row>1052</xdr:row>
      <xdr:rowOff>68791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149B434-343B-4A3D-872E-2ADFFD27D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523875</xdr:colOff>
      <xdr:row>1095</xdr:row>
      <xdr:rowOff>59531</xdr:rowOff>
    </xdr:from>
    <xdr:to>
      <xdr:col>15</xdr:col>
      <xdr:colOff>697706</xdr:colOff>
      <xdr:row>1104</xdr:row>
      <xdr:rowOff>68791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2DE433A-7B42-4D8C-92B9-E796246EE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523875</xdr:colOff>
      <xdr:row>1147</xdr:row>
      <xdr:rowOff>59531</xdr:rowOff>
    </xdr:from>
    <xdr:to>
      <xdr:col>15</xdr:col>
      <xdr:colOff>697706</xdr:colOff>
      <xdr:row>1156</xdr:row>
      <xdr:rowOff>68791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9F32501-6A64-4361-A3F3-CD482C583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523875</xdr:colOff>
      <xdr:row>1199</xdr:row>
      <xdr:rowOff>59531</xdr:rowOff>
    </xdr:from>
    <xdr:to>
      <xdr:col>15</xdr:col>
      <xdr:colOff>697706</xdr:colOff>
      <xdr:row>1208</xdr:row>
      <xdr:rowOff>68791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993E4AB-0CA4-4960-A370-09ACE792C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523875</xdr:colOff>
      <xdr:row>1251</xdr:row>
      <xdr:rowOff>59531</xdr:rowOff>
    </xdr:from>
    <xdr:to>
      <xdr:col>15</xdr:col>
      <xdr:colOff>697706</xdr:colOff>
      <xdr:row>1260</xdr:row>
      <xdr:rowOff>68791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8BA4BC4-0872-463A-BE17-2432D8948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12</xdr:col>
      <xdr:colOff>523875</xdr:colOff>
      <xdr:row>1303</xdr:row>
      <xdr:rowOff>59531</xdr:rowOff>
    </xdr:from>
    <xdr:to>
      <xdr:col>15</xdr:col>
      <xdr:colOff>697706</xdr:colOff>
      <xdr:row>1312</xdr:row>
      <xdr:rowOff>68791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9CFB4DA-0C80-4390-A5A2-66F789718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523875</xdr:colOff>
      <xdr:row>1355</xdr:row>
      <xdr:rowOff>59531</xdr:rowOff>
    </xdr:from>
    <xdr:to>
      <xdr:col>15</xdr:col>
      <xdr:colOff>697706</xdr:colOff>
      <xdr:row>1364</xdr:row>
      <xdr:rowOff>68791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09E4015-D851-4193-880F-A21AF2056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523875</xdr:colOff>
      <xdr:row>1407</xdr:row>
      <xdr:rowOff>59531</xdr:rowOff>
    </xdr:from>
    <xdr:to>
      <xdr:col>15</xdr:col>
      <xdr:colOff>697706</xdr:colOff>
      <xdr:row>1416</xdr:row>
      <xdr:rowOff>68791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8D4C05A-88CB-4BC4-B874-C06A95A72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12</xdr:col>
      <xdr:colOff>523875</xdr:colOff>
      <xdr:row>1459</xdr:row>
      <xdr:rowOff>59531</xdr:rowOff>
    </xdr:from>
    <xdr:to>
      <xdr:col>15</xdr:col>
      <xdr:colOff>697706</xdr:colOff>
      <xdr:row>1468</xdr:row>
      <xdr:rowOff>68791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60BD922-5ADE-4DFF-A758-24061FACD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12</xdr:col>
      <xdr:colOff>523875</xdr:colOff>
      <xdr:row>1511</xdr:row>
      <xdr:rowOff>59531</xdr:rowOff>
    </xdr:from>
    <xdr:to>
      <xdr:col>15</xdr:col>
      <xdr:colOff>697706</xdr:colOff>
      <xdr:row>1520</xdr:row>
      <xdr:rowOff>68791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90C9A75-BAC9-404C-8340-B97A303CA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523875</xdr:colOff>
      <xdr:row>1563</xdr:row>
      <xdr:rowOff>59531</xdr:rowOff>
    </xdr:from>
    <xdr:to>
      <xdr:col>15</xdr:col>
      <xdr:colOff>697706</xdr:colOff>
      <xdr:row>1572</xdr:row>
      <xdr:rowOff>68791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7A12612-6EF7-421B-8455-DCCC7493C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523875</xdr:colOff>
      <xdr:row>1615</xdr:row>
      <xdr:rowOff>59531</xdr:rowOff>
    </xdr:from>
    <xdr:to>
      <xdr:col>15</xdr:col>
      <xdr:colOff>697706</xdr:colOff>
      <xdr:row>1624</xdr:row>
      <xdr:rowOff>68791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10D920DE-A695-4E64-9DD3-F9061C803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523875</xdr:colOff>
      <xdr:row>1667</xdr:row>
      <xdr:rowOff>59531</xdr:rowOff>
    </xdr:from>
    <xdr:to>
      <xdr:col>15</xdr:col>
      <xdr:colOff>697706</xdr:colOff>
      <xdr:row>1676</xdr:row>
      <xdr:rowOff>68791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49C1EF49-9212-41E5-8484-07AB9E807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12</xdr:col>
      <xdr:colOff>523875</xdr:colOff>
      <xdr:row>1719</xdr:row>
      <xdr:rowOff>59531</xdr:rowOff>
    </xdr:from>
    <xdr:to>
      <xdr:col>15</xdr:col>
      <xdr:colOff>697706</xdr:colOff>
      <xdr:row>1728</xdr:row>
      <xdr:rowOff>68791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0B769FB-9F93-4108-9C5A-C093026BE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12</xdr:col>
      <xdr:colOff>523875</xdr:colOff>
      <xdr:row>1771</xdr:row>
      <xdr:rowOff>59531</xdr:rowOff>
    </xdr:from>
    <xdr:to>
      <xdr:col>15</xdr:col>
      <xdr:colOff>697706</xdr:colOff>
      <xdr:row>1780</xdr:row>
      <xdr:rowOff>68791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680441E-1264-4B9D-A114-0ACDC3407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12</xdr:col>
      <xdr:colOff>523875</xdr:colOff>
      <xdr:row>1823</xdr:row>
      <xdr:rowOff>59531</xdr:rowOff>
    </xdr:from>
    <xdr:to>
      <xdr:col>15</xdr:col>
      <xdr:colOff>697706</xdr:colOff>
      <xdr:row>1832</xdr:row>
      <xdr:rowOff>68791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EC33F988-A3A1-4915-B2B4-E24A1CFE2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523875</xdr:colOff>
      <xdr:row>1875</xdr:row>
      <xdr:rowOff>59531</xdr:rowOff>
    </xdr:from>
    <xdr:to>
      <xdr:col>15</xdr:col>
      <xdr:colOff>697706</xdr:colOff>
      <xdr:row>1884</xdr:row>
      <xdr:rowOff>68791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FFA031F-D8A8-4B0D-A27B-81BD124BE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523875</xdr:colOff>
      <xdr:row>1927</xdr:row>
      <xdr:rowOff>59531</xdr:rowOff>
    </xdr:from>
    <xdr:to>
      <xdr:col>15</xdr:col>
      <xdr:colOff>697706</xdr:colOff>
      <xdr:row>1936</xdr:row>
      <xdr:rowOff>68791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26C60387-C0F7-4231-83F8-E533BC6E5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12</xdr:col>
      <xdr:colOff>523875</xdr:colOff>
      <xdr:row>1979</xdr:row>
      <xdr:rowOff>59531</xdr:rowOff>
    </xdr:from>
    <xdr:to>
      <xdr:col>15</xdr:col>
      <xdr:colOff>697706</xdr:colOff>
      <xdr:row>1988</xdr:row>
      <xdr:rowOff>68791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87A68EC7-A605-4F64-96AD-5505A2BC2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12</xdr:col>
      <xdr:colOff>523875</xdr:colOff>
      <xdr:row>2031</xdr:row>
      <xdr:rowOff>59531</xdr:rowOff>
    </xdr:from>
    <xdr:to>
      <xdr:col>15</xdr:col>
      <xdr:colOff>697706</xdr:colOff>
      <xdr:row>2040</xdr:row>
      <xdr:rowOff>68791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EBA9A804-6256-4317-B96F-B224D02A0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12</xdr:col>
      <xdr:colOff>523875</xdr:colOff>
      <xdr:row>2083</xdr:row>
      <xdr:rowOff>59531</xdr:rowOff>
    </xdr:from>
    <xdr:to>
      <xdr:col>15</xdr:col>
      <xdr:colOff>697706</xdr:colOff>
      <xdr:row>2092</xdr:row>
      <xdr:rowOff>68791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3F1117C-9928-4B5B-BCD8-71850B702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12</xdr:col>
      <xdr:colOff>523875</xdr:colOff>
      <xdr:row>2135</xdr:row>
      <xdr:rowOff>59531</xdr:rowOff>
    </xdr:from>
    <xdr:to>
      <xdr:col>15</xdr:col>
      <xdr:colOff>697706</xdr:colOff>
      <xdr:row>2144</xdr:row>
      <xdr:rowOff>68791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84756F20-472F-4274-8F23-A8C14FE5B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523875</xdr:colOff>
      <xdr:row>2187</xdr:row>
      <xdr:rowOff>59531</xdr:rowOff>
    </xdr:from>
    <xdr:to>
      <xdr:col>15</xdr:col>
      <xdr:colOff>697706</xdr:colOff>
      <xdr:row>2196</xdr:row>
      <xdr:rowOff>68791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2656568C-98F2-4C13-803A-5B995D077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12</xdr:col>
      <xdr:colOff>523875</xdr:colOff>
      <xdr:row>2239</xdr:row>
      <xdr:rowOff>59531</xdr:rowOff>
    </xdr:from>
    <xdr:to>
      <xdr:col>15</xdr:col>
      <xdr:colOff>697706</xdr:colOff>
      <xdr:row>2248</xdr:row>
      <xdr:rowOff>68791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15D540D4-284A-4A80-B474-C48E77512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12</xdr:col>
      <xdr:colOff>523875</xdr:colOff>
      <xdr:row>2291</xdr:row>
      <xdr:rowOff>59531</xdr:rowOff>
    </xdr:from>
    <xdr:to>
      <xdr:col>15</xdr:col>
      <xdr:colOff>697706</xdr:colOff>
      <xdr:row>2300</xdr:row>
      <xdr:rowOff>68791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BC8B287B-BC98-4C09-8C5F-F76EFE049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12</xdr:col>
      <xdr:colOff>523875</xdr:colOff>
      <xdr:row>2343</xdr:row>
      <xdr:rowOff>59531</xdr:rowOff>
    </xdr:from>
    <xdr:to>
      <xdr:col>15</xdr:col>
      <xdr:colOff>697706</xdr:colOff>
      <xdr:row>2352</xdr:row>
      <xdr:rowOff>68791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277690AD-7757-4DBF-9468-99CBBC0D2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523875</xdr:colOff>
      <xdr:row>6</xdr:row>
      <xdr:rowOff>59531</xdr:rowOff>
    </xdr:from>
    <xdr:to>
      <xdr:col>15</xdr:col>
      <xdr:colOff>697706</xdr:colOff>
      <xdr:row>15</xdr:row>
      <xdr:rowOff>68791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D0FB8-C13E-DD41-A8D0-0A2F4E770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523875</xdr:colOff>
      <xdr:row>58</xdr:row>
      <xdr:rowOff>59531</xdr:rowOff>
    </xdr:from>
    <xdr:to>
      <xdr:col>15</xdr:col>
      <xdr:colOff>697706</xdr:colOff>
      <xdr:row>67</xdr:row>
      <xdr:rowOff>68791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E1A33D-D8A0-014A-B7F0-00AD061BA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CE25-1CC3-4E72-8D07-427E8911AE59}">
  <dimension ref="A5:AM55"/>
  <sheetViews>
    <sheetView topLeftCell="A2" zoomScale="120" zoomScaleNormal="120" workbookViewId="0">
      <selection activeCell="G7" sqref="G7:AM17"/>
    </sheetView>
  </sheetViews>
  <sheetFormatPr defaultColWidth="8.83203125" defaultRowHeight="16" x14ac:dyDescent="0.4"/>
  <cols>
    <col min="1" max="1" width="11.83203125" customWidth="1"/>
    <col min="2" max="2" width="14.1640625" customWidth="1"/>
    <col min="3" max="3" width="11.1640625" customWidth="1"/>
    <col min="6" max="7" width="8.83203125" customWidth="1"/>
    <col min="12" max="12" width="9.1640625" customWidth="1"/>
    <col min="13" max="13" width="9.33203125" customWidth="1"/>
    <col min="14" max="14" width="9.83203125" customWidth="1"/>
    <col min="16" max="16" width="9.5" customWidth="1"/>
    <col min="17" max="17" width="10.6640625" customWidth="1"/>
    <col min="21" max="21" width="10.83203125" customWidth="1"/>
  </cols>
  <sheetData>
    <row r="5" spans="1:39" x14ac:dyDescent="0.4">
      <c r="K5">
        <v>27803.41</v>
      </c>
      <c r="L5">
        <v>4880.03</v>
      </c>
      <c r="M5" s="45">
        <v>166436.6</v>
      </c>
      <c r="N5" s="42">
        <v>64655.82</v>
      </c>
      <c r="O5">
        <v>919.52099999999996</v>
      </c>
      <c r="P5">
        <v>21429.439999999999</v>
      </c>
      <c r="Q5" s="42">
        <v>8344.4470000000001</v>
      </c>
      <c r="R5">
        <v>81005.039999999994</v>
      </c>
      <c r="S5">
        <v>3060.03</v>
      </c>
      <c r="T5">
        <v>8065.51</v>
      </c>
      <c r="U5">
        <v>5277.77</v>
      </c>
      <c r="V5">
        <v>3499.4639999999999</v>
      </c>
      <c r="W5">
        <v>75827.039999999994</v>
      </c>
      <c r="X5">
        <v>112072.2</v>
      </c>
      <c r="Y5">
        <v>111758.7</v>
      </c>
      <c r="Z5">
        <v>3979.6</v>
      </c>
      <c r="AA5">
        <v>13858.17</v>
      </c>
      <c r="AB5">
        <v>30800.13</v>
      </c>
      <c r="AC5">
        <v>3720.82</v>
      </c>
      <c r="AD5">
        <v>8836.64</v>
      </c>
      <c r="AE5">
        <v>12311.16</v>
      </c>
      <c r="AF5">
        <v>3274.75</v>
      </c>
      <c r="AG5">
        <v>4034.26</v>
      </c>
      <c r="AH5">
        <v>5562.02</v>
      </c>
      <c r="AI5">
        <v>3113.04</v>
      </c>
      <c r="AJ5">
        <v>1043.99</v>
      </c>
      <c r="AK5">
        <v>1181.73</v>
      </c>
      <c r="AL5">
        <v>3067.94</v>
      </c>
      <c r="AM5">
        <v>3056.51</v>
      </c>
    </row>
    <row r="6" spans="1:39" x14ac:dyDescent="0.4">
      <c r="B6">
        <v>1000</v>
      </c>
      <c r="C6">
        <v>500</v>
      </c>
      <c r="D6">
        <v>250</v>
      </c>
      <c r="E6">
        <v>1250</v>
      </c>
      <c r="F6">
        <v>6250</v>
      </c>
      <c r="L6" s="43">
        <f t="shared" ref="L6:Q6" si="0">L5/$K$5</f>
        <v>0.17551911797869396</v>
      </c>
      <c r="M6" s="43">
        <f t="shared" si="0"/>
        <v>5.986193779827726</v>
      </c>
      <c r="N6" s="43">
        <f t="shared" si="0"/>
        <v>2.3254636751391287</v>
      </c>
      <c r="O6" s="43">
        <f t="shared" si="0"/>
        <v>3.3072238261421888E-2</v>
      </c>
      <c r="P6" s="43">
        <f t="shared" si="0"/>
        <v>0.770748623999718</v>
      </c>
      <c r="Q6" s="43">
        <f t="shared" si="0"/>
        <v>0.30012315036177217</v>
      </c>
      <c r="R6" s="43">
        <f>R5/$K$5</f>
        <v>2.9134929852129647</v>
      </c>
      <c r="S6" s="43">
        <f t="shared" ref="S6:AM6" si="1">S5/$K$5</f>
        <v>0.11005952147596285</v>
      </c>
      <c r="T6" s="43">
        <f t="shared" si="1"/>
        <v>0.29009067592788079</v>
      </c>
      <c r="U6" s="43">
        <f t="shared" si="1"/>
        <v>0.18982455749132932</v>
      </c>
      <c r="V6" s="43">
        <f t="shared" si="1"/>
        <v>0.12586456121749096</v>
      </c>
      <c r="W6" s="43">
        <f t="shared" si="1"/>
        <v>2.7272568364815681</v>
      </c>
      <c r="X6" s="43">
        <f t="shared" si="1"/>
        <v>4.0308796654798815</v>
      </c>
      <c r="Y6" s="43">
        <f t="shared" si="1"/>
        <v>4.0196040701482296</v>
      </c>
      <c r="Z6" s="43">
        <f t="shared" si="1"/>
        <v>0.14313352211113672</v>
      </c>
      <c r="AA6" s="43">
        <f t="shared" si="1"/>
        <v>0.49843418487156793</v>
      </c>
      <c r="AB6" s="43">
        <f t="shared" si="1"/>
        <v>1.1077824626547608</v>
      </c>
      <c r="AC6" s="43">
        <f t="shared" si="1"/>
        <v>0.13382603069191873</v>
      </c>
      <c r="AD6" s="43">
        <f t="shared" si="1"/>
        <v>0.31782576309884292</v>
      </c>
      <c r="AE6" s="43">
        <f t="shared" si="1"/>
        <v>0.44279316817613379</v>
      </c>
      <c r="AF6" s="43">
        <f t="shared" si="1"/>
        <v>0.1177823151908345</v>
      </c>
      <c r="AG6" s="43">
        <f t="shared" si="1"/>
        <v>0.14509946801489459</v>
      </c>
      <c r="AH6" s="43">
        <f t="shared" si="1"/>
        <v>0.2000481235934729</v>
      </c>
      <c r="AI6" s="43">
        <f t="shared" si="1"/>
        <v>0.11196612214113305</v>
      </c>
      <c r="AJ6" s="43">
        <f t="shared" si="1"/>
        <v>3.754899129279466E-2</v>
      </c>
      <c r="AK6" s="43">
        <f t="shared" si="1"/>
        <v>4.2503059876468394E-2</v>
      </c>
      <c r="AL6" s="43">
        <f t="shared" si="1"/>
        <v>0.11034401895307086</v>
      </c>
      <c r="AM6" s="43">
        <f t="shared" si="1"/>
        <v>0.10993291830030921</v>
      </c>
    </row>
    <row r="7" spans="1:39" ht="91.25" customHeight="1" x14ac:dyDescent="0.4">
      <c r="A7" s="1" t="s">
        <v>184</v>
      </c>
      <c r="B7" s="2" t="s">
        <v>210</v>
      </c>
      <c r="C7" s="3" t="s">
        <v>185</v>
      </c>
      <c r="D7" s="4" t="s">
        <v>186</v>
      </c>
      <c r="E7" s="5" t="s">
        <v>187</v>
      </c>
      <c r="F7" s="6" t="s">
        <v>188</v>
      </c>
      <c r="G7" s="7" t="s">
        <v>518</v>
      </c>
      <c r="H7" s="7" t="s">
        <v>189</v>
      </c>
      <c r="I7" s="7" t="s">
        <v>190</v>
      </c>
      <c r="J7" s="7" t="s">
        <v>211</v>
      </c>
      <c r="K7" s="14" t="s">
        <v>653</v>
      </c>
      <c r="L7" s="13" t="s">
        <v>552</v>
      </c>
      <c r="M7" s="13" t="s">
        <v>550</v>
      </c>
      <c r="N7" s="13" t="s">
        <v>548</v>
      </c>
      <c r="O7" s="13" t="s">
        <v>654</v>
      </c>
      <c r="P7" s="13" t="s">
        <v>539</v>
      </c>
      <c r="Q7" s="13" t="s">
        <v>655</v>
      </c>
      <c r="R7" s="13" t="s">
        <v>656</v>
      </c>
      <c r="S7" s="13" t="s">
        <v>534</v>
      </c>
      <c r="T7" s="13" t="s">
        <v>533</v>
      </c>
      <c r="U7" s="13" t="s">
        <v>532</v>
      </c>
      <c r="V7" s="13" t="s">
        <v>531</v>
      </c>
      <c r="W7" s="13" t="s">
        <v>657</v>
      </c>
      <c r="X7" s="13" t="s">
        <v>529</v>
      </c>
      <c r="Y7" s="13" t="s">
        <v>527</v>
      </c>
      <c r="Z7" s="13" t="s">
        <v>523</v>
      </c>
      <c r="AA7" s="13" t="s">
        <v>520</v>
      </c>
      <c r="AB7" s="13" t="s">
        <v>658</v>
      </c>
      <c r="AC7" s="13" t="s">
        <v>659</v>
      </c>
      <c r="AD7" s="13" t="s">
        <v>660</v>
      </c>
      <c r="AE7" s="13" t="s">
        <v>661</v>
      </c>
      <c r="AF7" s="13" t="s">
        <v>662</v>
      </c>
      <c r="AG7" s="13" t="s">
        <v>663</v>
      </c>
      <c r="AH7" s="13" t="s">
        <v>664</v>
      </c>
      <c r="AI7" s="13" t="s">
        <v>665</v>
      </c>
      <c r="AJ7" s="13" t="s">
        <v>666</v>
      </c>
      <c r="AK7" s="13" t="s">
        <v>667</v>
      </c>
      <c r="AL7" s="13" t="s">
        <v>668</v>
      </c>
      <c r="AM7" s="13" t="s">
        <v>669</v>
      </c>
    </row>
    <row r="8" spans="1:39" x14ac:dyDescent="0.4">
      <c r="A8" s="8">
        <v>0</v>
      </c>
      <c r="B8">
        <v>0</v>
      </c>
      <c r="C8">
        <f t="shared" ref="C8:C16" si="2">B8/2</f>
        <v>0</v>
      </c>
      <c r="D8">
        <v>0</v>
      </c>
      <c r="E8">
        <f t="shared" ref="E8:E16" si="3">D8*5</f>
        <v>0</v>
      </c>
      <c r="F8">
        <f>D8*25</f>
        <v>0</v>
      </c>
      <c r="G8">
        <f>E8</f>
        <v>0</v>
      </c>
      <c r="H8">
        <f t="shared" ref="H8:H16" si="4">D8*10</f>
        <v>0</v>
      </c>
      <c r="I8">
        <f t="shared" ref="I8:I16" si="5">D8*3</f>
        <v>0</v>
      </c>
      <c r="J8">
        <f>3.12*D8</f>
        <v>0</v>
      </c>
      <c r="K8">
        <v>0</v>
      </c>
      <c r="L8" s="44">
        <f>K8*$L$6</f>
        <v>0</v>
      </c>
      <c r="M8" s="44">
        <f>K8*$M$6</f>
        <v>0</v>
      </c>
      <c r="N8" s="44">
        <f>K8*$N$6</f>
        <v>0</v>
      </c>
      <c r="O8" s="44">
        <f>K8*$O$6</f>
        <v>0</v>
      </c>
      <c r="P8" s="44">
        <f>K8*$P$6</f>
        <v>0</v>
      </c>
      <c r="Q8" s="44">
        <f>K8*$Q$6</f>
        <v>0</v>
      </c>
      <c r="R8">
        <f>$K$8*R6</f>
        <v>0</v>
      </c>
      <c r="S8" s="44">
        <f>K8*$S$6</f>
        <v>0</v>
      </c>
      <c r="T8" s="44">
        <f>K8*$T$6</f>
        <v>0</v>
      </c>
      <c r="U8" s="44">
        <f>K8*$U$6</f>
        <v>0</v>
      </c>
      <c r="V8" s="44">
        <f>K8*$V$6</f>
        <v>0</v>
      </c>
      <c r="W8" s="44">
        <f>K8*$W$6</f>
        <v>0</v>
      </c>
      <c r="X8">
        <f>K8*$X$6</f>
        <v>0</v>
      </c>
      <c r="Y8" s="44">
        <f>K8*$Y$6</f>
        <v>0</v>
      </c>
      <c r="Z8" s="44">
        <f>K8*$Z$6</f>
        <v>0</v>
      </c>
      <c r="AA8" s="44">
        <f>K8*$AA$6</f>
        <v>0</v>
      </c>
      <c r="AB8" s="44">
        <f>K8*$AB$6</f>
        <v>0</v>
      </c>
      <c r="AC8" s="44">
        <f>K8*$AC$6</f>
        <v>0</v>
      </c>
      <c r="AD8" s="44">
        <f>K8*$AD$6</f>
        <v>0</v>
      </c>
      <c r="AE8" s="44">
        <f>K8*$AE$6</f>
        <v>0</v>
      </c>
      <c r="AF8" s="44">
        <f>K8*$AF$6</f>
        <v>0</v>
      </c>
      <c r="AG8" s="44">
        <f>K8*$AG$6</f>
        <v>0</v>
      </c>
      <c r="AH8" s="44">
        <f>K8*$AH$6</f>
        <v>0</v>
      </c>
      <c r="AI8" s="44">
        <f>K8*$AI$6</f>
        <v>0</v>
      </c>
      <c r="AJ8" s="44">
        <f>K8*$AJ$6</f>
        <v>0</v>
      </c>
      <c r="AK8" s="44">
        <f>K8*$AK$6</f>
        <v>0</v>
      </c>
      <c r="AL8" s="44">
        <f>K8*$AL$6</f>
        <v>0</v>
      </c>
      <c r="AM8" s="44">
        <f>K8*$AM$6</f>
        <v>0</v>
      </c>
    </row>
    <row r="9" spans="1:39" x14ac:dyDescent="0.4">
      <c r="A9" s="8">
        <v>0.02</v>
      </c>
      <c r="B9">
        <f t="shared" ref="B9:B16" si="6">D9*4</f>
        <v>0.08</v>
      </c>
      <c r="C9">
        <f t="shared" si="2"/>
        <v>0.04</v>
      </c>
      <c r="D9">
        <v>0.02</v>
      </c>
      <c r="E9">
        <f t="shared" si="3"/>
        <v>0.1</v>
      </c>
      <c r="F9">
        <f t="shared" ref="F9:F16" si="7">D9*25</f>
        <v>0.5</v>
      </c>
      <c r="G9">
        <f t="shared" ref="G9:G16" si="8">D9*10</f>
        <v>0.2</v>
      </c>
      <c r="H9">
        <f t="shared" si="4"/>
        <v>0.2</v>
      </c>
      <c r="I9">
        <f t="shared" si="5"/>
        <v>0.06</v>
      </c>
      <c r="J9">
        <v>1</v>
      </c>
      <c r="K9">
        <f>3*500/300</f>
        <v>5</v>
      </c>
      <c r="L9" s="44">
        <f t="shared" ref="L9:L17" si="9">K9*$L$6</f>
        <v>0.87759558989346975</v>
      </c>
      <c r="M9" s="44">
        <f t="shared" ref="M9:M17" si="10">K9*$M$6</f>
        <v>29.93096889913863</v>
      </c>
      <c r="N9" s="44">
        <f t="shared" ref="N9:N17" si="11">K9*$N$6</f>
        <v>11.627318375695644</v>
      </c>
      <c r="O9" s="44">
        <f t="shared" ref="O9:O17" si="12">K9*$O$6</f>
        <v>0.16536119130710944</v>
      </c>
      <c r="P9" s="44">
        <f t="shared" ref="P9:P17" si="13">K9*$P$6</f>
        <v>3.8537431199985899</v>
      </c>
      <c r="Q9" s="44">
        <f t="shared" ref="Q9:Q17" si="14">K9*$Q$6</f>
        <v>1.5006157518088608</v>
      </c>
      <c r="R9" s="44">
        <f>K9*$R$6</f>
        <v>14.567464926064824</v>
      </c>
      <c r="S9" s="44">
        <f t="shared" ref="S9:S17" si="15">K9*$S$6</f>
        <v>0.55029760737981426</v>
      </c>
      <c r="T9" s="44">
        <f t="shared" ref="T9:T17" si="16">K9*$T$6</f>
        <v>1.4504533796394039</v>
      </c>
      <c r="U9" s="44">
        <f t="shared" ref="U9:U17" si="17">K9*$U$6</f>
        <v>0.94912278745664658</v>
      </c>
      <c r="V9" s="44">
        <f t="shared" ref="V9:V17" si="18">K9*$V$6</f>
        <v>0.62932280608745472</v>
      </c>
      <c r="W9" s="44">
        <f t="shared" ref="W9:W17" si="19">K9*$W$6</f>
        <v>13.636284182407842</v>
      </c>
      <c r="X9" s="44">
        <f t="shared" ref="X9:X17" si="20">K9*$X$6</f>
        <v>20.154398327399406</v>
      </c>
      <c r="Y9" s="44">
        <f t="shared" ref="Y9:Y17" si="21">K9*$Y$6</f>
        <v>20.098020350741148</v>
      </c>
      <c r="Z9" s="44">
        <f t="shared" ref="Z9:Z17" si="22">K9*$Z$6</f>
        <v>0.71566761055568362</v>
      </c>
      <c r="AA9" s="44">
        <f t="shared" ref="AA9:AA17" si="23">K9*$AA$6</f>
        <v>2.4921709243578398</v>
      </c>
      <c r="AB9" s="44">
        <f t="shared" ref="AB9:AB17" si="24">K9*$AB$6</f>
        <v>5.5389123132738041</v>
      </c>
      <c r="AC9" s="44">
        <f t="shared" ref="AC9:AC17" si="25">K9*$AC$6</f>
        <v>0.6691301534595937</v>
      </c>
      <c r="AD9" s="44">
        <f t="shared" ref="AD9:AD17" si="26">K9*$AD$6</f>
        <v>1.5891288154942145</v>
      </c>
      <c r="AE9" s="44">
        <f t="shared" ref="AE9:AE17" si="27">K9*$AE$6</f>
        <v>2.2139658408806691</v>
      </c>
      <c r="AF9" s="44">
        <f t="shared" ref="AF9:AF17" si="28">K9*$AF$6</f>
        <v>0.58891157595417254</v>
      </c>
      <c r="AG9" s="44">
        <f t="shared" ref="AG9:AG17" si="29">K9*$AG$6</f>
        <v>0.72549734007447297</v>
      </c>
      <c r="AH9" s="44">
        <f t="shared" ref="AH9:AH17" si="30">K9*$AH$6</f>
        <v>1.0002406179673646</v>
      </c>
      <c r="AI9" s="44">
        <f t="shared" ref="AI9:AI17" si="31">K9*$AI$6</f>
        <v>0.5598306107056652</v>
      </c>
      <c r="AJ9" s="44">
        <f t="shared" ref="AJ9:AJ17" si="32">K9*$AJ$6</f>
        <v>0.18774495646397329</v>
      </c>
      <c r="AK9" s="44">
        <f t="shared" ref="AK9:AK17" si="33">K9*$AK$6</f>
        <v>0.21251529938234198</v>
      </c>
      <c r="AL9" s="44">
        <f t="shared" ref="AL9:AL17" si="34">K9*$AL$6</f>
        <v>0.55172009476535433</v>
      </c>
      <c r="AM9" s="44">
        <f t="shared" ref="AM9:AM17" si="35">K9*$AM$6</f>
        <v>0.54966459150154612</v>
      </c>
    </row>
    <row r="10" spans="1:39" x14ac:dyDescent="0.4">
      <c r="A10" s="8">
        <v>0.1</v>
      </c>
      <c r="B10">
        <f t="shared" si="6"/>
        <v>0.4</v>
      </c>
      <c r="C10">
        <f t="shared" si="2"/>
        <v>0.2</v>
      </c>
      <c r="D10">
        <v>0.1</v>
      </c>
      <c r="E10">
        <f t="shared" si="3"/>
        <v>0.5</v>
      </c>
      <c r="F10">
        <f t="shared" si="7"/>
        <v>2.5</v>
      </c>
      <c r="G10">
        <f t="shared" si="8"/>
        <v>1</v>
      </c>
      <c r="H10">
        <f t="shared" si="4"/>
        <v>1</v>
      </c>
      <c r="I10">
        <f t="shared" si="5"/>
        <v>0.30000000000000004</v>
      </c>
      <c r="J10">
        <v>2</v>
      </c>
      <c r="K10">
        <f>6*500/300</f>
        <v>10</v>
      </c>
      <c r="L10" s="44">
        <f t="shared" si="9"/>
        <v>1.7551911797869395</v>
      </c>
      <c r="M10" s="44">
        <f t="shared" si="10"/>
        <v>59.86193779827726</v>
      </c>
      <c r="N10" s="44">
        <f t="shared" si="11"/>
        <v>23.254636751391288</v>
      </c>
      <c r="O10" s="44">
        <f t="shared" si="12"/>
        <v>0.33072238261421888</v>
      </c>
      <c r="P10" s="44">
        <f t="shared" si="13"/>
        <v>7.7074862399971797</v>
      </c>
      <c r="Q10" s="44">
        <f t="shared" si="14"/>
        <v>3.0012315036177215</v>
      </c>
      <c r="R10" s="44">
        <f t="shared" ref="R10:R16" si="36">K10*$R$6</f>
        <v>29.134929852129648</v>
      </c>
      <c r="S10" s="44">
        <f t="shared" si="15"/>
        <v>1.1005952147596285</v>
      </c>
      <c r="T10" s="44">
        <f t="shared" si="16"/>
        <v>2.9009067592788078</v>
      </c>
      <c r="U10" s="44">
        <f t="shared" si="17"/>
        <v>1.8982455749132932</v>
      </c>
      <c r="V10" s="44">
        <f t="shared" si="18"/>
        <v>1.2586456121749094</v>
      </c>
      <c r="W10" s="44">
        <f t="shared" si="19"/>
        <v>27.272568364815683</v>
      </c>
      <c r="X10" s="44">
        <f t="shared" si="20"/>
        <v>40.308796654798812</v>
      </c>
      <c r="Y10" s="44">
        <f t="shared" si="21"/>
        <v>40.196040701482296</v>
      </c>
      <c r="Z10" s="44">
        <f t="shared" si="22"/>
        <v>1.4313352211113672</v>
      </c>
      <c r="AA10" s="44">
        <f t="shared" si="23"/>
        <v>4.9843418487156796</v>
      </c>
      <c r="AB10" s="44">
        <f t="shared" si="24"/>
        <v>11.077824626547608</v>
      </c>
      <c r="AC10" s="44">
        <f t="shared" si="25"/>
        <v>1.3382603069191874</v>
      </c>
      <c r="AD10" s="44">
        <f t="shared" si="26"/>
        <v>3.178257630988429</v>
      </c>
      <c r="AE10" s="44">
        <f t="shared" si="27"/>
        <v>4.4279316817613381</v>
      </c>
      <c r="AF10" s="44">
        <f t="shared" si="28"/>
        <v>1.1778231519083451</v>
      </c>
      <c r="AG10" s="44">
        <f t="shared" si="29"/>
        <v>1.4509946801489459</v>
      </c>
      <c r="AH10" s="44">
        <f t="shared" si="30"/>
        <v>2.0004812359347293</v>
      </c>
      <c r="AI10" s="44">
        <f t="shared" si="31"/>
        <v>1.1196612214113304</v>
      </c>
      <c r="AJ10" s="44">
        <f t="shared" si="32"/>
        <v>0.37548991292794659</v>
      </c>
      <c r="AK10" s="44">
        <f t="shared" si="33"/>
        <v>0.42503059876468396</v>
      </c>
      <c r="AL10" s="44">
        <f t="shared" si="34"/>
        <v>1.1034401895307087</v>
      </c>
      <c r="AM10" s="44">
        <f t="shared" si="35"/>
        <v>1.0993291830030922</v>
      </c>
    </row>
    <row r="11" spans="1:39" x14ac:dyDescent="0.4">
      <c r="A11" s="8">
        <v>0.4</v>
      </c>
      <c r="B11">
        <f t="shared" si="6"/>
        <v>1.6</v>
      </c>
      <c r="C11">
        <f t="shared" si="2"/>
        <v>0.8</v>
      </c>
      <c r="D11">
        <v>0.4</v>
      </c>
      <c r="E11">
        <f t="shared" si="3"/>
        <v>2</v>
      </c>
      <c r="F11">
        <f t="shared" si="7"/>
        <v>10</v>
      </c>
      <c r="G11">
        <f t="shared" si="8"/>
        <v>4</v>
      </c>
      <c r="H11">
        <f t="shared" si="4"/>
        <v>4</v>
      </c>
      <c r="I11">
        <f t="shared" si="5"/>
        <v>1.2000000000000002</v>
      </c>
      <c r="J11">
        <v>4</v>
      </c>
      <c r="K11">
        <f>12*500/300</f>
        <v>20</v>
      </c>
      <c r="L11" s="44">
        <f t="shared" si="9"/>
        <v>3.510382359573879</v>
      </c>
      <c r="M11" s="44">
        <f t="shared" si="10"/>
        <v>119.72387559655452</v>
      </c>
      <c r="N11" s="44">
        <f t="shared" si="11"/>
        <v>46.509273502782577</v>
      </c>
      <c r="O11" s="44">
        <f t="shared" si="12"/>
        <v>0.66144476522843776</v>
      </c>
      <c r="P11" s="44">
        <f t="shared" si="13"/>
        <v>15.414972479994359</v>
      </c>
      <c r="Q11" s="44">
        <f t="shared" si="14"/>
        <v>6.002463007235443</v>
      </c>
      <c r="R11" s="44">
        <f t="shared" si="36"/>
        <v>58.269859704259297</v>
      </c>
      <c r="S11" s="44">
        <f t="shared" si="15"/>
        <v>2.201190429519257</v>
      </c>
      <c r="T11" s="44">
        <f t="shared" si="16"/>
        <v>5.8018135185576156</v>
      </c>
      <c r="U11" s="44">
        <f t="shared" si="17"/>
        <v>3.7964911498265863</v>
      </c>
      <c r="V11" s="44">
        <f t="shared" si="18"/>
        <v>2.5172912243498189</v>
      </c>
      <c r="W11" s="44">
        <f t="shared" si="19"/>
        <v>54.545136729631366</v>
      </c>
      <c r="X11" s="44">
        <f t="shared" si="20"/>
        <v>80.617593309597623</v>
      </c>
      <c r="Y11" s="44">
        <f t="shared" si="21"/>
        <v>80.392081402964592</v>
      </c>
      <c r="Z11" s="44">
        <f t="shared" si="22"/>
        <v>2.8626704422227345</v>
      </c>
      <c r="AA11" s="44">
        <f t="shared" si="23"/>
        <v>9.9686836974313593</v>
      </c>
      <c r="AB11" s="44">
        <f t="shared" si="24"/>
        <v>22.155649253095216</v>
      </c>
      <c r="AC11" s="44">
        <f t="shared" si="25"/>
        <v>2.6765206138383748</v>
      </c>
      <c r="AD11" s="44">
        <f t="shared" si="26"/>
        <v>6.3565152619768579</v>
      </c>
      <c r="AE11" s="44">
        <f t="shared" si="27"/>
        <v>8.8558633635226762</v>
      </c>
      <c r="AF11" s="44">
        <f t="shared" si="28"/>
        <v>2.3556463038166902</v>
      </c>
      <c r="AG11" s="44">
        <f t="shared" si="29"/>
        <v>2.9019893602978919</v>
      </c>
      <c r="AH11" s="44">
        <f t="shared" si="30"/>
        <v>4.0009624718694585</v>
      </c>
      <c r="AI11" s="44">
        <f t="shared" si="31"/>
        <v>2.2393224428226608</v>
      </c>
      <c r="AJ11" s="44">
        <f t="shared" si="32"/>
        <v>0.75097982585589318</v>
      </c>
      <c r="AK11" s="44">
        <f t="shared" si="33"/>
        <v>0.85006119752936793</v>
      </c>
      <c r="AL11" s="44">
        <f t="shared" si="34"/>
        <v>2.2068803790614173</v>
      </c>
      <c r="AM11" s="44">
        <f t="shared" si="35"/>
        <v>2.1986583660061845</v>
      </c>
    </row>
    <row r="12" spans="1:39" x14ac:dyDescent="0.4">
      <c r="A12" s="8">
        <v>1</v>
      </c>
      <c r="B12">
        <f t="shared" si="6"/>
        <v>4</v>
      </c>
      <c r="C12">
        <f t="shared" si="2"/>
        <v>2</v>
      </c>
      <c r="D12">
        <v>1</v>
      </c>
      <c r="E12">
        <f t="shared" si="3"/>
        <v>5</v>
      </c>
      <c r="F12">
        <f t="shared" si="7"/>
        <v>25</v>
      </c>
      <c r="G12">
        <f t="shared" si="8"/>
        <v>10</v>
      </c>
      <c r="H12">
        <f t="shared" si="4"/>
        <v>10</v>
      </c>
      <c r="I12">
        <f t="shared" si="5"/>
        <v>3</v>
      </c>
      <c r="J12">
        <v>8</v>
      </c>
      <c r="K12">
        <f>24*500/300</f>
        <v>40</v>
      </c>
      <c r="L12" s="44">
        <f t="shared" si="9"/>
        <v>7.020764719147758</v>
      </c>
      <c r="M12" s="44">
        <f t="shared" si="10"/>
        <v>239.44775119310904</v>
      </c>
      <c r="N12" s="44">
        <f t="shared" si="11"/>
        <v>93.018547005565154</v>
      </c>
      <c r="O12" s="44">
        <f t="shared" si="12"/>
        <v>1.3228895304568755</v>
      </c>
      <c r="P12" s="44">
        <f t="shared" si="13"/>
        <v>30.829944959988719</v>
      </c>
      <c r="Q12" s="44">
        <f t="shared" si="14"/>
        <v>12.004926014470886</v>
      </c>
      <c r="R12" s="44">
        <f t="shared" si="36"/>
        <v>116.53971940851859</v>
      </c>
      <c r="S12" s="44">
        <f t="shared" si="15"/>
        <v>4.4023808590385141</v>
      </c>
      <c r="T12" s="44">
        <f t="shared" si="16"/>
        <v>11.603627037115231</v>
      </c>
      <c r="U12" s="44">
        <f t="shared" si="17"/>
        <v>7.5929822996531726</v>
      </c>
      <c r="V12" s="44">
        <f t="shared" si="18"/>
        <v>5.0345824486996378</v>
      </c>
      <c r="W12" s="44">
        <f t="shared" si="19"/>
        <v>109.09027345926273</v>
      </c>
      <c r="X12" s="44">
        <f t="shared" si="20"/>
        <v>161.23518661919525</v>
      </c>
      <c r="Y12" s="44">
        <f t="shared" si="21"/>
        <v>160.78416280592918</v>
      </c>
      <c r="Z12" s="44">
        <f t="shared" si="22"/>
        <v>5.725340884445469</v>
      </c>
      <c r="AA12" s="44">
        <f t="shared" si="23"/>
        <v>19.937367394862719</v>
      </c>
      <c r="AB12" s="44">
        <f t="shared" si="24"/>
        <v>44.311298506190433</v>
      </c>
      <c r="AC12" s="44">
        <f t="shared" si="25"/>
        <v>5.3530412276767496</v>
      </c>
      <c r="AD12" s="44">
        <f t="shared" si="26"/>
        <v>12.713030523953716</v>
      </c>
      <c r="AE12" s="44">
        <f t="shared" si="27"/>
        <v>17.711726727045352</v>
      </c>
      <c r="AF12" s="44">
        <f t="shared" si="28"/>
        <v>4.7112926076333803</v>
      </c>
      <c r="AG12" s="44">
        <f t="shared" si="29"/>
        <v>5.8039787205957838</v>
      </c>
      <c r="AH12" s="44">
        <f t="shared" si="30"/>
        <v>8.0019249437389171</v>
      </c>
      <c r="AI12" s="44">
        <f t="shared" si="31"/>
        <v>4.4786448856453216</v>
      </c>
      <c r="AJ12" s="44">
        <f t="shared" si="32"/>
        <v>1.5019596517117864</v>
      </c>
      <c r="AK12" s="44">
        <f t="shared" si="33"/>
        <v>1.7001223950587359</v>
      </c>
      <c r="AL12" s="44">
        <f t="shared" si="34"/>
        <v>4.4137607581228346</v>
      </c>
      <c r="AM12" s="44">
        <f t="shared" si="35"/>
        <v>4.3973167320123689</v>
      </c>
    </row>
    <row r="13" spans="1:39" x14ac:dyDescent="0.4">
      <c r="A13" s="8">
        <v>5</v>
      </c>
      <c r="B13">
        <f t="shared" si="6"/>
        <v>20</v>
      </c>
      <c r="C13">
        <f t="shared" si="2"/>
        <v>10</v>
      </c>
      <c r="D13">
        <v>5</v>
      </c>
      <c r="E13">
        <f t="shared" si="3"/>
        <v>25</v>
      </c>
      <c r="F13">
        <f t="shared" si="7"/>
        <v>125</v>
      </c>
      <c r="G13">
        <f t="shared" si="8"/>
        <v>50</v>
      </c>
      <c r="H13">
        <f t="shared" si="4"/>
        <v>50</v>
      </c>
      <c r="I13">
        <f t="shared" si="5"/>
        <v>15</v>
      </c>
      <c r="J13">
        <v>12</v>
      </c>
      <c r="K13">
        <f>36*500/300</f>
        <v>60</v>
      </c>
      <c r="L13" s="44">
        <f t="shared" si="9"/>
        <v>10.531147078721638</v>
      </c>
      <c r="M13" s="44">
        <f t="shared" si="10"/>
        <v>359.17162678966355</v>
      </c>
      <c r="N13" s="44">
        <f t="shared" si="11"/>
        <v>139.52782050834773</v>
      </c>
      <c r="O13" s="44">
        <f t="shared" si="12"/>
        <v>1.9843342956853132</v>
      </c>
      <c r="P13" s="44">
        <f t="shared" si="13"/>
        <v>46.244917439983077</v>
      </c>
      <c r="Q13" s="44">
        <f t="shared" si="14"/>
        <v>18.007389021706331</v>
      </c>
      <c r="R13" s="44">
        <f t="shared" si="36"/>
        <v>174.8095791127779</v>
      </c>
      <c r="S13" s="44">
        <f t="shared" si="15"/>
        <v>6.6035712885577711</v>
      </c>
      <c r="T13" s="44">
        <f t="shared" si="16"/>
        <v>17.405440555672847</v>
      </c>
      <c r="U13" s="44">
        <f t="shared" si="17"/>
        <v>11.389473449479759</v>
      </c>
      <c r="V13" s="44">
        <f t="shared" si="18"/>
        <v>7.5518736730494576</v>
      </c>
      <c r="W13" s="44">
        <f t="shared" si="19"/>
        <v>163.6354101888941</v>
      </c>
      <c r="X13" s="44">
        <f t="shared" si="20"/>
        <v>241.8527799287929</v>
      </c>
      <c r="Y13" s="44">
        <f t="shared" si="21"/>
        <v>241.17624420889376</v>
      </c>
      <c r="Z13" s="44">
        <f t="shared" si="22"/>
        <v>8.5880113266682034</v>
      </c>
      <c r="AA13" s="44">
        <f t="shared" si="23"/>
        <v>29.906051092294074</v>
      </c>
      <c r="AB13" s="44">
        <f t="shared" si="24"/>
        <v>66.466947759285645</v>
      </c>
      <c r="AC13" s="44">
        <f t="shared" si="25"/>
        <v>8.0295618415151235</v>
      </c>
      <c r="AD13" s="44">
        <f t="shared" si="26"/>
        <v>19.069545785930575</v>
      </c>
      <c r="AE13" s="44">
        <f t="shared" si="27"/>
        <v>26.567590090568029</v>
      </c>
      <c r="AF13" s="44">
        <f t="shared" si="28"/>
        <v>7.0669389114500696</v>
      </c>
      <c r="AG13" s="44">
        <f t="shared" si="29"/>
        <v>8.7059680808936761</v>
      </c>
      <c r="AH13" s="44">
        <f t="shared" si="30"/>
        <v>12.002887415608374</v>
      </c>
      <c r="AI13" s="44">
        <f t="shared" si="31"/>
        <v>6.7179673284679833</v>
      </c>
      <c r="AJ13" s="44">
        <f t="shared" si="32"/>
        <v>2.2529394775676796</v>
      </c>
      <c r="AK13" s="44">
        <f t="shared" si="33"/>
        <v>2.5501835925881036</v>
      </c>
      <c r="AL13" s="44">
        <f t="shared" si="34"/>
        <v>6.6206411371842515</v>
      </c>
      <c r="AM13" s="44">
        <f t="shared" si="35"/>
        <v>6.5959750980185525</v>
      </c>
    </row>
    <row r="14" spans="1:39" x14ac:dyDescent="0.4">
      <c r="A14" s="8">
        <v>10</v>
      </c>
      <c r="B14">
        <f t="shared" si="6"/>
        <v>40</v>
      </c>
      <c r="C14">
        <f t="shared" si="2"/>
        <v>20</v>
      </c>
      <c r="D14">
        <v>10</v>
      </c>
      <c r="E14">
        <f t="shared" si="3"/>
        <v>50</v>
      </c>
      <c r="F14">
        <f t="shared" si="7"/>
        <v>250</v>
      </c>
      <c r="G14">
        <f t="shared" si="8"/>
        <v>100</v>
      </c>
      <c r="H14">
        <f t="shared" si="4"/>
        <v>100</v>
      </c>
      <c r="I14">
        <f t="shared" si="5"/>
        <v>30</v>
      </c>
      <c r="J14">
        <v>16</v>
      </c>
      <c r="K14">
        <f>48*500/300</f>
        <v>80</v>
      </c>
      <c r="L14" s="44">
        <f t="shared" si="9"/>
        <v>14.041529438295516</v>
      </c>
      <c r="M14" s="44">
        <f t="shared" si="10"/>
        <v>478.89550238621808</v>
      </c>
      <c r="N14" s="44">
        <f t="shared" si="11"/>
        <v>186.03709401113031</v>
      </c>
      <c r="O14" s="44">
        <f t="shared" si="12"/>
        <v>2.645779060913751</v>
      </c>
      <c r="P14" s="44">
        <f t="shared" si="13"/>
        <v>61.659889919977438</v>
      </c>
      <c r="Q14" s="44">
        <f t="shared" si="14"/>
        <v>24.009852028941772</v>
      </c>
      <c r="R14" s="44">
        <f t="shared" si="36"/>
        <v>233.07943881703719</v>
      </c>
      <c r="S14" s="44">
        <f t="shared" si="15"/>
        <v>8.8047617180770281</v>
      </c>
      <c r="T14" s="44">
        <f t="shared" si="16"/>
        <v>23.207254074230462</v>
      </c>
      <c r="U14" s="44">
        <f t="shared" si="17"/>
        <v>15.185964599306345</v>
      </c>
      <c r="V14" s="44">
        <f t="shared" si="18"/>
        <v>10.069164897399276</v>
      </c>
      <c r="W14" s="44">
        <f t="shared" si="19"/>
        <v>218.18054691852547</v>
      </c>
      <c r="X14" s="44">
        <f t="shared" si="20"/>
        <v>322.47037323839049</v>
      </c>
      <c r="Y14" s="44">
        <f t="shared" si="21"/>
        <v>321.56832561185837</v>
      </c>
      <c r="Z14" s="44">
        <f t="shared" si="22"/>
        <v>11.450681768890938</v>
      </c>
      <c r="AA14" s="44">
        <f t="shared" si="23"/>
        <v>39.874734789725437</v>
      </c>
      <c r="AB14" s="44">
        <f t="shared" si="24"/>
        <v>88.622597012380865</v>
      </c>
      <c r="AC14" s="44">
        <f t="shared" si="25"/>
        <v>10.706082455353499</v>
      </c>
      <c r="AD14" s="44">
        <f t="shared" si="26"/>
        <v>25.426061047907432</v>
      </c>
      <c r="AE14" s="44">
        <f t="shared" si="27"/>
        <v>35.423453454090705</v>
      </c>
      <c r="AF14" s="44">
        <f t="shared" si="28"/>
        <v>9.4225852152667606</v>
      </c>
      <c r="AG14" s="44">
        <f t="shared" si="29"/>
        <v>11.607957441191568</v>
      </c>
      <c r="AH14" s="44">
        <f t="shared" si="30"/>
        <v>16.003849887477834</v>
      </c>
      <c r="AI14" s="44">
        <f t="shared" si="31"/>
        <v>8.9572897712906432</v>
      </c>
      <c r="AJ14" s="44">
        <f t="shared" si="32"/>
        <v>3.0039193034235727</v>
      </c>
      <c r="AK14" s="44">
        <f t="shared" si="33"/>
        <v>3.4002447901174717</v>
      </c>
      <c r="AL14" s="44">
        <f t="shared" si="34"/>
        <v>8.8275215162456693</v>
      </c>
      <c r="AM14" s="44">
        <f t="shared" si="35"/>
        <v>8.7946334640247379</v>
      </c>
    </row>
    <row r="15" spans="1:39" x14ac:dyDescent="0.4">
      <c r="A15" s="8">
        <v>20</v>
      </c>
      <c r="B15">
        <f t="shared" si="6"/>
        <v>80</v>
      </c>
      <c r="C15">
        <f t="shared" si="2"/>
        <v>40</v>
      </c>
      <c r="D15">
        <v>20</v>
      </c>
      <c r="E15">
        <f t="shared" si="3"/>
        <v>100</v>
      </c>
      <c r="F15">
        <f t="shared" si="7"/>
        <v>500</v>
      </c>
      <c r="G15">
        <f t="shared" si="8"/>
        <v>200</v>
      </c>
      <c r="H15">
        <f t="shared" si="4"/>
        <v>200</v>
      </c>
      <c r="I15">
        <f t="shared" si="5"/>
        <v>60</v>
      </c>
      <c r="J15">
        <f>D15</f>
        <v>20</v>
      </c>
      <c r="K15">
        <f>60*500/300</f>
        <v>100</v>
      </c>
      <c r="L15" s="44">
        <f t="shared" si="9"/>
        <v>17.551911797869398</v>
      </c>
      <c r="M15" s="44">
        <f t="shared" si="10"/>
        <v>598.61937798277256</v>
      </c>
      <c r="N15" s="44">
        <f t="shared" si="11"/>
        <v>232.54636751391286</v>
      </c>
      <c r="O15" s="44">
        <f t="shared" si="12"/>
        <v>3.3072238261421889</v>
      </c>
      <c r="P15" s="44">
        <f t="shared" si="13"/>
        <v>77.074862399971806</v>
      </c>
      <c r="Q15" s="44">
        <f t="shared" si="14"/>
        <v>30.012315036177217</v>
      </c>
      <c r="R15" s="44">
        <f t="shared" si="36"/>
        <v>291.34929852129648</v>
      </c>
      <c r="S15" s="44">
        <f t="shared" si="15"/>
        <v>11.005952147596284</v>
      </c>
      <c r="T15" s="44">
        <f t="shared" si="16"/>
        <v>29.009067592788078</v>
      </c>
      <c r="U15" s="44">
        <f t="shared" si="17"/>
        <v>18.982455749132932</v>
      </c>
      <c r="V15" s="44">
        <f t="shared" si="18"/>
        <v>12.586456121749096</v>
      </c>
      <c r="W15" s="44">
        <f t="shared" si="19"/>
        <v>272.7256836481568</v>
      </c>
      <c r="X15" s="44">
        <f t="shared" si="20"/>
        <v>403.08796654798817</v>
      </c>
      <c r="Y15" s="44">
        <f t="shared" si="21"/>
        <v>401.96040701482298</v>
      </c>
      <c r="Z15" s="44">
        <f t="shared" si="22"/>
        <v>14.313352211113672</v>
      </c>
      <c r="AA15" s="44">
        <f t="shared" si="23"/>
        <v>49.843418487156796</v>
      </c>
      <c r="AB15" s="44">
        <f t="shared" si="24"/>
        <v>110.77824626547607</v>
      </c>
      <c r="AC15" s="44">
        <f t="shared" si="25"/>
        <v>13.382603069191873</v>
      </c>
      <c r="AD15" s="44">
        <f t="shared" si="26"/>
        <v>31.782576309884291</v>
      </c>
      <c r="AE15" s="44">
        <f t="shared" si="27"/>
        <v>44.279316817613378</v>
      </c>
      <c r="AF15" s="44">
        <f t="shared" si="28"/>
        <v>11.77823151908345</v>
      </c>
      <c r="AG15" s="44">
        <f t="shared" si="29"/>
        <v>14.509946801489459</v>
      </c>
      <c r="AH15" s="44">
        <f t="shared" si="30"/>
        <v>20.004812359347291</v>
      </c>
      <c r="AI15" s="44">
        <f t="shared" si="31"/>
        <v>11.196612214113305</v>
      </c>
      <c r="AJ15" s="44">
        <f t="shared" si="32"/>
        <v>3.7548991292794662</v>
      </c>
      <c r="AK15" s="44">
        <f t="shared" si="33"/>
        <v>4.250305987646839</v>
      </c>
      <c r="AL15" s="44">
        <f t="shared" si="34"/>
        <v>11.034401895307086</v>
      </c>
      <c r="AM15" s="44">
        <f t="shared" si="35"/>
        <v>10.993291830030921</v>
      </c>
    </row>
    <row r="16" spans="1:39" x14ac:dyDescent="0.4">
      <c r="A16" s="8">
        <v>40</v>
      </c>
      <c r="B16">
        <f t="shared" si="6"/>
        <v>160</v>
      </c>
      <c r="C16">
        <f t="shared" si="2"/>
        <v>80</v>
      </c>
      <c r="D16">
        <v>40</v>
      </c>
      <c r="E16">
        <f t="shared" si="3"/>
        <v>200</v>
      </c>
      <c r="F16">
        <f t="shared" si="7"/>
        <v>1000</v>
      </c>
      <c r="G16">
        <f t="shared" si="8"/>
        <v>400</v>
      </c>
      <c r="H16">
        <f t="shared" si="4"/>
        <v>400</v>
      </c>
      <c r="I16">
        <f t="shared" si="5"/>
        <v>120</v>
      </c>
      <c r="J16">
        <f>D16</f>
        <v>40</v>
      </c>
      <c r="K16">
        <f>72*500/300</f>
        <v>120</v>
      </c>
      <c r="L16" s="44">
        <f t="shared" si="9"/>
        <v>21.062294157443276</v>
      </c>
      <c r="M16" s="44">
        <f t="shared" si="10"/>
        <v>718.3432535793271</v>
      </c>
      <c r="N16" s="44">
        <f t="shared" si="11"/>
        <v>279.05564101669546</v>
      </c>
      <c r="O16" s="44">
        <f t="shared" si="12"/>
        <v>3.9686685913706263</v>
      </c>
      <c r="P16" s="44">
        <f t="shared" si="13"/>
        <v>92.489834879966153</v>
      </c>
      <c r="Q16" s="44">
        <f t="shared" si="14"/>
        <v>36.014778043412662</v>
      </c>
      <c r="R16" s="44">
        <f t="shared" si="36"/>
        <v>349.61915822555579</v>
      </c>
      <c r="S16" s="44">
        <f t="shared" si="15"/>
        <v>13.207142577115542</v>
      </c>
      <c r="T16" s="44">
        <f t="shared" si="16"/>
        <v>34.810881111345694</v>
      </c>
      <c r="U16" s="44">
        <f t="shared" si="17"/>
        <v>22.778946898959518</v>
      </c>
      <c r="V16" s="44">
        <f t="shared" si="18"/>
        <v>15.103747346098915</v>
      </c>
      <c r="W16" s="44">
        <f t="shared" si="19"/>
        <v>327.2708203777882</v>
      </c>
      <c r="X16" s="44">
        <f t="shared" si="20"/>
        <v>483.7055598575858</v>
      </c>
      <c r="Y16" s="44">
        <f t="shared" si="21"/>
        <v>482.35248841778753</v>
      </c>
      <c r="Z16" s="44">
        <f t="shared" si="22"/>
        <v>17.176022653336407</v>
      </c>
      <c r="AA16" s="44">
        <f t="shared" si="23"/>
        <v>59.812102184588149</v>
      </c>
      <c r="AB16" s="44">
        <f t="shared" si="24"/>
        <v>132.93389551857129</v>
      </c>
      <c r="AC16" s="44">
        <f t="shared" si="25"/>
        <v>16.059123683030247</v>
      </c>
      <c r="AD16" s="44">
        <f t="shared" si="26"/>
        <v>38.139091571861151</v>
      </c>
      <c r="AE16" s="44">
        <f t="shared" si="27"/>
        <v>53.135180181136057</v>
      </c>
      <c r="AF16" s="44">
        <f t="shared" si="28"/>
        <v>14.133877822900139</v>
      </c>
      <c r="AG16" s="44">
        <f t="shared" si="29"/>
        <v>17.411936161787352</v>
      </c>
      <c r="AH16" s="44">
        <f t="shared" si="30"/>
        <v>24.005774831216748</v>
      </c>
      <c r="AI16" s="44">
        <f t="shared" si="31"/>
        <v>13.435934656935967</v>
      </c>
      <c r="AJ16" s="44">
        <f t="shared" si="32"/>
        <v>4.5058789551353593</v>
      </c>
      <c r="AK16" s="44">
        <f t="shared" si="33"/>
        <v>5.1003671851762071</v>
      </c>
      <c r="AL16" s="44">
        <f t="shared" si="34"/>
        <v>13.241282274368503</v>
      </c>
      <c r="AM16" s="44">
        <f t="shared" si="35"/>
        <v>13.191950196037105</v>
      </c>
    </row>
    <row r="17" spans="1:39" x14ac:dyDescent="0.4">
      <c r="A17" s="9" t="s">
        <v>193</v>
      </c>
      <c r="B17" s="9">
        <f>B14*1.1</f>
        <v>44</v>
      </c>
      <c r="C17" s="9">
        <f t="shared" ref="C17:F17" si="37">C14*1.1</f>
        <v>22</v>
      </c>
      <c r="D17" s="9">
        <f t="shared" si="37"/>
        <v>11</v>
      </c>
      <c r="E17" s="9">
        <f t="shared" si="37"/>
        <v>55.000000000000007</v>
      </c>
      <c r="F17" s="9">
        <f t="shared" si="37"/>
        <v>275</v>
      </c>
      <c r="G17" s="9">
        <f>G14*1.1</f>
        <v>110.00000000000001</v>
      </c>
      <c r="H17" s="9">
        <f>H14*1.1</f>
        <v>110.00000000000001</v>
      </c>
      <c r="I17" s="9">
        <f>I14*1.1</f>
        <v>33</v>
      </c>
      <c r="J17" s="9">
        <f>J14*1.1</f>
        <v>17.600000000000001</v>
      </c>
      <c r="K17" s="9">
        <f>K14*1.1</f>
        <v>88</v>
      </c>
      <c r="L17" s="46">
        <f t="shared" si="9"/>
        <v>15.445682382125069</v>
      </c>
      <c r="M17" s="46">
        <f t="shared" si="10"/>
        <v>526.78505262483986</v>
      </c>
      <c r="N17" s="46">
        <f t="shared" si="11"/>
        <v>204.64080341224332</v>
      </c>
      <c r="O17" s="46">
        <f t="shared" si="12"/>
        <v>2.9103569670051259</v>
      </c>
      <c r="P17" s="46">
        <f t="shared" si="13"/>
        <v>67.825878911975181</v>
      </c>
      <c r="Q17" s="46">
        <f t="shared" si="14"/>
        <v>26.410837231835952</v>
      </c>
      <c r="R17" s="46">
        <f>R14*1.1</f>
        <v>256.38738269874091</v>
      </c>
      <c r="S17" s="46">
        <f t="shared" si="15"/>
        <v>9.6852378898847302</v>
      </c>
      <c r="T17" s="46">
        <f t="shared" si="16"/>
        <v>25.52797948165351</v>
      </c>
      <c r="U17" s="46">
        <f t="shared" si="17"/>
        <v>16.70456105923698</v>
      </c>
      <c r="V17" s="46">
        <f t="shared" si="18"/>
        <v>11.076081387139205</v>
      </c>
      <c r="W17" s="46">
        <f t="shared" si="19"/>
        <v>239.99860161037799</v>
      </c>
      <c r="X17" s="46">
        <f t="shared" si="20"/>
        <v>354.71741056222959</v>
      </c>
      <c r="Y17" s="46">
        <f t="shared" si="21"/>
        <v>353.72515817304418</v>
      </c>
      <c r="Z17" s="46">
        <f t="shared" si="22"/>
        <v>12.595749945780032</v>
      </c>
      <c r="AA17" s="46">
        <f t="shared" si="23"/>
        <v>43.862208268697977</v>
      </c>
      <c r="AB17" s="46">
        <f t="shared" si="24"/>
        <v>97.484856713618953</v>
      </c>
      <c r="AC17" s="46">
        <f t="shared" si="25"/>
        <v>11.776690700888848</v>
      </c>
      <c r="AD17" s="46">
        <f t="shared" si="26"/>
        <v>27.968667152698178</v>
      </c>
      <c r="AE17" s="46">
        <f t="shared" si="27"/>
        <v>38.965798799499773</v>
      </c>
      <c r="AF17" s="46">
        <f t="shared" si="28"/>
        <v>10.364843736793436</v>
      </c>
      <c r="AG17" s="46">
        <f t="shared" si="29"/>
        <v>12.768753185310725</v>
      </c>
      <c r="AH17" s="46">
        <f t="shared" si="30"/>
        <v>17.604234876225615</v>
      </c>
      <c r="AI17" s="46">
        <f t="shared" si="31"/>
        <v>9.8530187484197089</v>
      </c>
      <c r="AJ17" s="46">
        <f t="shared" si="32"/>
        <v>3.3043112337659299</v>
      </c>
      <c r="AK17" s="46">
        <f t="shared" si="33"/>
        <v>3.7402692691292185</v>
      </c>
      <c r="AL17" s="46">
        <f t="shared" si="34"/>
        <v>9.7102736678702364</v>
      </c>
      <c r="AM17" s="46">
        <f t="shared" si="35"/>
        <v>9.6740968104272103</v>
      </c>
    </row>
    <row r="18" spans="1:39" x14ac:dyDescent="0.4">
      <c r="A18" t="s">
        <v>194</v>
      </c>
      <c r="B18">
        <v>21.6</v>
      </c>
      <c r="C18">
        <v>10.8</v>
      </c>
      <c r="D18">
        <v>5.4</v>
      </c>
      <c r="E18">
        <v>27</v>
      </c>
      <c r="F18">
        <v>135</v>
      </c>
      <c r="G18">
        <v>27</v>
      </c>
      <c r="H18">
        <v>54</v>
      </c>
      <c r="I18" t="s">
        <v>195</v>
      </c>
      <c r="J18">
        <v>16.8</v>
      </c>
    </row>
    <row r="19" spans="1:39" x14ac:dyDescent="0.4">
      <c r="B19" t="s">
        <v>196</v>
      </c>
      <c r="C19" t="s">
        <v>197</v>
      </c>
      <c r="D19" t="s">
        <v>198</v>
      </c>
    </row>
    <row r="20" spans="1:39" x14ac:dyDescent="0.4">
      <c r="B20" t="s">
        <v>199</v>
      </c>
      <c r="C20" t="s">
        <v>200</v>
      </c>
    </row>
    <row r="21" spans="1:39" ht="13" customHeight="1" x14ac:dyDescent="0.4">
      <c r="B21" t="s">
        <v>201</v>
      </c>
      <c r="C21" t="s">
        <v>202</v>
      </c>
    </row>
    <row r="23" spans="1:39" x14ac:dyDescent="0.4">
      <c r="A23" s="11" t="s">
        <v>203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39" x14ac:dyDescent="0.4">
      <c r="A24" s="15" t="s">
        <v>212</v>
      </c>
    </row>
    <row r="25" spans="1:39" x14ac:dyDescent="0.4">
      <c r="A25" s="16" t="s">
        <v>213</v>
      </c>
      <c r="G25" t="s">
        <v>191</v>
      </c>
      <c r="H25" t="s">
        <v>192</v>
      </c>
    </row>
    <row r="26" spans="1:39" x14ac:dyDescent="0.4">
      <c r="A26" s="17" t="s">
        <v>214</v>
      </c>
      <c r="G26" t="s">
        <v>27</v>
      </c>
      <c r="H26">
        <v>1.0846</v>
      </c>
    </row>
    <row r="27" spans="1:39" x14ac:dyDescent="0.4">
      <c r="A27" s="18" t="s">
        <v>215</v>
      </c>
      <c r="G27" t="s">
        <v>28</v>
      </c>
      <c r="H27">
        <v>1.0726</v>
      </c>
    </row>
    <row r="28" spans="1:39" x14ac:dyDescent="0.4">
      <c r="G28" t="s">
        <v>29</v>
      </c>
      <c r="H28">
        <v>1.1534</v>
      </c>
    </row>
    <row r="29" spans="1:39" x14ac:dyDescent="0.4">
      <c r="G29" t="s">
        <v>182</v>
      </c>
      <c r="H29">
        <v>1.0266999999999999</v>
      </c>
    </row>
    <row r="30" spans="1:39" x14ac:dyDescent="0.4">
      <c r="G30" t="s">
        <v>181</v>
      </c>
      <c r="H30">
        <v>1.1480999999999999</v>
      </c>
    </row>
    <row r="31" spans="1:39" x14ac:dyDescent="0.4">
      <c r="G31" t="s">
        <v>180</v>
      </c>
      <c r="H31">
        <v>1.0402</v>
      </c>
    </row>
    <row r="32" spans="1:39" x14ac:dyDescent="0.4">
      <c r="G32" t="s">
        <v>179</v>
      </c>
      <c r="H32">
        <v>1.127</v>
      </c>
    </row>
    <row r="33" spans="1:22" x14ac:dyDescent="0.4">
      <c r="G33" t="s">
        <v>178</v>
      </c>
      <c r="H33">
        <v>1.1153999999999999</v>
      </c>
    </row>
    <row r="34" spans="1:22" ht="32" x14ac:dyDescent="0.4">
      <c r="B34" s="13" t="s">
        <v>204</v>
      </c>
      <c r="C34" s="13" t="s">
        <v>205</v>
      </c>
      <c r="D34" s="13" t="s">
        <v>206</v>
      </c>
      <c r="G34" t="s">
        <v>177</v>
      </c>
      <c r="H34">
        <v>1.1711</v>
      </c>
    </row>
    <row r="35" spans="1:22" x14ac:dyDescent="0.4">
      <c r="A35" t="s">
        <v>196</v>
      </c>
      <c r="B35" t="s">
        <v>197</v>
      </c>
      <c r="C35" t="s">
        <v>198</v>
      </c>
      <c r="D35" t="s">
        <v>207</v>
      </c>
      <c r="G35" t="s">
        <v>176</v>
      </c>
      <c r="H35">
        <v>1.0931999999999999</v>
      </c>
    </row>
    <row r="36" spans="1:22" x14ac:dyDescent="0.4">
      <c r="A36" t="s">
        <v>199</v>
      </c>
      <c r="B36" t="s">
        <v>200</v>
      </c>
      <c r="C36" t="s">
        <v>208</v>
      </c>
      <c r="D36" t="s">
        <v>209</v>
      </c>
      <c r="G36" t="s">
        <v>175</v>
      </c>
      <c r="H36">
        <v>1.1499999999999999</v>
      </c>
    </row>
    <row r="37" spans="1:22" x14ac:dyDescent="0.4">
      <c r="A37" t="s">
        <v>201</v>
      </c>
      <c r="B37" t="s">
        <v>202</v>
      </c>
      <c r="C37" t="s">
        <v>208</v>
      </c>
      <c r="D37" t="s">
        <v>209</v>
      </c>
      <c r="G37" t="s">
        <v>174</v>
      </c>
      <c r="H37">
        <v>1.0482</v>
      </c>
    </row>
    <row r="38" spans="1:22" x14ac:dyDescent="0.4">
      <c r="G38" t="s">
        <v>173</v>
      </c>
      <c r="H38">
        <v>1.1053999999999999</v>
      </c>
    </row>
    <row r="39" spans="1:22" x14ac:dyDescent="0.4">
      <c r="G39" t="s">
        <v>172</v>
      </c>
      <c r="H39" s="10">
        <v>1.0463</v>
      </c>
      <c r="V39" s="10"/>
    </row>
    <row r="40" spans="1:22" x14ac:dyDescent="0.4">
      <c r="G40" t="s">
        <v>171</v>
      </c>
      <c r="H40">
        <v>1.1154999999999999</v>
      </c>
    </row>
    <row r="41" spans="1:22" x14ac:dyDescent="0.4">
      <c r="G41" t="s">
        <v>170</v>
      </c>
      <c r="H41">
        <v>1.0873999999999999</v>
      </c>
    </row>
    <row r="42" spans="1:22" x14ac:dyDescent="0.4">
      <c r="G42" t="s">
        <v>169</v>
      </c>
      <c r="H42">
        <v>1.0898000000000001</v>
      </c>
    </row>
    <row r="43" spans="1:22" x14ac:dyDescent="0.4">
      <c r="G43" t="s">
        <v>168</v>
      </c>
      <c r="H43">
        <v>1.0536000000000001</v>
      </c>
    </row>
    <row r="44" spans="1:22" x14ac:dyDescent="0.4">
      <c r="G44" t="s">
        <v>167</v>
      </c>
      <c r="H44" s="10">
        <v>1.1217999999999999</v>
      </c>
      <c r="V44" s="10"/>
    </row>
    <row r="45" spans="1:22" x14ac:dyDescent="0.4">
      <c r="G45" t="s">
        <v>166</v>
      </c>
      <c r="H45">
        <v>1.198</v>
      </c>
    </row>
    <row r="46" spans="1:22" x14ac:dyDescent="0.4">
      <c r="G46" t="s">
        <v>165</v>
      </c>
      <c r="H46">
        <v>1.1537999999999999</v>
      </c>
    </row>
    <row r="47" spans="1:22" x14ac:dyDescent="0.4">
      <c r="G47" t="s">
        <v>164</v>
      </c>
      <c r="H47">
        <v>1.1183000000000001</v>
      </c>
    </row>
    <row r="48" spans="1:22" x14ac:dyDescent="0.4">
      <c r="G48" t="s">
        <v>163</v>
      </c>
      <c r="H48">
        <v>1.1448</v>
      </c>
    </row>
    <row r="49" spans="7:8" x14ac:dyDescent="0.4">
      <c r="G49" t="s">
        <v>162</v>
      </c>
      <c r="H49">
        <v>1.0492999999999999</v>
      </c>
    </row>
    <row r="50" spans="7:8" x14ac:dyDescent="0.4">
      <c r="G50" t="s">
        <v>161</v>
      </c>
      <c r="H50">
        <v>1.0704</v>
      </c>
    </row>
    <row r="51" spans="7:8" x14ac:dyDescent="0.4">
      <c r="G51" t="s">
        <v>160</v>
      </c>
      <c r="H51">
        <v>1.1589</v>
      </c>
    </row>
    <row r="52" spans="7:8" x14ac:dyDescent="0.4">
      <c r="G52" t="s">
        <v>159</v>
      </c>
      <c r="H52">
        <v>1.0206</v>
      </c>
    </row>
    <row r="53" spans="7:8" x14ac:dyDescent="0.4">
      <c r="G53" t="s">
        <v>158</v>
      </c>
      <c r="H53">
        <v>1.1289</v>
      </c>
    </row>
    <row r="54" spans="7:8" x14ac:dyDescent="0.4">
      <c r="G54" t="s">
        <v>157</v>
      </c>
      <c r="H54">
        <v>1.1950000000000001</v>
      </c>
    </row>
    <row r="55" spans="7:8" x14ac:dyDescent="0.4">
      <c r="G55" t="s">
        <v>156</v>
      </c>
      <c r="H55">
        <v>1.1716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9BBD-D23B-A04B-AC40-0883B3C01574}">
  <dimension ref="A1:R2859"/>
  <sheetViews>
    <sheetView topLeftCell="A1343" zoomScaleNormal="100" workbookViewId="0">
      <selection activeCell="N1659" sqref="N1659"/>
    </sheetView>
  </sheetViews>
  <sheetFormatPr defaultColWidth="10.6640625" defaultRowHeight="16" x14ac:dyDescent="0.4"/>
  <sheetData>
    <row r="1" spans="1:18" x14ac:dyDescent="0.4">
      <c r="A1" t="s">
        <v>0</v>
      </c>
    </row>
    <row r="3" spans="1:18" x14ac:dyDescent="0.4">
      <c r="A3" t="s">
        <v>517</v>
      </c>
    </row>
    <row r="5" spans="1:18" x14ac:dyDescent="0.4">
      <c r="A5" t="s">
        <v>516</v>
      </c>
    </row>
    <row r="6" spans="1:18" x14ac:dyDescent="0.4">
      <c r="I6" t="s">
        <v>216</v>
      </c>
      <c r="Q6" t="s">
        <v>191</v>
      </c>
      <c r="R6" t="s">
        <v>192</v>
      </c>
    </row>
    <row r="7" spans="1:18" x14ac:dyDescent="0.4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217</v>
      </c>
      <c r="I7" cm="1">
        <f t="array" ref="I7:J11">LINEST(H11:H15,C11:C15,1,1)</f>
        <v>5.0713511420728981E-5</v>
      </c>
      <c r="J7">
        <v>2.8676339286157952E-4</v>
      </c>
      <c r="L7" s="20" t="s">
        <v>218</v>
      </c>
      <c r="Q7" t="s">
        <v>27</v>
      </c>
      <c r="R7">
        <v>1.0846</v>
      </c>
    </row>
    <row r="8" spans="1:18" x14ac:dyDescent="0.4">
      <c r="A8">
        <v>1</v>
      </c>
      <c r="B8" t="s">
        <v>12</v>
      </c>
      <c r="C8" s="44">
        <v>0</v>
      </c>
      <c r="D8">
        <v>4.78</v>
      </c>
      <c r="E8">
        <v>4.2999999999999997E-2</v>
      </c>
      <c r="F8">
        <v>166.95699999999999</v>
      </c>
      <c r="G8">
        <v>0.29399999999999998</v>
      </c>
      <c r="H8">
        <f t="shared" ref="H8:H15" si="0">E8/F8</f>
        <v>2.5755134555604137E-4</v>
      </c>
      <c r="I8">
        <v>3.4193345951630274E-5</v>
      </c>
      <c r="J8">
        <v>3.981001730183725E-4</v>
      </c>
      <c r="K8" t="s">
        <v>219</v>
      </c>
      <c r="L8" s="21">
        <f>IF(G11&gt;3,C11,IF(G12&gt;3,C12,IF(G13&gt;3,C13,IF(G14&gt;3,C14,C15))))</f>
        <v>14.041529438295516</v>
      </c>
      <c r="Q8" t="s">
        <v>28</v>
      </c>
      <c r="R8">
        <v>1.0726</v>
      </c>
    </row>
    <row r="9" spans="1:18" x14ac:dyDescent="0.4">
      <c r="A9">
        <v>2</v>
      </c>
      <c r="B9" t="s">
        <v>14</v>
      </c>
      <c r="C9" s="44">
        <v>0.87759558989346975</v>
      </c>
      <c r="D9">
        <v>4.78</v>
      </c>
      <c r="E9">
        <v>0.13300000000000001</v>
      </c>
      <c r="F9">
        <v>165.31899999999999</v>
      </c>
      <c r="G9">
        <v>0.217</v>
      </c>
      <c r="H9">
        <f t="shared" si="0"/>
        <v>8.045052292839904E-4</v>
      </c>
      <c r="I9">
        <v>0.42304403571557314</v>
      </c>
      <c r="J9">
        <v>3.7957362174521577E-4</v>
      </c>
      <c r="K9" t="s">
        <v>220</v>
      </c>
      <c r="L9" s="22">
        <f>IF(G11&gt;10,C11,IF(G12&gt;10,C12,IF(G13&gt;10,C13,IF(G14&gt;10,C14,C15))))</f>
        <v>17.551911797869398</v>
      </c>
      <c r="Q9" t="s">
        <v>29</v>
      </c>
      <c r="R9">
        <v>1.1534</v>
      </c>
    </row>
    <row r="10" spans="1:18" x14ac:dyDescent="0.4">
      <c r="A10">
        <v>3</v>
      </c>
      <c r="B10" t="s">
        <v>15</v>
      </c>
      <c r="C10" s="44">
        <v>1.7551911797869395</v>
      </c>
      <c r="D10">
        <v>4.78</v>
      </c>
      <c r="E10">
        <v>8.6999999999999994E-2</v>
      </c>
      <c r="F10">
        <v>111.595</v>
      </c>
      <c r="G10">
        <v>0.23799999999999999</v>
      </c>
      <c r="H10">
        <f t="shared" si="0"/>
        <v>7.7960482100452525E-4</v>
      </c>
      <c r="I10">
        <v>2.1997035921463577</v>
      </c>
      <c r="J10">
        <v>3</v>
      </c>
      <c r="Q10" t="s">
        <v>173</v>
      </c>
      <c r="R10">
        <v>1.1053999999999999</v>
      </c>
    </row>
    <row r="11" spans="1:18" x14ac:dyDescent="0.4">
      <c r="A11">
        <v>4</v>
      </c>
      <c r="B11" t="s">
        <v>17</v>
      </c>
      <c r="C11" s="44">
        <v>3.510382359573879</v>
      </c>
      <c r="D11">
        <v>4.82</v>
      </c>
      <c r="E11">
        <v>0.152</v>
      </c>
      <c r="F11">
        <v>181.59800000000001</v>
      </c>
      <c r="G11">
        <v>0.624</v>
      </c>
      <c r="H11">
        <f t="shared" si="0"/>
        <v>8.3701362349805609E-4</v>
      </c>
      <c r="I11">
        <v>3.1692479021678E-7</v>
      </c>
      <c r="J11">
        <v>4.3222840297434038E-7</v>
      </c>
      <c r="Q11" t="s">
        <v>172</v>
      </c>
      <c r="R11" s="10">
        <v>1.0463</v>
      </c>
    </row>
    <row r="12" spans="1:18" x14ac:dyDescent="0.4">
      <c r="A12">
        <v>5</v>
      </c>
      <c r="B12" t="s">
        <v>18</v>
      </c>
      <c r="C12" s="44">
        <v>7.020764719147758</v>
      </c>
      <c r="D12">
        <v>4.8</v>
      </c>
      <c r="E12">
        <v>4.3999999999999997E-2</v>
      </c>
      <c r="F12">
        <v>185.453</v>
      </c>
      <c r="G12">
        <v>0.23599999999999999</v>
      </c>
      <c r="H12">
        <f t="shared" si="0"/>
        <v>2.3725687910144348E-4</v>
      </c>
      <c r="Q12" t="s">
        <v>171</v>
      </c>
      <c r="R12">
        <v>1.1154999999999999</v>
      </c>
    </row>
    <row r="13" spans="1:18" x14ac:dyDescent="0.4">
      <c r="A13">
        <v>6</v>
      </c>
      <c r="B13" t="s">
        <v>19</v>
      </c>
      <c r="C13" s="44">
        <v>10.531147078721638</v>
      </c>
      <c r="D13">
        <v>4.79</v>
      </c>
      <c r="E13">
        <v>0.57499999999999996</v>
      </c>
      <c r="F13">
        <v>722.21100000000001</v>
      </c>
      <c r="G13">
        <v>2.12</v>
      </c>
      <c r="H13">
        <f t="shared" si="0"/>
        <v>7.9616621735199259E-4</v>
      </c>
      <c r="Q13" t="s">
        <v>170</v>
      </c>
      <c r="R13">
        <v>1.0873999999999999</v>
      </c>
    </row>
    <row r="14" spans="1:18" x14ac:dyDescent="0.4">
      <c r="A14">
        <v>7</v>
      </c>
      <c r="B14" t="s">
        <v>20</v>
      </c>
      <c r="C14" s="44">
        <v>14.041529438295516</v>
      </c>
      <c r="D14">
        <v>4.78</v>
      </c>
      <c r="E14">
        <v>1.506</v>
      </c>
      <c r="F14">
        <v>1940.84</v>
      </c>
      <c r="G14">
        <v>5.5640000000000001</v>
      </c>
      <c r="H14">
        <f t="shared" si="0"/>
        <v>7.7595268028276415E-4</v>
      </c>
      <c r="I14" s="23" t="s">
        <v>221</v>
      </c>
      <c r="J14" s="23" t="s">
        <v>222</v>
      </c>
      <c r="K14" s="9" t="s">
        <v>194</v>
      </c>
      <c r="O14" s="24" t="s">
        <v>223</v>
      </c>
      <c r="Q14" t="s">
        <v>169</v>
      </c>
      <c r="R14">
        <v>1.0898000000000001</v>
      </c>
    </row>
    <row r="15" spans="1:18" x14ac:dyDescent="0.4">
      <c r="A15">
        <v>8</v>
      </c>
      <c r="B15" t="s">
        <v>21</v>
      </c>
      <c r="C15" s="44">
        <v>17.551911797869398</v>
      </c>
      <c r="D15">
        <v>4.8099999999999996</v>
      </c>
      <c r="E15">
        <v>2.7080000000000002</v>
      </c>
      <c r="F15">
        <v>1857.6130000000001</v>
      </c>
      <c r="G15">
        <v>5.0170000000000003</v>
      </c>
      <c r="H15">
        <f t="shared" si="0"/>
        <v>1.4577848023242732E-3</v>
      </c>
      <c r="I15">
        <f>AVERAGE(I18:I20)</f>
        <v>2221.3890709986113</v>
      </c>
      <c r="J15" s="44">
        <v>15.445682382125069</v>
      </c>
      <c r="Q15" t="s">
        <v>168</v>
      </c>
      <c r="R15">
        <v>1.0536000000000001</v>
      </c>
    </row>
    <row r="16" spans="1:18" x14ac:dyDescent="0.4">
      <c r="A16">
        <v>9</v>
      </c>
      <c r="B16" t="s">
        <v>22</v>
      </c>
      <c r="C16" s="44"/>
      <c r="D16">
        <v>4.78</v>
      </c>
      <c r="E16">
        <v>1.407</v>
      </c>
      <c r="G16">
        <v>3.536</v>
      </c>
      <c r="I16" s="23" t="s">
        <v>224</v>
      </c>
      <c r="J16" s="9" t="s">
        <v>225</v>
      </c>
      <c r="K16" s="9" t="s">
        <v>226</v>
      </c>
      <c r="Q16" t="s">
        <v>167</v>
      </c>
      <c r="R16" s="10">
        <v>1.1217999999999999</v>
      </c>
    </row>
    <row r="17" spans="1:18" x14ac:dyDescent="0.4">
      <c r="A17">
        <v>10</v>
      </c>
      <c r="B17" t="s">
        <v>22</v>
      </c>
      <c r="C17" s="44"/>
      <c r="D17">
        <v>5.27</v>
      </c>
      <c r="E17">
        <v>3.7869999999999999</v>
      </c>
      <c r="G17">
        <v>8.0809999999999995</v>
      </c>
      <c r="L17" s="23" t="s">
        <v>227</v>
      </c>
      <c r="M17" s="23" t="s">
        <v>228</v>
      </c>
      <c r="N17" s="9" t="s">
        <v>231</v>
      </c>
      <c r="O17" s="9"/>
      <c r="P17" s="9"/>
      <c r="Q17" t="s">
        <v>166</v>
      </c>
      <c r="R17">
        <v>1.198</v>
      </c>
    </row>
    <row r="18" spans="1:18" x14ac:dyDescent="0.4">
      <c r="A18">
        <v>11</v>
      </c>
      <c r="B18" t="s">
        <v>24</v>
      </c>
      <c r="D18">
        <v>4.55</v>
      </c>
      <c r="E18">
        <v>8.0329999999999995</v>
      </c>
      <c r="F18">
        <v>28.065999999999999</v>
      </c>
      <c r="G18">
        <v>4.4550000000000001</v>
      </c>
      <c r="H18">
        <f t="shared" ref="H18:H23" si="1">E18/F18</f>
        <v>0.28621819995724362</v>
      </c>
      <c r="I18">
        <f>((H18-$J$7)/$I$7)</f>
        <v>5638.1707468891318</v>
      </c>
      <c r="J18">
        <f>(I18-IF(I15&gt;0,I15,0))</f>
        <v>3416.7816758905205</v>
      </c>
      <c r="K18">
        <f>J18*1.1</f>
        <v>3758.459843479573</v>
      </c>
      <c r="L18">
        <f>AVERAGE(K18:K20)</f>
        <v>0</v>
      </c>
      <c r="M18">
        <f>STDEV(K19:K20)</f>
        <v>293.62701899605577</v>
      </c>
      <c r="N18" t="str">
        <f>_xlfn.CONCAT(ROUND(L18,1)," ± ",ROUND(M18,1))</f>
        <v>0 ± 293.6</v>
      </c>
      <c r="Q18" t="s">
        <v>165</v>
      </c>
      <c r="R18">
        <v>1.1537999999999999</v>
      </c>
    </row>
    <row r="19" spans="1:18" x14ac:dyDescent="0.4">
      <c r="A19">
        <v>12</v>
      </c>
      <c r="B19" t="s">
        <v>25</v>
      </c>
      <c r="D19">
        <v>4.5599999999999996</v>
      </c>
      <c r="E19">
        <v>5.1210000000000004</v>
      </c>
      <c r="F19">
        <v>142.74600000000001</v>
      </c>
      <c r="G19">
        <v>3.5449999999999999</v>
      </c>
      <c r="H19">
        <f t="shared" si="1"/>
        <v>3.5874910680509436E-2</v>
      </c>
      <c r="I19">
        <f t="shared" ref="I19:I23" si="2">((H19-$J$7)/$I$7)</f>
        <v>701.74882966398809</v>
      </c>
      <c r="J19">
        <f>(I19-IF(I15&gt;0,I15,0))</f>
        <v>-1519.6402413346232</v>
      </c>
      <c r="K19">
        <f>J19*1.1</f>
        <v>-1671.6042654680857</v>
      </c>
      <c r="Q19" t="s">
        <v>164</v>
      </c>
      <c r="R19">
        <v>1.1183000000000001</v>
      </c>
    </row>
    <row r="20" spans="1:18" x14ac:dyDescent="0.4">
      <c r="A20">
        <v>13</v>
      </c>
      <c r="B20" t="s">
        <v>26</v>
      </c>
      <c r="D20">
        <v>4.4800000000000004</v>
      </c>
      <c r="E20">
        <v>1.9570000000000001</v>
      </c>
      <c r="F20">
        <v>116.97199999999999</v>
      </c>
      <c r="G20">
        <v>2.7639999999999998</v>
      </c>
      <c r="H20">
        <f t="shared" si="1"/>
        <v>1.6730499606743495E-2</v>
      </c>
      <c r="I20">
        <f t="shared" si="2"/>
        <v>324.24763644271326</v>
      </c>
      <c r="J20">
        <f>(I20-IF(I15&gt;0,I15,0))</f>
        <v>-1897.1414345558981</v>
      </c>
      <c r="K20" s="30">
        <f>J20*1.1</f>
        <v>-2086.855578011488</v>
      </c>
      <c r="L20" s="25" t="s">
        <v>227</v>
      </c>
      <c r="M20" s="25" t="s">
        <v>228</v>
      </c>
      <c r="N20" s="26" t="s">
        <v>229</v>
      </c>
      <c r="O20" s="26" t="s">
        <v>230</v>
      </c>
      <c r="P20" s="26" t="s">
        <v>231</v>
      </c>
      <c r="Q20" t="s">
        <v>163</v>
      </c>
      <c r="R20">
        <v>1.1448</v>
      </c>
    </row>
    <row r="21" spans="1:18" x14ac:dyDescent="0.4">
      <c r="A21">
        <v>14</v>
      </c>
      <c r="B21" t="s">
        <v>27</v>
      </c>
      <c r="D21">
        <v>4.62</v>
      </c>
      <c r="E21">
        <v>1.546</v>
      </c>
      <c r="F21">
        <v>472.82600000000002</v>
      </c>
      <c r="G21">
        <v>4.032</v>
      </c>
      <c r="H21">
        <f t="shared" si="1"/>
        <v>3.2697017507497474E-3</v>
      </c>
      <c r="I21">
        <f t="shared" si="2"/>
        <v>58.819400872109632</v>
      </c>
      <c r="J21">
        <f>(I21-IF($I$15&gt;0,$I$15,0))</f>
        <v>-2162.5696701265015</v>
      </c>
      <c r="K21">
        <f>J21/R7*1.1</f>
        <v>-2193.2755275116647</v>
      </c>
      <c r="L21" s="27">
        <f>AVERAGE(K21:K23)</f>
        <v>-2179.6029442059025</v>
      </c>
      <c r="M21" s="27">
        <f>STDEV(K21:K23)</f>
        <v>91.569671804333893</v>
      </c>
      <c r="N21" s="28">
        <f>L21/J15*100</f>
        <v>-14111.405959818951</v>
      </c>
      <c r="O21" s="29">
        <f>M21/J15*100</f>
        <v>592.84963615660877</v>
      </c>
      <c r="P21" s="29" t="str">
        <f>_xlfn.CONCAT(ROUND(N21,1)," ± ",ROUND(O21,1))</f>
        <v>-14111.4 ± 592.8</v>
      </c>
      <c r="Q21" t="s">
        <v>162</v>
      </c>
      <c r="R21">
        <v>1.0492999999999999</v>
      </c>
    </row>
    <row r="22" spans="1:18" x14ac:dyDescent="0.4">
      <c r="A22">
        <v>15</v>
      </c>
      <c r="B22" t="s">
        <v>28</v>
      </c>
      <c r="D22">
        <v>4.7</v>
      </c>
      <c r="E22">
        <v>0.65</v>
      </c>
      <c r="F22">
        <v>645.38800000000003</v>
      </c>
      <c r="G22">
        <v>1.8069999999999999</v>
      </c>
      <c r="H22">
        <f t="shared" si="1"/>
        <v>1.0071460888643731E-3</v>
      </c>
      <c r="I22">
        <f t="shared" si="2"/>
        <v>14.204946094668166</v>
      </c>
      <c r="J22">
        <f t="shared" ref="J22:J23" si="3">(I22-IF($I$15&gt;0,$I$15,0))</f>
        <v>-2207.184124903943</v>
      </c>
      <c r="K22">
        <f>J22/R8*1.1</f>
        <v>-2263.5675343971075</v>
      </c>
      <c r="Q22" t="s">
        <v>161</v>
      </c>
      <c r="R22">
        <v>1.0704</v>
      </c>
    </row>
    <row r="23" spans="1:18" x14ac:dyDescent="0.4">
      <c r="A23">
        <v>16</v>
      </c>
      <c r="B23" t="s">
        <v>29</v>
      </c>
      <c r="D23">
        <v>4.5999999999999996</v>
      </c>
      <c r="E23">
        <v>1.304</v>
      </c>
      <c r="F23">
        <v>584.28300000000002</v>
      </c>
      <c r="G23">
        <v>4.2229999999999999</v>
      </c>
      <c r="H23">
        <f t="shared" si="1"/>
        <v>2.2317952088285985E-3</v>
      </c>
      <c r="I23">
        <f t="shared" si="2"/>
        <v>38.353325602533481</v>
      </c>
      <c r="J23">
        <f t="shared" si="3"/>
        <v>-2183.0357453960778</v>
      </c>
      <c r="K23" s="30">
        <f>J23/R9*1.1</f>
        <v>-2081.9657707089355</v>
      </c>
      <c r="Q23" t="s">
        <v>160</v>
      </c>
      <c r="R23">
        <v>1.1589</v>
      </c>
    </row>
    <row r="24" spans="1:18" x14ac:dyDescent="0.4">
      <c r="A24">
        <v>17</v>
      </c>
      <c r="B24" t="s">
        <v>22</v>
      </c>
      <c r="L24" s="23" t="s">
        <v>227</v>
      </c>
      <c r="M24" s="23" t="s">
        <v>228</v>
      </c>
      <c r="N24" s="9" t="s">
        <v>231</v>
      </c>
      <c r="Q24" t="s">
        <v>159</v>
      </c>
      <c r="R24">
        <v>1.0206</v>
      </c>
    </row>
    <row r="25" spans="1:18" x14ac:dyDescent="0.4">
      <c r="A25">
        <v>18</v>
      </c>
      <c r="B25" t="s">
        <v>173</v>
      </c>
      <c r="D25">
        <v>4.46</v>
      </c>
      <c r="E25">
        <v>2.5299999999999998</v>
      </c>
      <c r="F25">
        <v>47.3</v>
      </c>
      <c r="G25">
        <v>5.0890000000000004</v>
      </c>
      <c r="H25">
        <f t="shared" ref="H25:H27" si="4">E25/F25</f>
        <v>5.3488372093023255E-2</v>
      </c>
      <c r="I25">
        <f t="shared" ref="I25:I27" si="5">((H25-$J$7)/$I$7)</f>
        <v>1049.061822179714</v>
      </c>
      <c r="J25">
        <f>(I25-IF($I$15&gt;0,$I$15,0))</f>
        <v>-1172.3272488188973</v>
      </c>
      <c r="K25">
        <f>J25/R9*1.1</f>
        <v>-1118.0509569106875</v>
      </c>
      <c r="L25">
        <f>AVERAGE(K25:K27)</f>
        <v>-1604.7338406702581</v>
      </c>
      <c r="M25">
        <f>STDEV(K25:K27)</f>
        <v>460.89888476792612</v>
      </c>
      <c r="N25" t="str">
        <f>_xlfn.CONCAT(ROUND(L25,1)," ± ",ROUND(M25,1))</f>
        <v>-1604.7 ± 460.9</v>
      </c>
      <c r="Q25" t="s">
        <v>158</v>
      </c>
      <c r="R25">
        <v>1.1289</v>
      </c>
    </row>
    <row r="26" spans="1:18" x14ac:dyDescent="0.4">
      <c r="A26">
        <v>19</v>
      </c>
      <c r="B26" t="s">
        <v>172</v>
      </c>
      <c r="D26">
        <v>4.47</v>
      </c>
      <c r="E26">
        <v>2.5550000000000002</v>
      </c>
      <c r="F26">
        <v>90.4</v>
      </c>
      <c r="G26">
        <v>3.1720000000000002</v>
      </c>
      <c r="H26">
        <f t="shared" si="4"/>
        <v>2.8263274336283187E-2</v>
      </c>
      <c r="I26">
        <f t="shared" si="5"/>
        <v>551.65793414151756</v>
      </c>
      <c r="J26">
        <f t="shared" ref="J26:J27" si="6">(I26-IF($I$15&gt;0,$I$15,0))</f>
        <v>-1669.7311368570936</v>
      </c>
      <c r="K26">
        <f>J26/R10*1.1</f>
        <v>-1661.574317480372</v>
      </c>
      <c r="Q26" t="s">
        <v>157</v>
      </c>
      <c r="R26">
        <v>1.1950000000000001</v>
      </c>
    </row>
    <row r="27" spans="1:18" x14ac:dyDescent="0.4">
      <c r="A27">
        <v>20</v>
      </c>
      <c r="B27" t="s">
        <v>171</v>
      </c>
      <c r="D27">
        <v>4.38</v>
      </c>
      <c r="E27">
        <v>1.847</v>
      </c>
      <c r="F27">
        <v>124.816</v>
      </c>
      <c r="G27">
        <v>2.9750000000000001</v>
      </c>
      <c r="H27">
        <f t="shared" si="4"/>
        <v>1.4797782335598E-2</v>
      </c>
      <c r="I27">
        <f t="shared" si="5"/>
        <v>286.13713655814985</v>
      </c>
      <c r="J27">
        <f t="shared" si="6"/>
        <v>-1935.2519344404614</v>
      </c>
      <c r="K27">
        <f>J27/R11*1.1</f>
        <v>-2034.5762476197149</v>
      </c>
      <c r="L27" s="23"/>
      <c r="M27" s="23"/>
      <c r="N27" s="9"/>
      <c r="Q27" t="s">
        <v>156</v>
      </c>
      <c r="R27">
        <v>1.1716</v>
      </c>
    </row>
    <row r="28" spans="1:18" x14ac:dyDescent="0.4">
      <c r="A28">
        <v>21</v>
      </c>
      <c r="B28" t="s">
        <v>22</v>
      </c>
      <c r="L28" s="23" t="s">
        <v>227</v>
      </c>
      <c r="M28" s="23" t="s">
        <v>228</v>
      </c>
      <c r="N28" s="9" t="s">
        <v>231</v>
      </c>
    </row>
    <row r="29" spans="1:18" x14ac:dyDescent="0.4">
      <c r="A29">
        <v>22</v>
      </c>
      <c r="B29" t="s">
        <v>170</v>
      </c>
      <c r="D29">
        <v>4.46</v>
      </c>
      <c r="E29">
        <v>4.8849999999999998</v>
      </c>
      <c r="F29">
        <v>223.733</v>
      </c>
      <c r="G29">
        <v>3.681</v>
      </c>
      <c r="H29">
        <f>E29/F29</f>
        <v>2.1834061135371178E-2</v>
      </c>
      <c r="I29">
        <f>((H29-$J$7)/$I$7)</f>
        <v>424.88278052271119</v>
      </c>
      <c r="J29">
        <f>(I29-IF($I$15&gt;0,$I$15,0))</f>
        <v>-1796.5062904759002</v>
      </c>
      <c r="K29">
        <f t="shared" ref="K29:K34" si="7">J29/R12*1.1</f>
        <v>-1771.5436302317262</v>
      </c>
      <c r="L29">
        <f>AVERAGE(K29:K31)</f>
        <v>-1463.8457473856749</v>
      </c>
      <c r="M29">
        <f>STDEV(K30:K31)</f>
        <v>173.83577541826855</v>
      </c>
      <c r="N29" t="str">
        <f>_xlfn.CONCAT(ROUND(L29,1)," ± ",ROUND(M29,1))</f>
        <v>-1463.8 ± 173.8</v>
      </c>
    </row>
    <row r="30" spans="1:18" x14ac:dyDescent="0.4">
      <c r="A30">
        <v>23</v>
      </c>
      <c r="B30" t="s">
        <v>169</v>
      </c>
      <c r="D30">
        <v>4.25</v>
      </c>
      <c r="E30">
        <v>5.3079999999999998</v>
      </c>
      <c r="F30">
        <v>99.344999999999999</v>
      </c>
      <c r="G30">
        <v>2.2210000000000001</v>
      </c>
      <c r="H30">
        <f t="shared" ref="H30:H34" si="8">E30/F30</f>
        <v>5.3429966279128292E-2</v>
      </c>
      <c r="I30">
        <f t="shared" ref="I30:I34" si="9">((H30-$J$7)/$I$7)</f>
        <v>1047.9101406601594</v>
      </c>
      <c r="J30">
        <f t="shared" ref="J30:J31" si="10">(I30-IF($I$15&gt;0,$I$15,0))</f>
        <v>-1173.4789303384518</v>
      </c>
      <c r="K30">
        <f t="shared" si="7"/>
        <v>-1187.07635035157</v>
      </c>
    </row>
    <row r="31" spans="1:18" x14ac:dyDescent="0.4">
      <c r="A31">
        <v>24</v>
      </c>
      <c r="B31" t="s">
        <v>168</v>
      </c>
      <c r="D31">
        <v>4.41</v>
      </c>
      <c r="E31">
        <v>3.1070000000000002</v>
      </c>
      <c r="F31">
        <v>75.879000000000005</v>
      </c>
      <c r="G31">
        <v>1.875</v>
      </c>
      <c r="H31">
        <f t="shared" si="8"/>
        <v>4.0946770516216612E-2</v>
      </c>
      <c r="I31">
        <f t="shared" si="9"/>
        <v>801.75886039583895</v>
      </c>
      <c r="J31">
        <f t="shared" si="10"/>
        <v>-1419.6302106027724</v>
      </c>
      <c r="K31">
        <f t="shared" si="7"/>
        <v>-1432.9172615737289</v>
      </c>
      <c r="L31" s="23" t="s">
        <v>227</v>
      </c>
      <c r="M31" s="23" t="s">
        <v>228</v>
      </c>
      <c r="N31" s="9" t="s">
        <v>231</v>
      </c>
    </row>
    <row r="32" spans="1:18" x14ac:dyDescent="0.4">
      <c r="A32">
        <v>25</v>
      </c>
      <c r="B32" t="s">
        <v>167</v>
      </c>
      <c r="D32">
        <v>4.66</v>
      </c>
      <c r="E32">
        <v>3.609</v>
      </c>
      <c r="F32">
        <v>114.79300000000001</v>
      </c>
      <c r="G32">
        <v>2.4870000000000001</v>
      </c>
      <c r="H32">
        <f t="shared" si="8"/>
        <v>3.1439199254309928E-2</v>
      </c>
      <c r="I32">
        <f t="shared" si="9"/>
        <v>614.28276190543761</v>
      </c>
      <c r="J32">
        <f>(I32-IF($I$15&gt;0,$I$15,0))</f>
        <v>-1607.1063090931736</v>
      </c>
      <c r="K32">
        <f t="shared" si="7"/>
        <v>-1677.8824411565024</v>
      </c>
      <c r="L32">
        <f>AVERAGE(K32:K34)</f>
        <v>-1471.1888869200145</v>
      </c>
      <c r="M32">
        <f>STDEV(K32:K34)</f>
        <v>285.29704578520222</v>
      </c>
      <c r="N32" t="str">
        <f>_xlfn.CONCAT(ROUND(L32,1)," ± ",ROUND(M32,1))</f>
        <v>-1471.2 ± 285.3</v>
      </c>
    </row>
    <row r="33" spans="1:14" x14ac:dyDescent="0.4">
      <c r="A33">
        <v>26</v>
      </c>
      <c r="B33" t="s">
        <v>166</v>
      </c>
      <c r="D33">
        <v>4.7300000000000004</v>
      </c>
      <c r="E33">
        <v>4.8070000000000004</v>
      </c>
      <c r="F33">
        <v>89.536000000000001</v>
      </c>
      <c r="G33">
        <v>4.069</v>
      </c>
      <c r="H33">
        <f t="shared" si="8"/>
        <v>5.3687902072909223E-2</v>
      </c>
      <c r="I33">
        <f t="shared" si="9"/>
        <v>1052.9962762195973</v>
      </c>
      <c r="J33">
        <f t="shared" ref="J33:J34" si="11">(I33-IF($I$15&gt;0,$I$15,0))</f>
        <v>-1168.3927947790139</v>
      </c>
      <c r="K33">
        <f t="shared" si="7"/>
        <v>-1145.6873544811158</v>
      </c>
    </row>
    <row r="34" spans="1:14" x14ac:dyDescent="0.4">
      <c r="A34">
        <v>27</v>
      </c>
      <c r="B34" t="s">
        <v>165</v>
      </c>
      <c r="D34">
        <v>4.7300000000000004</v>
      </c>
      <c r="E34">
        <v>2.74</v>
      </c>
      <c r="F34">
        <v>109.063</v>
      </c>
      <c r="G34">
        <v>2.5459999999999998</v>
      </c>
      <c r="H34">
        <f t="shared" si="8"/>
        <v>2.5123093991546171E-2</v>
      </c>
      <c r="I34">
        <f t="shared" si="9"/>
        <v>489.73793971073405</v>
      </c>
      <c r="J34">
        <f t="shared" si="11"/>
        <v>-1731.6511312878772</v>
      </c>
      <c r="K34">
        <f t="shared" si="7"/>
        <v>-1589.9968651224249</v>
      </c>
      <c r="L34" s="23"/>
      <c r="M34" s="23"/>
      <c r="N34" s="9"/>
    </row>
    <row r="35" spans="1:14" x14ac:dyDescent="0.4">
      <c r="A35">
        <v>28</v>
      </c>
      <c r="B35" t="s">
        <v>22</v>
      </c>
      <c r="L35" s="23" t="s">
        <v>227</v>
      </c>
      <c r="M35" s="23" t="s">
        <v>228</v>
      </c>
      <c r="N35" s="9" t="s">
        <v>231</v>
      </c>
    </row>
    <row r="36" spans="1:14" x14ac:dyDescent="0.4">
      <c r="A36">
        <v>29</v>
      </c>
      <c r="B36" t="s">
        <v>164</v>
      </c>
      <c r="D36">
        <v>4.2699999999999996</v>
      </c>
      <c r="E36">
        <v>5.79</v>
      </c>
      <c r="F36">
        <v>85.822999999999993</v>
      </c>
      <c r="G36">
        <v>3.4980000000000002</v>
      </c>
      <c r="H36">
        <f>E36/F36</f>
        <v>6.7464432611304664E-2</v>
      </c>
      <c r="I36">
        <f>((H36-$J$7)/$I$7)</f>
        <v>1324.6503217086331</v>
      </c>
      <c r="J36">
        <f>(I36-IF($I$15&gt;0,$I$15,0))</f>
        <v>-896.73874928997816</v>
      </c>
      <c r="K36">
        <f>J36/R18*1.1</f>
        <v>-854.92513799529922</v>
      </c>
      <c r="L36">
        <f>AVERAGE(K36:K38)</f>
        <v>-854.68981444154417</v>
      </c>
      <c r="M36">
        <f>STDEV(K37:K38)</f>
        <v>600.84060472443991</v>
      </c>
      <c r="N36" t="str">
        <f>_xlfn.CONCAT(ROUND(L36,1)," ± ",ROUND(M36,1))</f>
        <v>-854.7 ± 600.8</v>
      </c>
    </row>
    <row r="37" spans="1:14" x14ac:dyDescent="0.4">
      <c r="A37">
        <v>30</v>
      </c>
      <c r="B37" t="s">
        <v>163</v>
      </c>
      <c r="D37">
        <v>5.59</v>
      </c>
      <c r="E37">
        <v>8.0030000000000001</v>
      </c>
      <c r="F37">
        <v>88.152000000000001</v>
      </c>
      <c r="G37">
        <v>4.7610000000000001</v>
      </c>
      <c r="H37">
        <f t="shared" ref="H37:H45" si="12">E37/F37</f>
        <v>9.0786368999001721E-2</v>
      </c>
      <c r="I37">
        <f t="shared" ref="I37:I45" si="13">((H37-$J$7)/$I$7)</f>
        <v>1784.5265111961605</v>
      </c>
      <c r="J37">
        <f t="shared" ref="J37:J38" si="14">(I37-IF($I$15&gt;0,$I$15,0))</f>
        <v>-436.86255980245073</v>
      </c>
      <c r="K37">
        <f t="shared" ref="K37:K41" si="15">J37/R19*1.1</f>
        <v>-429.71368665178915</v>
      </c>
    </row>
    <row r="38" spans="1:14" x14ac:dyDescent="0.4">
      <c r="A38">
        <v>31</v>
      </c>
      <c r="B38" t="s">
        <v>162</v>
      </c>
      <c r="D38">
        <v>5.35</v>
      </c>
      <c r="E38">
        <v>4.6070000000000002</v>
      </c>
      <c r="F38">
        <v>101.444</v>
      </c>
      <c r="G38">
        <v>3.1160000000000001</v>
      </c>
      <c r="H38">
        <f t="shared" si="12"/>
        <v>4.541421868222862E-2</v>
      </c>
      <c r="I38">
        <f t="shared" si="13"/>
        <v>889.85073257856368</v>
      </c>
      <c r="J38">
        <f t="shared" si="14"/>
        <v>-1331.5383384200477</v>
      </c>
      <c r="K38">
        <f t="shared" si="15"/>
        <v>-1279.4306186775441</v>
      </c>
      <c r="L38" s="23" t="s">
        <v>227</v>
      </c>
      <c r="M38" s="23" t="s">
        <v>228</v>
      </c>
      <c r="N38" s="9" t="s">
        <v>231</v>
      </c>
    </row>
    <row r="39" spans="1:14" x14ac:dyDescent="0.4">
      <c r="A39">
        <v>32</v>
      </c>
      <c r="B39" t="s">
        <v>161</v>
      </c>
      <c r="D39">
        <v>3.55</v>
      </c>
      <c r="E39">
        <v>2.5870000000000002</v>
      </c>
      <c r="F39">
        <v>68.256</v>
      </c>
      <c r="G39">
        <v>3.2709999999999999</v>
      </c>
      <c r="H39">
        <f t="shared" si="12"/>
        <v>3.7901429910923587E-2</v>
      </c>
      <c r="I39">
        <f t="shared" si="13"/>
        <v>741.70897388673302</v>
      </c>
      <c r="J39">
        <f>(I39-IF($I$15&gt;0,$I$15,0))</f>
        <v>-1479.6800971118782</v>
      </c>
      <c r="K39">
        <f t="shared" si="15"/>
        <v>-1551.1751708978045</v>
      </c>
      <c r="L39">
        <f>AVERAGE(K39:K41)</f>
        <v>-1471.1273072458825</v>
      </c>
      <c r="M39">
        <f>STDEV(K39:K41)</f>
        <v>196.14309724164869</v>
      </c>
      <c r="N39" t="str">
        <f>_xlfn.CONCAT(ROUND(L39,1)," ± ",ROUND(M39,1))</f>
        <v>-1471.1 ± 196.1</v>
      </c>
    </row>
    <row r="40" spans="1:14" x14ac:dyDescent="0.4">
      <c r="A40">
        <v>33</v>
      </c>
      <c r="B40" t="s">
        <v>160</v>
      </c>
      <c r="D40">
        <v>4.05</v>
      </c>
      <c r="E40">
        <v>2.6230000000000002</v>
      </c>
      <c r="F40">
        <v>78.855999999999995</v>
      </c>
      <c r="G40">
        <v>3.2290000000000001</v>
      </c>
      <c r="H40">
        <f t="shared" si="12"/>
        <v>3.3263163234249778E-2</v>
      </c>
      <c r="I40">
        <f t="shared" si="13"/>
        <v>650.2487979546454</v>
      </c>
      <c r="J40">
        <f t="shared" ref="J40:J41" si="16">(I40-IF($I$15&gt;0,$I$15,0))</f>
        <v>-1571.1402730439659</v>
      </c>
      <c r="K40">
        <f t="shared" si="15"/>
        <v>-1614.5873508486197</v>
      </c>
    </row>
    <row r="41" spans="1:14" x14ac:dyDescent="0.4">
      <c r="A41">
        <v>34</v>
      </c>
      <c r="B41" t="s">
        <v>159</v>
      </c>
      <c r="D41">
        <v>4.08</v>
      </c>
      <c r="E41">
        <v>3.6680000000000001</v>
      </c>
      <c r="F41">
        <v>79.253</v>
      </c>
      <c r="G41">
        <v>1.9179999999999999</v>
      </c>
      <c r="H41">
        <f t="shared" si="12"/>
        <v>4.628215966588016E-2</v>
      </c>
      <c r="I41">
        <f t="shared" si="13"/>
        <v>906.96532313513023</v>
      </c>
      <c r="J41">
        <f t="shared" si="16"/>
        <v>-1314.4237478634809</v>
      </c>
      <c r="K41">
        <f t="shared" si="15"/>
        <v>-1247.6193999912236</v>
      </c>
      <c r="L41" s="23"/>
      <c r="M41" s="23"/>
      <c r="N41" s="9"/>
    </row>
    <row r="42" spans="1:14" x14ac:dyDescent="0.4">
      <c r="A42">
        <v>35</v>
      </c>
      <c r="B42" t="s">
        <v>22</v>
      </c>
      <c r="L42" s="23" t="s">
        <v>227</v>
      </c>
      <c r="M42" s="23" t="s">
        <v>228</v>
      </c>
      <c r="N42" s="9" t="s">
        <v>231</v>
      </c>
    </row>
    <row r="43" spans="1:14" x14ac:dyDescent="0.4">
      <c r="A43">
        <v>36</v>
      </c>
      <c r="B43" t="s">
        <v>158</v>
      </c>
      <c r="F43">
        <v>76.111000000000004</v>
      </c>
      <c r="H43">
        <f t="shared" si="12"/>
        <v>0</v>
      </c>
      <c r="I43">
        <f t="shared" si="13"/>
        <v>-5.6545757694144978</v>
      </c>
      <c r="J43">
        <f>(I43-IF($I$15&gt;0,$I$15,0))</f>
        <v>-2227.0436467680256</v>
      </c>
      <c r="K43">
        <f>J43/R24*1.1</f>
        <v>-2400.3017944785697</v>
      </c>
      <c r="L43">
        <f>AVERAGE(K43:K45)</f>
        <v>-1753.1503751196824</v>
      </c>
      <c r="M43">
        <f>STDEV(K44:K45)</f>
        <v>82.561870543821712</v>
      </c>
      <c r="N43" t="str">
        <f>_xlfn.CONCAT(ROUND(L43,1)," ± ",ROUND(M43,1))</f>
        <v>-1753.2 ± 82.6</v>
      </c>
    </row>
    <row r="44" spans="1:14" x14ac:dyDescent="0.4">
      <c r="A44">
        <v>37</v>
      </c>
      <c r="B44" t="s">
        <v>157</v>
      </c>
      <c r="D44">
        <v>3.92</v>
      </c>
      <c r="E44">
        <v>2.335</v>
      </c>
      <c r="F44">
        <v>56.161999999999999</v>
      </c>
      <c r="G44">
        <v>4.2880000000000003</v>
      </c>
      <c r="H44">
        <f t="shared" si="12"/>
        <v>4.1576154695345605E-2</v>
      </c>
      <c r="I44">
        <f t="shared" si="13"/>
        <v>814.16944214214129</v>
      </c>
      <c r="J44">
        <f t="shared" ref="J44:J45" si="17">(I44-IF($I$15&gt;0,$I$15,0))</f>
        <v>-1407.2196288564701</v>
      </c>
      <c r="K44">
        <f t="shared" ref="K44:K45" si="18">J44/R25*1.1</f>
        <v>-1371.1946069112564</v>
      </c>
    </row>
    <row r="45" spans="1:14" x14ac:dyDescent="0.4">
      <c r="A45">
        <v>38</v>
      </c>
      <c r="B45" t="s">
        <v>156</v>
      </c>
      <c r="D45">
        <v>4.76</v>
      </c>
      <c r="E45">
        <v>4.2350000000000003</v>
      </c>
      <c r="F45">
        <v>136.768</v>
      </c>
      <c r="G45">
        <v>6.0039999999999996</v>
      </c>
      <c r="H45">
        <f t="shared" si="12"/>
        <v>3.0964845577912965E-2</v>
      </c>
      <c r="I45">
        <f t="shared" si="13"/>
        <v>604.92916632295794</v>
      </c>
      <c r="J45">
        <f t="shared" si="17"/>
        <v>-1616.4599046756534</v>
      </c>
      <c r="K45">
        <f t="shared" si="18"/>
        <v>-1487.9547239692208</v>
      </c>
      <c r="L45" s="23"/>
      <c r="M45" s="23"/>
      <c r="N45" s="9"/>
    </row>
    <row r="47" spans="1:14" x14ac:dyDescent="0.4">
      <c r="A47" t="s">
        <v>515</v>
      </c>
    </row>
    <row r="49" spans="1:11" x14ac:dyDescent="0.4">
      <c r="B49" t="s">
        <v>3</v>
      </c>
      <c r="C49" t="s">
        <v>4</v>
      </c>
      <c r="D49" t="s">
        <v>5</v>
      </c>
      <c r="E49" t="s">
        <v>6</v>
      </c>
      <c r="F49" t="s">
        <v>7</v>
      </c>
      <c r="G49" t="s">
        <v>8</v>
      </c>
      <c r="H49" t="s">
        <v>9</v>
      </c>
      <c r="I49" t="s">
        <v>10</v>
      </c>
      <c r="J49" t="s">
        <v>11</v>
      </c>
      <c r="K49" t="s">
        <v>282</v>
      </c>
    </row>
    <row r="50" spans="1:11" x14ac:dyDescent="0.4">
      <c r="A50">
        <v>1</v>
      </c>
      <c r="B50" t="s">
        <v>12</v>
      </c>
      <c r="D50">
        <v>2.06</v>
      </c>
      <c r="E50">
        <v>0.85499999999999998</v>
      </c>
      <c r="F50">
        <v>2.3849999999999998</v>
      </c>
      <c r="G50">
        <v>110</v>
      </c>
      <c r="H50" t="s">
        <v>13</v>
      </c>
      <c r="K50" t="s">
        <v>448</v>
      </c>
    </row>
    <row r="51" spans="1:11" x14ac:dyDescent="0.4">
      <c r="A51">
        <v>2</v>
      </c>
      <c r="B51" t="s">
        <v>14</v>
      </c>
      <c r="D51">
        <v>2.08</v>
      </c>
      <c r="E51">
        <v>0.27200000000000002</v>
      </c>
      <c r="F51">
        <v>2.8740000000000001</v>
      </c>
      <c r="G51">
        <v>35</v>
      </c>
      <c r="H51" t="s">
        <v>13</v>
      </c>
      <c r="K51" t="s">
        <v>447</v>
      </c>
    </row>
    <row r="52" spans="1:11" x14ac:dyDescent="0.4">
      <c r="A52">
        <v>3</v>
      </c>
      <c r="B52" t="s">
        <v>15</v>
      </c>
      <c r="D52">
        <v>4.3600000000000003</v>
      </c>
      <c r="E52">
        <v>0.41499999999999998</v>
      </c>
      <c r="F52">
        <v>14.5</v>
      </c>
      <c r="G52">
        <v>55</v>
      </c>
      <c r="H52" t="s">
        <v>13</v>
      </c>
      <c r="K52" t="s">
        <v>446</v>
      </c>
    </row>
    <row r="53" spans="1:11" x14ac:dyDescent="0.4">
      <c r="A53">
        <v>4</v>
      </c>
      <c r="B53" t="s">
        <v>17</v>
      </c>
      <c r="F53">
        <v>22.744</v>
      </c>
      <c r="K53" t="s">
        <v>445</v>
      </c>
    </row>
    <row r="54" spans="1:11" x14ac:dyDescent="0.4">
      <c r="A54">
        <v>5</v>
      </c>
      <c r="B54" t="s">
        <v>18</v>
      </c>
      <c r="F54">
        <v>104.89</v>
      </c>
      <c r="K54" t="s">
        <v>444</v>
      </c>
    </row>
    <row r="55" spans="1:11" x14ac:dyDescent="0.4">
      <c r="A55">
        <v>6</v>
      </c>
      <c r="B55" t="s">
        <v>19</v>
      </c>
      <c r="D55">
        <v>3.77</v>
      </c>
      <c r="E55">
        <v>0.73399999999999999</v>
      </c>
      <c r="F55">
        <v>166.09800000000001</v>
      </c>
      <c r="G55">
        <v>8.0589999999999993</v>
      </c>
      <c r="H55" t="s">
        <v>13</v>
      </c>
      <c r="K55" t="s">
        <v>443</v>
      </c>
    </row>
    <row r="56" spans="1:11" x14ac:dyDescent="0.4">
      <c r="A56">
        <v>7</v>
      </c>
      <c r="B56" t="s">
        <v>20</v>
      </c>
      <c r="D56">
        <v>4.7699999999999996</v>
      </c>
      <c r="E56">
        <v>1.762</v>
      </c>
      <c r="F56">
        <v>319.11200000000002</v>
      </c>
      <c r="G56">
        <v>11.137</v>
      </c>
      <c r="H56" t="s">
        <v>13</v>
      </c>
      <c r="K56" t="s">
        <v>442</v>
      </c>
    </row>
    <row r="57" spans="1:11" x14ac:dyDescent="0.4">
      <c r="A57">
        <v>8</v>
      </c>
      <c r="B57" t="s">
        <v>21</v>
      </c>
      <c r="D57">
        <v>6.51</v>
      </c>
      <c r="E57">
        <v>1.4079999999999999</v>
      </c>
      <c r="F57">
        <v>151.387</v>
      </c>
      <c r="G57">
        <v>1.046</v>
      </c>
      <c r="H57" t="s">
        <v>13</v>
      </c>
      <c r="K57" t="s">
        <v>441</v>
      </c>
    </row>
    <row r="58" spans="1:11" x14ac:dyDescent="0.4">
      <c r="A58">
        <v>9</v>
      </c>
      <c r="B58" t="s">
        <v>22</v>
      </c>
      <c r="D58">
        <v>5.56</v>
      </c>
      <c r="E58">
        <v>0.40600000000000003</v>
      </c>
      <c r="G58">
        <v>4.3819999999999997</v>
      </c>
      <c r="H58" t="s">
        <v>13</v>
      </c>
      <c r="K58" t="s">
        <v>440</v>
      </c>
    </row>
    <row r="59" spans="1:11" x14ac:dyDescent="0.4">
      <c r="A59">
        <v>10</v>
      </c>
      <c r="B59" t="s">
        <v>22</v>
      </c>
      <c r="D59">
        <v>1.3</v>
      </c>
      <c r="E59">
        <v>0.49199999999999999</v>
      </c>
      <c r="G59">
        <v>29.414000000000001</v>
      </c>
      <c r="H59" t="s">
        <v>13</v>
      </c>
      <c r="K59" t="s">
        <v>439</v>
      </c>
    </row>
    <row r="60" spans="1:11" x14ac:dyDescent="0.4">
      <c r="A60">
        <v>11</v>
      </c>
      <c r="B60" t="s">
        <v>24</v>
      </c>
      <c r="D60">
        <v>4.07</v>
      </c>
      <c r="E60">
        <v>1.06</v>
      </c>
      <c r="F60">
        <v>1.33</v>
      </c>
      <c r="G60">
        <v>36.207999999999998</v>
      </c>
      <c r="H60" t="s">
        <v>13</v>
      </c>
      <c r="K60" t="s">
        <v>438</v>
      </c>
    </row>
    <row r="61" spans="1:11" x14ac:dyDescent="0.4">
      <c r="A61">
        <v>12</v>
      </c>
      <c r="B61" t="s">
        <v>25</v>
      </c>
      <c r="D61">
        <v>4.9800000000000004</v>
      </c>
      <c r="E61">
        <v>0.185</v>
      </c>
      <c r="F61">
        <v>13.760999999999999</v>
      </c>
      <c r="G61">
        <v>24</v>
      </c>
      <c r="H61" t="s">
        <v>13</v>
      </c>
      <c r="K61" t="s">
        <v>437</v>
      </c>
    </row>
    <row r="62" spans="1:11" x14ac:dyDescent="0.4">
      <c r="A62">
        <v>13</v>
      </c>
      <c r="B62" t="s">
        <v>26</v>
      </c>
      <c r="D62">
        <v>4.7699999999999996</v>
      </c>
      <c r="E62">
        <v>0.48499999999999999</v>
      </c>
      <c r="F62">
        <v>4.4710000000000001</v>
      </c>
      <c r="G62">
        <v>64</v>
      </c>
      <c r="H62" t="s">
        <v>13</v>
      </c>
      <c r="K62" t="s">
        <v>436</v>
      </c>
    </row>
    <row r="63" spans="1:11" x14ac:dyDescent="0.4">
      <c r="A63">
        <v>14</v>
      </c>
      <c r="B63" t="s">
        <v>27</v>
      </c>
      <c r="D63">
        <v>3.88</v>
      </c>
      <c r="E63">
        <v>0.30599999999999999</v>
      </c>
      <c r="F63">
        <v>64.504000000000005</v>
      </c>
      <c r="G63">
        <v>40</v>
      </c>
      <c r="H63" t="s">
        <v>13</v>
      </c>
      <c r="K63" t="s">
        <v>435</v>
      </c>
    </row>
    <row r="64" spans="1:11" x14ac:dyDescent="0.4">
      <c r="A64">
        <v>15</v>
      </c>
      <c r="B64" t="s">
        <v>28</v>
      </c>
      <c r="D64">
        <v>6.42</v>
      </c>
      <c r="E64">
        <v>2.3969999999999998</v>
      </c>
      <c r="F64">
        <v>76.885999999999996</v>
      </c>
      <c r="G64">
        <v>62</v>
      </c>
      <c r="H64" t="s">
        <v>13</v>
      </c>
      <c r="K64" t="s">
        <v>434</v>
      </c>
    </row>
    <row r="65" spans="1:11" x14ac:dyDescent="0.4">
      <c r="A65">
        <v>16</v>
      </c>
      <c r="B65" t="s">
        <v>29</v>
      </c>
      <c r="D65">
        <v>3.6</v>
      </c>
      <c r="E65">
        <v>0.55800000000000005</v>
      </c>
      <c r="F65">
        <v>32.445999999999998</v>
      </c>
      <c r="G65">
        <v>22.456</v>
      </c>
      <c r="H65" t="s">
        <v>13</v>
      </c>
      <c r="K65" t="s">
        <v>433</v>
      </c>
    </row>
    <row r="66" spans="1:11" x14ac:dyDescent="0.4">
      <c r="A66">
        <v>17</v>
      </c>
      <c r="B66" t="s">
        <v>22</v>
      </c>
      <c r="H66" t="s">
        <v>95</v>
      </c>
      <c r="K66" t="s">
        <v>432</v>
      </c>
    </row>
    <row r="67" spans="1:11" x14ac:dyDescent="0.4">
      <c r="A67">
        <v>18</v>
      </c>
      <c r="B67" t="s">
        <v>173</v>
      </c>
      <c r="D67">
        <v>4.71</v>
      </c>
      <c r="E67">
        <v>0.39300000000000002</v>
      </c>
      <c r="F67">
        <v>1.25</v>
      </c>
      <c r="G67">
        <v>30.058</v>
      </c>
      <c r="H67" t="s">
        <v>13</v>
      </c>
      <c r="K67" t="s">
        <v>431</v>
      </c>
    </row>
    <row r="68" spans="1:11" x14ac:dyDescent="0.4">
      <c r="A68">
        <v>19</v>
      </c>
      <c r="B68" t="s">
        <v>172</v>
      </c>
      <c r="D68">
        <v>4.22</v>
      </c>
      <c r="E68">
        <v>1.0349999999999999</v>
      </c>
      <c r="F68">
        <v>5.7080000000000002</v>
      </c>
      <c r="G68">
        <v>7.2290000000000001</v>
      </c>
      <c r="H68" t="s">
        <v>16</v>
      </c>
      <c r="K68" t="s">
        <v>430</v>
      </c>
    </row>
    <row r="69" spans="1:11" x14ac:dyDescent="0.4">
      <c r="A69">
        <v>20</v>
      </c>
      <c r="B69" t="s">
        <v>171</v>
      </c>
      <c r="D69">
        <v>5.76</v>
      </c>
      <c r="E69">
        <v>0.81399999999999995</v>
      </c>
      <c r="F69">
        <v>1.923</v>
      </c>
      <c r="G69">
        <v>32</v>
      </c>
      <c r="H69" t="s">
        <v>13</v>
      </c>
      <c r="K69" t="s">
        <v>429</v>
      </c>
    </row>
    <row r="70" spans="1:11" x14ac:dyDescent="0.4">
      <c r="A70">
        <v>21</v>
      </c>
      <c r="B70" t="s">
        <v>22</v>
      </c>
      <c r="H70" t="s">
        <v>95</v>
      </c>
      <c r="K70" t="s">
        <v>428</v>
      </c>
    </row>
    <row r="71" spans="1:11" x14ac:dyDescent="0.4">
      <c r="A71">
        <v>22</v>
      </c>
      <c r="B71" t="s">
        <v>170</v>
      </c>
      <c r="D71">
        <v>4.55</v>
      </c>
      <c r="E71">
        <v>0.45800000000000002</v>
      </c>
      <c r="F71">
        <v>25.216000000000001</v>
      </c>
      <c r="G71">
        <v>5.9340000000000002</v>
      </c>
      <c r="H71" t="s">
        <v>16</v>
      </c>
      <c r="K71" t="s">
        <v>427</v>
      </c>
    </row>
    <row r="72" spans="1:11" x14ac:dyDescent="0.4">
      <c r="A72">
        <v>23</v>
      </c>
      <c r="B72" t="s">
        <v>169</v>
      </c>
      <c r="D72">
        <v>1.1100000000000001</v>
      </c>
      <c r="E72">
        <v>0.61399999999999999</v>
      </c>
      <c r="F72">
        <v>3.2869999999999999</v>
      </c>
      <c r="G72">
        <v>52.603999999999999</v>
      </c>
      <c r="H72" t="s">
        <v>13</v>
      </c>
      <c r="K72" t="s">
        <v>426</v>
      </c>
    </row>
    <row r="73" spans="1:11" x14ac:dyDescent="0.4">
      <c r="A73">
        <v>24</v>
      </c>
      <c r="B73" t="s">
        <v>168</v>
      </c>
      <c r="D73">
        <v>4.68</v>
      </c>
      <c r="E73">
        <v>0.72599999999999998</v>
      </c>
      <c r="F73">
        <v>0.27600000000000002</v>
      </c>
      <c r="G73">
        <v>94</v>
      </c>
      <c r="H73" t="s">
        <v>13</v>
      </c>
      <c r="K73" t="s">
        <v>425</v>
      </c>
    </row>
    <row r="74" spans="1:11" x14ac:dyDescent="0.4">
      <c r="A74">
        <v>25</v>
      </c>
      <c r="B74" t="s">
        <v>167</v>
      </c>
      <c r="D74">
        <v>4.42</v>
      </c>
      <c r="E74">
        <v>0.311</v>
      </c>
      <c r="F74">
        <v>0.89</v>
      </c>
      <c r="G74">
        <v>40</v>
      </c>
      <c r="H74" t="s">
        <v>13</v>
      </c>
      <c r="K74" t="s">
        <v>424</v>
      </c>
    </row>
    <row r="75" spans="1:11" x14ac:dyDescent="0.4">
      <c r="A75">
        <v>26</v>
      </c>
      <c r="B75" t="s">
        <v>166</v>
      </c>
      <c r="D75">
        <v>1.1299999999999999</v>
      </c>
      <c r="E75">
        <v>1.018</v>
      </c>
      <c r="F75">
        <v>5.6020000000000003</v>
      </c>
      <c r="G75">
        <v>78</v>
      </c>
      <c r="H75" t="s">
        <v>13</v>
      </c>
      <c r="K75" t="s">
        <v>423</v>
      </c>
    </row>
    <row r="76" spans="1:11" x14ac:dyDescent="0.4">
      <c r="A76">
        <v>27</v>
      </c>
      <c r="B76" t="s">
        <v>165</v>
      </c>
      <c r="D76">
        <v>1.05</v>
      </c>
      <c r="E76">
        <v>0.501</v>
      </c>
      <c r="F76">
        <v>0.63400000000000001</v>
      </c>
      <c r="G76">
        <v>61</v>
      </c>
      <c r="H76" t="s">
        <v>13</v>
      </c>
      <c r="K76" t="s">
        <v>422</v>
      </c>
    </row>
    <row r="77" spans="1:11" x14ac:dyDescent="0.4">
      <c r="A77">
        <v>28</v>
      </c>
      <c r="B77" t="s">
        <v>22</v>
      </c>
      <c r="D77">
        <v>1.1299999999999999</v>
      </c>
      <c r="E77">
        <v>1.3160000000000001</v>
      </c>
      <c r="G77">
        <v>141.07499999999999</v>
      </c>
      <c r="H77" t="s">
        <v>13</v>
      </c>
      <c r="K77" t="s">
        <v>421</v>
      </c>
    </row>
    <row r="78" spans="1:11" x14ac:dyDescent="0.4">
      <c r="A78">
        <v>29</v>
      </c>
      <c r="B78" t="s">
        <v>164</v>
      </c>
      <c r="D78">
        <v>1.04</v>
      </c>
      <c r="E78">
        <v>0.29699999999999999</v>
      </c>
      <c r="F78">
        <v>0.56999999999999995</v>
      </c>
      <c r="G78">
        <v>9.3650000000000002</v>
      </c>
      <c r="H78" t="s">
        <v>13</v>
      </c>
      <c r="K78" t="s">
        <v>420</v>
      </c>
    </row>
    <row r="79" spans="1:11" x14ac:dyDescent="0.4">
      <c r="A79">
        <v>30</v>
      </c>
      <c r="B79" t="s">
        <v>163</v>
      </c>
      <c r="D79">
        <v>1.1000000000000001</v>
      </c>
      <c r="E79">
        <v>0.27</v>
      </c>
      <c r="F79">
        <v>17.73</v>
      </c>
      <c r="G79">
        <v>35</v>
      </c>
      <c r="H79" t="s">
        <v>13</v>
      </c>
      <c r="K79" t="s">
        <v>419</v>
      </c>
    </row>
    <row r="80" spans="1:11" x14ac:dyDescent="0.4">
      <c r="A80">
        <v>31</v>
      </c>
      <c r="B80" t="s">
        <v>162</v>
      </c>
      <c r="D80">
        <v>3.69</v>
      </c>
      <c r="E80">
        <v>1.04</v>
      </c>
      <c r="F80">
        <v>8.11</v>
      </c>
      <c r="G80">
        <v>20.504000000000001</v>
      </c>
      <c r="H80" t="s">
        <v>13</v>
      </c>
      <c r="K80" t="s">
        <v>418</v>
      </c>
    </row>
    <row r="81" spans="1:18" x14ac:dyDescent="0.4">
      <c r="A81">
        <v>32</v>
      </c>
      <c r="B81" t="s">
        <v>161</v>
      </c>
      <c r="D81">
        <v>5.57</v>
      </c>
      <c r="E81">
        <v>1.86</v>
      </c>
      <c r="F81">
        <v>17.306999999999999</v>
      </c>
      <c r="G81">
        <v>9.1760000000000002</v>
      </c>
      <c r="H81" t="s">
        <v>13</v>
      </c>
      <c r="K81" t="s">
        <v>417</v>
      </c>
    </row>
    <row r="82" spans="1:18" x14ac:dyDescent="0.4">
      <c r="A82">
        <v>33</v>
      </c>
      <c r="B82" t="s">
        <v>160</v>
      </c>
      <c r="D82">
        <v>4.88</v>
      </c>
      <c r="E82">
        <v>0.56000000000000005</v>
      </c>
      <c r="F82">
        <v>8.8460000000000001</v>
      </c>
      <c r="G82">
        <v>5.7009999999999996</v>
      </c>
      <c r="H82" t="s">
        <v>13</v>
      </c>
      <c r="K82" t="s">
        <v>416</v>
      </c>
    </row>
    <row r="83" spans="1:18" x14ac:dyDescent="0.4">
      <c r="A83">
        <v>34</v>
      </c>
      <c r="B83" t="s">
        <v>159</v>
      </c>
      <c r="D83">
        <v>3.77</v>
      </c>
      <c r="E83">
        <v>0.41099999999999998</v>
      </c>
      <c r="F83">
        <v>0.95099999999999996</v>
      </c>
      <c r="G83">
        <v>29.341999999999999</v>
      </c>
      <c r="H83" t="s">
        <v>13</v>
      </c>
      <c r="K83" t="s">
        <v>415</v>
      </c>
    </row>
    <row r="84" spans="1:18" x14ac:dyDescent="0.4">
      <c r="A84">
        <v>35</v>
      </c>
      <c r="B84" t="s">
        <v>22</v>
      </c>
      <c r="D84">
        <v>3.31</v>
      </c>
      <c r="E84">
        <v>0.434</v>
      </c>
      <c r="G84">
        <v>55</v>
      </c>
      <c r="H84" t="s">
        <v>13</v>
      </c>
      <c r="K84" t="s">
        <v>414</v>
      </c>
    </row>
    <row r="85" spans="1:18" x14ac:dyDescent="0.4">
      <c r="A85">
        <v>36</v>
      </c>
      <c r="B85" t="s">
        <v>158</v>
      </c>
      <c r="D85">
        <v>3.71</v>
      </c>
      <c r="E85">
        <v>0.17799999999999999</v>
      </c>
      <c r="F85">
        <v>4.7720000000000002</v>
      </c>
      <c r="G85">
        <v>5.81</v>
      </c>
      <c r="H85" t="s">
        <v>13</v>
      </c>
      <c r="K85" t="s">
        <v>413</v>
      </c>
    </row>
    <row r="86" spans="1:18" x14ac:dyDescent="0.4">
      <c r="A86">
        <v>37</v>
      </c>
      <c r="B86" t="s">
        <v>157</v>
      </c>
      <c r="D86">
        <v>1.04</v>
      </c>
      <c r="E86">
        <v>0.40100000000000002</v>
      </c>
      <c r="F86">
        <v>0.16</v>
      </c>
      <c r="G86">
        <v>43</v>
      </c>
      <c r="H86" t="s">
        <v>13</v>
      </c>
      <c r="K86" t="s">
        <v>412</v>
      </c>
    </row>
    <row r="87" spans="1:18" x14ac:dyDescent="0.4">
      <c r="A87">
        <v>38</v>
      </c>
      <c r="B87" t="s">
        <v>156</v>
      </c>
      <c r="D87">
        <v>3.73</v>
      </c>
      <c r="E87">
        <v>1.091</v>
      </c>
      <c r="F87">
        <v>0.6</v>
      </c>
      <c r="G87">
        <v>42.94</v>
      </c>
      <c r="H87" t="s">
        <v>13</v>
      </c>
      <c r="K87" t="s">
        <v>411</v>
      </c>
    </row>
    <row r="89" spans="1:18" x14ac:dyDescent="0.4">
      <c r="A89" t="s">
        <v>514</v>
      </c>
    </row>
    <row r="90" spans="1:18" x14ac:dyDescent="0.4">
      <c r="I90" t="s">
        <v>216</v>
      </c>
      <c r="Q90" t="s">
        <v>191</v>
      </c>
      <c r="R90" t="s">
        <v>192</v>
      </c>
    </row>
    <row r="91" spans="1:18" x14ac:dyDescent="0.4">
      <c r="B91" t="s">
        <v>3</v>
      </c>
      <c r="C91" t="s">
        <v>4</v>
      </c>
      <c r="D91" t="s">
        <v>5</v>
      </c>
      <c r="E91" t="s">
        <v>6</v>
      </c>
      <c r="F91" t="s">
        <v>7</v>
      </c>
      <c r="G91" t="s">
        <v>8</v>
      </c>
      <c r="H91" t="s">
        <v>217</v>
      </c>
      <c r="I91" cm="1">
        <f t="array" ref="I91:J95">LINEST(H95:H99,C95:C99,1,1)</f>
        <v>-3.4418787990952064E-3</v>
      </c>
      <c r="J91">
        <v>6.5501861643393305E-2</v>
      </c>
      <c r="L91" s="20" t="s">
        <v>218</v>
      </c>
      <c r="Q91" t="s">
        <v>27</v>
      </c>
      <c r="R91">
        <v>1.0846</v>
      </c>
    </row>
    <row r="92" spans="1:18" x14ac:dyDescent="0.4">
      <c r="A92">
        <v>1</v>
      </c>
      <c r="B92" t="s">
        <v>12</v>
      </c>
      <c r="C92">
        <v>0</v>
      </c>
      <c r="D92">
        <v>10.3</v>
      </c>
      <c r="E92">
        <v>18.709</v>
      </c>
      <c r="F92">
        <v>166.95699999999999</v>
      </c>
      <c r="G92">
        <v>147</v>
      </c>
      <c r="H92">
        <f t="shared" ref="H92:H99" si="19">E92/F92</f>
        <v>0.11205879358158088</v>
      </c>
      <c r="I92">
        <v>9.6745827836336755E-4</v>
      </c>
      <c r="J92">
        <v>1.2834784438618E-2</v>
      </c>
      <c r="K92" t="s">
        <v>219</v>
      </c>
      <c r="L92" s="21">
        <f>IF(G95&gt;3,C95,IF(G96&gt;3,C96,IF(G97&gt;3,C97,IF(G98&gt;3,C98,C99))))</f>
        <v>4</v>
      </c>
      <c r="Q92" t="s">
        <v>28</v>
      </c>
      <c r="R92">
        <v>1.0726</v>
      </c>
    </row>
    <row r="93" spans="1:18" x14ac:dyDescent="0.4">
      <c r="A93">
        <v>2</v>
      </c>
      <c r="B93" t="s">
        <v>14</v>
      </c>
      <c r="C93">
        <v>1</v>
      </c>
      <c r="D93">
        <v>8.23</v>
      </c>
      <c r="E93">
        <v>6.2229999999999999</v>
      </c>
      <c r="F93">
        <v>165.31899999999999</v>
      </c>
      <c r="G93">
        <v>83</v>
      </c>
      <c r="H93">
        <f t="shared" si="19"/>
        <v>3.7642376254393026E-2</v>
      </c>
      <c r="I93">
        <v>0.80839094147987234</v>
      </c>
      <c r="J93">
        <v>1.2237486803253754E-2</v>
      </c>
      <c r="K93" t="s">
        <v>220</v>
      </c>
      <c r="L93" s="22">
        <f>IF(G95&gt;10,C95,IF(G96&gt;10,C96,IF(G97&gt;10,C97,IF(G98&gt;10,C98,C99))))</f>
        <v>4</v>
      </c>
      <c r="Q93" t="s">
        <v>29</v>
      </c>
      <c r="R93">
        <v>1.1534</v>
      </c>
    </row>
    <row r="94" spans="1:18" x14ac:dyDescent="0.4">
      <c r="A94">
        <v>3</v>
      </c>
      <c r="B94" t="s">
        <v>15</v>
      </c>
      <c r="C94">
        <v>2</v>
      </c>
      <c r="D94">
        <v>10.3</v>
      </c>
      <c r="E94">
        <v>4.4939999999999998</v>
      </c>
      <c r="F94">
        <v>111.595</v>
      </c>
      <c r="G94">
        <v>37</v>
      </c>
      <c r="H94">
        <f t="shared" si="19"/>
        <v>4.0270621443613062E-2</v>
      </c>
      <c r="I94">
        <v>12.656879811268757</v>
      </c>
      <c r="J94">
        <v>3</v>
      </c>
      <c r="Q94" t="s">
        <v>173</v>
      </c>
      <c r="R94">
        <v>1.1053999999999999</v>
      </c>
    </row>
    <row r="95" spans="1:18" x14ac:dyDescent="0.4">
      <c r="A95">
        <v>4</v>
      </c>
      <c r="B95" t="s">
        <v>17</v>
      </c>
      <c r="C95">
        <v>4</v>
      </c>
      <c r="D95">
        <v>8.9700000000000006</v>
      </c>
      <c r="E95">
        <v>11.744999999999999</v>
      </c>
      <c r="F95">
        <v>181.59800000000001</v>
      </c>
      <c r="G95">
        <v>133</v>
      </c>
      <c r="H95">
        <f t="shared" si="19"/>
        <v>6.4675822420951767E-2</v>
      </c>
      <c r="I95">
        <v>1.8954447468257697E-3</v>
      </c>
      <c r="J95">
        <v>4.4926824977942935E-4</v>
      </c>
      <c r="Q95" t="s">
        <v>172</v>
      </c>
      <c r="R95" s="10">
        <v>1.0463</v>
      </c>
    </row>
    <row r="96" spans="1:18" x14ac:dyDescent="0.4">
      <c r="A96">
        <v>5</v>
      </c>
      <c r="B96" t="s">
        <v>18</v>
      </c>
      <c r="C96">
        <v>8</v>
      </c>
      <c r="D96">
        <v>7.25</v>
      </c>
      <c r="E96">
        <v>4.8570000000000002</v>
      </c>
      <c r="F96">
        <v>185.453</v>
      </c>
      <c r="G96">
        <v>73</v>
      </c>
      <c r="H96">
        <f t="shared" si="19"/>
        <v>2.6189924131720707E-2</v>
      </c>
      <c r="Q96" t="s">
        <v>171</v>
      </c>
      <c r="R96">
        <v>1.1154999999999999</v>
      </c>
    </row>
    <row r="97" spans="1:18" x14ac:dyDescent="0.4">
      <c r="A97">
        <v>6</v>
      </c>
      <c r="B97" t="s">
        <v>19</v>
      </c>
      <c r="C97">
        <v>12</v>
      </c>
      <c r="D97">
        <v>10.220000000000001</v>
      </c>
      <c r="E97">
        <v>13.186999999999999</v>
      </c>
      <c r="F97">
        <v>722.21100000000001</v>
      </c>
      <c r="G97">
        <v>104</v>
      </c>
      <c r="H97">
        <f t="shared" si="19"/>
        <v>1.8259206796905611E-2</v>
      </c>
      <c r="Q97" t="s">
        <v>170</v>
      </c>
      <c r="R97">
        <v>1.0873999999999999</v>
      </c>
    </row>
    <row r="98" spans="1:18" x14ac:dyDescent="0.4">
      <c r="A98">
        <v>7</v>
      </c>
      <c r="B98" t="s">
        <v>20</v>
      </c>
      <c r="C98">
        <v>16</v>
      </c>
      <c r="D98">
        <v>10.050000000000001</v>
      </c>
      <c r="E98">
        <v>11.406000000000001</v>
      </c>
      <c r="F98">
        <v>1940.84</v>
      </c>
      <c r="G98">
        <v>95</v>
      </c>
      <c r="H98">
        <f t="shared" si="19"/>
        <v>5.8768368335359953E-3</v>
      </c>
      <c r="I98" s="23" t="s">
        <v>221</v>
      </c>
      <c r="J98" s="23" t="s">
        <v>222</v>
      </c>
      <c r="K98" s="9" t="s">
        <v>194</v>
      </c>
      <c r="O98" s="24" t="s">
        <v>223</v>
      </c>
      <c r="Q98" t="s">
        <v>169</v>
      </c>
      <c r="R98">
        <v>1.0898000000000001</v>
      </c>
    </row>
    <row r="99" spans="1:18" x14ac:dyDescent="0.4">
      <c r="A99">
        <v>8</v>
      </c>
      <c r="B99" t="s">
        <v>21</v>
      </c>
      <c r="C99">
        <v>20</v>
      </c>
      <c r="D99">
        <v>9.73</v>
      </c>
      <c r="E99">
        <v>11.135999999999999</v>
      </c>
      <c r="F99">
        <v>1857.6130000000001</v>
      </c>
      <c r="G99">
        <v>8.2390000000000008</v>
      </c>
      <c r="H99">
        <f t="shared" si="19"/>
        <v>5.9947900881399943E-3</v>
      </c>
      <c r="I99">
        <f>AVERAGE(I102:I104)</f>
        <v>1.2652793993300184</v>
      </c>
      <c r="J99">
        <v>17.600000000000001</v>
      </c>
      <c r="Q99" t="s">
        <v>168</v>
      </c>
      <c r="R99">
        <v>1.0536000000000001</v>
      </c>
    </row>
    <row r="100" spans="1:18" x14ac:dyDescent="0.4">
      <c r="A100">
        <v>9</v>
      </c>
      <c r="B100" t="s">
        <v>22</v>
      </c>
      <c r="I100" s="23" t="s">
        <v>224</v>
      </c>
      <c r="J100" s="9" t="s">
        <v>225</v>
      </c>
      <c r="K100" s="9" t="s">
        <v>226</v>
      </c>
      <c r="Q100" t="s">
        <v>167</v>
      </c>
      <c r="R100" s="10">
        <v>1.1217999999999999</v>
      </c>
    </row>
    <row r="101" spans="1:18" x14ac:dyDescent="0.4">
      <c r="A101">
        <v>10</v>
      </c>
      <c r="B101" t="s">
        <v>22</v>
      </c>
      <c r="L101" s="23" t="s">
        <v>227</v>
      </c>
      <c r="M101" s="23" t="s">
        <v>228</v>
      </c>
      <c r="N101" s="9" t="s">
        <v>231</v>
      </c>
      <c r="O101" s="9"/>
      <c r="P101" s="9"/>
      <c r="Q101" t="s">
        <v>166</v>
      </c>
      <c r="R101">
        <v>1.198</v>
      </c>
    </row>
    <row r="102" spans="1:18" x14ac:dyDescent="0.4">
      <c r="A102">
        <v>11</v>
      </c>
      <c r="B102" t="s">
        <v>24</v>
      </c>
      <c r="D102">
        <v>9.98</v>
      </c>
      <c r="E102">
        <v>1.5309999999999999</v>
      </c>
      <c r="F102">
        <v>28.065999999999999</v>
      </c>
      <c r="G102">
        <v>16</v>
      </c>
      <c r="H102">
        <f t="shared" ref="H102:H107" si="20">E102/F102</f>
        <v>5.4549989310909999E-2</v>
      </c>
      <c r="I102">
        <f>((H102-$J$91)/$I$91)</f>
        <v>3.1819459579350413</v>
      </c>
      <c r="J102">
        <f>(I102-IF(I99&gt;0,I99,0))</f>
        <v>1.9166665586050229</v>
      </c>
      <c r="K102">
        <f>J102*1.1</f>
        <v>2.1083332144655254</v>
      </c>
      <c r="L102">
        <f>AVERAGE(K102:K104)</f>
        <v>0</v>
      </c>
      <c r="M102">
        <f>STDEV(K103:K104)</f>
        <v>14.684149037568307</v>
      </c>
      <c r="N102" t="str">
        <f>_xlfn.CONCAT(ROUND(L102,1)," ± ",ROUND(M102,1))</f>
        <v>0 ± 14.7</v>
      </c>
      <c r="Q102" t="s">
        <v>165</v>
      </c>
      <c r="R102">
        <v>1.1537999999999999</v>
      </c>
    </row>
    <row r="103" spans="1:18" x14ac:dyDescent="0.4">
      <c r="A103">
        <v>12</v>
      </c>
      <c r="B103" t="s">
        <v>25</v>
      </c>
      <c r="D103">
        <v>8.74</v>
      </c>
      <c r="E103">
        <v>13.837</v>
      </c>
      <c r="F103">
        <v>142.74600000000001</v>
      </c>
      <c r="G103">
        <v>178</v>
      </c>
      <c r="H103">
        <f t="shared" si="20"/>
        <v>9.6934414974850419E-2</v>
      </c>
      <c r="I103">
        <f t="shared" ref="I103:I107" si="21">((H103-$J$91)/$I$91)</f>
        <v>-9.1323823894438227</v>
      </c>
      <c r="J103">
        <f>(I103-IF(I99&gt;0,I99,0))</f>
        <v>-10.397661788773842</v>
      </c>
      <c r="K103">
        <f>J103*1.1</f>
        <v>-11.437427967651228</v>
      </c>
      <c r="Q103" t="s">
        <v>164</v>
      </c>
      <c r="R103">
        <v>1.1183000000000001</v>
      </c>
    </row>
    <row r="104" spans="1:18" x14ac:dyDescent="0.4">
      <c r="A104">
        <v>13</v>
      </c>
      <c r="B104" t="s">
        <v>26</v>
      </c>
      <c r="D104">
        <v>9.8000000000000007</v>
      </c>
      <c r="E104">
        <v>3.738</v>
      </c>
      <c r="F104">
        <v>116.97199999999999</v>
      </c>
      <c r="G104">
        <v>9.9920000000000009</v>
      </c>
      <c r="H104">
        <f t="shared" si="20"/>
        <v>3.1956365625961769E-2</v>
      </c>
      <c r="I104">
        <f t="shared" si="21"/>
        <v>9.7462746294988367</v>
      </c>
      <c r="J104">
        <f>(I104-IF(I99&gt;0,I99,0))</f>
        <v>8.4809952301688192</v>
      </c>
      <c r="K104" s="30">
        <f>J104*1.1</f>
        <v>9.3290947531857018</v>
      </c>
      <c r="L104" s="25" t="s">
        <v>227</v>
      </c>
      <c r="M104" s="25" t="s">
        <v>228</v>
      </c>
      <c r="N104" s="26" t="s">
        <v>229</v>
      </c>
      <c r="O104" s="26" t="s">
        <v>230</v>
      </c>
      <c r="P104" s="26" t="s">
        <v>231</v>
      </c>
      <c r="Q104" t="s">
        <v>163</v>
      </c>
      <c r="R104">
        <v>1.1448</v>
      </c>
    </row>
    <row r="105" spans="1:18" x14ac:dyDescent="0.4">
      <c r="A105">
        <v>14</v>
      </c>
      <c r="B105" t="s">
        <v>27</v>
      </c>
      <c r="D105">
        <v>10.28</v>
      </c>
      <c r="E105">
        <v>22.437999999999999</v>
      </c>
      <c r="F105">
        <v>472.82600000000002</v>
      </c>
      <c r="G105">
        <v>1.5029999999999999</v>
      </c>
      <c r="H105">
        <f t="shared" si="20"/>
        <v>4.7455089187142835E-2</v>
      </c>
      <c r="I105">
        <f t="shared" si="21"/>
        <v>5.2432910946761302</v>
      </c>
      <c r="J105">
        <f>(I105-IF($I$99&gt;0,$I$99,0))</f>
        <v>3.9780116953461118</v>
      </c>
      <c r="K105">
        <f>J105/R91*1.1</f>
        <v>4.0344946200264831</v>
      </c>
      <c r="L105" s="27">
        <f>AVERAGE(K105:K107)</f>
        <v>9.1344088079650749</v>
      </c>
      <c r="M105" s="27">
        <f>STDEV(K105:K107)</f>
        <v>6.3194722711749032</v>
      </c>
      <c r="N105" s="28">
        <f>L105/J99*100</f>
        <v>51.900050045256108</v>
      </c>
      <c r="O105" s="29">
        <f>M105/J99*100</f>
        <v>35.906092449857404</v>
      </c>
      <c r="P105" s="29" t="str">
        <f>_xlfn.CONCAT(ROUND(N105,1)," ± ",ROUND(O105,1))</f>
        <v>51.9 ± 35.9</v>
      </c>
      <c r="Q105" t="s">
        <v>162</v>
      </c>
      <c r="R105">
        <v>1.0492999999999999</v>
      </c>
    </row>
    <row r="106" spans="1:18" x14ac:dyDescent="0.4">
      <c r="A106">
        <v>15</v>
      </c>
      <c r="B106" t="s">
        <v>28</v>
      </c>
      <c r="D106">
        <v>10.15</v>
      </c>
      <c r="E106">
        <v>23.945</v>
      </c>
      <c r="F106">
        <v>645.38800000000003</v>
      </c>
      <c r="G106">
        <v>3.1419999999999999</v>
      </c>
      <c r="H106">
        <f t="shared" si="20"/>
        <v>3.7101712458242175E-2</v>
      </c>
      <c r="I106">
        <f t="shared" si="21"/>
        <v>8.251350742686494</v>
      </c>
      <c r="J106">
        <f t="shared" ref="J106:J107" si="22">(I106-IF($I$99&gt;0,$I$99,0))</f>
        <v>6.9860713433564756</v>
      </c>
      <c r="K106">
        <f>J106/R92*1.1</f>
        <v>7.1645333560433748</v>
      </c>
      <c r="Q106" t="s">
        <v>161</v>
      </c>
      <c r="R106">
        <v>1.0704</v>
      </c>
    </row>
    <row r="107" spans="1:18" x14ac:dyDescent="0.4">
      <c r="A107">
        <v>16</v>
      </c>
      <c r="B107" t="s">
        <v>29</v>
      </c>
      <c r="D107">
        <v>9.85</v>
      </c>
      <c r="E107">
        <v>1.5580000000000001</v>
      </c>
      <c r="F107">
        <v>584.28300000000002</v>
      </c>
      <c r="G107">
        <v>2.0870000000000002</v>
      </c>
      <c r="H107">
        <f t="shared" si="20"/>
        <v>2.6665160547200586E-3</v>
      </c>
      <c r="I107">
        <f t="shared" si="21"/>
        <v>18.256118026349814</v>
      </c>
      <c r="J107">
        <f t="shared" si="22"/>
        <v>16.990838627019794</v>
      </c>
      <c r="K107" s="30">
        <f>J107/R93*1.1</f>
        <v>16.204198447825366</v>
      </c>
      <c r="Q107" t="s">
        <v>160</v>
      </c>
      <c r="R107">
        <v>1.1589</v>
      </c>
    </row>
    <row r="108" spans="1:18" x14ac:dyDescent="0.4">
      <c r="A108">
        <v>17</v>
      </c>
      <c r="B108" t="s">
        <v>22</v>
      </c>
      <c r="L108" s="23" t="s">
        <v>227</v>
      </c>
      <c r="M108" s="23" t="s">
        <v>228</v>
      </c>
      <c r="N108" s="9" t="s">
        <v>231</v>
      </c>
      <c r="Q108" t="s">
        <v>159</v>
      </c>
      <c r="R108">
        <v>1.0206</v>
      </c>
    </row>
    <row r="109" spans="1:18" x14ac:dyDescent="0.4">
      <c r="A109">
        <v>18</v>
      </c>
      <c r="B109" t="s">
        <v>173</v>
      </c>
      <c r="D109">
        <v>10.55</v>
      </c>
      <c r="E109">
        <v>9.2829999999999995</v>
      </c>
      <c r="F109">
        <v>47.3</v>
      </c>
      <c r="G109">
        <v>44</v>
      </c>
      <c r="H109">
        <f t="shared" ref="H109:H111" si="23">E109/F109</f>
        <v>0.19625792811839324</v>
      </c>
      <c r="I109">
        <f t="shared" ref="I109:I111" si="24">((H109-$J$7)/$I$7)</f>
        <v>3864.2791484051941</v>
      </c>
      <c r="J109">
        <f>(I109-IF($I$99&gt;0,$I$99,0))</f>
        <v>3863.0138690058639</v>
      </c>
      <c r="K109">
        <f>J109/R93*1.1</f>
        <v>3684.1644320326432</v>
      </c>
      <c r="L109">
        <f>AVERAGE(K109:K111)</f>
        <v>2272.3380008589506</v>
      </c>
      <c r="M109">
        <f>STDEV(K109:K111)</f>
        <v>1926.1531012274688</v>
      </c>
      <c r="N109" t="str">
        <f>_xlfn.CONCAT(ROUND(L109,1)," ± ",ROUND(M109,1))</f>
        <v>2272.3 ± 1926.2</v>
      </c>
      <c r="Q109" t="s">
        <v>158</v>
      </c>
      <c r="R109">
        <v>1.1289</v>
      </c>
    </row>
    <row r="110" spans="1:18" x14ac:dyDescent="0.4">
      <c r="A110">
        <v>19</v>
      </c>
      <c r="B110" t="s">
        <v>172</v>
      </c>
      <c r="D110">
        <v>10.25</v>
      </c>
      <c r="E110">
        <v>14.105</v>
      </c>
      <c r="F110">
        <v>90.4</v>
      </c>
      <c r="G110">
        <v>114</v>
      </c>
      <c r="H110">
        <f t="shared" si="23"/>
        <v>0.15602876106194691</v>
      </c>
      <c r="I110">
        <f t="shared" si="24"/>
        <v>3071.0158556566898</v>
      </c>
      <c r="J110">
        <f t="shared" ref="J110:J111" si="25">(I110-IF($I$99&gt;0,$I$99,0))</f>
        <v>3069.7505762573596</v>
      </c>
      <c r="K110">
        <f>J110/R94*1.1</f>
        <v>3054.7545086693472</v>
      </c>
      <c r="Q110" t="s">
        <v>157</v>
      </c>
      <c r="R110">
        <v>1.1950000000000001</v>
      </c>
    </row>
    <row r="111" spans="1:18" x14ac:dyDescent="0.4">
      <c r="A111">
        <v>20</v>
      </c>
      <c r="B111" t="s">
        <v>171</v>
      </c>
      <c r="D111">
        <v>9.99</v>
      </c>
      <c r="E111">
        <v>0.51400000000000001</v>
      </c>
      <c r="F111">
        <v>124.816</v>
      </c>
      <c r="G111">
        <v>5</v>
      </c>
      <c r="H111">
        <f t="shared" si="23"/>
        <v>4.1180617869503913E-3</v>
      </c>
      <c r="I111">
        <f t="shared" si="24"/>
        <v>75.547882344482687</v>
      </c>
      <c r="J111">
        <f t="shared" si="25"/>
        <v>74.282602945152675</v>
      </c>
      <c r="K111">
        <f>J111/R95*1.1</f>
        <v>78.095061874861841</v>
      </c>
      <c r="L111" s="23"/>
      <c r="M111" s="23"/>
      <c r="N111" s="9"/>
      <c r="Q111" t="s">
        <v>156</v>
      </c>
      <c r="R111">
        <v>1.1716</v>
      </c>
    </row>
    <row r="112" spans="1:18" x14ac:dyDescent="0.4">
      <c r="A112">
        <v>21</v>
      </c>
      <c r="B112" t="s">
        <v>22</v>
      </c>
      <c r="L112" s="23" t="s">
        <v>227</v>
      </c>
      <c r="M112" s="23" t="s">
        <v>228</v>
      </c>
      <c r="N112" s="9" t="s">
        <v>231</v>
      </c>
    </row>
    <row r="113" spans="1:14" x14ac:dyDescent="0.4">
      <c r="A113">
        <v>22</v>
      </c>
      <c r="B113" t="s">
        <v>170</v>
      </c>
      <c r="D113">
        <v>6.63</v>
      </c>
      <c r="E113">
        <v>1.492</v>
      </c>
      <c r="F113">
        <v>223.733</v>
      </c>
      <c r="G113">
        <v>28</v>
      </c>
      <c r="H113">
        <f>E113/F113</f>
        <v>6.6686630939557416E-3</v>
      </c>
      <c r="I113">
        <f>((H113-$J$7)/$I$7)</f>
        <v>125.84219712472091</v>
      </c>
      <c r="J113">
        <f>(I113-IF($I$99&gt;0,$I$99,0))</f>
        <v>124.5769177253909</v>
      </c>
      <c r="K113">
        <f t="shared" ref="K113:K118" si="26">J113/R96*1.1</f>
        <v>122.84590721463918</v>
      </c>
      <c r="L113">
        <f>AVERAGE(K113:K115)</f>
        <v>160.22130411379422</v>
      </c>
      <c r="M113">
        <f>STDEV(K114:K115)</f>
        <v>70.961886873833819</v>
      </c>
      <c r="N113" t="str">
        <f>_xlfn.CONCAT(ROUND(L113,1)," ± ",ROUND(M113,1))</f>
        <v>160.2 ± 71</v>
      </c>
    </row>
    <row r="114" spans="1:14" x14ac:dyDescent="0.4">
      <c r="A114">
        <v>23</v>
      </c>
      <c r="B114" t="s">
        <v>169</v>
      </c>
      <c r="D114">
        <v>9.6199999999999992</v>
      </c>
      <c r="E114">
        <v>0.67600000000000005</v>
      </c>
      <c r="F114">
        <v>99.344999999999999</v>
      </c>
      <c r="G114">
        <v>8</v>
      </c>
      <c r="H114">
        <f t="shared" ref="H114:H118" si="27">E114/F114</f>
        <v>6.8045699330615541E-3</v>
      </c>
      <c r="I114">
        <f t="shared" ref="I114:I118" si="28">((H114-$J$7)/$I$7)</f>
        <v>128.52209120616803</v>
      </c>
      <c r="J114">
        <f t="shared" ref="J114:J115" si="29">(I114-IF($I$99&gt;0,$I$99,0))</f>
        <v>127.25681180683802</v>
      </c>
      <c r="K114">
        <f t="shared" si="26"/>
        <v>128.73137114909127</v>
      </c>
    </row>
    <row r="115" spans="1:14" x14ac:dyDescent="0.4">
      <c r="A115">
        <v>24</v>
      </c>
      <c r="B115" t="s">
        <v>168</v>
      </c>
      <c r="D115">
        <v>9.9600000000000009</v>
      </c>
      <c r="E115">
        <v>0.9</v>
      </c>
      <c r="F115">
        <v>75.879000000000005</v>
      </c>
      <c r="G115">
        <v>10</v>
      </c>
      <c r="H115">
        <f t="shared" si="27"/>
        <v>1.1860989206499821E-2</v>
      </c>
      <c r="I115">
        <f t="shared" si="28"/>
        <v>228.2276554982804</v>
      </c>
      <c r="J115">
        <f t="shared" si="29"/>
        <v>226.96237609895039</v>
      </c>
      <c r="K115">
        <f t="shared" si="26"/>
        <v>229.08663397765227</v>
      </c>
      <c r="L115" s="23" t="s">
        <v>227</v>
      </c>
      <c r="M115" s="23" t="s">
        <v>228</v>
      </c>
      <c r="N115" s="9" t="s">
        <v>231</v>
      </c>
    </row>
    <row r="116" spans="1:14" x14ac:dyDescent="0.4">
      <c r="A116">
        <v>25</v>
      </c>
      <c r="B116" t="s">
        <v>167</v>
      </c>
      <c r="D116">
        <v>10.94</v>
      </c>
      <c r="E116">
        <v>13.356</v>
      </c>
      <c r="F116">
        <v>114.79300000000001</v>
      </c>
      <c r="G116">
        <v>9.9600000000000009</v>
      </c>
      <c r="H116">
        <f t="shared" si="27"/>
        <v>0.11634855783889261</v>
      </c>
      <c r="I116">
        <f t="shared" si="28"/>
        <v>2288.5773671469956</v>
      </c>
      <c r="J116">
        <f>(I116-IF($I$99&gt;0,$I$99,0))</f>
        <v>2287.3120877476654</v>
      </c>
      <c r="K116">
        <f t="shared" si="26"/>
        <v>2388.0441310957026</v>
      </c>
      <c r="L116">
        <f>AVERAGE(K116:K118)</f>
        <v>953.09459596916622</v>
      </c>
      <c r="M116">
        <f>STDEV(K116:K118)</f>
        <v>1266.0416100514392</v>
      </c>
      <c r="N116" t="str">
        <f>_xlfn.CONCAT(ROUND(L116,1)," ± ",ROUND(M116,1))</f>
        <v>953.1 ± 1266</v>
      </c>
    </row>
    <row r="117" spans="1:14" x14ac:dyDescent="0.4">
      <c r="A117">
        <v>26</v>
      </c>
      <c r="B117" t="s">
        <v>166</v>
      </c>
      <c r="D117">
        <v>9.1199999999999992</v>
      </c>
      <c r="E117">
        <v>2.2429999999999999</v>
      </c>
      <c r="F117">
        <v>89.536000000000001</v>
      </c>
      <c r="G117">
        <v>26</v>
      </c>
      <c r="H117">
        <f t="shared" si="27"/>
        <v>2.5051375982844886E-2</v>
      </c>
      <c r="I117">
        <f t="shared" si="28"/>
        <v>488.32376020132682</v>
      </c>
      <c r="J117">
        <f t="shared" ref="J117:J118" si="30">(I117-IF($I$99&gt;0,$I$99,0))</f>
        <v>487.05848080199678</v>
      </c>
      <c r="K117">
        <f t="shared" si="26"/>
        <v>477.59344703351445</v>
      </c>
    </row>
    <row r="118" spans="1:14" x14ac:dyDescent="0.4">
      <c r="A118">
        <v>27</v>
      </c>
      <c r="B118" t="s">
        <v>165</v>
      </c>
      <c r="F118">
        <v>109.063</v>
      </c>
      <c r="H118">
        <f t="shared" si="27"/>
        <v>0</v>
      </c>
      <c r="I118">
        <f t="shared" si="28"/>
        <v>-5.6545757694144978</v>
      </c>
      <c r="J118">
        <f t="shared" si="30"/>
        <v>-6.9198551687445162</v>
      </c>
      <c r="K118">
        <f t="shared" si="26"/>
        <v>-6.353790221718671</v>
      </c>
      <c r="L118" s="23"/>
      <c r="M118" s="23"/>
      <c r="N118" s="9"/>
    </row>
    <row r="119" spans="1:14" x14ac:dyDescent="0.4">
      <c r="A119">
        <v>28</v>
      </c>
      <c r="B119" t="s">
        <v>22</v>
      </c>
      <c r="L119" s="23" t="s">
        <v>227</v>
      </c>
      <c r="M119" s="23" t="s">
        <v>228</v>
      </c>
      <c r="N119" s="9" t="s">
        <v>231</v>
      </c>
    </row>
    <row r="120" spans="1:14" x14ac:dyDescent="0.4">
      <c r="A120">
        <v>29</v>
      </c>
      <c r="B120" t="s">
        <v>164</v>
      </c>
      <c r="D120">
        <v>9.4600000000000009</v>
      </c>
      <c r="E120">
        <v>0.40400000000000003</v>
      </c>
      <c r="F120">
        <v>85.822999999999993</v>
      </c>
      <c r="G120">
        <v>5</v>
      </c>
      <c r="H120">
        <f>E120/F120</f>
        <v>4.7073628281463021E-3</v>
      </c>
      <c r="I120">
        <f>((H120-$J$7)/$I$7)</f>
        <v>87.168080289502825</v>
      </c>
      <c r="J120">
        <f>(I120-IF($I$99&gt;0,$I$99,0))</f>
        <v>85.902800890172813</v>
      </c>
      <c r="K120">
        <f>J120/R102*1.1</f>
        <v>81.897279406474354</v>
      </c>
      <c r="L120">
        <f>AVERAGE(K120:K122)</f>
        <v>70.757211557912072</v>
      </c>
      <c r="M120">
        <f>STDEV(K121:K122)</f>
        <v>64.348565742130489</v>
      </c>
      <c r="N120" t="str">
        <f>_xlfn.CONCAT(ROUND(L120,1)," ± ",ROUND(M120,1))</f>
        <v>70.8 ± 64.3</v>
      </c>
    </row>
    <row r="121" spans="1:14" x14ac:dyDescent="0.4">
      <c r="A121">
        <v>30</v>
      </c>
      <c r="B121" t="s">
        <v>163</v>
      </c>
      <c r="D121">
        <v>9.18</v>
      </c>
      <c r="E121">
        <v>0.53400000000000003</v>
      </c>
      <c r="F121">
        <v>88.152000000000001</v>
      </c>
      <c r="G121">
        <v>6</v>
      </c>
      <c r="H121">
        <f t="shared" ref="H121:H125" si="31">E121/F121</f>
        <v>6.0577184862510213E-3</v>
      </c>
      <c r="I121">
        <f t="shared" ref="I121:I129" si="32">((H121-$J$7)/$I$7)</f>
        <v>113.7952181128318</v>
      </c>
      <c r="J121">
        <f t="shared" ref="J121:J122" si="33">(I121-IF($I$99&gt;0,$I$99,0))</f>
        <v>112.52993871350179</v>
      </c>
      <c r="K121">
        <f t="shared" ref="K121:K125" si="34">J121/R103*1.1</f>
        <v>110.68848482951978</v>
      </c>
    </row>
    <row r="122" spans="1:14" x14ac:dyDescent="0.4">
      <c r="A122">
        <v>31</v>
      </c>
      <c r="B122" t="s">
        <v>162</v>
      </c>
      <c r="D122">
        <v>10.57</v>
      </c>
      <c r="E122">
        <v>0.14099999999999999</v>
      </c>
      <c r="F122">
        <v>101.444</v>
      </c>
      <c r="G122">
        <v>0.72099999999999997</v>
      </c>
      <c r="H122">
        <f t="shared" si="31"/>
        <v>1.3899294191869404E-3</v>
      </c>
      <c r="I122">
        <f t="shared" si="32"/>
        <v>21.752901651263794</v>
      </c>
      <c r="J122">
        <f t="shared" si="33"/>
        <v>20.487622251933775</v>
      </c>
      <c r="K122">
        <f t="shared" si="34"/>
        <v>19.685870437742096</v>
      </c>
      <c r="L122" s="23" t="s">
        <v>227</v>
      </c>
      <c r="M122" s="23" t="s">
        <v>228</v>
      </c>
      <c r="N122" s="9" t="s">
        <v>231</v>
      </c>
    </row>
    <row r="123" spans="1:14" x14ac:dyDescent="0.4">
      <c r="A123">
        <v>32</v>
      </c>
      <c r="B123" t="s">
        <v>161</v>
      </c>
      <c r="D123">
        <v>10.68</v>
      </c>
      <c r="E123">
        <v>2.2650000000000001</v>
      </c>
      <c r="F123">
        <v>68.256</v>
      </c>
      <c r="G123">
        <v>10</v>
      </c>
      <c r="H123">
        <f t="shared" si="31"/>
        <v>3.3183895921237695E-2</v>
      </c>
      <c r="I123">
        <f t="shared" si="32"/>
        <v>648.68575665083051</v>
      </c>
      <c r="J123">
        <f>(I123-IF($I$99&gt;0,$I$99,0))</f>
        <v>647.42047725150053</v>
      </c>
      <c r="K123">
        <f t="shared" si="34"/>
        <v>678.70249211536338</v>
      </c>
      <c r="L123">
        <f>AVERAGE(K123:K125)</f>
        <v>1449.6056230611791</v>
      </c>
      <c r="M123">
        <f>STDEV(K123:K125)</f>
        <v>1514.1857613175227</v>
      </c>
      <c r="N123" t="str">
        <f>_xlfn.CONCAT(ROUND(L123,1)," ± ",ROUND(M123,1))</f>
        <v>1449.6 ± 1514.2</v>
      </c>
    </row>
    <row r="124" spans="1:14" x14ac:dyDescent="0.4">
      <c r="A124">
        <v>33</v>
      </c>
      <c r="B124" t="s">
        <v>160</v>
      </c>
      <c r="D124">
        <v>8.4600000000000009</v>
      </c>
      <c r="E124">
        <v>1.88</v>
      </c>
      <c r="F124">
        <v>78.855999999999995</v>
      </c>
      <c r="G124">
        <v>26</v>
      </c>
      <c r="H124">
        <f t="shared" si="31"/>
        <v>2.3840925230800447E-2</v>
      </c>
      <c r="I124">
        <f t="shared" si="32"/>
        <v>464.45535278614489</v>
      </c>
      <c r="J124">
        <f t="shared" ref="J124:J125" si="35">(I124-IF($I$99&gt;0,$I$99,0))</f>
        <v>463.19007338681484</v>
      </c>
      <c r="K124">
        <f t="shared" si="34"/>
        <v>475.99876749392411</v>
      </c>
    </row>
    <row r="125" spans="1:14" x14ac:dyDescent="0.4">
      <c r="A125">
        <v>34</v>
      </c>
      <c r="B125" t="s">
        <v>159</v>
      </c>
      <c r="D125">
        <v>11.15</v>
      </c>
      <c r="E125">
        <v>13.553000000000001</v>
      </c>
      <c r="F125">
        <v>79.253</v>
      </c>
      <c r="G125">
        <v>110</v>
      </c>
      <c r="H125">
        <f t="shared" si="31"/>
        <v>0.17100929933251738</v>
      </c>
      <c r="I125">
        <f t="shared" si="32"/>
        <v>3366.4112611589644</v>
      </c>
      <c r="J125">
        <f t="shared" si="35"/>
        <v>3365.1459817596342</v>
      </c>
      <c r="K125">
        <f t="shared" si="34"/>
        <v>3194.1156095742494</v>
      </c>
      <c r="L125" s="23"/>
      <c r="M125" s="23"/>
      <c r="N125" s="9"/>
    </row>
    <row r="126" spans="1:14" x14ac:dyDescent="0.4">
      <c r="A126">
        <v>35</v>
      </c>
      <c r="B126" t="s">
        <v>22</v>
      </c>
      <c r="L126" s="23" t="s">
        <v>227</v>
      </c>
      <c r="M126" s="23" t="s">
        <v>228</v>
      </c>
      <c r="N126" s="9" t="s">
        <v>231</v>
      </c>
    </row>
    <row r="127" spans="1:14" x14ac:dyDescent="0.4">
      <c r="A127">
        <v>36</v>
      </c>
      <c r="B127" t="s">
        <v>158</v>
      </c>
      <c r="D127">
        <v>9.7799999999999994</v>
      </c>
      <c r="E127">
        <v>0.26100000000000001</v>
      </c>
      <c r="F127">
        <v>76.111000000000004</v>
      </c>
      <c r="G127">
        <v>3</v>
      </c>
      <c r="H127">
        <f t="shared" ref="H127:H129" si="36">E127/F127</f>
        <v>3.4292020864264035E-3</v>
      </c>
      <c r="I127">
        <f t="shared" si="32"/>
        <v>61.964525932636612</v>
      </c>
      <c r="J127">
        <f>(I127-IF($I$99&gt;0,$I$99,0))</f>
        <v>60.699246533306592</v>
      </c>
      <c r="K127">
        <f>J127/R108*1.1</f>
        <v>65.42148852306218</v>
      </c>
      <c r="L127">
        <f>AVERAGE(K127:K129)</f>
        <v>430.47091627512788</v>
      </c>
      <c r="M127">
        <f>STDEV(K128:K129)</f>
        <v>392.62376906269344</v>
      </c>
      <c r="N127" t="str">
        <f>_xlfn.CONCAT(ROUND(L127,1)," ± ",ROUND(M127,1))</f>
        <v>430.5 ± 392.6</v>
      </c>
    </row>
    <row r="128" spans="1:14" x14ac:dyDescent="0.4">
      <c r="A128">
        <v>37</v>
      </c>
      <c r="B128" t="s">
        <v>157</v>
      </c>
      <c r="D128">
        <v>9.14</v>
      </c>
      <c r="E128">
        <v>2.6230000000000002</v>
      </c>
      <c r="F128">
        <v>56.161999999999999</v>
      </c>
      <c r="G128">
        <v>30</v>
      </c>
      <c r="H128">
        <f t="shared" si="36"/>
        <v>4.6704177201666613E-2</v>
      </c>
      <c r="I128">
        <f t="shared" si="32"/>
        <v>915.28692272395222</v>
      </c>
      <c r="J128">
        <f t="shared" ref="J128:J129" si="37">(I128-IF($I$99&gt;0,$I$99,0))</f>
        <v>914.02164332462223</v>
      </c>
      <c r="K128">
        <f t="shared" ref="K128:K129" si="38">J128/R109*1.1</f>
        <v>890.62255971041236</v>
      </c>
    </row>
    <row r="129" spans="1:14" x14ac:dyDescent="0.4">
      <c r="A129">
        <v>38</v>
      </c>
      <c r="B129" t="s">
        <v>156</v>
      </c>
      <c r="D129">
        <v>9.3000000000000007</v>
      </c>
      <c r="E129">
        <v>2.5750000000000002</v>
      </c>
      <c r="F129">
        <v>136.768</v>
      </c>
      <c r="G129">
        <v>30</v>
      </c>
      <c r="H129">
        <f t="shared" si="36"/>
        <v>1.8827503509592888E-2</v>
      </c>
      <c r="I129">
        <f t="shared" si="32"/>
        <v>365.59764049690398</v>
      </c>
      <c r="J129">
        <f t="shared" si="37"/>
        <v>364.33236109757394</v>
      </c>
      <c r="K129">
        <f t="shared" si="38"/>
        <v>335.36870059190909</v>
      </c>
      <c r="L129" s="23"/>
      <c r="M129" s="23"/>
      <c r="N129" s="9"/>
    </row>
    <row r="131" spans="1:14" x14ac:dyDescent="0.4">
      <c r="A131" t="s">
        <v>513</v>
      </c>
    </row>
    <row r="133" spans="1:14" x14ac:dyDescent="0.4">
      <c r="B133" t="s">
        <v>3</v>
      </c>
      <c r="C133" t="s">
        <v>4</v>
      </c>
      <c r="D133" t="s">
        <v>5</v>
      </c>
      <c r="E133" t="s">
        <v>6</v>
      </c>
      <c r="F133" t="s">
        <v>7</v>
      </c>
      <c r="G133" t="s">
        <v>8</v>
      </c>
      <c r="H133" t="s">
        <v>9</v>
      </c>
      <c r="I133" t="s">
        <v>10</v>
      </c>
      <c r="J133" t="s">
        <v>11</v>
      </c>
      <c r="K133" t="s">
        <v>282</v>
      </c>
    </row>
    <row r="134" spans="1:14" x14ac:dyDescent="0.4">
      <c r="A134">
        <v>1</v>
      </c>
      <c r="B134" t="s">
        <v>12</v>
      </c>
      <c r="D134">
        <v>7.89</v>
      </c>
      <c r="E134">
        <v>31.207999999999998</v>
      </c>
      <c r="G134">
        <v>430</v>
      </c>
      <c r="H134" t="s">
        <v>13</v>
      </c>
      <c r="I134">
        <v>31.207999999999998</v>
      </c>
      <c r="K134" t="s">
        <v>448</v>
      </c>
    </row>
    <row r="135" spans="1:14" x14ac:dyDescent="0.4">
      <c r="A135">
        <v>2</v>
      </c>
      <c r="B135" t="s">
        <v>14</v>
      </c>
      <c r="D135">
        <v>7.93</v>
      </c>
      <c r="E135">
        <v>49.070999999999998</v>
      </c>
      <c r="G135">
        <v>560</v>
      </c>
      <c r="H135" t="s">
        <v>13</v>
      </c>
      <c r="I135">
        <v>49.070999999999998</v>
      </c>
      <c r="K135" t="s">
        <v>447</v>
      </c>
    </row>
    <row r="136" spans="1:14" x14ac:dyDescent="0.4">
      <c r="A136">
        <v>3</v>
      </c>
      <c r="B136" t="s">
        <v>15</v>
      </c>
      <c r="D136">
        <v>7.94</v>
      </c>
      <c r="E136">
        <v>139.22999999999999</v>
      </c>
      <c r="G136">
        <v>15.736000000000001</v>
      </c>
      <c r="H136" t="s">
        <v>13</v>
      </c>
      <c r="I136">
        <v>139.22999999999999</v>
      </c>
      <c r="K136" t="s">
        <v>446</v>
      </c>
    </row>
    <row r="137" spans="1:14" x14ac:dyDescent="0.4">
      <c r="A137">
        <v>4</v>
      </c>
      <c r="B137" t="s">
        <v>17</v>
      </c>
      <c r="D137">
        <v>7.93</v>
      </c>
      <c r="E137">
        <v>431.70100000000002</v>
      </c>
      <c r="G137">
        <v>73.141999999999996</v>
      </c>
      <c r="H137" t="s">
        <v>13</v>
      </c>
      <c r="I137">
        <v>431.70100000000002</v>
      </c>
      <c r="K137" t="s">
        <v>445</v>
      </c>
    </row>
    <row r="138" spans="1:14" x14ac:dyDescent="0.4">
      <c r="A138">
        <v>5</v>
      </c>
      <c r="B138" t="s">
        <v>18</v>
      </c>
      <c r="D138">
        <v>7.93</v>
      </c>
      <c r="E138">
        <v>598.52700000000004</v>
      </c>
      <c r="G138">
        <v>86.917000000000002</v>
      </c>
      <c r="H138" t="s">
        <v>13</v>
      </c>
      <c r="I138">
        <v>598.52700000000004</v>
      </c>
      <c r="K138" t="s">
        <v>444</v>
      </c>
    </row>
    <row r="139" spans="1:14" x14ac:dyDescent="0.4">
      <c r="A139">
        <v>6</v>
      </c>
      <c r="B139" t="s">
        <v>19</v>
      </c>
      <c r="D139">
        <v>7.94</v>
      </c>
      <c r="E139">
        <v>2875.665</v>
      </c>
      <c r="G139">
        <v>84.992000000000004</v>
      </c>
      <c r="H139" t="s">
        <v>13</v>
      </c>
      <c r="I139">
        <v>2875.665</v>
      </c>
      <c r="K139" t="s">
        <v>443</v>
      </c>
    </row>
    <row r="140" spans="1:14" x14ac:dyDescent="0.4">
      <c r="A140">
        <v>7</v>
      </c>
      <c r="B140" t="s">
        <v>20</v>
      </c>
      <c r="D140">
        <v>7.94</v>
      </c>
      <c r="E140">
        <v>8705.5580000000009</v>
      </c>
      <c r="G140">
        <v>1190.9480000000001</v>
      </c>
      <c r="H140" t="s">
        <v>13</v>
      </c>
      <c r="I140">
        <v>8705.5580000000009</v>
      </c>
      <c r="K140" t="s">
        <v>442</v>
      </c>
    </row>
    <row r="141" spans="1:14" x14ac:dyDescent="0.4">
      <c r="A141">
        <v>8</v>
      </c>
      <c r="B141" t="s">
        <v>21</v>
      </c>
      <c r="D141">
        <v>7.93</v>
      </c>
      <c r="E141">
        <v>6921.03</v>
      </c>
      <c r="G141">
        <v>150.393</v>
      </c>
      <c r="H141" t="s">
        <v>13</v>
      </c>
      <c r="I141">
        <v>6921.03</v>
      </c>
      <c r="K141" t="s">
        <v>441</v>
      </c>
    </row>
    <row r="142" spans="1:14" x14ac:dyDescent="0.4">
      <c r="A142">
        <v>9</v>
      </c>
      <c r="B142" t="s">
        <v>22</v>
      </c>
      <c r="D142">
        <v>7.96</v>
      </c>
      <c r="E142">
        <v>37.406999999999996</v>
      </c>
      <c r="G142">
        <v>20.888000000000002</v>
      </c>
      <c r="H142" t="s">
        <v>13</v>
      </c>
      <c r="I142">
        <v>37.406999999999996</v>
      </c>
      <c r="K142" t="s">
        <v>440</v>
      </c>
    </row>
    <row r="143" spans="1:14" x14ac:dyDescent="0.4">
      <c r="A143">
        <v>10</v>
      </c>
      <c r="B143" t="s">
        <v>22</v>
      </c>
      <c r="D143">
        <v>7.94</v>
      </c>
      <c r="E143">
        <v>20.584</v>
      </c>
      <c r="G143">
        <v>225</v>
      </c>
      <c r="H143" t="s">
        <v>13</v>
      </c>
      <c r="I143">
        <v>20.584</v>
      </c>
      <c r="K143" t="s">
        <v>439</v>
      </c>
    </row>
    <row r="144" spans="1:14" x14ac:dyDescent="0.4">
      <c r="A144">
        <v>11</v>
      </c>
      <c r="B144" t="s">
        <v>24</v>
      </c>
      <c r="D144">
        <v>7.93</v>
      </c>
      <c r="E144">
        <v>16.094999999999999</v>
      </c>
      <c r="G144">
        <v>5.4379999999999997</v>
      </c>
      <c r="H144" t="s">
        <v>13</v>
      </c>
      <c r="I144">
        <v>16.094999999999999</v>
      </c>
      <c r="K144" t="s">
        <v>438</v>
      </c>
    </row>
    <row r="145" spans="1:11" x14ac:dyDescent="0.4">
      <c r="A145">
        <v>12</v>
      </c>
      <c r="B145" t="s">
        <v>25</v>
      </c>
      <c r="D145">
        <v>7.92</v>
      </c>
      <c r="E145">
        <v>2.5219999999999998</v>
      </c>
      <c r="G145">
        <v>6.3330000000000002</v>
      </c>
      <c r="H145" t="s">
        <v>13</v>
      </c>
      <c r="I145">
        <v>2.5219999999999998</v>
      </c>
      <c r="K145" t="s">
        <v>437</v>
      </c>
    </row>
    <row r="146" spans="1:11" x14ac:dyDescent="0.4">
      <c r="A146">
        <v>13</v>
      </c>
      <c r="B146" t="s">
        <v>26</v>
      </c>
      <c r="D146">
        <v>9.31</v>
      </c>
      <c r="E146">
        <v>1.1870000000000001</v>
      </c>
      <c r="G146">
        <v>14</v>
      </c>
      <c r="H146" t="s">
        <v>13</v>
      </c>
      <c r="I146">
        <v>1.1870000000000001</v>
      </c>
      <c r="K146" t="s">
        <v>436</v>
      </c>
    </row>
    <row r="147" spans="1:11" x14ac:dyDescent="0.4">
      <c r="A147">
        <v>14</v>
      </c>
      <c r="B147" t="s">
        <v>27</v>
      </c>
      <c r="D147">
        <v>7.96</v>
      </c>
      <c r="E147">
        <v>2232.71</v>
      </c>
      <c r="G147">
        <v>50.567</v>
      </c>
      <c r="H147" t="s">
        <v>13</v>
      </c>
      <c r="I147">
        <v>2232.71</v>
      </c>
      <c r="K147" t="s">
        <v>435</v>
      </c>
    </row>
    <row r="148" spans="1:11" x14ac:dyDescent="0.4">
      <c r="A148">
        <v>15</v>
      </c>
      <c r="B148" t="s">
        <v>28</v>
      </c>
      <c r="D148">
        <v>7.96</v>
      </c>
      <c r="E148">
        <v>2169.2269999999999</v>
      </c>
      <c r="G148">
        <v>1793.213</v>
      </c>
      <c r="H148" t="s">
        <v>13</v>
      </c>
      <c r="I148">
        <v>2169.2269999999999</v>
      </c>
      <c r="K148" t="s">
        <v>434</v>
      </c>
    </row>
    <row r="149" spans="1:11" x14ac:dyDescent="0.4">
      <c r="A149">
        <v>16</v>
      </c>
      <c r="B149" t="s">
        <v>29</v>
      </c>
      <c r="D149">
        <v>7.96</v>
      </c>
      <c r="E149">
        <v>1943.2329999999999</v>
      </c>
      <c r="G149">
        <v>132.482</v>
      </c>
      <c r="H149" t="s">
        <v>13</v>
      </c>
      <c r="I149">
        <v>1943.2329999999999</v>
      </c>
      <c r="K149" t="s">
        <v>433</v>
      </c>
    </row>
    <row r="150" spans="1:11" x14ac:dyDescent="0.4">
      <c r="A150">
        <v>17</v>
      </c>
      <c r="B150" t="s">
        <v>22</v>
      </c>
      <c r="D150">
        <v>8</v>
      </c>
      <c r="E150">
        <v>18.919</v>
      </c>
      <c r="G150">
        <v>7.335</v>
      </c>
      <c r="H150" t="s">
        <v>13</v>
      </c>
      <c r="I150">
        <v>18.919</v>
      </c>
      <c r="K150" t="s">
        <v>432</v>
      </c>
    </row>
    <row r="151" spans="1:11" x14ac:dyDescent="0.4">
      <c r="A151">
        <v>18</v>
      </c>
      <c r="B151" t="s">
        <v>173</v>
      </c>
      <c r="D151">
        <v>7.95</v>
      </c>
      <c r="E151">
        <v>14.804</v>
      </c>
      <c r="G151">
        <v>203</v>
      </c>
      <c r="H151" t="s">
        <v>13</v>
      </c>
      <c r="I151">
        <v>14.804</v>
      </c>
      <c r="K151" t="s">
        <v>431</v>
      </c>
    </row>
    <row r="152" spans="1:11" x14ac:dyDescent="0.4">
      <c r="A152">
        <v>19</v>
      </c>
      <c r="B152" t="s">
        <v>172</v>
      </c>
      <c r="D152">
        <v>7.98</v>
      </c>
      <c r="E152">
        <v>12.179</v>
      </c>
      <c r="G152">
        <v>99.724999999999994</v>
      </c>
      <c r="H152" t="s">
        <v>13</v>
      </c>
      <c r="I152">
        <v>12.179</v>
      </c>
      <c r="K152" t="s">
        <v>430</v>
      </c>
    </row>
    <row r="153" spans="1:11" x14ac:dyDescent="0.4">
      <c r="A153">
        <v>20</v>
      </c>
      <c r="B153" t="s">
        <v>171</v>
      </c>
      <c r="D153">
        <v>7.98</v>
      </c>
      <c r="E153">
        <v>29.99</v>
      </c>
      <c r="G153">
        <v>3.6379999999999999</v>
      </c>
      <c r="H153" t="s">
        <v>13</v>
      </c>
      <c r="I153">
        <v>29.99</v>
      </c>
      <c r="K153" t="s">
        <v>429</v>
      </c>
    </row>
    <row r="154" spans="1:11" x14ac:dyDescent="0.4">
      <c r="A154">
        <v>21</v>
      </c>
      <c r="B154" t="s">
        <v>22</v>
      </c>
      <c r="D154">
        <v>7.95</v>
      </c>
      <c r="E154">
        <v>2.585</v>
      </c>
      <c r="G154">
        <v>38</v>
      </c>
      <c r="H154" t="s">
        <v>16</v>
      </c>
      <c r="I154">
        <v>2.585</v>
      </c>
      <c r="K154" t="s">
        <v>428</v>
      </c>
    </row>
    <row r="155" spans="1:11" x14ac:dyDescent="0.4">
      <c r="A155">
        <v>22</v>
      </c>
      <c r="B155" t="s">
        <v>170</v>
      </c>
      <c r="D155">
        <v>7.94</v>
      </c>
      <c r="E155">
        <v>0.309</v>
      </c>
      <c r="G155">
        <v>5</v>
      </c>
      <c r="H155" t="s">
        <v>13</v>
      </c>
      <c r="I155">
        <v>0.309</v>
      </c>
      <c r="K155" t="s">
        <v>427</v>
      </c>
    </row>
    <row r="156" spans="1:11" x14ac:dyDescent="0.4">
      <c r="A156">
        <v>23</v>
      </c>
      <c r="B156" t="s">
        <v>169</v>
      </c>
      <c r="D156">
        <v>7.94</v>
      </c>
      <c r="E156">
        <v>1.881</v>
      </c>
      <c r="G156">
        <v>28</v>
      </c>
      <c r="H156" t="s">
        <v>13</v>
      </c>
      <c r="I156">
        <v>1.881</v>
      </c>
      <c r="K156" t="s">
        <v>426</v>
      </c>
    </row>
    <row r="157" spans="1:11" x14ac:dyDescent="0.4">
      <c r="A157">
        <v>24</v>
      </c>
      <c r="B157" t="s">
        <v>168</v>
      </c>
      <c r="D157">
        <v>7.94</v>
      </c>
      <c r="E157">
        <v>0.154</v>
      </c>
      <c r="G157">
        <v>2</v>
      </c>
      <c r="H157" t="s">
        <v>16</v>
      </c>
      <c r="I157">
        <v>0.154</v>
      </c>
      <c r="K157" t="s">
        <v>425</v>
      </c>
    </row>
    <row r="158" spans="1:11" x14ac:dyDescent="0.4">
      <c r="A158">
        <v>25</v>
      </c>
      <c r="B158" t="s">
        <v>167</v>
      </c>
      <c r="D158">
        <v>6</v>
      </c>
      <c r="E158">
        <v>3.5999999999999997E-2</v>
      </c>
      <c r="G158">
        <v>1</v>
      </c>
      <c r="H158" t="s">
        <v>13</v>
      </c>
      <c r="I158">
        <v>3.5999999999999997E-2</v>
      </c>
      <c r="K158" t="s">
        <v>424</v>
      </c>
    </row>
    <row r="159" spans="1:11" x14ac:dyDescent="0.4">
      <c r="A159">
        <v>26</v>
      </c>
      <c r="B159" t="s">
        <v>166</v>
      </c>
      <c r="D159">
        <v>8</v>
      </c>
      <c r="E159">
        <v>1.732</v>
      </c>
      <c r="G159">
        <v>8.9939999999999998</v>
      </c>
      <c r="H159" t="s">
        <v>13</v>
      </c>
      <c r="I159">
        <v>1.732</v>
      </c>
      <c r="K159" t="s">
        <v>423</v>
      </c>
    </row>
    <row r="160" spans="1:11" x14ac:dyDescent="0.4">
      <c r="A160">
        <v>27</v>
      </c>
      <c r="B160" t="s">
        <v>165</v>
      </c>
      <c r="D160">
        <v>7.95</v>
      </c>
      <c r="E160">
        <v>8.3829999999999991</v>
      </c>
      <c r="G160">
        <v>123</v>
      </c>
      <c r="H160" t="s">
        <v>13</v>
      </c>
      <c r="I160">
        <v>8.3829999999999991</v>
      </c>
      <c r="K160" t="s">
        <v>422</v>
      </c>
    </row>
    <row r="161" spans="1:18" x14ac:dyDescent="0.4">
      <c r="A161">
        <v>28</v>
      </c>
      <c r="B161" t="s">
        <v>22</v>
      </c>
      <c r="D161">
        <v>7.94</v>
      </c>
      <c r="E161">
        <v>1.708</v>
      </c>
      <c r="G161">
        <v>25</v>
      </c>
      <c r="H161" t="s">
        <v>13</v>
      </c>
      <c r="I161">
        <v>1.708</v>
      </c>
      <c r="K161" t="s">
        <v>421</v>
      </c>
    </row>
    <row r="162" spans="1:18" x14ac:dyDescent="0.4">
      <c r="A162">
        <v>29</v>
      </c>
      <c r="B162" t="s">
        <v>164</v>
      </c>
      <c r="D162">
        <v>7.98</v>
      </c>
      <c r="E162">
        <v>2.9569999999999999</v>
      </c>
      <c r="G162">
        <v>43</v>
      </c>
      <c r="H162" t="s">
        <v>13</v>
      </c>
      <c r="I162">
        <v>2.9569999999999999</v>
      </c>
      <c r="K162" t="s">
        <v>420</v>
      </c>
    </row>
    <row r="163" spans="1:18" x14ac:dyDescent="0.4">
      <c r="A163">
        <v>30</v>
      </c>
      <c r="B163" t="s">
        <v>163</v>
      </c>
      <c r="D163">
        <v>7.95</v>
      </c>
      <c r="E163">
        <v>1.6739999999999999</v>
      </c>
      <c r="G163">
        <v>24</v>
      </c>
      <c r="H163" t="s">
        <v>16</v>
      </c>
      <c r="I163">
        <v>1.6739999999999999</v>
      </c>
      <c r="K163" t="s">
        <v>419</v>
      </c>
    </row>
    <row r="164" spans="1:18" x14ac:dyDescent="0.4">
      <c r="A164">
        <v>31</v>
      </c>
      <c r="B164" t="s">
        <v>162</v>
      </c>
      <c r="D164">
        <v>7.96</v>
      </c>
      <c r="E164">
        <v>20.359000000000002</v>
      </c>
      <c r="G164">
        <v>4.0469999999999997</v>
      </c>
      <c r="H164" t="s">
        <v>13</v>
      </c>
      <c r="I164">
        <v>20.359000000000002</v>
      </c>
      <c r="K164" t="s">
        <v>418</v>
      </c>
    </row>
    <row r="165" spans="1:18" x14ac:dyDescent="0.4">
      <c r="A165">
        <v>32</v>
      </c>
      <c r="B165" t="s">
        <v>161</v>
      </c>
      <c r="D165">
        <v>7.96</v>
      </c>
      <c r="E165">
        <v>21.09</v>
      </c>
      <c r="G165">
        <v>252</v>
      </c>
      <c r="H165" t="s">
        <v>13</v>
      </c>
      <c r="I165">
        <v>21.09</v>
      </c>
      <c r="K165" t="s">
        <v>417</v>
      </c>
    </row>
    <row r="166" spans="1:18" x14ac:dyDescent="0.4">
      <c r="A166">
        <v>33</v>
      </c>
      <c r="B166" t="s">
        <v>160</v>
      </c>
      <c r="D166">
        <v>7.96</v>
      </c>
      <c r="E166">
        <v>3.0339999999999998</v>
      </c>
      <c r="G166">
        <v>2.6709999999999998</v>
      </c>
      <c r="H166" t="s">
        <v>16</v>
      </c>
      <c r="I166">
        <v>3.0339999999999998</v>
      </c>
      <c r="K166" t="s">
        <v>416</v>
      </c>
    </row>
    <row r="167" spans="1:18" x14ac:dyDescent="0.4">
      <c r="A167">
        <v>34</v>
      </c>
      <c r="B167" t="s">
        <v>159</v>
      </c>
      <c r="D167">
        <v>7.98</v>
      </c>
      <c r="E167">
        <v>1.5429999999999999</v>
      </c>
      <c r="G167">
        <v>17</v>
      </c>
      <c r="H167" t="s">
        <v>13</v>
      </c>
      <c r="I167">
        <v>1.5429999999999999</v>
      </c>
      <c r="K167" t="s">
        <v>415</v>
      </c>
    </row>
    <row r="168" spans="1:18" x14ac:dyDescent="0.4">
      <c r="A168">
        <v>35</v>
      </c>
      <c r="B168" t="s">
        <v>22</v>
      </c>
      <c r="D168">
        <v>7.96</v>
      </c>
      <c r="E168">
        <v>0.26600000000000001</v>
      </c>
      <c r="G168">
        <v>4</v>
      </c>
      <c r="H168" t="s">
        <v>13</v>
      </c>
      <c r="I168">
        <v>0.26600000000000001</v>
      </c>
      <c r="K168" t="s">
        <v>414</v>
      </c>
    </row>
    <row r="169" spans="1:18" x14ac:dyDescent="0.4">
      <c r="A169">
        <v>36</v>
      </c>
      <c r="B169" t="s">
        <v>158</v>
      </c>
      <c r="D169">
        <v>7.96</v>
      </c>
      <c r="E169">
        <v>4.431</v>
      </c>
      <c r="G169">
        <v>55.61</v>
      </c>
      <c r="H169" t="s">
        <v>13</v>
      </c>
      <c r="I169">
        <v>4.431</v>
      </c>
      <c r="K169" t="s">
        <v>413</v>
      </c>
    </row>
    <row r="170" spans="1:18" x14ac:dyDescent="0.4">
      <c r="A170">
        <v>37</v>
      </c>
      <c r="B170" t="s">
        <v>157</v>
      </c>
      <c r="D170">
        <v>7.98</v>
      </c>
      <c r="E170">
        <v>2.5830000000000002</v>
      </c>
      <c r="G170">
        <v>36</v>
      </c>
      <c r="H170" t="s">
        <v>13</v>
      </c>
      <c r="I170">
        <v>2.5830000000000002</v>
      </c>
      <c r="K170" t="s">
        <v>412</v>
      </c>
    </row>
    <row r="171" spans="1:18" x14ac:dyDescent="0.4">
      <c r="A171">
        <v>38</v>
      </c>
      <c r="B171" t="s">
        <v>156</v>
      </c>
      <c r="D171">
        <v>7.96</v>
      </c>
      <c r="E171">
        <v>1.6240000000000001</v>
      </c>
      <c r="G171">
        <v>24</v>
      </c>
      <c r="H171" t="s">
        <v>13</v>
      </c>
      <c r="I171">
        <v>1.6240000000000001</v>
      </c>
      <c r="K171" t="s">
        <v>411</v>
      </c>
    </row>
    <row r="173" spans="1:18" x14ac:dyDescent="0.4">
      <c r="A173" t="s">
        <v>512</v>
      </c>
    </row>
    <row r="174" spans="1:18" x14ac:dyDescent="0.4">
      <c r="I174" t="s">
        <v>216</v>
      </c>
      <c r="Q174" t="s">
        <v>191</v>
      </c>
      <c r="R174" t="s">
        <v>192</v>
      </c>
    </row>
    <row r="175" spans="1:18" x14ac:dyDescent="0.4">
      <c r="B175" t="s">
        <v>3</v>
      </c>
      <c r="C175" t="s">
        <v>4</v>
      </c>
      <c r="D175" t="s">
        <v>5</v>
      </c>
      <c r="E175" t="s">
        <v>6</v>
      </c>
      <c r="F175" t="s">
        <v>7</v>
      </c>
      <c r="G175" t="s">
        <v>8</v>
      </c>
      <c r="H175" t="s">
        <v>217</v>
      </c>
      <c r="I175" cm="1">
        <f t="array" ref="I175:J179">LINEST(H177:H182,C177:C182,1,1)</f>
        <v>3.4223103196323518E-2</v>
      </c>
      <c r="J175">
        <v>2.6903617130842328</v>
      </c>
      <c r="L175" s="20" t="s">
        <v>218</v>
      </c>
      <c r="Q175" t="s">
        <v>27</v>
      </c>
      <c r="R175">
        <v>1.0846</v>
      </c>
    </row>
    <row r="176" spans="1:18" x14ac:dyDescent="0.4">
      <c r="A176">
        <v>1</v>
      </c>
      <c r="B176" t="s">
        <v>12</v>
      </c>
      <c r="C176" s="44">
        <v>0</v>
      </c>
      <c r="D176">
        <v>8.41</v>
      </c>
      <c r="E176">
        <v>185.87799999999999</v>
      </c>
      <c r="F176">
        <v>166.95699999999999</v>
      </c>
      <c r="G176">
        <v>7.3339999999999996</v>
      </c>
      <c r="H176">
        <f t="shared" ref="H176:H183" si="39">E176/F176</f>
        <v>1.1133285816108338</v>
      </c>
      <c r="I176">
        <v>7.4403395490586673E-3</v>
      </c>
      <c r="J176">
        <v>2.0022060776892001</v>
      </c>
      <c r="K176" t="s">
        <v>219</v>
      </c>
      <c r="L176" s="21">
        <f>IF(G179&gt;3,C179,IF(G180&gt;3,#REF!,IF(G181&gt;3,C180,IF(G182&gt;3,C181,C182))))</f>
        <v>119.72387559655452</v>
      </c>
      <c r="Q176" t="s">
        <v>28</v>
      </c>
      <c r="R176">
        <v>1.0726</v>
      </c>
    </row>
    <row r="177" spans="1:18" x14ac:dyDescent="0.4">
      <c r="A177">
        <v>2</v>
      </c>
      <c r="B177" t="s">
        <v>14</v>
      </c>
      <c r="C177" s="44">
        <v>29.93096889913863</v>
      </c>
      <c r="D177">
        <v>8.42</v>
      </c>
      <c r="E177">
        <v>186.10900000000001</v>
      </c>
      <c r="F177">
        <v>165.31899999999999</v>
      </c>
      <c r="G177">
        <v>7.9059999999999997</v>
      </c>
      <c r="H177">
        <f t="shared" si="39"/>
        <v>1.1257568700512344</v>
      </c>
      <c r="I177">
        <v>0.84099827568631003</v>
      </c>
      <c r="J177">
        <v>2.9613899485811048</v>
      </c>
      <c r="K177" t="s">
        <v>220</v>
      </c>
      <c r="L177" s="22">
        <f>IF(G179&gt;10,C179,IF(G180&gt;10,#REF!,IF(G181&gt;10,C180,IF(G182&gt;10,C181,C182))))</f>
        <v>119.72387559655452</v>
      </c>
      <c r="Q177" t="s">
        <v>29</v>
      </c>
      <c r="R177">
        <v>1.1534</v>
      </c>
    </row>
    <row r="178" spans="1:18" x14ac:dyDescent="0.4">
      <c r="A178">
        <v>3</v>
      </c>
      <c r="B178" t="s">
        <v>15</v>
      </c>
      <c r="C178" s="44">
        <v>59.86193779827726</v>
      </c>
      <c r="D178">
        <v>8.43</v>
      </c>
      <c r="E178">
        <v>489.49200000000002</v>
      </c>
      <c r="F178">
        <v>111.595</v>
      </c>
      <c r="G178">
        <v>24.904</v>
      </c>
      <c r="H178">
        <f t="shared" si="39"/>
        <v>4.3863255522200815</v>
      </c>
      <c r="I178">
        <v>21.15695988370863</v>
      </c>
      <c r="J178">
        <v>4</v>
      </c>
      <c r="Q178" t="s">
        <v>173</v>
      </c>
      <c r="R178">
        <v>1.1053999999999999</v>
      </c>
    </row>
    <row r="179" spans="1:18" x14ac:dyDescent="0.4">
      <c r="A179">
        <v>4</v>
      </c>
      <c r="B179" t="s">
        <v>17</v>
      </c>
      <c r="C179" s="44">
        <v>119.72387559655452</v>
      </c>
      <c r="D179">
        <v>8.43</v>
      </c>
      <c r="E179">
        <v>1343.54</v>
      </c>
      <c r="F179">
        <v>181.59800000000001</v>
      </c>
      <c r="G179">
        <v>32.36</v>
      </c>
      <c r="H179">
        <f t="shared" si="39"/>
        <v>7.3984294981222254</v>
      </c>
      <c r="I179">
        <v>185.54295054275497</v>
      </c>
      <c r="J179">
        <v>35.079321710228797</v>
      </c>
      <c r="Q179" t="s">
        <v>172</v>
      </c>
      <c r="R179" s="10">
        <v>1.0463</v>
      </c>
    </row>
    <row r="180" spans="1:18" x14ac:dyDescent="0.4">
      <c r="A180">
        <v>5</v>
      </c>
      <c r="B180" t="s">
        <v>18</v>
      </c>
      <c r="C180" s="44">
        <v>239.44775119310904</v>
      </c>
      <c r="D180">
        <v>8.43</v>
      </c>
      <c r="E180">
        <v>2924.4029999999998</v>
      </c>
      <c r="F180">
        <v>185.453</v>
      </c>
      <c r="G180">
        <v>128.70099999999999</v>
      </c>
      <c r="H180">
        <f t="shared" si="39"/>
        <v>15.768971113974969</v>
      </c>
      <c r="Q180" t="s">
        <v>171</v>
      </c>
      <c r="R180">
        <v>1.1154999999999999</v>
      </c>
    </row>
    <row r="181" spans="1:18" x14ac:dyDescent="0.4">
      <c r="A181">
        <v>6</v>
      </c>
      <c r="B181" t="s">
        <v>19</v>
      </c>
      <c r="C181" s="44">
        <v>359.17162678966355</v>
      </c>
      <c r="D181">
        <v>8.44</v>
      </c>
      <c r="E181">
        <v>10345.754999999999</v>
      </c>
      <c r="F181">
        <v>722.21100000000001</v>
      </c>
      <c r="G181">
        <v>497.74700000000001</v>
      </c>
      <c r="H181">
        <f t="shared" si="39"/>
        <v>14.325114128696461</v>
      </c>
      <c r="Q181" t="s">
        <v>170</v>
      </c>
      <c r="R181">
        <v>1.0873999999999999</v>
      </c>
    </row>
    <row r="182" spans="1:18" x14ac:dyDescent="0.4">
      <c r="A182">
        <v>7</v>
      </c>
      <c r="B182" t="s">
        <v>20</v>
      </c>
      <c r="C182" s="44">
        <v>478.89550238621808</v>
      </c>
      <c r="D182">
        <v>8.44</v>
      </c>
      <c r="E182">
        <v>33350.987999999998</v>
      </c>
      <c r="F182">
        <v>1940.84</v>
      </c>
      <c r="G182">
        <v>892.11900000000003</v>
      </c>
      <c r="H182">
        <f t="shared" si="39"/>
        <v>17.183790523690771</v>
      </c>
      <c r="I182" s="23" t="s">
        <v>221</v>
      </c>
      <c r="J182" s="23" t="s">
        <v>222</v>
      </c>
      <c r="K182" s="9" t="s">
        <v>194</v>
      </c>
      <c r="O182" s="24" t="s">
        <v>223</v>
      </c>
      <c r="Q182" t="s">
        <v>169</v>
      </c>
      <c r="R182">
        <v>1.0898000000000001</v>
      </c>
    </row>
    <row r="183" spans="1:18" x14ac:dyDescent="0.4">
      <c r="A183">
        <v>8</v>
      </c>
      <c r="B183" t="s">
        <v>21</v>
      </c>
      <c r="C183" s="44">
        <v>598.61937798277256</v>
      </c>
      <c r="D183">
        <v>8.44</v>
      </c>
      <c r="E183">
        <v>28831.936000000002</v>
      </c>
      <c r="F183">
        <v>1857.6130000000001</v>
      </c>
      <c r="G183">
        <v>1185.1179999999999</v>
      </c>
      <c r="H183">
        <f t="shared" si="39"/>
        <v>15.520959424810227</v>
      </c>
      <c r="I183">
        <f>AVERAGE(I186:I188)</f>
        <v>-47.754180068785722</v>
      </c>
      <c r="J183">
        <v>526.79999999999995</v>
      </c>
      <c r="Q183" t="s">
        <v>168</v>
      </c>
      <c r="R183">
        <v>1.0536000000000001</v>
      </c>
    </row>
    <row r="184" spans="1:18" x14ac:dyDescent="0.4">
      <c r="A184">
        <v>9</v>
      </c>
      <c r="B184" t="s">
        <v>22</v>
      </c>
      <c r="I184" s="23" t="s">
        <v>224</v>
      </c>
      <c r="J184" s="9" t="s">
        <v>225</v>
      </c>
      <c r="K184" s="9" t="s">
        <v>226</v>
      </c>
      <c r="Q184" t="s">
        <v>167</v>
      </c>
      <c r="R184" s="10">
        <v>1.1217999999999999</v>
      </c>
    </row>
    <row r="185" spans="1:18" x14ac:dyDescent="0.4">
      <c r="A185">
        <v>10</v>
      </c>
      <c r="B185" t="s">
        <v>22</v>
      </c>
      <c r="L185" s="23" t="s">
        <v>227</v>
      </c>
      <c r="M185" s="23" t="s">
        <v>228</v>
      </c>
      <c r="N185" s="9" t="s">
        <v>231</v>
      </c>
      <c r="O185" s="9"/>
      <c r="P185" s="9"/>
      <c r="Q185" t="s">
        <v>166</v>
      </c>
      <c r="R185">
        <v>1.198</v>
      </c>
    </row>
    <row r="186" spans="1:18" x14ac:dyDescent="0.4">
      <c r="A186">
        <v>11</v>
      </c>
      <c r="B186" t="s">
        <v>24</v>
      </c>
      <c r="D186">
        <v>8.32</v>
      </c>
      <c r="E186">
        <v>57.677</v>
      </c>
      <c r="F186">
        <v>28.065999999999999</v>
      </c>
      <c r="G186">
        <v>1.7270000000000001</v>
      </c>
      <c r="H186">
        <f t="shared" ref="H186:H191" si="40">E186/F186</f>
        <v>2.0550488135110099</v>
      </c>
      <c r="I186">
        <f>((H186-$J$175)/$I$175)</f>
        <v>-18.563860089738228</v>
      </c>
      <c r="J186">
        <f>(I186-IF(I183&gt;0,I183,0))</f>
        <v>-18.563860089738228</v>
      </c>
      <c r="K186">
        <f>J186*1.1</f>
        <v>-20.420246098712052</v>
      </c>
      <c r="L186">
        <f>AVERAGE(K186:K188)</f>
        <v>-52.529598075664296</v>
      </c>
      <c r="M186">
        <f>STDEV(K187:K188)</f>
        <v>3.3495450682985242</v>
      </c>
      <c r="N186" t="str">
        <f>_xlfn.CONCAT(ROUND(L186,1)," ± ",ROUND(M186,1))</f>
        <v>-52.5 ± 3.3</v>
      </c>
      <c r="Q186" t="s">
        <v>165</v>
      </c>
      <c r="R186">
        <v>1.1537999999999999</v>
      </c>
    </row>
    <row r="187" spans="1:18" x14ac:dyDescent="0.4">
      <c r="A187">
        <v>12</v>
      </c>
      <c r="B187" t="s">
        <v>25</v>
      </c>
      <c r="D187">
        <v>8.5</v>
      </c>
      <c r="E187">
        <v>68.930000000000007</v>
      </c>
      <c r="F187">
        <v>142.74600000000001</v>
      </c>
      <c r="G187">
        <v>1.8089999999999999</v>
      </c>
      <c r="H187">
        <f t="shared" si="40"/>
        <v>0.48288568506297902</v>
      </c>
      <c r="I187">
        <f t="shared" ref="I187:I191" si="41">((H187-$J$175)/$I$175)</f>
        <v>-64.502509178022052</v>
      </c>
      <c r="J187">
        <f>(I187-IF(I183&gt;0,I183,0))</f>
        <v>-64.502509178022052</v>
      </c>
      <c r="K187">
        <f>J187*1.1</f>
        <v>-70.95276009582426</v>
      </c>
      <c r="Q187" t="s">
        <v>164</v>
      </c>
      <c r="R187">
        <v>1.1183000000000001</v>
      </c>
    </row>
    <row r="188" spans="1:18" x14ac:dyDescent="0.4">
      <c r="A188">
        <v>13</v>
      </c>
      <c r="B188" t="s">
        <v>26</v>
      </c>
      <c r="D188">
        <v>8.52</v>
      </c>
      <c r="E188">
        <v>73.722999999999999</v>
      </c>
      <c r="F188">
        <v>116.97199999999999</v>
      </c>
      <c r="G188">
        <v>2.3929999999999998</v>
      </c>
      <c r="H188">
        <f t="shared" si="40"/>
        <v>0.63026194302910099</v>
      </c>
      <c r="I188">
        <f t="shared" si="41"/>
        <v>-60.196170938596879</v>
      </c>
      <c r="J188">
        <f>(I188-IF(I183&gt;0,I183,0))</f>
        <v>-60.196170938596879</v>
      </c>
      <c r="K188" s="30">
        <f>J188*1.1</f>
        <v>-66.215788032456572</v>
      </c>
      <c r="L188" s="25" t="s">
        <v>227</v>
      </c>
      <c r="M188" s="25" t="s">
        <v>228</v>
      </c>
      <c r="N188" s="26" t="s">
        <v>229</v>
      </c>
      <c r="O188" s="26" t="s">
        <v>230</v>
      </c>
      <c r="P188" s="26" t="s">
        <v>231</v>
      </c>
      <c r="Q188" t="s">
        <v>163</v>
      </c>
      <c r="R188">
        <v>1.1448</v>
      </c>
    </row>
    <row r="189" spans="1:18" x14ac:dyDescent="0.4">
      <c r="A189">
        <v>14</v>
      </c>
      <c r="B189" t="s">
        <v>27</v>
      </c>
      <c r="D189">
        <v>8.4499999999999993</v>
      </c>
      <c r="E189">
        <v>8747.9230000000007</v>
      </c>
      <c r="F189">
        <v>472.82600000000002</v>
      </c>
      <c r="G189">
        <v>159.94200000000001</v>
      </c>
      <c r="H189">
        <f t="shared" si="40"/>
        <v>18.501357793353158</v>
      </c>
      <c r="I189">
        <f t="shared" si="41"/>
        <v>461.99773263014475</v>
      </c>
      <c r="J189">
        <f>(I189-IF($I$183&gt;0,$I$183,0))</f>
        <v>461.99773263014475</v>
      </c>
      <c r="K189">
        <f>J189/R175*1.1</f>
        <v>468.55753816444707</v>
      </c>
      <c r="L189" s="27">
        <f>AVERAGE(K189:K191)</f>
        <v>390.2548283966027</v>
      </c>
      <c r="M189" s="27">
        <f>STDEV(K189:K191)</f>
        <v>68.829592863847637</v>
      </c>
      <c r="N189" s="28">
        <f>L189/J183*100</f>
        <v>74.080263552885867</v>
      </c>
      <c r="O189" s="29">
        <f>M189/J183*100</f>
        <v>13.065602290024231</v>
      </c>
      <c r="P189" s="29" t="str">
        <f>_xlfn.CONCAT(ROUND(N189,1)," ± ",ROUND(O189,1))</f>
        <v>74.1 ± 13.1</v>
      </c>
      <c r="Q189" t="s">
        <v>162</v>
      </c>
      <c r="R189">
        <v>1.0492999999999999</v>
      </c>
    </row>
    <row r="190" spans="1:18" x14ac:dyDescent="0.4">
      <c r="A190">
        <v>15</v>
      </c>
      <c r="B190" t="s">
        <v>28</v>
      </c>
      <c r="D190">
        <v>8.4600000000000009</v>
      </c>
      <c r="E190">
        <v>9551.9879999999994</v>
      </c>
      <c r="F190">
        <v>645.38800000000003</v>
      </c>
      <c r="G190">
        <v>174.28399999999999</v>
      </c>
      <c r="H190">
        <f t="shared" si="40"/>
        <v>14.800380546276036</v>
      </c>
      <c r="I190">
        <f t="shared" si="41"/>
        <v>353.85507748148171</v>
      </c>
      <c r="J190">
        <f t="shared" ref="J190:J191" si="42">(I190-IF($I$183&gt;0,$I$183,0))</f>
        <v>353.85507748148171</v>
      </c>
      <c r="K190">
        <f>J190/R176*1.1</f>
        <v>362.89444828419715</v>
      </c>
      <c r="Q190" t="s">
        <v>161</v>
      </c>
      <c r="R190">
        <v>1.0704</v>
      </c>
    </row>
    <row r="191" spans="1:18" x14ac:dyDescent="0.4">
      <c r="A191">
        <v>16</v>
      </c>
      <c r="B191" t="s">
        <v>29</v>
      </c>
      <c r="D191">
        <v>8.4600000000000009</v>
      </c>
      <c r="E191">
        <v>8686.1929999999993</v>
      </c>
      <c r="F191">
        <v>584.28300000000002</v>
      </c>
      <c r="G191">
        <v>152.625</v>
      </c>
      <c r="H191">
        <f t="shared" si="40"/>
        <v>14.866414049356218</v>
      </c>
      <c r="I191">
        <f t="shared" si="41"/>
        <v>355.78457822550763</v>
      </c>
      <c r="J191">
        <f t="shared" si="42"/>
        <v>355.78457822550763</v>
      </c>
      <c r="K191" s="30">
        <f>J191/R177*1.1</f>
        <v>339.31249874116389</v>
      </c>
      <c r="Q191" t="s">
        <v>160</v>
      </c>
      <c r="R191">
        <v>1.1589</v>
      </c>
    </row>
    <row r="192" spans="1:18" x14ac:dyDescent="0.4">
      <c r="A192">
        <v>17</v>
      </c>
      <c r="B192" t="s">
        <v>22</v>
      </c>
      <c r="L192" s="23" t="s">
        <v>227</v>
      </c>
      <c r="M192" s="23" t="s">
        <v>228</v>
      </c>
      <c r="N192" s="9" t="s">
        <v>231</v>
      </c>
      <c r="Q192" t="s">
        <v>159</v>
      </c>
      <c r="R192">
        <v>1.0206</v>
      </c>
    </row>
    <row r="193" spans="1:18" x14ac:dyDescent="0.4">
      <c r="A193">
        <v>18</v>
      </c>
      <c r="B193" t="s">
        <v>173</v>
      </c>
      <c r="D193">
        <v>8.68</v>
      </c>
      <c r="E193">
        <v>152.31100000000001</v>
      </c>
      <c r="F193">
        <v>47.3</v>
      </c>
      <c r="G193">
        <v>5.6849999999999996</v>
      </c>
      <c r="H193">
        <f t="shared" ref="H193:H195" si="43">E193/F193</f>
        <v>3.2201057082452436</v>
      </c>
      <c r="I193">
        <f>((H193-$J$175)/$I$175)</f>
        <v>15.479133850664937</v>
      </c>
      <c r="J193">
        <f>(I193-IF($I$183&gt;0,$I$183,0))</f>
        <v>15.479133850664937</v>
      </c>
      <c r="K193">
        <f>J193/R177*1.1</f>
        <v>14.7624824308405</v>
      </c>
      <c r="L193">
        <f>AVERAGE(K193:K195)</f>
        <v>-34.387460900981495</v>
      </c>
      <c r="M193">
        <f>STDEV(K193:K195)</f>
        <v>44.481637407370947</v>
      </c>
      <c r="N193" t="str">
        <f>_xlfn.CONCAT(ROUND(L193,1)," ± ",ROUND(M193,1))</f>
        <v>-34.4 ± 44.5</v>
      </c>
      <c r="Q193" t="s">
        <v>158</v>
      </c>
      <c r="R193">
        <v>1.1289</v>
      </c>
    </row>
    <row r="194" spans="1:18" x14ac:dyDescent="0.4">
      <c r="A194">
        <v>19</v>
      </c>
      <c r="B194" t="s">
        <v>172</v>
      </c>
      <c r="D194">
        <v>8.56</v>
      </c>
      <c r="E194">
        <v>100.053</v>
      </c>
      <c r="F194">
        <v>90.4</v>
      </c>
      <c r="G194">
        <v>2.923</v>
      </c>
      <c r="H194">
        <f t="shared" si="43"/>
        <v>1.1067809734513274</v>
      </c>
      <c r="I194">
        <f t="shared" ref="I194:I195" si="44">((H194-$J$175)/$I$175)</f>
        <v>-46.272271995574748</v>
      </c>
      <c r="J194">
        <f t="shared" ref="J194:J195" si="45">(I194-IF($I$183&gt;0,$I$183,0))</f>
        <v>-46.272271995574748</v>
      </c>
      <c r="K194">
        <f>J194/R178*1.1</f>
        <v>-46.046226881791412</v>
      </c>
      <c r="Q194" t="s">
        <v>157</v>
      </c>
      <c r="R194">
        <v>1.1950000000000001</v>
      </c>
    </row>
    <row r="195" spans="1:18" x14ac:dyDescent="0.4">
      <c r="A195">
        <v>20</v>
      </c>
      <c r="B195" t="s">
        <v>171</v>
      </c>
      <c r="D195">
        <v>8.57</v>
      </c>
      <c r="E195">
        <v>43.753</v>
      </c>
      <c r="F195">
        <v>124.816</v>
      </c>
      <c r="G195">
        <v>1.139</v>
      </c>
      <c r="H195">
        <f t="shared" si="43"/>
        <v>0.35053999487245224</v>
      </c>
      <c r="I195">
        <f t="shared" si="44"/>
        <v>-68.36965382096443</v>
      </c>
      <c r="J195">
        <f t="shared" si="45"/>
        <v>-68.36965382096443</v>
      </c>
      <c r="K195">
        <f>J195/R179*1.1</f>
        <v>-71.878638251993578</v>
      </c>
      <c r="L195" s="23"/>
      <c r="M195" s="23"/>
      <c r="N195" s="9"/>
      <c r="Q195" t="s">
        <v>156</v>
      </c>
      <c r="R195">
        <v>1.1716</v>
      </c>
    </row>
    <row r="196" spans="1:18" x14ac:dyDescent="0.4">
      <c r="A196">
        <v>21</v>
      </c>
      <c r="B196" t="s">
        <v>22</v>
      </c>
      <c r="L196" s="23" t="s">
        <v>227</v>
      </c>
      <c r="M196" s="23" t="s">
        <v>228</v>
      </c>
      <c r="N196" s="9" t="s">
        <v>231</v>
      </c>
    </row>
    <row r="197" spans="1:18" x14ac:dyDescent="0.4">
      <c r="A197">
        <v>22</v>
      </c>
      <c r="B197" t="s">
        <v>170</v>
      </c>
      <c r="D197">
        <v>8.3000000000000007</v>
      </c>
      <c r="E197">
        <v>90.38</v>
      </c>
      <c r="F197">
        <v>223.733</v>
      </c>
      <c r="G197">
        <v>2.0310000000000001</v>
      </c>
      <c r="H197">
        <f>E197/F197</f>
        <v>0.40396365310436994</v>
      </c>
      <c r="I197">
        <f>((H197-$J$175)/$I$175)</f>
        <v>-66.8086130840842</v>
      </c>
      <c r="J197">
        <f>(I197-IF($I$183&gt;0,$I$183,0))</f>
        <v>-66.8086130840842</v>
      </c>
      <c r="K197">
        <f t="shared" ref="K197:K202" si="46">J197/R180*1.1</f>
        <v>-65.880299769155201</v>
      </c>
      <c r="L197">
        <f>AVERAGE(K197:K199)</f>
        <v>-55.841743814612279</v>
      </c>
      <c r="M197">
        <f>STDEV(K198:K199)</f>
        <v>5.3925971136772608</v>
      </c>
      <c r="N197" t="str">
        <f>_xlfn.CONCAT(ROUND(L197,1)," ± ",ROUND(M197,1))</f>
        <v>-55.8 ± 5.4</v>
      </c>
    </row>
    <row r="198" spans="1:18" x14ac:dyDescent="0.4">
      <c r="A198">
        <v>23</v>
      </c>
      <c r="B198" t="s">
        <v>169</v>
      </c>
      <c r="D198">
        <v>8.48</v>
      </c>
      <c r="E198">
        <v>109.27800000000001</v>
      </c>
      <c r="F198">
        <v>99.344999999999999</v>
      </c>
      <c r="G198">
        <v>1.776</v>
      </c>
      <c r="H198">
        <f t="shared" ref="H198:H202" si="47">E198/F198</f>
        <v>1.0999849011022196</v>
      </c>
      <c r="I198">
        <f t="shared" ref="I198:I202" si="48">((H198-$J$175)/$I$175)</f>
        <v>-46.470853413224738</v>
      </c>
      <c r="J198">
        <f t="shared" ref="J198:J199" si="49">(I198-IF($I$183&gt;0,$I$183,0))</f>
        <v>-46.470853413224738</v>
      </c>
      <c r="K198">
        <f t="shared" si="46"/>
        <v>-47.009323850052624</v>
      </c>
    </row>
    <row r="199" spans="1:18" x14ac:dyDescent="0.4">
      <c r="A199">
        <v>24</v>
      </c>
      <c r="B199" t="s">
        <v>168</v>
      </c>
      <c r="D199">
        <v>8.57</v>
      </c>
      <c r="E199">
        <v>63.579000000000001</v>
      </c>
      <c r="F199">
        <v>75.879000000000005</v>
      </c>
      <c r="G199">
        <v>2.0179999999999998</v>
      </c>
      <c r="H199">
        <f t="shared" si="47"/>
        <v>0.83789981417783577</v>
      </c>
      <c r="I199">
        <f t="shared" si="48"/>
        <v>-54.128986733891544</v>
      </c>
      <c r="J199">
        <f t="shared" si="49"/>
        <v>-54.128986733891544</v>
      </c>
      <c r="K199">
        <f t="shared" si="46"/>
        <v>-54.635607824629012</v>
      </c>
      <c r="L199" s="23" t="s">
        <v>227</v>
      </c>
      <c r="M199" s="23" t="s">
        <v>228</v>
      </c>
      <c r="N199" s="9" t="s">
        <v>231</v>
      </c>
    </row>
    <row r="200" spans="1:18" x14ac:dyDescent="0.4">
      <c r="A200">
        <v>25</v>
      </c>
      <c r="B200" t="s">
        <v>167</v>
      </c>
      <c r="D200">
        <v>8.68</v>
      </c>
      <c r="E200">
        <v>47.435000000000002</v>
      </c>
      <c r="F200">
        <v>114.79300000000001</v>
      </c>
      <c r="G200">
        <v>1.9810000000000001</v>
      </c>
      <c r="H200">
        <f t="shared" si="47"/>
        <v>0.41322206057860672</v>
      </c>
      <c r="I200">
        <f t="shared" si="48"/>
        <v>-66.538082167553171</v>
      </c>
      <c r="J200">
        <f>(I200-IF($I$183&gt;0,$I$183,0))</f>
        <v>-66.538082167553171</v>
      </c>
      <c r="K200">
        <f t="shared" si="46"/>
        <v>-69.468384950938201</v>
      </c>
      <c r="L200">
        <f>AVERAGE(K200:K202)</f>
        <v>-65.63269446634267</v>
      </c>
      <c r="M200">
        <f>STDEV(K200:K202)</f>
        <v>3.3394390178072428</v>
      </c>
      <c r="N200" t="str">
        <f>_xlfn.CONCAT(ROUND(L200,1)," ± ",ROUND(M200,1))</f>
        <v>-65.6 ± 3.3</v>
      </c>
    </row>
    <row r="201" spans="1:18" x14ac:dyDescent="0.4">
      <c r="A201">
        <v>26</v>
      </c>
      <c r="B201" t="s">
        <v>166</v>
      </c>
      <c r="D201">
        <v>8.52</v>
      </c>
      <c r="E201">
        <v>40.709000000000003</v>
      </c>
      <c r="F201">
        <v>89.536000000000001</v>
      </c>
      <c r="G201">
        <v>3.7679999999999998</v>
      </c>
      <c r="H201">
        <f t="shared" si="47"/>
        <v>0.45466627948534671</v>
      </c>
      <c r="I201">
        <f t="shared" si="48"/>
        <v>-65.327080971402381</v>
      </c>
      <c r="J201">
        <f t="shared" ref="J201:J202" si="50">(I201-IF($I$183&gt;0,$I$183,0))</f>
        <v>-65.327080971402381</v>
      </c>
      <c r="K201">
        <f t="shared" si="46"/>
        <v>-64.057576277895024</v>
      </c>
    </row>
    <row r="202" spans="1:18" x14ac:dyDescent="0.4">
      <c r="A202">
        <v>27</v>
      </c>
      <c r="B202" t="s">
        <v>165</v>
      </c>
      <c r="D202">
        <v>8.92</v>
      </c>
      <c r="E202">
        <v>35.811</v>
      </c>
      <c r="F202">
        <v>109.063</v>
      </c>
      <c r="G202">
        <v>1.4339999999999999</v>
      </c>
      <c r="H202">
        <f t="shared" si="47"/>
        <v>0.3283515032595839</v>
      </c>
      <c r="I202">
        <f t="shared" si="48"/>
        <v>-69.018002145357542</v>
      </c>
      <c r="J202">
        <f t="shared" si="50"/>
        <v>-69.018002145357542</v>
      </c>
      <c r="K202">
        <f t="shared" si="46"/>
        <v>-63.372122170194743</v>
      </c>
      <c r="L202" s="23"/>
      <c r="M202" s="23"/>
      <c r="N202" s="9"/>
    </row>
    <row r="203" spans="1:18" x14ac:dyDescent="0.4">
      <c r="A203">
        <v>28</v>
      </c>
      <c r="B203" t="s">
        <v>22</v>
      </c>
      <c r="L203" s="23" t="s">
        <v>227</v>
      </c>
      <c r="M203" s="23" t="s">
        <v>228</v>
      </c>
      <c r="N203" s="9" t="s">
        <v>231</v>
      </c>
    </row>
    <row r="204" spans="1:18" x14ac:dyDescent="0.4">
      <c r="A204">
        <v>29</v>
      </c>
      <c r="B204" t="s">
        <v>164</v>
      </c>
      <c r="D204">
        <v>8.84</v>
      </c>
      <c r="E204">
        <v>40.212000000000003</v>
      </c>
      <c r="F204">
        <v>85.822999999999993</v>
      </c>
      <c r="G204">
        <v>1.7130000000000001</v>
      </c>
      <c r="H204">
        <f>E204/F204</f>
        <v>0.46854572783519577</v>
      </c>
      <c r="I204">
        <f>((H204-$J$175)/$I$175)</f>
        <v>-64.921523115639602</v>
      </c>
      <c r="J204">
        <f>(I204-IF($I$183&gt;0,$I$183,0))</f>
        <v>-64.921523115639602</v>
      </c>
      <c r="K204">
        <f>J204/R186*1.1</f>
        <v>-61.894327810022162</v>
      </c>
      <c r="L204">
        <f>AVERAGE(K204:K206)</f>
        <v>-63.863587075261314</v>
      </c>
      <c r="M204">
        <f>STDEV(K205:K206)</f>
        <v>1.7137894970314433</v>
      </c>
      <c r="N204" t="str">
        <f>_xlfn.CONCAT(ROUND(L204,1)," ± ",ROUND(M204,1))</f>
        <v>-63.9 ± 1.7</v>
      </c>
    </row>
    <row r="205" spans="1:18" x14ac:dyDescent="0.4">
      <c r="A205">
        <v>30</v>
      </c>
      <c r="B205" t="s">
        <v>163</v>
      </c>
      <c r="D205">
        <v>8.68</v>
      </c>
      <c r="E205">
        <v>34.552999999999997</v>
      </c>
      <c r="F205">
        <v>88.152000000000001</v>
      </c>
      <c r="G205">
        <v>0.877</v>
      </c>
      <c r="H205">
        <f t="shared" ref="H205:H209" si="51">E205/F205</f>
        <v>0.39197068699519011</v>
      </c>
      <c r="I205">
        <f t="shared" ref="I205:I209" si="52">((H205-$J$175)/$I$175)</f>
        <v>-67.159047877807637</v>
      </c>
      <c r="J205">
        <f t="shared" ref="J205:J206" si="53">(I205-IF($I$183&gt;0,$I$183,0))</f>
        <v>-67.159047877807637</v>
      </c>
      <c r="K205">
        <f t="shared" ref="K205:K209" si="54">J205/R187*1.1</f>
        <v>-66.06004888275811</v>
      </c>
    </row>
    <row r="206" spans="1:18" x14ac:dyDescent="0.4">
      <c r="A206">
        <v>31</v>
      </c>
      <c r="B206" t="s">
        <v>162</v>
      </c>
      <c r="D206">
        <v>8.43</v>
      </c>
      <c r="E206">
        <v>42.994999999999997</v>
      </c>
      <c r="F206">
        <v>101.444</v>
      </c>
      <c r="G206">
        <v>1.5760000000000001</v>
      </c>
      <c r="H206">
        <f t="shared" si="51"/>
        <v>0.42382989629746459</v>
      </c>
      <c r="I206">
        <f t="shared" si="52"/>
        <v>-66.228120921256917</v>
      </c>
      <c r="J206">
        <f t="shared" si="53"/>
        <v>-66.228120921256917</v>
      </c>
      <c r="K206">
        <f t="shared" si="54"/>
        <v>-63.636384533003678</v>
      </c>
      <c r="L206" s="23" t="s">
        <v>227</v>
      </c>
      <c r="M206" s="23" t="s">
        <v>228</v>
      </c>
      <c r="N206" s="9" t="s">
        <v>231</v>
      </c>
    </row>
    <row r="207" spans="1:18" x14ac:dyDescent="0.4">
      <c r="A207">
        <v>32</v>
      </c>
      <c r="B207" t="s">
        <v>161</v>
      </c>
      <c r="D207">
        <v>8.6</v>
      </c>
      <c r="E207">
        <v>113.13800000000001</v>
      </c>
      <c r="F207">
        <v>68.256</v>
      </c>
      <c r="G207">
        <v>2.3250000000000002</v>
      </c>
      <c r="H207">
        <f t="shared" si="51"/>
        <v>1.657553914674168</v>
      </c>
      <c r="I207">
        <f t="shared" si="52"/>
        <v>-30.17867177284543</v>
      </c>
      <c r="J207">
        <f>(I207-IF($I$183&gt;0,$I$183,0))</f>
        <v>-30.17867177284543</v>
      </c>
      <c r="K207">
        <f t="shared" si="54"/>
        <v>-31.636842609482489</v>
      </c>
      <c r="L207">
        <f>AVERAGE(K207:K209)</f>
        <v>-44.562755203939766</v>
      </c>
      <c r="M207">
        <f>STDEV(K207:K209)</f>
        <v>11.802675980137613</v>
      </c>
      <c r="N207" t="str">
        <f>_xlfn.CONCAT(ROUND(L207,1)," ± ",ROUND(M207,1))</f>
        <v>-44.6 ± 11.8</v>
      </c>
    </row>
    <row r="208" spans="1:18" x14ac:dyDescent="0.4">
      <c r="A208">
        <v>33</v>
      </c>
      <c r="B208" t="s">
        <v>160</v>
      </c>
      <c r="D208">
        <v>8.36</v>
      </c>
      <c r="E208">
        <v>68.33</v>
      </c>
      <c r="F208">
        <v>78.855999999999995</v>
      </c>
      <c r="G208">
        <v>3.1309999999999998</v>
      </c>
      <c r="H208">
        <f t="shared" si="51"/>
        <v>0.86651618139393327</v>
      </c>
      <c r="I208">
        <f t="shared" si="52"/>
        <v>-53.292815710710585</v>
      </c>
      <c r="J208">
        <f t="shared" ref="J208:J209" si="55">(I208-IF($I$183&gt;0,$I$183,0))</f>
        <v>-53.292815710710585</v>
      </c>
      <c r="K208">
        <f t="shared" si="54"/>
        <v>-54.766533334997803</v>
      </c>
    </row>
    <row r="209" spans="1:14" x14ac:dyDescent="0.4">
      <c r="A209">
        <v>34</v>
      </c>
      <c r="B209" t="s">
        <v>159</v>
      </c>
      <c r="D209">
        <v>8.52</v>
      </c>
      <c r="E209">
        <v>78.102000000000004</v>
      </c>
      <c r="F209">
        <v>79.253</v>
      </c>
      <c r="G209">
        <v>2.448</v>
      </c>
      <c r="H209">
        <f t="shared" si="51"/>
        <v>0.98547689046471432</v>
      </c>
      <c r="I209">
        <f t="shared" si="52"/>
        <v>-49.816780577708364</v>
      </c>
      <c r="J209">
        <f t="shared" si="55"/>
        <v>-49.816780577708364</v>
      </c>
      <c r="K209">
        <f t="shared" si="54"/>
        <v>-47.28488966733903</v>
      </c>
      <c r="L209" s="23"/>
      <c r="M209" s="23"/>
      <c r="N209" s="9"/>
    </row>
    <row r="210" spans="1:14" x14ac:dyDescent="0.4">
      <c r="A210">
        <v>35</v>
      </c>
      <c r="B210" t="s">
        <v>22</v>
      </c>
      <c r="L210" s="23" t="s">
        <v>227</v>
      </c>
      <c r="M210" s="23" t="s">
        <v>228</v>
      </c>
      <c r="N210" s="9" t="s">
        <v>231</v>
      </c>
    </row>
    <row r="211" spans="1:14" x14ac:dyDescent="0.4">
      <c r="A211">
        <v>36</v>
      </c>
      <c r="B211" t="s">
        <v>158</v>
      </c>
      <c r="D211">
        <v>8.57</v>
      </c>
      <c r="E211">
        <v>55.841999999999999</v>
      </c>
      <c r="F211">
        <v>76.111000000000004</v>
      </c>
      <c r="G211">
        <v>2.72</v>
      </c>
      <c r="H211">
        <f t="shared" ref="H211:H213" si="56">E211/F211</f>
        <v>0.73369158203150653</v>
      </c>
      <c r="I211">
        <f>((H211-$J$175)/$I$175)</f>
        <v>-57.173954092594542</v>
      </c>
      <c r="J211">
        <f>(I211-IF($I$183&gt;0,$I$183,0))</f>
        <v>-57.173954092594542</v>
      </c>
      <c r="K211">
        <f>J211/R192*1.1</f>
        <v>-61.621937587550462</v>
      </c>
      <c r="L211">
        <f>AVERAGE(K211:K213)</f>
        <v>-64.345202844682476</v>
      </c>
      <c r="M211">
        <f>STDEV(K212:K213)</f>
        <v>1.4360158235770946</v>
      </c>
      <c r="N211" t="str">
        <f>_xlfn.CONCAT(ROUND(L211,1)," ± ",ROUND(M211,1))</f>
        <v>-64.3 ± 1.4</v>
      </c>
    </row>
    <row r="212" spans="1:14" x14ac:dyDescent="0.4">
      <c r="A212">
        <v>37</v>
      </c>
      <c r="B212" t="s">
        <v>157</v>
      </c>
      <c r="D212">
        <v>8.57</v>
      </c>
      <c r="E212">
        <v>23.49</v>
      </c>
      <c r="F212">
        <v>56.161999999999999</v>
      </c>
      <c r="G212">
        <v>1.113</v>
      </c>
      <c r="H212">
        <f t="shared" si="56"/>
        <v>0.41825433567180653</v>
      </c>
      <c r="I212">
        <f t="shared" ref="I212:I213" si="57">((H212-$J$175)/$I$175)</f>
        <v>-66.391038953373226</v>
      </c>
      <c r="J212">
        <f t="shared" ref="J212:J213" si="58">(I212-IF($I$183&gt;0,$I$183,0))</f>
        <v>-66.391038953373226</v>
      </c>
      <c r="K212">
        <f t="shared" ref="K212:K213" si="59">J212/R193*1.1</f>
        <v>-64.691418946505934</v>
      </c>
    </row>
    <row r="213" spans="1:14" x14ac:dyDescent="0.4">
      <c r="A213">
        <v>38</v>
      </c>
      <c r="B213" t="s">
        <v>156</v>
      </c>
      <c r="D213">
        <v>8.44</v>
      </c>
      <c r="E213">
        <v>28.681999999999999</v>
      </c>
      <c r="F213">
        <v>136.768</v>
      </c>
      <c r="G213">
        <v>1.915</v>
      </c>
      <c r="H213">
        <f t="shared" si="56"/>
        <v>0.20971279831539541</v>
      </c>
      <c r="I213">
        <f t="shared" si="57"/>
        <v>-72.48462830908116</v>
      </c>
      <c r="J213">
        <f t="shared" si="58"/>
        <v>-72.48462830908116</v>
      </c>
      <c r="K213">
        <f t="shared" si="59"/>
        <v>-66.72225199999103</v>
      </c>
      <c r="L213" s="23"/>
      <c r="M213" s="23"/>
      <c r="N213" s="9"/>
    </row>
    <row r="215" spans="1:14" x14ac:dyDescent="0.4">
      <c r="A215" t="s">
        <v>511</v>
      </c>
    </row>
    <row r="217" spans="1:14" x14ac:dyDescent="0.4">
      <c r="B217" t="s">
        <v>3</v>
      </c>
      <c r="C217" t="s">
        <v>4</v>
      </c>
      <c r="D217" t="s">
        <v>5</v>
      </c>
      <c r="E217" t="s">
        <v>6</v>
      </c>
      <c r="F217" t="s">
        <v>7</v>
      </c>
      <c r="G217" t="s">
        <v>8</v>
      </c>
      <c r="H217" t="s">
        <v>9</v>
      </c>
      <c r="I217" t="s">
        <v>10</v>
      </c>
      <c r="J217" t="s">
        <v>11</v>
      </c>
      <c r="K217" t="s">
        <v>282</v>
      </c>
    </row>
    <row r="218" spans="1:14" x14ac:dyDescent="0.4">
      <c r="A218">
        <v>1</v>
      </c>
      <c r="B218" t="s">
        <v>12</v>
      </c>
      <c r="D218">
        <v>9.0500000000000007</v>
      </c>
      <c r="E218">
        <v>5.0620000000000003</v>
      </c>
      <c r="F218">
        <v>2.3849999999999998</v>
      </c>
      <c r="G218">
        <v>58</v>
      </c>
      <c r="H218" t="s">
        <v>13</v>
      </c>
      <c r="K218" t="s">
        <v>448</v>
      </c>
    </row>
    <row r="219" spans="1:14" x14ac:dyDescent="0.4">
      <c r="A219">
        <v>2</v>
      </c>
      <c r="B219" t="s">
        <v>14</v>
      </c>
      <c r="D219">
        <v>7.96</v>
      </c>
      <c r="E219">
        <v>2.0179999999999998</v>
      </c>
      <c r="F219">
        <v>2.8740000000000001</v>
      </c>
      <c r="G219">
        <v>0.624</v>
      </c>
      <c r="H219" t="s">
        <v>13</v>
      </c>
      <c r="K219" t="s">
        <v>447</v>
      </c>
    </row>
    <row r="220" spans="1:14" x14ac:dyDescent="0.4">
      <c r="A220">
        <v>3</v>
      </c>
      <c r="B220" t="s">
        <v>15</v>
      </c>
      <c r="D220">
        <v>8.9</v>
      </c>
      <c r="E220">
        <v>0.73299999999999998</v>
      </c>
      <c r="F220">
        <v>14.5</v>
      </c>
      <c r="G220">
        <v>9</v>
      </c>
      <c r="H220" t="s">
        <v>13</v>
      </c>
      <c r="K220" t="s">
        <v>446</v>
      </c>
    </row>
    <row r="221" spans="1:14" x14ac:dyDescent="0.4">
      <c r="A221">
        <v>4</v>
      </c>
      <c r="B221" t="s">
        <v>17</v>
      </c>
      <c r="D221">
        <v>7.59</v>
      </c>
      <c r="E221">
        <v>21.463000000000001</v>
      </c>
      <c r="F221">
        <v>22.744</v>
      </c>
      <c r="G221">
        <v>1.796</v>
      </c>
      <c r="H221" t="s">
        <v>13</v>
      </c>
      <c r="K221" t="s">
        <v>445</v>
      </c>
    </row>
    <row r="222" spans="1:14" x14ac:dyDescent="0.4">
      <c r="A222">
        <v>5</v>
      </c>
      <c r="B222" t="s">
        <v>18</v>
      </c>
      <c r="D222">
        <v>6.61</v>
      </c>
      <c r="E222">
        <v>9.5619999999999994</v>
      </c>
      <c r="F222">
        <v>104.89</v>
      </c>
      <c r="G222">
        <v>1.4019999999999999</v>
      </c>
      <c r="H222" t="s">
        <v>13</v>
      </c>
      <c r="K222" t="s">
        <v>444</v>
      </c>
    </row>
    <row r="223" spans="1:14" x14ac:dyDescent="0.4">
      <c r="A223">
        <v>6</v>
      </c>
      <c r="B223" t="s">
        <v>19</v>
      </c>
      <c r="D223">
        <v>6.47</v>
      </c>
      <c r="E223">
        <v>4.2329999999999997</v>
      </c>
      <c r="F223">
        <v>166.09800000000001</v>
      </c>
      <c r="G223">
        <v>1.37</v>
      </c>
      <c r="H223" t="s">
        <v>13</v>
      </c>
      <c r="K223" t="s">
        <v>443</v>
      </c>
    </row>
    <row r="224" spans="1:14" x14ac:dyDescent="0.4">
      <c r="A224">
        <v>7</v>
      </c>
      <c r="B224" t="s">
        <v>20</v>
      </c>
      <c r="D224">
        <v>6.44</v>
      </c>
      <c r="E224">
        <v>73.281999999999996</v>
      </c>
      <c r="F224">
        <v>319.11200000000002</v>
      </c>
      <c r="G224">
        <v>4.92</v>
      </c>
      <c r="H224" t="s">
        <v>36</v>
      </c>
      <c r="K224" t="s">
        <v>442</v>
      </c>
    </row>
    <row r="225" spans="1:11" x14ac:dyDescent="0.4">
      <c r="A225">
        <v>8</v>
      </c>
      <c r="B225" t="s">
        <v>21</v>
      </c>
      <c r="D225">
        <v>8.8000000000000007</v>
      </c>
      <c r="E225">
        <v>11.374000000000001</v>
      </c>
      <c r="F225">
        <v>151.387</v>
      </c>
      <c r="G225">
        <v>1.843</v>
      </c>
      <c r="H225" t="s">
        <v>13</v>
      </c>
      <c r="K225" t="s">
        <v>441</v>
      </c>
    </row>
    <row r="226" spans="1:11" x14ac:dyDescent="0.4">
      <c r="A226">
        <v>9</v>
      </c>
      <c r="B226" t="s">
        <v>22</v>
      </c>
      <c r="K226" t="s">
        <v>440</v>
      </c>
    </row>
    <row r="227" spans="1:11" x14ac:dyDescent="0.4">
      <c r="A227">
        <v>10</v>
      </c>
      <c r="B227" t="s">
        <v>22</v>
      </c>
      <c r="K227" t="s">
        <v>439</v>
      </c>
    </row>
    <row r="228" spans="1:11" x14ac:dyDescent="0.4">
      <c r="A228">
        <v>11</v>
      </c>
      <c r="B228" t="s">
        <v>24</v>
      </c>
      <c r="D228">
        <v>8.76</v>
      </c>
      <c r="E228">
        <v>11.336</v>
      </c>
      <c r="F228">
        <v>1.33</v>
      </c>
      <c r="G228">
        <v>4.1849999999999996</v>
      </c>
      <c r="H228" t="s">
        <v>13</v>
      </c>
      <c r="K228" t="s">
        <v>438</v>
      </c>
    </row>
    <row r="229" spans="1:11" x14ac:dyDescent="0.4">
      <c r="A229">
        <v>12</v>
      </c>
      <c r="B229" t="s">
        <v>25</v>
      </c>
      <c r="D229">
        <v>8.89</v>
      </c>
      <c r="E229">
        <v>11.489000000000001</v>
      </c>
      <c r="F229">
        <v>13.760999999999999</v>
      </c>
      <c r="G229">
        <v>1.9910000000000001</v>
      </c>
      <c r="H229" t="s">
        <v>13</v>
      </c>
      <c r="K229" t="s">
        <v>437</v>
      </c>
    </row>
    <row r="230" spans="1:11" x14ac:dyDescent="0.4">
      <c r="A230">
        <v>13</v>
      </c>
      <c r="B230" t="s">
        <v>26</v>
      </c>
      <c r="D230">
        <v>8.57</v>
      </c>
      <c r="E230">
        <v>3.3</v>
      </c>
      <c r="F230">
        <v>4.4710000000000001</v>
      </c>
      <c r="G230">
        <v>4.5720000000000001</v>
      </c>
      <c r="H230" t="s">
        <v>16</v>
      </c>
      <c r="K230" t="s">
        <v>436</v>
      </c>
    </row>
    <row r="231" spans="1:11" x14ac:dyDescent="0.4">
      <c r="A231">
        <v>14</v>
      </c>
      <c r="B231" t="s">
        <v>27</v>
      </c>
      <c r="D231">
        <v>8.49</v>
      </c>
      <c r="E231">
        <v>17.981000000000002</v>
      </c>
      <c r="F231">
        <v>64.504000000000005</v>
      </c>
      <c r="G231">
        <v>0.73899999999999999</v>
      </c>
      <c r="H231" t="s">
        <v>16</v>
      </c>
      <c r="K231" t="s">
        <v>435</v>
      </c>
    </row>
    <row r="232" spans="1:11" x14ac:dyDescent="0.4">
      <c r="A232">
        <v>15</v>
      </c>
      <c r="B232" t="s">
        <v>28</v>
      </c>
      <c r="D232">
        <v>8.5299999999999994</v>
      </c>
      <c r="E232">
        <v>21.821000000000002</v>
      </c>
      <c r="F232">
        <v>76.885999999999996</v>
      </c>
      <c r="G232">
        <v>1.073</v>
      </c>
      <c r="H232" t="s">
        <v>16</v>
      </c>
      <c r="K232" t="s">
        <v>434</v>
      </c>
    </row>
    <row r="233" spans="1:11" x14ac:dyDescent="0.4">
      <c r="A233">
        <v>16</v>
      </c>
      <c r="B233" t="s">
        <v>29</v>
      </c>
      <c r="D233">
        <v>8.84</v>
      </c>
      <c r="E233">
        <v>40.655999999999999</v>
      </c>
      <c r="F233">
        <v>32.445999999999998</v>
      </c>
      <c r="G233">
        <v>2.0939999999999999</v>
      </c>
      <c r="H233" t="s">
        <v>16</v>
      </c>
      <c r="K233" t="s">
        <v>433</v>
      </c>
    </row>
    <row r="234" spans="1:11" x14ac:dyDescent="0.4">
      <c r="A234">
        <v>17</v>
      </c>
      <c r="B234" t="s">
        <v>22</v>
      </c>
      <c r="H234" t="s">
        <v>95</v>
      </c>
      <c r="K234" t="s">
        <v>432</v>
      </c>
    </row>
    <row r="235" spans="1:11" x14ac:dyDescent="0.4">
      <c r="A235">
        <v>18</v>
      </c>
      <c r="B235" t="s">
        <v>173</v>
      </c>
      <c r="D235">
        <v>8.5500000000000007</v>
      </c>
      <c r="E235">
        <v>5.2110000000000003</v>
      </c>
      <c r="F235">
        <v>1.25</v>
      </c>
      <c r="G235">
        <v>1.038</v>
      </c>
      <c r="H235" t="s">
        <v>16</v>
      </c>
      <c r="K235" t="s">
        <v>431</v>
      </c>
    </row>
    <row r="236" spans="1:11" x14ac:dyDescent="0.4">
      <c r="A236">
        <v>19</v>
      </c>
      <c r="B236" t="s">
        <v>172</v>
      </c>
      <c r="D236">
        <v>8.7799999999999994</v>
      </c>
      <c r="E236">
        <v>14.7</v>
      </c>
      <c r="F236">
        <v>5.7080000000000002</v>
      </c>
      <c r="G236">
        <v>28.448</v>
      </c>
      <c r="H236" t="s">
        <v>13</v>
      </c>
      <c r="K236" t="s">
        <v>430</v>
      </c>
    </row>
    <row r="237" spans="1:11" x14ac:dyDescent="0.4">
      <c r="A237">
        <v>20</v>
      </c>
      <c r="B237" t="s">
        <v>171</v>
      </c>
      <c r="D237">
        <v>8.93</v>
      </c>
      <c r="E237">
        <v>2.718</v>
      </c>
      <c r="F237">
        <v>1.923</v>
      </c>
      <c r="G237">
        <v>2.3159999999999998</v>
      </c>
      <c r="H237" t="s">
        <v>16</v>
      </c>
      <c r="K237" t="s">
        <v>429</v>
      </c>
    </row>
    <row r="238" spans="1:11" x14ac:dyDescent="0.4">
      <c r="A238">
        <v>21</v>
      </c>
      <c r="B238" t="s">
        <v>22</v>
      </c>
      <c r="H238" t="s">
        <v>95</v>
      </c>
      <c r="K238" t="s">
        <v>428</v>
      </c>
    </row>
    <row r="239" spans="1:11" x14ac:dyDescent="0.4">
      <c r="A239">
        <v>22</v>
      </c>
      <c r="B239" t="s">
        <v>170</v>
      </c>
      <c r="D239">
        <v>9.01</v>
      </c>
      <c r="E239">
        <v>11.58</v>
      </c>
      <c r="F239">
        <v>25.216000000000001</v>
      </c>
      <c r="G239">
        <v>89</v>
      </c>
      <c r="H239" t="s">
        <v>13</v>
      </c>
      <c r="K239" t="s">
        <v>427</v>
      </c>
    </row>
    <row r="240" spans="1:11" x14ac:dyDescent="0.4">
      <c r="A240">
        <v>23</v>
      </c>
      <c r="B240" t="s">
        <v>169</v>
      </c>
      <c r="D240">
        <v>8.66</v>
      </c>
      <c r="E240">
        <v>0.75</v>
      </c>
      <c r="F240">
        <v>3.2869999999999999</v>
      </c>
      <c r="G240">
        <v>10</v>
      </c>
      <c r="H240" t="s">
        <v>16</v>
      </c>
      <c r="K240" t="s">
        <v>426</v>
      </c>
    </row>
    <row r="241" spans="1:11" x14ac:dyDescent="0.4">
      <c r="A241">
        <v>24</v>
      </c>
      <c r="B241" t="s">
        <v>168</v>
      </c>
      <c r="D241">
        <v>8.9</v>
      </c>
      <c r="E241">
        <v>3.7690000000000001</v>
      </c>
      <c r="F241">
        <v>0.27600000000000002</v>
      </c>
      <c r="G241">
        <v>0.55100000000000005</v>
      </c>
      <c r="H241" t="s">
        <v>13</v>
      </c>
      <c r="K241" t="s">
        <v>425</v>
      </c>
    </row>
    <row r="242" spans="1:11" x14ac:dyDescent="0.4">
      <c r="A242">
        <v>25</v>
      </c>
      <c r="B242" t="s">
        <v>167</v>
      </c>
      <c r="D242">
        <v>8.8000000000000007</v>
      </c>
      <c r="E242">
        <v>0.54600000000000004</v>
      </c>
      <c r="F242">
        <v>0.89</v>
      </c>
      <c r="G242">
        <v>7</v>
      </c>
      <c r="H242" t="s">
        <v>16</v>
      </c>
      <c r="K242" t="s">
        <v>424</v>
      </c>
    </row>
    <row r="243" spans="1:11" x14ac:dyDescent="0.4">
      <c r="A243">
        <v>26</v>
      </c>
      <c r="B243" t="s">
        <v>166</v>
      </c>
      <c r="D243">
        <v>9.1300000000000008</v>
      </c>
      <c r="E243">
        <v>17.885000000000002</v>
      </c>
      <c r="F243">
        <v>5.6020000000000003</v>
      </c>
      <c r="G243">
        <v>13.407999999999999</v>
      </c>
      <c r="H243" t="s">
        <v>16</v>
      </c>
      <c r="K243" t="s">
        <v>423</v>
      </c>
    </row>
    <row r="244" spans="1:11" x14ac:dyDescent="0.4">
      <c r="A244">
        <v>27</v>
      </c>
      <c r="B244" t="s">
        <v>165</v>
      </c>
      <c r="D244">
        <v>8.86</v>
      </c>
      <c r="E244">
        <v>3.1139999999999999</v>
      </c>
      <c r="F244">
        <v>0.63400000000000001</v>
      </c>
      <c r="G244">
        <v>3.0179999999999998</v>
      </c>
      <c r="H244" t="s">
        <v>13</v>
      </c>
      <c r="K244" t="s">
        <v>422</v>
      </c>
    </row>
    <row r="245" spans="1:11" x14ac:dyDescent="0.4">
      <c r="A245">
        <v>28</v>
      </c>
      <c r="B245" t="s">
        <v>22</v>
      </c>
      <c r="H245" t="s">
        <v>95</v>
      </c>
      <c r="K245" t="s">
        <v>421</v>
      </c>
    </row>
    <row r="246" spans="1:11" x14ac:dyDescent="0.4">
      <c r="A246">
        <v>29</v>
      </c>
      <c r="B246" t="s">
        <v>164</v>
      </c>
      <c r="D246">
        <v>8.94</v>
      </c>
      <c r="E246">
        <v>0.23</v>
      </c>
      <c r="F246">
        <v>0.56999999999999995</v>
      </c>
      <c r="G246">
        <v>3</v>
      </c>
      <c r="H246" t="s">
        <v>16</v>
      </c>
      <c r="K246" t="s">
        <v>420</v>
      </c>
    </row>
    <row r="247" spans="1:11" x14ac:dyDescent="0.4">
      <c r="A247">
        <v>30</v>
      </c>
      <c r="B247" t="s">
        <v>163</v>
      </c>
      <c r="D247">
        <v>8.89</v>
      </c>
      <c r="E247">
        <v>3.9359999999999999</v>
      </c>
      <c r="F247">
        <v>17.73</v>
      </c>
      <c r="G247">
        <v>4.7919999999999998</v>
      </c>
      <c r="H247" t="s">
        <v>16</v>
      </c>
      <c r="K247" t="s">
        <v>419</v>
      </c>
    </row>
    <row r="248" spans="1:11" x14ac:dyDescent="0.4">
      <c r="A248">
        <v>31</v>
      </c>
      <c r="B248" t="s">
        <v>162</v>
      </c>
      <c r="D248">
        <v>9.1</v>
      </c>
      <c r="E248">
        <v>0.28499999999999998</v>
      </c>
      <c r="F248">
        <v>8.11</v>
      </c>
      <c r="G248">
        <v>0.60299999999999998</v>
      </c>
      <c r="H248" t="s">
        <v>16</v>
      </c>
      <c r="K248" t="s">
        <v>418</v>
      </c>
    </row>
    <row r="249" spans="1:11" x14ac:dyDescent="0.4">
      <c r="A249">
        <v>32</v>
      </c>
      <c r="B249" t="s">
        <v>161</v>
      </c>
      <c r="D249">
        <v>8.9</v>
      </c>
      <c r="E249">
        <v>0.77700000000000002</v>
      </c>
      <c r="F249">
        <v>17.306999999999999</v>
      </c>
      <c r="G249">
        <v>0.41599999999999998</v>
      </c>
      <c r="H249" t="s">
        <v>16</v>
      </c>
      <c r="K249" t="s">
        <v>417</v>
      </c>
    </row>
    <row r="250" spans="1:11" x14ac:dyDescent="0.4">
      <c r="A250">
        <v>33</v>
      </c>
      <c r="B250" t="s">
        <v>160</v>
      </c>
      <c r="D250">
        <v>8.7100000000000009</v>
      </c>
      <c r="E250">
        <v>0.2</v>
      </c>
      <c r="F250">
        <v>8.8460000000000001</v>
      </c>
      <c r="G250">
        <v>3</v>
      </c>
      <c r="H250" t="s">
        <v>13</v>
      </c>
      <c r="K250" t="s">
        <v>416</v>
      </c>
    </row>
    <row r="251" spans="1:11" x14ac:dyDescent="0.4">
      <c r="A251">
        <v>34</v>
      </c>
      <c r="B251" t="s">
        <v>159</v>
      </c>
      <c r="D251">
        <v>8.7899999999999991</v>
      </c>
      <c r="E251">
        <v>0.71199999999999997</v>
      </c>
      <c r="F251">
        <v>0.95099999999999996</v>
      </c>
      <c r="G251">
        <v>9</v>
      </c>
      <c r="H251" t="s">
        <v>16</v>
      </c>
      <c r="K251" t="s">
        <v>415</v>
      </c>
    </row>
    <row r="252" spans="1:11" x14ac:dyDescent="0.4">
      <c r="A252">
        <v>35</v>
      </c>
      <c r="B252" t="s">
        <v>22</v>
      </c>
      <c r="H252" t="s">
        <v>95</v>
      </c>
      <c r="K252" t="s">
        <v>414</v>
      </c>
    </row>
    <row r="253" spans="1:11" x14ac:dyDescent="0.4">
      <c r="A253">
        <v>36</v>
      </c>
      <c r="B253" t="s">
        <v>158</v>
      </c>
      <c r="D253">
        <v>8.89</v>
      </c>
      <c r="E253">
        <v>1.7270000000000001</v>
      </c>
      <c r="F253">
        <v>4.7720000000000002</v>
      </c>
      <c r="G253">
        <v>1.105</v>
      </c>
      <c r="H253" t="s">
        <v>16</v>
      </c>
      <c r="K253" t="s">
        <v>413</v>
      </c>
    </row>
    <row r="254" spans="1:11" x14ac:dyDescent="0.4">
      <c r="A254">
        <v>37</v>
      </c>
      <c r="B254" t="s">
        <v>157</v>
      </c>
      <c r="D254">
        <v>8.9700000000000006</v>
      </c>
      <c r="E254">
        <v>0.9</v>
      </c>
      <c r="F254">
        <v>0.16</v>
      </c>
      <c r="G254">
        <v>11</v>
      </c>
      <c r="H254" t="s">
        <v>13</v>
      </c>
      <c r="K254" t="s">
        <v>412</v>
      </c>
    </row>
    <row r="255" spans="1:11" x14ac:dyDescent="0.4">
      <c r="A255">
        <v>38</v>
      </c>
      <c r="B255" t="s">
        <v>156</v>
      </c>
      <c r="D255">
        <v>8.4700000000000006</v>
      </c>
      <c r="E255">
        <v>0.38</v>
      </c>
      <c r="F255">
        <v>0.6</v>
      </c>
      <c r="G255">
        <v>5</v>
      </c>
      <c r="H255" t="s">
        <v>16</v>
      </c>
      <c r="K255" t="s">
        <v>411</v>
      </c>
    </row>
    <row r="257" spans="1:11" x14ac:dyDescent="0.4">
      <c r="A257" t="s">
        <v>510</v>
      </c>
    </row>
    <row r="259" spans="1:11" x14ac:dyDescent="0.4">
      <c r="B259" t="s">
        <v>3</v>
      </c>
      <c r="C259" t="s">
        <v>4</v>
      </c>
      <c r="D259" t="s">
        <v>5</v>
      </c>
      <c r="E259" t="s">
        <v>6</v>
      </c>
      <c r="F259" t="s">
        <v>7</v>
      </c>
      <c r="G259" t="s">
        <v>8</v>
      </c>
      <c r="H259" t="s">
        <v>9</v>
      </c>
      <c r="I259" t="s">
        <v>10</v>
      </c>
      <c r="J259" t="s">
        <v>11</v>
      </c>
      <c r="K259" t="s">
        <v>282</v>
      </c>
    </row>
    <row r="260" spans="1:11" x14ac:dyDescent="0.4">
      <c r="A260">
        <v>1</v>
      </c>
      <c r="B260" t="s">
        <v>12</v>
      </c>
      <c r="D260">
        <v>8.94</v>
      </c>
      <c r="E260">
        <v>166.95699999999999</v>
      </c>
      <c r="G260">
        <v>1.4119999999999999</v>
      </c>
      <c r="H260" t="s">
        <v>16</v>
      </c>
      <c r="I260">
        <v>166.95699999999999</v>
      </c>
      <c r="K260" t="s">
        <v>448</v>
      </c>
    </row>
    <row r="261" spans="1:11" x14ac:dyDescent="0.4">
      <c r="A261">
        <v>2</v>
      </c>
      <c r="B261" t="s">
        <v>14</v>
      </c>
      <c r="D261">
        <v>8.94</v>
      </c>
      <c r="E261">
        <v>165.31899999999999</v>
      </c>
      <c r="G261">
        <v>4.7460000000000004</v>
      </c>
      <c r="H261" t="s">
        <v>16</v>
      </c>
      <c r="I261">
        <v>165.31899999999999</v>
      </c>
      <c r="K261" t="s">
        <v>447</v>
      </c>
    </row>
    <row r="262" spans="1:11" x14ac:dyDescent="0.4">
      <c r="A262">
        <v>3</v>
      </c>
      <c r="B262" t="s">
        <v>15</v>
      </c>
      <c r="D262">
        <v>8.34</v>
      </c>
      <c r="E262">
        <v>111.595</v>
      </c>
      <c r="G262">
        <v>1.8759999999999999</v>
      </c>
      <c r="H262" t="s">
        <v>16</v>
      </c>
      <c r="I262">
        <v>111.595</v>
      </c>
      <c r="K262" t="s">
        <v>446</v>
      </c>
    </row>
    <row r="263" spans="1:11" x14ac:dyDescent="0.4">
      <c r="A263">
        <v>4</v>
      </c>
      <c r="B263" t="s">
        <v>17</v>
      </c>
      <c r="D263">
        <v>8.4</v>
      </c>
      <c r="E263">
        <v>181.59800000000001</v>
      </c>
      <c r="G263">
        <v>5.8520000000000003</v>
      </c>
      <c r="H263" t="s">
        <v>13</v>
      </c>
      <c r="I263">
        <v>181.59800000000001</v>
      </c>
      <c r="K263" t="s">
        <v>445</v>
      </c>
    </row>
    <row r="264" spans="1:11" x14ac:dyDescent="0.4">
      <c r="A264">
        <v>5</v>
      </c>
      <c r="B264" t="s">
        <v>18</v>
      </c>
      <c r="D264">
        <v>8.4499999999999993</v>
      </c>
      <c r="E264">
        <v>185.453</v>
      </c>
      <c r="G264">
        <v>9.9600000000000009</v>
      </c>
      <c r="H264" t="s">
        <v>13</v>
      </c>
      <c r="I264">
        <v>185.453</v>
      </c>
      <c r="K264" t="s">
        <v>444</v>
      </c>
    </row>
    <row r="265" spans="1:11" x14ac:dyDescent="0.4">
      <c r="A265">
        <v>6</v>
      </c>
      <c r="B265" t="s">
        <v>19</v>
      </c>
      <c r="D265">
        <v>8.44</v>
      </c>
      <c r="E265">
        <v>722.21100000000001</v>
      </c>
      <c r="G265">
        <v>20.02</v>
      </c>
      <c r="H265" t="s">
        <v>16</v>
      </c>
      <c r="I265">
        <v>722.21100000000001</v>
      </c>
      <c r="K265" t="s">
        <v>443</v>
      </c>
    </row>
    <row r="266" spans="1:11" x14ac:dyDescent="0.4">
      <c r="A266">
        <v>7</v>
      </c>
      <c r="B266" t="s">
        <v>20</v>
      </c>
      <c r="D266">
        <v>8.44</v>
      </c>
      <c r="E266">
        <v>1940.84</v>
      </c>
      <c r="G266">
        <v>95.165000000000006</v>
      </c>
      <c r="H266" t="s">
        <v>13</v>
      </c>
      <c r="I266">
        <v>1940.84</v>
      </c>
      <c r="K266" t="s">
        <v>442</v>
      </c>
    </row>
    <row r="267" spans="1:11" x14ac:dyDescent="0.4">
      <c r="A267">
        <v>8</v>
      </c>
      <c r="B267" t="s">
        <v>21</v>
      </c>
      <c r="D267">
        <v>8.44</v>
      </c>
      <c r="E267">
        <v>1857.6130000000001</v>
      </c>
      <c r="G267">
        <v>67.233999999999995</v>
      </c>
      <c r="H267" t="s">
        <v>23</v>
      </c>
      <c r="I267">
        <v>1857.6130000000001</v>
      </c>
      <c r="K267" t="s">
        <v>441</v>
      </c>
    </row>
    <row r="268" spans="1:11" x14ac:dyDescent="0.4">
      <c r="A268">
        <v>9</v>
      </c>
      <c r="B268" t="s">
        <v>22</v>
      </c>
      <c r="H268" t="s">
        <v>95</v>
      </c>
      <c r="K268" t="s">
        <v>440</v>
      </c>
    </row>
    <row r="269" spans="1:11" x14ac:dyDescent="0.4">
      <c r="A269">
        <v>10</v>
      </c>
      <c r="B269" t="s">
        <v>22</v>
      </c>
      <c r="H269" t="s">
        <v>95</v>
      </c>
      <c r="K269" t="s">
        <v>439</v>
      </c>
    </row>
    <row r="270" spans="1:11" x14ac:dyDescent="0.4">
      <c r="A270">
        <v>11</v>
      </c>
      <c r="B270" t="s">
        <v>24</v>
      </c>
      <c r="D270">
        <v>8.3800000000000008</v>
      </c>
      <c r="E270">
        <v>28.065999999999999</v>
      </c>
      <c r="G270">
        <v>1.554</v>
      </c>
      <c r="H270" t="s">
        <v>16</v>
      </c>
      <c r="I270">
        <v>28.065999999999999</v>
      </c>
      <c r="K270" t="s">
        <v>438</v>
      </c>
    </row>
    <row r="271" spans="1:11" x14ac:dyDescent="0.4">
      <c r="A271">
        <v>12</v>
      </c>
      <c r="B271" t="s">
        <v>25</v>
      </c>
      <c r="D271">
        <v>8.25</v>
      </c>
      <c r="E271">
        <v>142.74600000000001</v>
      </c>
      <c r="G271">
        <v>1.81</v>
      </c>
      <c r="H271" t="s">
        <v>16</v>
      </c>
      <c r="I271">
        <v>142.74600000000001</v>
      </c>
      <c r="K271" t="s">
        <v>437</v>
      </c>
    </row>
    <row r="272" spans="1:11" x14ac:dyDescent="0.4">
      <c r="A272">
        <v>13</v>
      </c>
      <c r="B272" t="s">
        <v>26</v>
      </c>
      <c r="D272">
        <v>8.4</v>
      </c>
      <c r="E272">
        <v>116.97199999999999</v>
      </c>
      <c r="G272">
        <v>2.9609999999999999</v>
      </c>
      <c r="H272" t="s">
        <v>16</v>
      </c>
      <c r="I272">
        <v>116.97199999999999</v>
      </c>
      <c r="K272" t="s">
        <v>436</v>
      </c>
    </row>
    <row r="273" spans="1:11" x14ac:dyDescent="0.4">
      <c r="A273">
        <v>14</v>
      </c>
      <c r="B273" t="s">
        <v>27</v>
      </c>
      <c r="D273">
        <v>8.4499999999999993</v>
      </c>
      <c r="E273">
        <v>472.82600000000002</v>
      </c>
      <c r="G273">
        <v>19.925000000000001</v>
      </c>
      <c r="H273" t="s">
        <v>13</v>
      </c>
      <c r="I273">
        <v>472.82600000000002</v>
      </c>
      <c r="K273" t="s">
        <v>435</v>
      </c>
    </row>
    <row r="274" spans="1:11" x14ac:dyDescent="0.4">
      <c r="A274">
        <v>15</v>
      </c>
      <c r="B274" t="s">
        <v>28</v>
      </c>
      <c r="D274">
        <v>8.4600000000000009</v>
      </c>
      <c r="E274">
        <v>645.38800000000003</v>
      </c>
      <c r="G274">
        <v>35.889000000000003</v>
      </c>
      <c r="H274" t="s">
        <v>13</v>
      </c>
      <c r="I274">
        <v>645.38800000000003</v>
      </c>
      <c r="K274" t="s">
        <v>434</v>
      </c>
    </row>
    <row r="275" spans="1:11" x14ac:dyDescent="0.4">
      <c r="A275">
        <v>16</v>
      </c>
      <c r="B275" t="s">
        <v>29</v>
      </c>
      <c r="D275">
        <v>8.4600000000000009</v>
      </c>
      <c r="E275">
        <v>584.28300000000002</v>
      </c>
      <c r="G275">
        <v>20.741</v>
      </c>
      <c r="H275" t="s">
        <v>16</v>
      </c>
      <c r="I275">
        <v>584.28300000000002</v>
      </c>
      <c r="K275" t="s">
        <v>433</v>
      </c>
    </row>
    <row r="276" spans="1:11" x14ac:dyDescent="0.4">
      <c r="A276">
        <v>17</v>
      </c>
      <c r="B276" t="s">
        <v>22</v>
      </c>
      <c r="H276" t="s">
        <v>95</v>
      </c>
      <c r="K276" t="s">
        <v>432</v>
      </c>
    </row>
    <row r="277" spans="1:11" x14ac:dyDescent="0.4">
      <c r="A277">
        <v>18</v>
      </c>
      <c r="B277" t="s">
        <v>173</v>
      </c>
      <c r="D277">
        <v>8.5</v>
      </c>
      <c r="E277">
        <v>47.3</v>
      </c>
      <c r="G277">
        <v>1.524</v>
      </c>
      <c r="H277" t="s">
        <v>16</v>
      </c>
      <c r="I277">
        <v>47.3</v>
      </c>
      <c r="K277" t="s">
        <v>431</v>
      </c>
    </row>
    <row r="278" spans="1:11" x14ac:dyDescent="0.4">
      <c r="A278">
        <v>19</v>
      </c>
      <c r="B278" t="s">
        <v>172</v>
      </c>
      <c r="D278">
        <v>8.6300000000000008</v>
      </c>
      <c r="E278">
        <v>90.4</v>
      </c>
      <c r="G278">
        <v>4.391</v>
      </c>
      <c r="H278" t="s">
        <v>16</v>
      </c>
      <c r="I278">
        <v>90.4</v>
      </c>
      <c r="K278" t="s">
        <v>430</v>
      </c>
    </row>
    <row r="279" spans="1:11" x14ac:dyDescent="0.4">
      <c r="A279">
        <v>20</v>
      </c>
      <c r="B279" t="s">
        <v>171</v>
      </c>
      <c r="D279">
        <v>8.18</v>
      </c>
      <c r="E279">
        <v>124.816</v>
      </c>
      <c r="G279">
        <v>2.536</v>
      </c>
      <c r="H279" t="s">
        <v>16</v>
      </c>
      <c r="I279">
        <v>124.816</v>
      </c>
      <c r="K279" t="s">
        <v>429</v>
      </c>
    </row>
    <row r="280" spans="1:11" x14ac:dyDescent="0.4">
      <c r="A280">
        <v>21</v>
      </c>
      <c r="B280" t="s">
        <v>22</v>
      </c>
      <c r="H280" t="s">
        <v>95</v>
      </c>
      <c r="K280" t="s">
        <v>428</v>
      </c>
    </row>
    <row r="281" spans="1:11" x14ac:dyDescent="0.4">
      <c r="A281">
        <v>22</v>
      </c>
      <c r="B281" t="s">
        <v>170</v>
      </c>
      <c r="D281">
        <v>8.1999999999999993</v>
      </c>
      <c r="E281">
        <v>223.733</v>
      </c>
      <c r="G281">
        <v>4.4509999999999996</v>
      </c>
      <c r="H281" t="s">
        <v>16</v>
      </c>
      <c r="I281">
        <v>223.733</v>
      </c>
      <c r="K281" t="s">
        <v>427</v>
      </c>
    </row>
    <row r="282" spans="1:11" x14ac:dyDescent="0.4">
      <c r="A282">
        <v>23</v>
      </c>
      <c r="B282" t="s">
        <v>169</v>
      </c>
      <c r="D282">
        <v>8.51</v>
      </c>
      <c r="E282">
        <v>99.344999999999999</v>
      </c>
      <c r="G282">
        <v>1.7490000000000001</v>
      </c>
      <c r="H282" t="s">
        <v>16</v>
      </c>
      <c r="I282">
        <v>99.344999999999999</v>
      </c>
      <c r="K282" t="s">
        <v>426</v>
      </c>
    </row>
    <row r="283" spans="1:11" x14ac:dyDescent="0.4">
      <c r="A283">
        <v>24</v>
      </c>
      <c r="B283" t="s">
        <v>168</v>
      </c>
      <c r="D283">
        <v>8.64</v>
      </c>
      <c r="E283">
        <v>75.879000000000005</v>
      </c>
      <c r="G283">
        <v>2.0539999999999998</v>
      </c>
      <c r="H283" t="s">
        <v>16</v>
      </c>
      <c r="I283">
        <v>75.879000000000005</v>
      </c>
      <c r="K283" t="s">
        <v>425</v>
      </c>
    </row>
    <row r="284" spans="1:11" x14ac:dyDescent="0.4">
      <c r="A284">
        <v>25</v>
      </c>
      <c r="B284" t="s">
        <v>167</v>
      </c>
      <c r="D284">
        <v>8.44</v>
      </c>
      <c r="E284">
        <v>114.79300000000001</v>
      </c>
      <c r="G284">
        <v>4.0270000000000001</v>
      </c>
      <c r="H284" t="s">
        <v>16</v>
      </c>
      <c r="I284">
        <v>114.79300000000001</v>
      </c>
      <c r="K284" t="s">
        <v>424</v>
      </c>
    </row>
    <row r="285" spans="1:11" x14ac:dyDescent="0.4">
      <c r="A285">
        <v>26</v>
      </c>
      <c r="B285" t="s">
        <v>166</v>
      </c>
      <c r="D285">
        <v>8.83</v>
      </c>
      <c r="E285">
        <v>89.536000000000001</v>
      </c>
      <c r="G285">
        <v>2.6749999999999998</v>
      </c>
      <c r="H285" t="s">
        <v>13</v>
      </c>
      <c r="I285">
        <v>89.536000000000001</v>
      </c>
      <c r="K285" t="s">
        <v>423</v>
      </c>
    </row>
    <row r="286" spans="1:11" x14ac:dyDescent="0.4">
      <c r="A286">
        <v>27</v>
      </c>
      <c r="B286" t="s">
        <v>165</v>
      </c>
      <c r="D286">
        <v>8.69</v>
      </c>
      <c r="E286">
        <v>109.063</v>
      </c>
      <c r="G286">
        <v>2.79</v>
      </c>
      <c r="H286" t="s">
        <v>16</v>
      </c>
      <c r="I286">
        <v>109.063</v>
      </c>
      <c r="K286" t="s">
        <v>422</v>
      </c>
    </row>
    <row r="287" spans="1:11" x14ac:dyDescent="0.4">
      <c r="A287">
        <v>28</v>
      </c>
      <c r="B287" t="s">
        <v>22</v>
      </c>
      <c r="H287" t="s">
        <v>95</v>
      </c>
      <c r="K287" t="s">
        <v>421</v>
      </c>
    </row>
    <row r="288" spans="1:11" x14ac:dyDescent="0.4">
      <c r="A288">
        <v>29</v>
      </c>
      <c r="B288" t="s">
        <v>164</v>
      </c>
      <c r="D288">
        <v>8.5399999999999991</v>
      </c>
      <c r="E288">
        <v>85.822999999999993</v>
      </c>
      <c r="G288">
        <v>3.0990000000000002</v>
      </c>
      <c r="H288" t="s">
        <v>16</v>
      </c>
      <c r="I288">
        <v>85.822999999999993</v>
      </c>
      <c r="K288" t="s">
        <v>420</v>
      </c>
    </row>
    <row r="289" spans="1:11" x14ac:dyDescent="0.4">
      <c r="A289">
        <v>30</v>
      </c>
      <c r="B289" t="s">
        <v>163</v>
      </c>
      <c r="D289">
        <v>8.61</v>
      </c>
      <c r="E289">
        <v>88.152000000000001</v>
      </c>
      <c r="G289">
        <v>3.1589999999999998</v>
      </c>
      <c r="H289" t="s">
        <v>16</v>
      </c>
      <c r="I289">
        <v>88.152000000000001</v>
      </c>
      <c r="K289" t="s">
        <v>419</v>
      </c>
    </row>
    <row r="290" spans="1:11" x14ac:dyDescent="0.4">
      <c r="A290">
        <v>31</v>
      </c>
      <c r="B290" t="s">
        <v>162</v>
      </c>
      <c r="D290">
        <v>8.1199999999999992</v>
      </c>
      <c r="E290">
        <v>101.444</v>
      </c>
      <c r="G290">
        <v>1.986</v>
      </c>
      <c r="H290" t="s">
        <v>16</v>
      </c>
      <c r="I290">
        <v>101.444</v>
      </c>
      <c r="K290" t="s">
        <v>418</v>
      </c>
    </row>
    <row r="291" spans="1:11" x14ac:dyDescent="0.4">
      <c r="A291">
        <v>32</v>
      </c>
      <c r="B291" t="s">
        <v>161</v>
      </c>
      <c r="D291">
        <v>8.61</v>
      </c>
      <c r="E291">
        <v>68.256</v>
      </c>
      <c r="G291">
        <v>2.9020000000000001</v>
      </c>
      <c r="H291" t="s">
        <v>16</v>
      </c>
      <c r="I291">
        <v>68.256</v>
      </c>
      <c r="K291" t="s">
        <v>417</v>
      </c>
    </row>
    <row r="292" spans="1:11" x14ac:dyDescent="0.4">
      <c r="A292">
        <v>33</v>
      </c>
      <c r="B292" t="s">
        <v>160</v>
      </c>
      <c r="D292">
        <v>8.61</v>
      </c>
      <c r="E292">
        <v>78.855999999999995</v>
      </c>
      <c r="G292">
        <v>2.1</v>
      </c>
      <c r="H292" t="s">
        <v>16</v>
      </c>
      <c r="I292">
        <v>78.855999999999995</v>
      </c>
      <c r="K292" t="s">
        <v>416</v>
      </c>
    </row>
    <row r="293" spans="1:11" x14ac:dyDescent="0.4">
      <c r="A293">
        <v>34</v>
      </c>
      <c r="B293" t="s">
        <v>159</v>
      </c>
      <c r="D293">
        <v>8.59</v>
      </c>
      <c r="E293">
        <v>79.253</v>
      </c>
      <c r="G293">
        <v>1.292</v>
      </c>
      <c r="H293" t="s">
        <v>16</v>
      </c>
      <c r="I293">
        <v>79.253</v>
      </c>
      <c r="K293" t="s">
        <v>415</v>
      </c>
    </row>
    <row r="294" spans="1:11" x14ac:dyDescent="0.4">
      <c r="A294">
        <v>35</v>
      </c>
      <c r="B294" t="s">
        <v>22</v>
      </c>
      <c r="H294" t="s">
        <v>95</v>
      </c>
      <c r="K294" t="s">
        <v>414</v>
      </c>
    </row>
    <row r="295" spans="1:11" x14ac:dyDescent="0.4">
      <c r="A295">
        <v>36</v>
      </c>
      <c r="B295" t="s">
        <v>158</v>
      </c>
      <c r="D295">
        <v>8.61</v>
      </c>
      <c r="E295">
        <v>76.111000000000004</v>
      </c>
      <c r="G295">
        <v>3.15</v>
      </c>
      <c r="H295" t="s">
        <v>16</v>
      </c>
      <c r="I295">
        <v>76.111000000000004</v>
      </c>
      <c r="K295" t="s">
        <v>413</v>
      </c>
    </row>
    <row r="296" spans="1:11" x14ac:dyDescent="0.4">
      <c r="A296">
        <v>37</v>
      </c>
      <c r="B296" t="s">
        <v>157</v>
      </c>
      <c r="D296">
        <v>8.5</v>
      </c>
      <c r="E296">
        <v>56.161999999999999</v>
      </c>
      <c r="G296">
        <v>4.6849999999999996</v>
      </c>
      <c r="H296" t="s">
        <v>16</v>
      </c>
      <c r="I296">
        <v>56.161999999999999</v>
      </c>
      <c r="K296" t="s">
        <v>412</v>
      </c>
    </row>
    <row r="297" spans="1:11" x14ac:dyDescent="0.4">
      <c r="A297">
        <v>38</v>
      </c>
      <c r="B297" t="s">
        <v>156</v>
      </c>
      <c r="D297">
        <v>8.6300000000000008</v>
      </c>
      <c r="E297">
        <v>136.768</v>
      </c>
      <c r="G297">
        <v>2.8450000000000002</v>
      </c>
      <c r="H297" t="s">
        <v>16</v>
      </c>
      <c r="I297">
        <v>136.768</v>
      </c>
      <c r="K297" t="s">
        <v>411</v>
      </c>
    </row>
    <row r="299" spans="1:11" x14ac:dyDescent="0.4">
      <c r="A299" t="s">
        <v>509</v>
      </c>
    </row>
    <row r="301" spans="1:11" x14ac:dyDescent="0.4">
      <c r="B301" t="s">
        <v>3</v>
      </c>
      <c r="C301" t="s">
        <v>4</v>
      </c>
      <c r="D301" t="s">
        <v>5</v>
      </c>
      <c r="E301" t="s">
        <v>6</v>
      </c>
      <c r="F301" t="s">
        <v>7</v>
      </c>
      <c r="G301" t="s">
        <v>8</v>
      </c>
      <c r="H301" t="s">
        <v>9</v>
      </c>
      <c r="I301" t="s">
        <v>10</v>
      </c>
      <c r="J301" t="s">
        <v>11</v>
      </c>
      <c r="K301" t="s">
        <v>282</v>
      </c>
    </row>
    <row r="302" spans="1:11" x14ac:dyDescent="0.4">
      <c r="A302">
        <v>1</v>
      </c>
      <c r="B302" t="s">
        <v>12</v>
      </c>
      <c r="D302">
        <v>8.7100000000000009</v>
      </c>
      <c r="E302">
        <v>2.3849999999999998</v>
      </c>
      <c r="G302">
        <v>27</v>
      </c>
      <c r="H302" t="s">
        <v>16</v>
      </c>
      <c r="I302">
        <v>2.3849999999999998</v>
      </c>
      <c r="K302" t="s">
        <v>448</v>
      </c>
    </row>
    <row r="303" spans="1:11" x14ac:dyDescent="0.4">
      <c r="A303">
        <v>2</v>
      </c>
      <c r="B303" t="s">
        <v>14</v>
      </c>
      <c r="D303">
        <v>8.73</v>
      </c>
      <c r="E303">
        <v>2.8740000000000001</v>
      </c>
      <c r="G303">
        <v>1.4139999999999999</v>
      </c>
      <c r="H303" t="s">
        <v>16</v>
      </c>
      <c r="I303">
        <v>2.8740000000000001</v>
      </c>
      <c r="K303" t="s">
        <v>447</v>
      </c>
    </row>
    <row r="304" spans="1:11" x14ac:dyDescent="0.4">
      <c r="A304">
        <v>3</v>
      </c>
      <c r="B304" t="s">
        <v>15</v>
      </c>
      <c r="D304">
        <v>8.6999999999999993</v>
      </c>
      <c r="E304">
        <v>14.5</v>
      </c>
      <c r="G304">
        <v>2.6549999999999998</v>
      </c>
      <c r="H304" t="s">
        <v>16</v>
      </c>
      <c r="I304">
        <v>14.5</v>
      </c>
      <c r="K304" t="s">
        <v>446</v>
      </c>
    </row>
    <row r="305" spans="1:11" x14ac:dyDescent="0.4">
      <c r="A305">
        <v>4</v>
      </c>
      <c r="B305" t="s">
        <v>17</v>
      </c>
      <c r="D305">
        <v>8.7899999999999991</v>
      </c>
      <c r="E305">
        <v>22.744</v>
      </c>
      <c r="G305">
        <v>2.355</v>
      </c>
      <c r="H305" t="s">
        <v>13</v>
      </c>
      <c r="I305">
        <v>22.744</v>
      </c>
      <c r="K305" t="s">
        <v>445</v>
      </c>
    </row>
    <row r="306" spans="1:11" x14ac:dyDescent="0.4">
      <c r="A306">
        <v>5</v>
      </c>
      <c r="B306" t="s">
        <v>18</v>
      </c>
      <c r="D306">
        <v>8.75</v>
      </c>
      <c r="E306">
        <v>104.89</v>
      </c>
      <c r="G306">
        <v>38.569000000000003</v>
      </c>
      <c r="H306" t="s">
        <v>13</v>
      </c>
      <c r="I306">
        <v>104.89</v>
      </c>
      <c r="K306" t="s">
        <v>444</v>
      </c>
    </row>
    <row r="307" spans="1:11" x14ac:dyDescent="0.4">
      <c r="A307">
        <v>6</v>
      </c>
      <c r="B307" t="s">
        <v>19</v>
      </c>
      <c r="D307">
        <v>8.73</v>
      </c>
      <c r="E307">
        <v>166.09800000000001</v>
      </c>
      <c r="G307">
        <v>14.464</v>
      </c>
      <c r="H307" t="s">
        <v>13</v>
      </c>
      <c r="I307">
        <v>166.09800000000001</v>
      </c>
      <c r="K307" t="s">
        <v>443</v>
      </c>
    </row>
    <row r="308" spans="1:11" x14ac:dyDescent="0.4">
      <c r="A308">
        <v>7</v>
      </c>
      <c r="B308" t="s">
        <v>20</v>
      </c>
      <c r="D308">
        <v>8.74</v>
      </c>
      <c r="E308">
        <v>319.11200000000002</v>
      </c>
      <c r="G308">
        <v>3018</v>
      </c>
      <c r="H308" t="s">
        <v>13</v>
      </c>
      <c r="I308">
        <v>319.11200000000002</v>
      </c>
      <c r="K308" t="s">
        <v>442</v>
      </c>
    </row>
    <row r="309" spans="1:11" x14ac:dyDescent="0.4">
      <c r="A309">
        <v>8</v>
      </c>
      <c r="B309" t="s">
        <v>21</v>
      </c>
      <c r="D309">
        <v>8.74</v>
      </c>
      <c r="E309">
        <v>151.387</v>
      </c>
      <c r="G309">
        <v>310.68599999999998</v>
      </c>
      <c r="H309" t="s">
        <v>13</v>
      </c>
      <c r="I309">
        <v>151.387</v>
      </c>
      <c r="K309" t="s">
        <v>441</v>
      </c>
    </row>
    <row r="310" spans="1:11" x14ac:dyDescent="0.4">
      <c r="A310">
        <v>9</v>
      </c>
      <c r="B310" t="s">
        <v>22</v>
      </c>
      <c r="H310" t="s">
        <v>95</v>
      </c>
      <c r="K310" t="s">
        <v>440</v>
      </c>
    </row>
    <row r="311" spans="1:11" x14ac:dyDescent="0.4">
      <c r="A311">
        <v>10</v>
      </c>
      <c r="B311" t="s">
        <v>22</v>
      </c>
      <c r="H311" t="s">
        <v>95</v>
      </c>
      <c r="K311" t="s">
        <v>439</v>
      </c>
    </row>
    <row r="312" spans="1:11" x14ac:dyDescent="0.4">
      <c r="A312">
        <v>11</v>
      </c>
      <c r="B312" t="s">
        <v>24</v>
      </c>
      <c r="D312">
        <v>8.66</v>
      </c>
      <c r="E312">
        <v>1.33</v>
      </c>
      <c r="G312">
        <v>0.24099999999999999</v>
      </c>
      <c r="H312" t="s">
        <v>16</v>
      </c>
      <c r="I312">
        <v>1.33</v>
      </c>
      <c r="K312" t="s">
        <v>438</v>
      </c>
    </row>
    <row r="313" spans="1:11" x14ac:dyDescent="0.4">
      <c r="A313">
        <v>12</v>
      </c>
      <c r="B313" t="s">
        <v>25</v>
      </c>
      <c r="D313">
        <v>8.3800000000000008</v>
      </c>
      <c r="E313">
        <v>13.760999999999999</v>
      </c>
      <c r="G313">
        <v>0.95799999999999996</v>
      </c>
      <c r="H313" t="s">
        <v>36</v>
      </c>
      <c r="I313">
        <v>13.760999999999999</v>
      </c>
      <c r="K313" t="s">
        <v>437</v>
      </c>
    </row>
    <row r="314" spans="1:11" x14ac:dyDescent="0.4">
      <c r="A314">
        <v>13</v>
      </c>
      <c r="B314" t="s">
        <v>26</v>
      </c>
      <c r="D314">
        <v>8.39</v>
      </c>
      <c r="E314">
        <v>4.4710000000000001</v>
      </c>
      <c r="G314">
        <v>0.94399999999999995</v>
      </c>
      <c r="H314" t="s">
        <v>16</v>
      </c>
      <c r="I314">
        <v>4.4710000000000001</v>
      </c>
      <c r="K314" t="s">
        <v>436</v>
      </c>
    </row>
    <row r="315" spans="1:11" x14ac:dyDescent="0.4">
      <c r="A315">
        <v>14</v>
      </c>
      <c r="B315" t="s">
        <v>27</v>
      </c>
      <c r="D315">
        <v>8.77</v>
      </c>
      <c r="E315">
        <v>64.504000000000005</v>
      </c>
      <c r="G315">
        <v>6.69</v>
      </c>
      <c r="H315" t="s">
        <v>13</v>
      </c>
      <c r="I315">
        <v>64.504000000000005</v>
      </c>
      <c r="K315" t="s">
        <v>435</v>
      </c>
    </row>
    <row r="316" spans="1:11" x14ac:dyDescent="0.4">
      <c r="A316">
        <v>15</v>
      </c>
      <c r="B316" t="s">
        <v>28</v>
      </c>
      <c r="D316">
        <v>8.74</v>
      </c>
      <c r="E316">
        <v>76.885999999999996</v>
      </c>
      <c r="G316">
        <v>9.7119999999999997</v>
      </c>
      <c r="H316" t="s">
        <v>13</v>
      </c>
      <c r="I316">
        <v>76.885999999999996</v>
      </c>
      <c r="K316" t="s">
        <v>434</v>
      </c>
    </row>
    <row r="317" spans="1:11" x14ac:dyDescent="0.4">
      <c r="A317">
        <v>16</v>
      </c>
      <c r="B317" t="s">
        <v>29</v>
      </c>
      <c r="D317">
        <v>8.77</v>
      </c>
      <c r="E317">
        <v>32.445999999999998</v>
      </c>
      <c r="G317">
        <v>6.6449999999999996</v>
      </c>
      <c r="H317" t="s">
        <v>13</v>
      </c>
      <c r="I317">
        <v>32.445999999999998</v>
      </c>
      <c r="K317" t="s">
        <v>433</v>
      </c>
    </row>
    <row r="318" spans="1:11" x14ac:dyDescent="0.4">
      <c r="A318">
        <v>17</v>
      </c>
      <c r="B318" t="s">
        <v>22</v>
      </c>
      <c r="H318" t="s">
        <v>95</v>
      </c>
      <c r="K318" t="s">
        <v>432</v>
      </c>
    </row>
    <row r="319" spans="1:11" x14ac:dyDescent="0.4">
      <c r="A319">
        <v>18</v>
      </c>
      <c r="B319" t="s">
        <v>173</v>
      </c>
      <c r="D319">
        <v>8.59</v>
      </c>
      <c r="E319">
        <v>1.25</v>
      </c>
      <c r="G319">
        <v>1.381</v>
      </c>
      <c r="H319" t="s">
        <v>16</v>
      </c>
      <c r="I319">
        <v>1.25</v>
      </c>
      <c r="K319" t="s">
        <v>431</v>
      </c>
    </row>
    <row r="320" spans="1:11" x14ac:dyDescent="0.4">
      <c r="A320">
        <v>19</v>
      </c>
      <c r="B320" t="s">
        <v>172</v>
      </c>
      <c r="D320">
        <v>9.67</v>
      </c>
      <c r="E320">
        <v>5.7080000000000002</v>
      </c>
      <c r="G320">
        <v>65</v>
      </c>
      <c r="H320" t="s">
        <v>13</v>
      </c>
      <c r="I320">
        <v>5.7080000000000002</v>
      </c>
      <c r="K320" t="s">
        <v>430</v>
      </c>
    </row>
    <row r="321" spans="1:11" x14ac:dyDescent="0.4">
      <c r="A321">
        <v>20</v>
      </c>
      <c r="B321" t="s">
        <v>171</v>
      </c>
      <c r="D321">
        <v>9.0500000000000007</v>
      </c>
      <c r="E321">
        <v>1.923</v>
      </c>
      <c r="G321">
        <v>0.89100000000000001</v>
      </c>
      <c r="H321" t="s">
        <v>13</v>
      </c>
      <c r="I321">
        <v>1.923</v>
      </c>
      <c r="K321" t="s">
        <v>429</v>
      </c>
    </row>
    <row r="322" spans="1:11" x14ac:dyDescent="0.4">
      <c r="A322">
        <v>21</v>
      </c>
      <c r="B322" t="s">
        <v>22</v>
      </c>
      <c r="H322" t="s">
        <v>95</v>
      </c>
      <c r="K322" t="s">
        <v>428</v>
      </c>
    </row>
    <row r="323" spans="1:11" x14ac:dyDescent="0.4">
      <c r="A323">
        <v>22</v>
      </c>
      <c r="B323" t="s">
        <v>170</v>
      </c>
      <c r="D323">
        <v>10.28</v>
      </c>
      <c r="E323">
        <v>25.216000000000001</v>
      </c>
      <c r="G323">
        <v>3.2130000000000001</v>
      </c>
      <c r="H323" t="s">
        <v>13</v>
      </c>
      <c r="I323">
        <v>25.216000000000001</v>
      </c>
      <c r="K323" t="s">
        <v>427</v>
      </c>
    </row>
    <row r="324" spans="1:11" x14ac:dyDescent="0.4">
      <c r="A324">
        <v>23</v>
      </c>
      <c r="B324" t="s">
        <v>169</v>
      </c>
      <c r="D324">
        <v>9.3800000000000008</v>
      </c>
      <c r="E324">
        <v>3.2869999999999999</v>
      </c>
      <c r="G324">
        <v>38</v>
      </c>
      <c r="H324" t="s">
        <v>16</v>
      </c>
      <c r="I324">
        <v>3.2869999999999999</v>
      </c>
      <c r="K324" t="s">
        <v>426</v>
      </c>
    </row>
    <row r="325" spans="1:11" x14ac:dyDescent="0.4">
      <c r="A325">
        <v>24</v>
      </c>
      <c r="B325" t="s">
        <v>168</v>
      </c>
      <c r="D325">
        <v>8.9600000000000009</v>
      </c>
      <c r="E325">
        <v>0.27600000000000002</v>
      </c>
      <c r="G325">
        <v>2.9079999999999999</v>
      </c>
      <c r="H325" t="s">
        <v>16</v>
      </c>
      <c r="I325">
        <v>0.27600000000000002</v>
      </c>
      <c r="K325" t="s">
        <v>425</v>
      </c>
    </row>
    <row r="326" spans="1:11" x14ac:dyDescent="0.4">
      <c r="A326">
        <v>25</v>
      </c>
      <c r="B326" t="s">
        <v>167</v>
      </c>
      <c r="D326">
        <v>8.44</v>
      </c>
      <c r="E326">
        <v>0.89</v>
      </c>
      <c r="G326">
        <v>12</v>
      </c>
      <c r="H326" t="s">
        <v>13</v>
      </c>
      <c r="I326">
        <v>0.89</v>
      </c>
      <c r="K326" t="s">
        <v>424</v>
      </c>
    </row>
    <row r="327" spans="1:11" x14ac:dyDescent="0.4">
      <c r="A327">
        <v>26</v>
      </c>
      <c r="B327" t="s">
        <v>166</v>
      </c>
      <c r="D327">
        <v>9.4600000000000009</v>
      </c>
      <c r="E327">
        <v>5.6020000000000003</v>
      </c>
      <c r="G327">
        <v>1.512</v>
      </c>
      <c r="H327" t="s">
        <v>13</v>
      </c>
      <c r="I327">
        <v>5.6020000000000003</v>
      </c>
      <c r="K327" t="s">
        <v>423</v>
      </c>
    </row>
    <row r="328" spans="1:11" x14ac:dyDescent="0.4">
      <c r="A328">
        <v>27</v>
      </c>
      <c r="B328" t="s">
        <v>165</v>
      </c>
      <c r="D328">
        <v>9.0399999999999991</v>
      </c>
      <c r="E328">
        <v>0.63400000000000001</v>
      </c>
      <c r="G328">
        <v>7</v>
      </c>
      <c r="H328" t="s">
        <v>16</v>
      </c>
      <c r="I328">
        <v>0.63400000000000001</v>
      </c>
      <c r="K328" t="s">
        <v>422</v>
      </c>
    </row>
    <row r="329" spans="1:11" x14ac:dyDescent="0.4">
      <c r="A329">
        <v>28</v>
      </c>
      <c r="B329" t="s">
        <v>22</v>
      </c>
      <c r="H329" t="s">
        <v>95</v>
      </c>
      <c r="K329" t="s">
        <v>421</v>
      </c>
    </row>
    <row r="330" spans="1:11" x14ac:dyDescent="0.4">
      <c r="A330">
        <v>29</v>
      </c>
      <c r="B330" t="s">
        <v>164</v>
      </c>
      <c r="D330">
        <v>9.4499999999999993</v>
      </c>
      <c r="E330">
        <v>0.56999999999999995</v>
      </c>
      <c r="G330">
        <v>6</v>
      </c>
      <c r="H330" t="s">
        <v>13</v>
      </c>
      <c r="I330">
        <v>0.56999999999999995</v>
      </c>
      <c r="K330" t="s">
        <v>420</v>
      </c>
    </row>
    <row r="331" spans="1:11" x14ac:dyDescent="0.4">
      <c r="A331">
        <v>30</v>
      </c>
      <c r="B331" t="s">
        <v>163</v>
      </c>
      <c r="D331">
        <v>10.27</v>
      </c>
      <c r="E331">
        <v>17.73</v>
      </c>
      <c r="G331">
        <v>147</v>
      </c>
      <c r="H331" t="s">
        <v>13</v>
      </c>
      <c r="I331">
        <v>17.73</v>
      </c>
      <c r="K331" t="s">
        <v>419</v>
      </c>
    </row>
    <row r="332" spans="1:11" x14ac:dyDescent="0.4">
      <c r="A332">
        <v>31</v>
      </c>
      <c r="B332" t="s">
        <v>162</v>
      </c>
      <c r="D332">
        <v>8.83</v>
      </c>
      <c r="E332">
        <v>8.11</v>
      </c>
      <c r="G332">
        <v>101</v>
      </c>
      <c r="H332" t="s">
        <v>16</v>
      </c>
      <c r="I332">
        <v>8.11</v>
      </c>
      <c r="K332" t="s">
        <v>418</v>
      </c>
    </row>
    <row r="333" spans="1:11" x14ac:dyDescent="0.4">
      <c r="A333">
        <v>32</v>
      </c>
      <c r="B333" t="s">
        <v>161</v>
      </c>
      <c r="D333">
        <v>9.14</v>
      </c>
      <c r="E333">
        <v>17.306999999999999</v>
      </c>
      <c r="G333">
        <v>191</v>
      </c>
      <c r="H333" t="s">
        <v>13</v>
      </c>
      <c r="I333">
        <v>17.306999999999999</v>
      </c>
      <c r="K333" t="s">
        <v>417</v>
      </c>
    </row>
    <row r="334" spans="1:11" x14ac:dyDescent="0.4">
      <c r="A334">
        <v>33</v>
      </c>
      <c r="B334" t="s">
        <v>160</v>
      </c>
      <c r="D334">
        <v>8.51</v>
      </c>
      <c r="E334">
        <v>8.8460000000000001</v>
      </c>
      <c r="G334">
        <v>112</v>
      </c>
      <c r="H334" t="s">
        <v>13</v>
      </c>
      <c r="I334">
        <v>8.8460000000000001</v>
      </c>
      <c r="K334" t="s">
        <v>416</v>
      </c>
    </row>
    <row r="335" spans="1:11" x14ac:dyDescent="0.4">
      <c r="A335">
        <v>34</v>
      </c>
      <c r="B335" t="s">
        <v>159</v>
      </c>
      <c r="D335">
        <v>10.23</v>
      </c>
      <c r="E335">
        <v>0.95099999999999996</v>
      </c>
      <c r="G335">
        <v>7</v>
      </c>
      <c r="H335" t="s">
        <v>13</v>
      </c>
      <c r="I335">
        <v>0.95099999999999996</v>
      </c>
      <c r="K335" t="s">
        <v>415</v>
      </c>
    </row>
    <row r="336" spans="1:11" x14ac:dyDescent="0.4">
      <c r="A336">
        <v>35</v>
      </c>
      <c r="B336" t="s">
        <v>22</v>
      </c>
      <c r="H336" t="s">
        <v>95</v>
      </c>
      <c r="K336" t="s">
        <v>414</v>
      </c>
    </row>
    <row r="337" spans="1:18" x14ac:dyDescent="0.4">
      <c r="A337">
        <v>36</v>
      </c>
      <c r="B337" t="s">
        <v>158</v>
      </c>
      <c r="D337">
        <v>8.6300000000000008</v>
      </c>
      <c r="E337">
        <v>4.7720000000000002</v>
      </c>
      <c r="G337">
        <v>68</v>
      </c>
      <c r="H337" t="s">
        <v>16</v>
      </c>
      <c r="I337">
        <v>4.7720000000000002</v>
      </c>
      <c r="K337" t="s">
        <v>413</v>
      </c>
    </row>
    <row r="338" spans="1:18" x14ac:dyDescent="0.4">
      <c r="A338">
        <v>37</v>
      </c>
      <c r="B338" t="s">
        <v>157</v>
      </c>
      <c r="D338">
        <v>8.4700000000000006</v>
      </c>
      <c r="E338">
        <v>0.16</v>
      </c>
      <c r="G338">
        <v>2</v>
      </c>
      <c r="H338" t="s">
        <v>16</v>
      </c>
      <c r="I338">
        <v>0.16</v>
      </c>
      <c r="K338" t="s">
        <v>412</v>
      </c>
    </row>
    <row r="339" spans="1:18" x14ac:dyDescent="0.4">
      <c r="A339">
        <v>38</v>
      </c>
      <c r="B339" t="s">
        <v>156</v>
      </c>
      <c r="D339">
        <v>8.44</v>
      </c>
      <c r="E339">
        <v>0.6</v>
      </c>
      <c r="G339">
        <v>3.8140000000000001</v>
      </c>
      <c r="H339" t="s">
        <v>16</v>
      </c>
      <c r="I339">
        <v>0.6</v>
      </c>
      <c r="K339" t="s">
        <v>411</v>
      </c>
    </row>
    <row r="341" spans="1:18" x14ac:dyDescent="0.4">
      <c r="A341" t="s">
        <v>508</v>
      </c>
    </row>
    <row r="342" spans="1:18" x14ac:dyDescent="0.4">
      <c r="I342" t="s">
        <v>216</v>
      </c>
      <c r="Q342" t="s">
        <v>191</v>
      </c>
      <c r="R342" t="s">
        <v>192</v>
      </c>
    </row>
    <row r="343" spans="1:18" x14ac:dyDescent="0.4">
      <c r="B343" t="s">
        <v>3</v>
      </c>
      <c r="C343" t="s">
        <v>4</v>
      </c>
      <c r="D343" t="s">
        <v>5</v>
      </c>
      <c r="E343" t="s">
        <v>6</v>
      </c>
      <c r="F343" t="s">
        <v>7</v>
      </c>
      <c r="G343" t="s">
        <v>8</v>
      </c>
      <c r="H343" t="s">
        <v>217</v>
      </c>
      <c r="I343" cm="1">
        <f t="array" ref="I343:J347">LINEST(H346:H350,C346:C350,1,1)</f>
        <v>6.7682216262734303E-3</v>
      </c>
      <c r="J343">
        <v>-2.5169543167759177E-2</v>
      </c>
      <c r="L343" s="20" t="s">
        <v>218</v>
      </c>
      <c r="Q343" t="s">
        <v>27</v>
      </c>
      <c r="R343">
        <v>1.0846</v>
      </c>
    </row>
    <row r="344" spans="1:18" x14ac:dyDescent="0.4">
      <c r="A344">
        <v>1</v>
      </c>
      <c r="B344" t="s">
        <v>12</v>
      </c>
      <c r="C344">
        <v>0</v>
      </c>
      <c r="D344">
        <v>9.34</v>
      </c>
      <c r="E344">
        <v>6.93</v>
      </c>
      <c r="F344">
        <v>1227.559</v>
      </c>
      <c r="G344">
        <v>0.98799999999999999</v>
      </c>
      <c r="H344">
        <f>E344/F344</f>
        <v>5.6453498365455343E-3</v>
      </c>
      <c r="I344">
        <v>2.1571166864944925E-3</v>
      </c>
      <c r="J344">
        <v>2.1223222004163468E-2</v>
      </c>
      <c r="K344" t="s">
        <v>219</v>
      </c>
      <c r="L344" s="21">
        <f>IF(G347&gt;3,C347,IF(G348&gt;3,#REF!,IF(G349&gt;3,C348,IF(G350&gt;3,C349,C350))))</f>
        <v>8</v>
      </c>
      <c r="Q344" t="s">
        <v>28</v>
      </c>
      <c r="R344">
        <v>1.0726</v>
      </c>
    </row>
    <row r="345" spans="1:18" x14ac:dyDescent="0.4">
      <c r="A345">
        <v>2</v>
      </c>
      <c r="B345" t="s">
        <v>14</v>
      </c>
      <c r="C345">
        <v>1</v>
      </c>
      <c r="D345">
        <v>9.77</v>
      </c>
      <c r="E345">
        <v>1.181</v>
      </c>
      <c r="F345">
        <v>1045.6279999999999</v>
      </c>
      <c r="G345">
        <v>15</v>
      </c>
      <c r="H345">
        <f>E345/F345</f>
        <v>1.1294647809737307E-3</v>
      </c>
      <c r="I345">
        <v>0.76644037737237947</v>
      </c>
      <c r="J345">
        <v>2.4708168583868585E-2</v>
      </c>
      <c r="K345" t="s">
        <v>220</v>
      </c>
      <c r="L345" s="22">
        <f>IF(G347&gt;10,C347,IF(G348&gt;10,#REF!,IF(G349&gt;10,C348,IF(G350&gt;10,C349,C350))))</f>
        <v>12</v>
      </c>
      <c r="Q345" t="s">
        <v>29</v>
      </c>
      <c r="R345">
        <v>1.1534</v>
      </c>
    </row>
    <row r="346" spans="1:18" x14ac:dyDescent="0.4">
      <c r="A346">
        <v>3</v>
      </c>
      <c r="B346" t="s">
        <v>15</v>
      </c>
      <c r="C346">
        <v>2</v>
      </c>
      <c r="D346">
        <v>9.4600000000000009</v>
      </c>
      <c r="E346">
        <v>4.51</v>
      </c>
      <c r="F346">
        <v>1280.3889999999999</v>
      </c>
      <c r="G346">
        <v>0.53300000000000003</v>
      </c>
      <c r="H346">
        <f>E346/F346</f>
        <v>3.5223670306445934E-3</v>
      </c>
      <c r="I346">
        <v>9.8446859360750789</v>
      </c>
      <c r="J346">
        <v>3</v>
      </c>
      <c r="Q346" t="s">
        <v>173</v>
      </c>
      <c r="R346">
        <v>1.1053999999999999</v>
      </c>
    </row>
    <row r="347" spans="1:18" x14ac:dyDescent="0.4">
      <c r="A347">
        <v>4</v>
      </c>
      <c r="B347" t="s">
        <v>17</v>
      </c>
      <c r="C347">
        <v>4</v>
      </c>
      <c r="D347">
        <v>9.42</v>
      </c>
      <c r="E347">
        <v>8.9610000000000003</v>
      </c>
      <c r="F347">
        <v>1133.6320000000001</v>
      </c>
      <c r="G347">
        <v>2.3839999999999999</v>
      </c>
      <c r="H347">
        <f>E347/F347</f>
        <v>7.9046815897928068E-3</v>
      </c>
      <c r="I347">
        <v>6.0101177064850178E-3</v>
      </c>
      <c r="J347">
        <v>1.8314807843066115E-3</v>
      </c>
      <c r="Q347" t="s">
        <v>172</v>
      </c>
      <c r="R347" s="10">
        <v>1.0463</v>
      </c>
    </row>
    <row r="348" spans="1:18" x14ac:dyDescent="0.4">
      <c r="A348">
        <v>5</v>
      </c>
      <c r="B348" t="s">
        <v>18</v>
      </c>
      <c r="C348">
        <v>8</v>
      </c>
      <c r="D348">
        <v>9.44</v>
      </c>
      <c r="E348">
        <v>3.3359999999999999</v>
      </c>
      <c r="F348">
        <v>1430.277</v>
      </c>
      <c r="G348">
        <v>0.47499999999999998</v>
      </c>
      <c r="H348">
        <f t="shared" ref="H348:H351" si="60">E348/F348</f>
        <v>2.3324153293383027E-3</v>
      </c>
      <c r="Q348" t="s">
        <v>171</v>
      </c>
      <c r="R348">
        <v>1.1154999999999999</v>
      </c>
    </row>
    <row r="349" spans="1:18" x14ac:dyDescent="0.4">
      <c r="A349">
        <v>6</v>
      </c>
      <c r="B349" t="s">
        <v>19</v>
      </c>
      <c r="C349">
        <v>12</v>
      </c>
      <c r="D349">
        <v>9.4700000000000006</v>
      </c>
      <c r="E349">
        <v>36.956000000000003</v>
      </c>
      <c r="F349">
        <v>965.19600000000003</v>
      </c>
      <c r="G349">
        <v>3.9550000000000001</v>
      </c>
      <c r="H349">
        <f t="shared" si="60"/>
        <v>3.8288596305828045E-2</v>
      </c>
      <c r="Q349" t="s">
        <v>170</v>
      </c>
      <c r="R349">
        <v>1.0873999999999999</v>
      </c>
    </row>
    <row r="350" spans="1:18" x14ac:dyDescent="0.4">
      <c r="A350">
        <v>7</v>
      </c>
      <c r="B350" t="s">
        <v>20</v>
      </c>
      <c r="C350">
        <v>16</v>
      </c>
      <c r="D350">
        <v>9.43</v>
      </c>
      <c r="E350">
        <v>105.36199999999999</v>
      </c>
      <c r="F350">
        <v>990.52800000000002</v>
      </c>
      <c r="G350">
        <v>23.81</v>
      </c>
      <c r="H350">
        <f t="shared" si="60"/>
        <v>0.10636953220908445</v>
      </c>
      <c r="I350" s="23" t="s">
        <v>221</v>
      </c>
      <c r="J350" s="23" t="s">
        <v>222</v>
      </c>
      <c r="K350" s="9" t="s">
        <v>194</v>
      </c>
      <c r="O350" s="24" t="s">
        <v>223</v>
      </c>
      <c r="Q350" t="s">
        <v>169</v>
      </c>
      <c r="R350">
        <v>1.0898000000000001</v>
      </c>
    </row>
    <row r="351" spans="1:18" x14ac:dyDescent="0.4">
      <c r="A351">
        <v>8</v>
      </c>
      <c r="B351" t="s">
        <v>21</v>
      </c>
      <c r="C351">
        <v>20</v>
      </c>
      <c r="D351">
        <v>9.42</v>
      </c>
      <c r="E351">
        <v>161.40600000000001</v>
      </c>
      <c r="F351">
        <v>107.462</v>
      </c>
      <c r="G351">
        <v>14.622999999999999</v>
      </c>
      <c r="H351">
        <f t="shared" si="60"/>
        <v>1.5019820959967245</v>
      </c>
      <c r="I351">
        <f>AVERAGE(I354:I356)</f>
        <v>7.6838875724774169</v>
      </c>
      <c r="J351">
        <v>17.600000000000001</v>
      </c>
      <c r="Q351" t="s">
        <v>168</v>
      </c>
      <c r="R351">
        <v>1.0536000000000001</v>
      </c>
    </row>
    <row r="352" spans="1:18" x14ac:dyDescent="0.4">
      <c r="A352">
        <v>9</v>
      </c>
      <c r="B352" t="s">
        <v>22</v>
      </c>
      <c r="I352" s="23" t="s">
        <v>224</v>
      </c>
      <c r="J352" s="9" t="s">
        <v>225</v>
      </c>
      <c r="K352" s="9" t="s">
        <v>226</v>
      </c>
      <c r="Q352" t="s">
        <v>167</v>
      </c>
      <c r="R352" s="10">
        <v>1.1217999999999999</v>
      </c>
    </row>
    <row r="353" spans="1:18" x14ac:dyDescent="0.4">
      <c r="A353">
        <v>10</v>
      </c>
      <c r="B353" t="s">
        <v>22</v>
      </c>
      <c r="L353" s="23" t="s">
        <v>227</v>
      </c>
      <c r="M353" s="23" t="s">
        <v>228</v>
      </c>
      <c r="N353" s="9" t="s">
        <v>231</v>
      </c>
      <c r="O353" s="9"/>
      <c r="P353" s="9"/>
      <c r="Q353" t="s">
        <v>166</v>
      </c>
      <c r="R353">
        <v>1.198</v>
      </c>
    </row>
    <row r="354" spans="1:18" x14ac:dyDescent="0.4">
      <c r="A354">
        <v>11</v>
      </c>
      <c r="B354" t="s">
        <v>24</v>
      </c>
      <c r="D354">
        <v>8.1199999999999992</v>
      </c>
      <c r="E354">
        <v>10.381</v>
      </c>
      <c r="F354">
        <v>642.43200000000002</v>
      </c>
      <c r="G354">
        <v>1.089</v>
      </c>
      <c r="H354">
        <f t="shared" ref="H354:H359" si="61">E354/F354</f>
        <v>1.6158908647140865E-2</v>
      </c>
      <c r="I354">
        <f>((H354-$J$343)/$I$343)</f>
        <v>6.1062497797749282</v>
      </c>
      <c r="J354">
        <f>(I354-IF(I351&gt;0,I351,0))</f>
        <v>-1.5776377927024887</v>
      </c>
      <c r="K354">
        <f>J354*1.1</f>
        <v>-1.7354015719727378</v>
      </c>
      <c r="L354">
        <f>AVERAGE(K354:K356)</f>
        <v>0</v>
      </c>
      <c r="M354">
        <f>STDEV(K355:K356)</f>
        <v>2.6525395264986185</v>
      </c>
      <c r="N354" t="str">
        <f>_xlfn.CONCAT(ROUND(L354,1)," ± ",ROUND(M354,1))</f>
        <v>0 ± 2.7</v>
      </c>
      <c r="Q354" t="s">
        <v>165</v>
      </c>
      <c r="R354">
        <v>1.1537999999999999</v>
      </c>
    </row>
    <row r="355" spans="1:18" x14ac:dyDescent="0.4">
      <c r="A355">
        <v>12</v>
      </c>
      <c r="B355" t="s">
        <v>25</v>
      </c>
      <c r="D355">
        <v>8.56</v>
      </c>
      <c r="E355">
        <v>10.827</v>
      </c>
      <c r="F355">
        <v>524.69100000000003</v>
      </c>
      <c r="G355">
        <v>1.78</v>
      </c>
      <c r="H355">
        <f t="shared" si="61"/>
        <v>2.0635002315648639E-2</v>
      </c>
      <c r="I355">
        <f t="shared" ref="I355:I359" si="62">((H355-$J$343)/$I$343)</f>
        <v>6.7675894810536379</v>
      </c>
      <c r="J355">
        <f>(I355-IF(I351&gt;0,I351,0))</f>
        <v>-0.91629809142377905</v>
      </c>
      <c r="K355">
        <f>J355*1.1</f>
        <v>-1.007927900566157</v>
      </c>
      <c r="Q355" t="s">
        <v>164</v>
      </c>
      <c r="R355">
        <v>1.1183000000000001</v>
      </c>
    </row>
    <row r="356" spans="1:18" x14ac:dyDescent="0.4">
      <c r="A356">
        <v>13</v>
      </c>
      <c r="B356" t="s">
        <v>26</v>
      </c>
      <c r="D356">
        <v>8.93</v>
      </c>
      <c r="E356">
        <v>25.504000000000001</v>
      </c>
      <c r="F356">
        <v>583.399</v>
      </c>
      <c r="G356">
        <v>2.722</v>
      </c>
      <c r="H356">
        <f t="shared" si="61"/>
        <v>4.3716221659618894E-2</v>
      </c>
      <c r="I356">
        <f t="shared" si="62"/>
        <v>10.177823456603686</v>
      </c>
      <c r="J356">
        <f>(I356-IF(I351&gt;0,I351,0))</f>
        <v>2.4939358841262695</v>
      </c>
      <c r="K356" s="30">
        <f>J356*1.1</f>
        <v>2.7433294725388966</v>
      </c>
      <c r="L356" s="25" t="s">
        <v>227</v>
      </c>
      <c r="M356" s="25" t="s">
        <v>228</v>
      </c>
      <c r="N356" s="26" t="s">
        <v>229</v>
      </c>
      <c r="O356" s="26" t="s">
        <v>230</v>
      </c>
      <c r="P356" s="26" t="s">
        <v>231</v>
      </c>
      <c r="Q356" t="s">
        <v>163</v>
      </c>
      <c r="R356">
        <v>1.1448</v>
      </c>
    </row>
    <row r="357" spans="1:18" x14ac:dyDescent="0.4">
      <c r="A357">
        <v>14</v>
      </c>
      <c r="B357" t="s">
        <v>27</v>
      </c>
      <c r="D357">
        <v>9.07</v>
      </c>
      <c r="E357">
        <v>19.498000000000001</v>
      </c>
      <c r="F357">
        <v>504.42</v>
      </c>
      <c r="G357">
        <v>0.80200000000000005</v>
      </c>
      <c r="H357">
        <f t="shared" si="61"/>
        <v>3.8654296023155309E-2</v>
      </c>
      <c r="I357">
        <f t="shared" si="62"/>
        <v>9.4299274927933716</v>
      </c>
      <c r="J357">
        <f>(I357-IF($I$351&gt;0,$I$351,0))</f>
        <v>1.7460399203159547</v>
      </c>
      <c r="K357">
        <f>J357/R343*1.1</f>
        <v>1.7708315621865667</v>
      </c>
      <c r="L357" s="27">
        <f>AVERAGE(K357:K359)</f>
        <v>18.6005469323899</v>
      </c>
      <c r="M357" s="27">
        <f>STDEV(K357:K359)</f>
        <v>21.510198656480849</v>
      </c>
      <c r="N357" s="28">
        <f>L357/J351*100</f>
        <v>105.68492575221534</v>
      </c>
      <c r="O357" s="29">
        <f>M357/J351*100</f>
        <v>122.21703782091392</v>
      </c>
      <c r="P357" s="29" t="str">
        <f>_xlfn.CONCAT(ROUND(N357,1)," ± ",ROUND(O357,1))</f>
        <v>105.7 ± 122.2</v>
      </c>
      <c r="Q357" t="s">
        <v>162</v>
      </c>
      <c r="R357">
        <v>1.0492999999999999</v>
      </c>
    </row>
    <row r="358" spans="1:18" x14ac:dyDescent="0.4">
      <c r="A358">
        <v>15</v>
      </c>
      <c r="B358" t="s">
        <v>28</v>
      </c>
      <c r="D358">
        <v>9.42</v>
      </c>
      <c r="E358">
        <v>190.233</v>
      </c>
      <c r="F358">
        <v>614.58299999999997</v>
      </c>
      <c r="G358">
        <v>2.581</v>
      </c>
      <c r="H358">
        <f t="shared" si="61"/>
        <v>0.30953182889861908</v>
      </c>
      <c r="I358">
        <f t="shared" si="62"/>
        <v>49.451893059634358</v>
      </c>
      <c r="J358">
        <f t="shared" ref="J358:J359" si="63">(I358-IF($I$351&gt;0,$I$351,0))</f>
        <v>41.768005487156941</v>
      </c>
      <c r="K358">
        <f>J358/R344*1.1</f>
        <v>42.834986048734514</v>
      </c>
      <c r="Q358" t="s">
        <v>161</v>
      </c>
      <c r="R358">
        <v>1.0704</v>
      </c>
    </row>
    <row r="359" spans="1:18" x14ac:dyDescent="0.4">
      <c r="A359">
        <v>16</v>
      </c>
      <c r="B359" t="s">
        <v>29</v>
      </c>
      <c r="D359">
        <v>9.4600000000000009</v>
      </c>
      <c r="E359">
        <v>62.786999999999999</v>
      </c>
      <c r="F359">
        <v>590.70799999999997</v>
      </c>
      <c r="G359">
        <v>2.8580000000000001</v>
      </c>
      <c r="H359">
        <f t="shared" si="61"/>
        <v>0.10629109475409171</v>
      </c>
      <c r="I359">
        <f t="shared" si="62"/>
        <v>19.423217084313013</v>
      </c>
      <c r="J359">
        <f t="shared" si="63"/>
        <v>11.739329511835596</v>
      </c>
      <c r="K359" s="30">
        <f>J359/R345*1.1</f>
        <v>11.195823186248619</v>
      </c>
      <c r="Q359" t="s">
        <v>160</v>
      </c>
      <c r="R359">
        <v>1.1589</v>
      </c>
    </row>
    <row r="360" spans="1:18" x14ac:dyDescent="0.4">
      <c r="A360">
        <v>17</v>
      </c>
      <c r="B360" t="s">
        <v>22</v>
      </c>
      <c r="L360" s="23" t="s">
        <v>227</v>
      </c>
      <c r="M360" s="23" t="s">
        <v>228</v>
      </c>
      <c r="N360" s="9" t="s">
        <v>231</v>
      </c>
      <c r="Q360" t="s">
        <v>159</v>
      </c>
      <c r="R360">
        <v>1.0206</v>
      </c>
    </row>
    <row r="361" spans="1:18" x14ac:dyDescent="0.4">
      <c r="A361">
        <v>18</v>
      </c>
      <c r="B361" t="s">
        <v>173</v>
      </c>
      <c r="D361">
        <v>8.49</v>
      </c>
      <c r="E361">
        <v>2.2799999999999998</v>
      </c>
      <c r="F361">
        <v>465.47899999999998</v>
      </c>
      <c r="G361">
        <v>1.2310000000000001</v>
      </c>
      <c r="H361">
        <f t="shared" ref="H361:H363" si="64">E361/F361</f>
        <v>4.8981801542067414E-3</v>
      </c>
      <c r="I361">
        <f t="shared" ref="I361:I363" si="65">((H361-$J$343)/$I$343)</f>
        <v>4.4424850399766163</v>
      </c>
      <c r="J361">
        <f>(I361-IF($I$351&gt;0,$I$351,0))</f>
        <v>-3.2414025325008007</v>
      </c>
      <c r="K361">
        <f>J361/R345*1.1</f>
        <v>-3.0913323961772856</v>
      </c>
      <c r="L361">
        <f>AVERAGE(K361:K363)</f>
        <v>-3.6214448708535101</v>
      </c>
      <c r="M361">
        <f>STDEV(K361:K363)</f>
        <v>0.4678147230753717</v>
      </c>
      <c r="N361" t="str">
        <f>_xlfn.CONCAT(ROUND(L361,1)," ± ",ROUND(M361,1))</f>
        <v>-3.6 ± 0.5</v>
      </c>
      <c r="Q361" t="s">
        <v>158</v>
      </c>
      <c r="R361">
        <v>1.1289</v>
      </c>
    </row>
    <row r="362" spans="1:18" x14ac:dyDescent="0.4">
      <c r="A362">
        <v>19</v>
      </c>
      <c r="B362" t="s">
        <v>172</v>
      </c>
      <c r="D362">
        <v>8.4</v>
      </c>
      <c r="E362">
        <v>0.48</v>
      </c>
      <c r="F362">
        <v>473.14600000000002</v>
      </c>
      <c r="G362">
        <v>6</v>
      </c>
      <c r="H362">
        <f t="shared" si="64"/>
        <v>1.0144860148875823E-3</v>
      </c>
      <c r="I362">
        <f t="shared" si="65"/>
        <v>3.8686719537970622</v>
      </c>
      <c r="J362">
        <f t="shared" ref="J362:J363" si="66">(I362-IF($I$351&gt;0,$I$351,0))</f>
        <v>-3.8152156186803547</v>
      </c>
      <c r="K362">
        <f>J362/R346*1.1</f>
        <v>-3.7965778727595354</v>
      </c>
      <c r="Q362" t="s">
        <v>157</v>
      </c>
      <c r="R362">
        <v>1.1950000000000001</v>
      </c>
    </row>
    <row r="363" spans="1:18" x14ac:dyDescent="0.4">
      <c r="A363">
        <v>20</v>
      </c>
      <c r="B363" t="s">
        <v>171</v>
      </c>
      <c r="D363">
        <v>7.67</v>
      </c>
      <c r="E363">
        <v>0.66200000000000003</v>
      </c>
      <c r="F363">
        <v>535.05799999999999</v>
      </c>
      <c r="G363">
        <v>0.435</v>
      </c>
      <c r="H363">
        <f t="shared" si="64"/>
        <v>1.237249045897828E-3</v>
      </c>
      <c r="I363">
        <f t="shared" si="65"/>
        <v>3.901585035446975</v>
      </c>
      <c r="J363">
        <f t="shared" si="66"/>
        <v>-3.7823025370304419</v>
      </c>
      <c r="K363">
        <f>J363/R347*1.1</f>
        <v>-3.9764243436237088</v>
      </c>
      <c r="L363" s="23"/>
      <c r="M363" s="23"/>
      <c r="N363" s="9"/>
      <c r="Q363" t="s">
        <v>156</v>
      </c>
      <c r="R363">
        <v>1.1716</v>
      </c>
    </row>
    <row r="364" spans="1:18" x14ac:dyDescent="0.4">
      <c r="A364">
        <v>21</v>
      </c>
      <c r="B364" t="s">
        <v>22</v>
      </c>
      <c r="L364" s="23" t="s">
        <v>227</v>
      </c>
      <c r="M364" s="23" t="s">
        <v>228</v>
      </c>
      <c r="N364" s="9" t="s">
        <v>231</v>
      </c>
    </row>
    <row r="365" spans="1:18" x14ac:dyDescent="0.4">
      <c r="A365">
        <v>22</v>
      </c>
      <c r="B365" t="s">
        <v>170</v>
      </c>
      <c r="D365">
        <v>9.11</v>
      </c>
      <c r="E365">
        <v>8.5079999999999991</v>
      </c>
      <c r="F365">
        <v>415.83699999999999</v>
      </c>
      <c r="G365">
        <v>1.2949999999999999</v>
      </c>
      <c r="H365">
        <f>E365/F365</f>
        <v>2.0459939832193862E-2</v>
      </c>
      <c r="I365">
        <f>((H365-$J$343)/$I$343)</f>
        <v>6.7417241218616155</v>
      </c>
      <c r="J365">
        <f>(I365-IF($I$351&gt;0,$I$351,0))</f>
        <v>-0.94216345061580142</v>
      </c>
      <c r="K365">
        <f t="shared" ref="K365:K370" si="67">J365/R348*1.1</f>
        <v>-0.9290719817816061</v>
      </c>
      <c r="L365">
        <f>AVERAGE(K365:K367)</f>
        <v>-2.1857954380054863</v>
      </c>
      <c r="M365">
        <f>STDEV(K366:K367)</f>
        <v>0.35395152345498948</v>
      </c>
      <c r="N365" t="str">
        <f>_xlfn.CONCAT(ROUND(L365,1)," ± ",ROUND(M365,1))</f>
        <v>-2.2 ± 0.4</v>
      </c>
    </row>
    <row r="366" spans="1:18" x14ac:dyDescent="0.4">
      <c r="A366">
        <v>23</v>
      </c>
      <c r="B366" t="s">
        <v>169</v>
      </c>
      <c r="D366">
        <v>7.97</v>
      </c>
      <c r="E366">
        <v>3.089</v>
      </c>
      <c r="F366">
        <v>487.72500000000002</v>
      </c>
      <c r="G366">
        <v>1.764</v>
      </c>
      <c r="H366">
        <f t="shared" ref="H366:H370" si="68">E366/F366</f>
        <v>6.3334871085140186E-3</v>
      </c>
      <c r="I366">
        <f t="shared" ref="I366:I370" si="69">((H366-$J$343)/$I$343)</f>
        <v>4.6545506361644806</v>
      </c>
      <c r="J366">
        <f t="shared" ref="J366:J377" si="70">(I366-IF($I$351&gt;0,$I$351,0))</f>
        <v>-3.0293369363129363</v>
      </c>
      <c r="K366">
        <f t="shared" si="67"/>
        <v>-3.0644386885637585</v>
      </c>
    </row>
    <row r="367" spans="1:18" x14ac:dyDescent="0.4">
      <c r="A367">
        <v>24</v>
      </c>
      <c r="B367" t="s">
        <v>168</v>
      </c>
      <c r="D367">
        <v>8.5</v>
      </c>
      <c r="E367">
        <v>4.29</v>
      </c>
      <c r="F367">
        <v>444.80200000000002</v>
      </c>
      <c r="G367">
        <v>0.66900000000000004</v>
      </c>
      <c r="H367">
        <f t="shared" si="68"/>
        <v>9.6447408060215557E-3</v>
      </c>
      <c r="I367">
        <f t="shared" si="69"/>
        <v>5.1437860484112736</v>
      </c>
      <c r="J367">
        <f t="shared" si="70"/>
        <v>-2.5401015240661433</v>
      </c>
      <c r="K367">
        <f t="shared" si="67"/>
        <v>-2.5638756436710937</v>
      </c>
      <c r="L367" s="23" t="s">
        <v>227</v>
      </c>
      <c r="M367" s="23" t="s">
        <v>228</v>
      </c>
      <c r="N367" s="9" t="s">
        <v>231</v>
      </c>
    </row>
    <row r="368" spans="1:18" x14ac:dyDescent="0.4">
      <c r="A368">
        <v>25</v>
      </c>
      <c r="B368" t="s">
        <v>167</v>
      </c>
      <c r="D368">
        <v>8.57</v>
      </c>
      <c r="E368">
        <v>28.545000000000002</v>
      </c>
      <c r="F368">
        <v>380.911</v>
      </c>
      <c r="G368">
        <v>5.8090000000000002</v>
      </c>
      <c r="H368">
        <f t="shared" si="68"/>
        <v>7.4938765223372394E-2</v>
      </c>
      <c r="I368">
        <f t="shared" si="69"/>
        <v>14.790932377646005</v>
      </c>
      <c r="J368">
        <f t="shared" si="70"/>
        <v>7.1070448051685879</v>
      </c>
      <c r="K368">
        <f t="shared" si="67"/>
        <v>7.4200353888434387</v>
      </c>
      <c r="L368">
        <f>AVERAGE(K368:K370)</f>
        <v>0.65325243952145196</v>
      </c>
      <c r="M368">
        <f>STDEV(K368:K370)</f>
        <v>5.8760120053972678</v>
      </c>
      <c r="N368" t="str">
        <f>_xlfn.CONCAT(ROUND(L368,1)," ± ",ROUND(M368,1))</f>
        <v>0.7 ± 5.9</v>
      </c>
    </row>
    <row r="369" spans="1:14" x14ac:dyDescent="0.4">
      <c r="A369">
        <v>26</v>
      </c>
      <c r="B369" t="s">
        <v>166</v>
      </c>
      <c r="D369">
        <v>8.23</v>
      </c>
      <c r="E369">
        <v>2.8</v>
      </c>
      <c r="F369">
        <v>557.82799999999997</v>
      </c>
      <c r="G369">
        <v>1.1579999999999999</v>
      </c>
      <c r="H369">
        <f t="shared" si="68"/>
        <v>5.019468366593287E-3</v>
      </c>
      <c r="I369">
        <f t="shared" si="69"/>
        <v>4.4604052883200982</v>
      </c>
      <c r="J369">
        <f t="shared" si="70"/>
        <v>-3.2234822841573187</v>
      </c>
      <c r="K369">
        <f t="shared" si="67"/>
        <v>-3.160840178795731</v>
      </c>
    </row>
    <row r="370" spans="1:14" x14ac:dyDescent="0.4">
      <c r="A370">
        <v>27</v>
      </c>
      <c r="B370" t="s">
        <v>165</v>
      </c>
      <c r="D370">
        <v>8.5</v>
      </c>
      <c r="E370">
        <v>4.6710000000000003</v>
      </c>
      <c r="F370">
        <v>472.435</v>
      </c>
      <c r="G370">
        <v>0.46200000000000002</v>
      </c>
      <c r="H370">
        <f t="shared" si="68"/>
        <v>9.8870744123530224E-3</v>
      </c>
      <c r="I370">
        <f t="shared" si="69"/>
        <v>5.1795906688437308</v>
      </c>
      <c r="J370">
        <f t="shared" si="70"/>
        <v>-2.5042969036336862</v>
      </c>
      <c r="K370">
        <f t="shared" si="67"/>
        <v>-2.2994378914833513</v>
      </c>
      <c r="L370" s="23"/>
      <c r="M370" s="23"/>
      <c r="N370" s="9"/>
    </row>
    <row r="371" spans="1:14" x14ac:dyDescent="0.4">
      <c r="A371">
        <v>28</v>
      </c>
      <c r="B371" t="s">
        <v>22</v>
      </c>
      <c r="L371" s="23" t="s">
        <v>227</v>
      </c>
      <c r="M371" s="23" t="s">
        <v>228</v>
      </c>
      <c r="N371" s="9" t="s">
        <v>231</v>
      </c>
    </row>
    <row r="372" spans="1:14" x14ac:dyDescent="0.4">
      <c r="A372">
        <v>29</v>
      </c>
      <c r="B372" t="s">
        <v>164</v>
      </c>
      <c r="D372">
        <v>8.26</v>
      </c>
      <c r="E372">
        <v>0.68</v>
      </c>
      <c r="F372">
        <v>418.76900000000001</v>
      </c>
      <c r="G372">
        <v>0.113</v>
      </c>
      <c r="H372">
        <f>E372/F372</f>
        <v>1.6238069198054297E-3</v>
      </c>
      <c r="I372">
        <f>((H372-$J$343)/$I$343)</f>
        <v>3.9586986902964303</v>
      </c>
      <c r="J372">
        <f t="shared" si="70"/>
        <v>-3.7251888821809866</v>
      </c>
      <c r="K372">
        <f>J372/R354*1.1</f>
        <v>-3.5514887938976303</v>
      </c>
      <c r="L372">
        <f>AVERAGE(K372:K374)</f>
        <v>-2.9744655960961364</v>
      </c>
      <c r="M372">
        <f>STDEV(K373:K374)</f>
        <v>1.4174871917207659</v>
      </c>
      <c r="N372" t="str">
        <f>_xlfn.CONCAT(ROUND(L372,1)," ± ",ROUND(M372,1))</f>
        <v>-3 ± 1.4</v>
      </c>
    </row>
    <row r="373" spans="1:14" x14ac:dyDescent="0.4">
      <c r="A373">
        <v>30</v>
      </c>
      <c r="B373" t="s">
        <v>163</v>
      </c>
      <c r="D373">
        <v>9.4600000000000009</v>
      </c>
      <c r="E373">
        <v>0.90700000000000003</v>
      </c>
      <c r="F373">
        <v>621.91600000000005</v>
      </c>
      <c r="G373">
        <v>10</v>
      </c>
      <c r="H373">
        <f t="shared" ref="H373:H377" si="71">E373/F373</f>
        <v>1.4583963107557933E-3</v>
      </c>
      <c r="I373">
        <f t="shared" ref="I373:I381" si="72">((H373-$J$343)/$I$343)</f>
        <v>3.9342593887807222</v>
      </c>
      <c r="J373">
        <f t="shared" si="70"/>
        <v>-3.7496281836966947</v>
      </c>
      <c r="K373">
        <f t="shared" ref="K373:K377" si="73">J373/R355*1.1</f>
        <v>-3.6882688027062187</v>
      </c>
    </row>
    <row r="374" spans="1:14" x14ac:dyDescent="0.4">
      <c r="A374">
        <v>31</v>
      </c>
      <c r="B374" t="s">
        <v>162</v>
      </c>
      <c r="D374">
        <v>7.98</v>
      </c>
      <c r="E374">
        <v>5.3609999999999998</v>
      </c>
      <c r="F374">
        <v>357.94</v>
      </c>
      <c r="G374">
        <v>5.266</v>
      </c>
      <c r="H374">
        <f t="shared" si="71"/>
        <v>1.4977370509023858E-2</v>
      </c>
      <c r="I374">
        <f t="shared" si="72"/>
        <v>5.9316783482587949</v>
      </c>
      <c r="J374">
        <f t="shared" si="70"/>
        <v>-1.752209224218622</v>
      </c>
      <c r="K374">
        <f t="shared" si="73"/>
        <v>-1.6836391916845599</v>
      </c>
      <c r="L374" s="23" t="s">
        <v>227</v>
      </c>
      <c r="M374" s="23" t="s">
        <v>228</v>
      </c>
      <c r="N374" s="9" t="s">
        <v>231</v>
      </c>
    </row>
    <row r="375" spans="1:14" x14ac:dyDescent="0.4">
      <c r="A375">
        <v>32</v>
      </c>
      <c r="B375" t="s">
        <v>161</v>
      </c>
      <c r="D375">
        <v>7.94</v>
      </c>
      <c r="E375">
        <v>1.3149999999999999</v>
      </c>
      <c r="F375">
        <v>345.339</v>
      </c>
      <c r="G375">
        <v>0.71799999999999997</v>
      </c>
      <c r="H375">
        <f t="shared" si="71"/>
        <v>3.8078525738477263E-3</v>
      </c>
      <c r="I375">
        <f t="shared" si="72"/>
        <v>4.2813899044204025</v>
      </c>
      <c r="J375">
        <f t="shared" si="70"/>
        <v>-3.4024976680570145</v>
      </c>
      <c r="K375">
        <f t="shared" si="73"/>
        <v>-3.5668992994021886</v>
      </c>
      <c r="L375">
        <f>AVERAGE(K375:K377)</f>
        <v>-1.8768842014209721</v>
      </c>
      <c r="M375">
        <f>STDEV(K375:K377)</f>
        <v>2.5684992558032254</v>
      </c>
      <c r="N375" t="str">
        <f>_xlfn.CONCAT(ROUND(L375,1)," ± ",ROUND(M375,1))</f>
        <v>-1.9 ± 2.6</v>
      </c>
    </row>
    <row r="376" spans="1:14" x14ac:dyDescent="0.4">
      <c r="A376">
        <v>33</v>
      </c>
      <c r="B376" t="s">
        <v>160</v>
      </c>
      <c r="D376">
        <v>8.5299999999999994</v>
      </c>
      <c r="E376">
        <v>18.100000000000001</v>
      </c>
      <c r="F376">
        <v>533.26300000000003</v>
      </c>
      <c r="G376">
        <v>3.3559999999999999</v>
      </c>
      <c r="H376">
        <f t="shared" si="71"/>
        <v>3.3941976098097938E-2</v>
      </c>
      <c r="I376">
        <f t="shared" si="72"/>
        <v>8.7336855277305396</v>
      </c>
      <c r="J376">
        <f t="shared" si="70"/>
        <v>1.0497979552531227</v>
      </c>
      <c r="K376">
        <f t="shared" si="73"/>
        <v>1.0788282425060118</v>
      </c>
    </row>
    <row r="377" spans="1:14" x14ac:dyDescent="0.4">
      <c r="A377">
        <v>34</v>
      </c>
      <c r="B377" t="s">
        <v>159</v>
      </c>
      <c r="D377">
        <v>8.6</v>
      </c>
      <c r="E377">
        <v>1.849</v>
      </c>
      <c r="F377">
        <v>417.55799999999999</v>
      </c>
      <c r="G377">
        <v>0.40600000000000003</v>
      </c>
      <c r="H377">
        <f t="shared" si="71"/>
        <v>4.4281273499729382E-3</v>
      </c>
      <c r="I377">
        <f t="shared" si="72"/>
        <v>4.3730350677107674</v>
      </c>
      <c r="J377">
        <f t="shared" si="70"/>
        <v>-3.3108525047666495</v>
      </c>
      <c r="K377">
        <f t="shared" si="73"/>
        <v>-3.1425815473667398</v>
      </c>
      <c r="L377" s="23"/>
      <c r="M377" s="23"/>
      <c r="N377" s="9"/>
    </row>
    <row r="378" spans="1:14" x14ac:dyDescent="0.4">
      <c r="A378">
        <v>35</v>
      </c>
      <c r="B378" t="s">
        <v>22</v>
      </c>
      <c r="D378">
        <v>8.67</v>
      </c>
      <c r="E378">
        <v>6.86</v>
      </c>
      <c r="G378">
        <v>2.8679999999999999</v>
      </c>
      <c r="L378" s="23" t="s">
        <v>227</v>
      </c>
      <c r="M378" s="23" t="s">
        <v>228</v>
      </c>
      <c r="N378" s="9" t="s">
        <v>231</v>
      </c>
    </row>
    <row r="379" spans="1:14" x14ac:dyDescent="0.4">
      <c r="A379">
        <v>36</v>
      </c>
      <c r="B379" t="s">
        <v>158</v>
      </c>
      <c r="D379">
        <v>8.67</v>
      </c>
      <c r="E379">
        <v>6.45</v>
      </c>
      <c r="F379">
        <v>353.04500000000002</v>
      </c>
      <c r="G379">
        <v>1.526</v>
      </c>
      <c r="H379">
        <f t="shared" ref="H379:H381" si="74">E379/F379</f>
        <v>1.8269625685110962E-2</v>
      </c>
      <c r="I379">
        <f t="shared" si="72"/>
        <v>6.4181067422858105</v>
      </c>
      <c r="J379">
        <f>(I379-IF($I$351&gt;0,$I$351,0))</f>
        <v>-1.2657808301916065</v>
      </c>
      <c r="K379">
        <f>J379/R360*1.1</f>
        <v>-1.3642552549586198</v>
      </c>
      <c r="L379">
        <f>AVERAGE(K379:K381)</f>
        <v>-1.9344944089816529</v>
      </c>
      <c r="M379">
        <f>STDEV(K380:K381)</f>
        <v>1.9236718263940151</v>
      </c>
      <c r="N379" t="str">
        <f>_xlfn.CONCAT(ROUND(L379,1)," ± ",ROUND(M379,1))</f>
        <v>-1.9 ± 1.9</v>
      </c>
    </row>
    <row r="380" spans="1:14" x14ac:dyDescent="0.4">
      <c r="A380">
        <v>37</v>
      </c>
      <c r="B380" t="s">
        <v>157</v>
      </c>
      <c r="D380">
        <v>8.39</v>
      </c>
      <c r="E380">
        <v>5.17</v>
      </c>
      <c r="F380">
        <v>247.75399999999999</v>
      </c>
      <c r="G380">
        <v>0.81200000000000006</v>
      </c>
      <c r="H380">
        <f t="shared" si="74"/>
        <v>2.0867473380853589E-2</v>
      </c>
      <c r="I380">
        <f t="shared" si="72"/>
        <v>6.8019369179493987</v>
      </c>
      <c r="J380">
        <f t="shared" ref="J380:J381" si="75">(I380-IF($I$351&gt;0,$I$351,0))</f>
        <v>-0.88195065452801824</v>
      </c>
      <c r="K380">
        <f t="shared" ref="K380:K381" si="76">J380/R361*1.1</f>
        <v>-0.85937259277245115</v>
      </c>
    </row>
    <row r="381" spans="1:14" x14ac:dyDescent="0.4">
      <c r="A381">
        <v>38</v>
      </c>
      <c r="B381" t="s">
        <v>156</v>
      </c>
      <c r="D381">
        <v>8.5399999999999991</v>
      </c>
      <c r="E381">
        <v>0.16</v>
      </c>
      <c r="F381">
        <v>310.72199999999998</v>
      </c>
      <c r="G381">
        <v>2</v>
      </c>
      <c r="H381">
        <f t="shared" si="74"/>
        <v>5.1492974427301585E-4</v>
      </c>
      <c r="I381">
        <f t="shared" si="72"/>
        <v>3.7948628650586924</v>
      </c>
      <c r="J381">
        <f t="shared" si="75"/>
        <v>-3.8890247074187245</v>
      </c>
      <c r="K381">
        <f t="shared" si="76"/>
        <v>-3.5798553792138885</v>
      </c>
      <c r="L381" s="23"/>
      <c r="M381" s="23"/>
      <c r="N381" s="9"/>
    </row>
    <row r="383" spans="1:14" x14ac:dyDescent="0.4">
      <c r="A383" t="s">
        <v>507</v>
      </c>
    </row>
    <row r="385" spans="1:11" x14ac:dyDescent="0.4">
      <c r="B385" t="s">
        <v>3</v>
      </c>
      <c r="C385" t="s">
        <v>4</v>
      </c>
      <c r="D385" t="s">
        <v>5</v>
      </c>
      <c r="E385" t="s">
        <v>6</v>
      </c>
      <c r="F385" t="s">
        <v>7</v>
      </c>
      <c r="G385" t="s">
        <v>8</v>
      </c>
      <c r="H385" t="s">
        <v>9</v>
      </c>
      <c r="I385" t="s">
        <v>10</v>
      </c>
      <c r="J385" t="s">
        <v>11</v>
      </c>
      <c r="K385" t="s">
        <v>282</v>
      </c>
    </row>
    <row r="386" spans="1:11" x14ac:dyDescent="0.4">
      <c r="A386">
        <v>1</v>
      </c>
      <c r="B386" t="s">
        <v>12</v>
      </c>
      <c r="D386">
        <v>9.4700000000000006</v>
      </c>
      <c r="E386">
        <v>176.48500000000001</v>
      </c>
      <c r="F386">
        <v>307.70299999999997</v>
      </c>
      <c r="G386">
        <v>9.4060000000000006</v>
      </c>
      <c r="H386" t="s">
        <v>16</v>
      </c>
      <c r="K386" t="s">
        <v>448</v>
      </c>
    </row>
    <row r="387" spans="1:11" x14ac:dyDescent="0.4">
      <c r="A387">
        <v>2</v>
      </c>
      <c r="B387" t="s">
        <v>14</v>
      </c>
      <c r="D387">
        <v>9.48</v>
      </c>
      <c r="E387">
        <v>274.58199999999999</v>
      </c>
      <c r="F387">
        <v>225.36600000000001</v>
      </c>
      <c r="G387">
        <v>17.542999999999999</v>
      </c>
      <c r="H387" t="s">
        <v>13</v>
      </c>
      <c r="K387" t="s">
        <v>447</v>
      </c>
    </row>
    <row r="388" spans="1:11" x14ac:dyDescent="0.4">
      <c r="A388">
        <v>3</v>
      </c>
      <c r="B388" t="s">
        <v>15</v>
      </c>
      <c r="D388">
        <v>9.4600000000000009</v>
      </c>
      <c r="E388">
        <v>442.22</v>
      </c>
      <c r="F388">
        <v>255.999</v>
      </c>
      <c r="G388">
        <v>30.774999999999999</v>
      </c>
      <c r="H388" t="s">
        <v>16</v>
      </c>
      <c r="K388" t="s">
        <v>446</v>
      </c>
    </row>
    <row r="389" spans="1:11" x14ac:dyDescent="0.4">
      <c r="A389">
        <v>4</v>
      </c>
      <c r="B389" t="s">
        <v>17</v>
      </c>
      <c r="D389">
        <v>9.48</v>
      </c>
      <c r="E389">
        <v>892.76199999999994</v>
      </c>
      <c r="F389">
        <v>249.34100000000001</v>
      </c>
      <c r="G389">
        <v>114.28</v>
      </c>
      <c r="H389" t="s">
        <v>16</v>
      </c>
      <c r="K389" t="s">
        <v>445</v>
      </c>
    </row>
    <row r="390" spans="1:11" x14ac:dyDescent="0.4">
      <c r="A390">
        <v>5</v>
      </c>
      <c r="B390" t="s">
        <v>18</v>
      </c>
      <c r="D390">
        <v>9.48</v>
      </c>
      <c r="E390">
        <v>2109.819</v>
      </c>
      <c r="F390">
        <v>256.233</v>
      </c>
      <c r="G390">
        <v>111.94799999999999</v>
      </c>
      <c r="H390" t="s">
        <v>16</v>
      </c>
      <c r="K390" t="s">
        <v>444</v>
      </c>
    </row>
    <row r="391" spans="1:11" x14ac:dyDescent="0.4">
      <c r="A391">
        <v>6</v>
      </c>
      <c r="B391" t="s">
        <v>19</v>
      </c>
      <c r="D391">
        <v>9.48</v>
      </c>
      <c r="E391">
        <v>6937.9780000000001</v>
      </c>
      <c r="F391">
        <v>272.69799999999998</v>
      </c>
      <c r="G391">
        <v>815.92200000000003</v>
      </c>
      <c r="H391" t="s">
        <v>16</v>
      </c>
      <c r="K391" t="s">
        <v>443</v>
      </c>
    </row>
    <row r="392" spans="1:11" x14ac:dyDescent="0.4">
      <c r="A392">
        <v>7</v>
      </c>
      <c r="B392" t="s">
        <v>20</v>
      </c>
      <c r="D392">
        <v>9.49</v>
      </c>
      <c r="E392">
        <v>22458.123</v>
      </c>
      <c r="F392">
        <v>229.316</v>
      </c>
      <c r="G392">
        <v>2713.9290000000001</v>
      </c>
      <c r="H392" t="s">
        <v>16</v>
      </c>
      <c r="K392" t="s">
        <v>442</v>
      </c>
    </row>
    <row r="393" spans="1:11" x14ac:dyDescent="0.4">
      <c r="A393">
        <v>8</v>
      </c>
      <c r="B393" t="s">
        <v>21</v>
      </c>
      <c r="D393">
        <v>9.48</v>
      </c>
      <c r="E393">
        <v>20209.771000000001</v>
      </c>
      <c r="F393">
        <v>45.686999999999998</v>
      </c>
      <c r="G393">
        <v>344.286</v>
      </c>
      <c r="H393" t="s">
        <v>16</v>
      </c>
      <c r="K393" t="s">
        <v>441</v>
      </c>
    </row>
    <row r="394" spans="1:11" x14ac:dyDescent="0.4">
      <c r="A394">
        <v>9</v>
      </c>
      <c r="B394" t="s">
        <v>22</v>
      </c>
      <c r="H394" t="s">
        <v>95</v>
      </c>
      <c r="K394" t="s">
        <v>440</v>
      </c>
    </row>
    <row r="395" spans="1:11" x14ac:dyDescent="0.4">
      <c r="A395">
        <v>10</v>
      </c>
      <c r="B395" t="s">
        <v>22</v>
      </c>
      <c r="H395" t="s">
        <v>95</v>
      </c>
      <c r="K395" t="s">
        <v>439</v>
      </c>
    </row>
    <row r="396" spans="1:11" x14ac:dyDescent="0.4">
      <c r="A396">
        <v>11</v>
      </c>
      <c r="B396" t="s">
        <v>24</v>
      </c>
      <c r="D396">
        <v>9.5</v>
      </c>
      <c r="E396">
        <v>752.87300000000005</v>
      </c>
      <c r="F396">
        <v>110.63500000000001</v>
      </c>
      <c r="G396">
        <v>21.164000000000001</v>
      </c>
      <c r="H396" t="s">
        <v>16</v>
      </c>
      <c r="K396" t="s">
        <v>438</v>
      </c>
    </row>
    <row r="397" spans="1:11" x14ac:dyDescent="0.4">
      <c r="A397">
        <v>12</v>
      </c>
      <c r="B397" t="s">
        <v>25</v>
      </c>
      <c r="D397">
        <v>9.51</v>
      </c>
      <c r="E397">
        <v>701.79399999999998</v>
      </c>
      <c r="F397">
        <v>91.488</v>
      </c>
      <c r="G397">
        <v>71.168000000000006</v>
      </c>
      <c r="H397" t="s">
        <v>16</v>
      </c>
      <c r="K397" t="s">
        <v>437</v>
      </c>
    </row>
    <row r="398" spans="1:11" x14ac:dyDescent="0.4">
      <c r="A398">
        <v>13</v>
      </c>
      <c r="B398" t="s">
        <v>26</v>
      </c>
      <c r="D398">
        <v>9.5</v>
      </c>
      <c r="E398">
        <v>600.52700000000004</v>
      </c>
      <c r="F398">
        <v>98.111000000000004</v>
      </c>
      <c r="G398">
        <v>40.395000000000003</v>
      </c>
      <c r="H398" t="s">
        <v>16</v>
      </c>
      <c r="K398" t="s">
        <v>436</v>
      </c>
    </row>
    <row r="399" spans="1:11" x14ac:dyDescent="0.4">
      <c r="A399">
        <v>14</v>
      </c>
      <c r="B399" t="s">
        <v>27</v>
      </c>
      <c r="D399">
        <v>9.5</v>
      </c>
      <c r="E399">
        <v>7986.28</v>
      </c>
      <c r="F399">
        <v>74.13</v>
      </c>
      <c r="G399">
        <v>535.92899999999997</v>
      </c>
      <c r="H399" t="s">
        <v>16</v>
      </c>
      <c r="K399" t="s">
        <v>435</v>
      </c>
    </row>
    <row r="400" spans="1:11" x14ac:dyDescent="0.4">
      <c r="A400">
        <v>15</v>
      </c>
      <c r="B400" t="s">
        <v>28</v>
      </c>
      <c r="D400">
        <v>9.51</v>
      </c>
      <c r="E400">
        <v>8505.6129999999994</v>
      </c>
      <c r="F400">
        <v>101.72</v>
      </c>
      <c r="G400">
        <v>1644.4639999999999</v>
      </c>
      <c r="H400" t="s">
        <v>16</v>
      </c>
      <c r="K400" t="s">
        <v>434</v>
      </c>
    </row>
    <row r="401" spans="1:11" x14ac:dyDescent="0.4">
      <c r="A401">
        <v>16</v>
      </c>
      <c r="B401" t="s">
        <v>29</v>
      </c>
      <c r="D401">
        <v>9.51</v>
      </c>
      <c r="E401">
        <v>8587.893</v>
      </c>
      <c r="F401">
        <v>89.792000000000002</v>
      </c>
      <c r="G401">
        <v>296.69299999999998</v>
      </c>
      <c r="H401" t="s">
        <v>16</v>
      </c>
      <c r="K401" t="s">
        <v>433</v>
      </c>
    </row>
    <row r="402" spans="1:11" x14ac:dyDescent="0.4">
      <c r="A402">
        <v>17</v>
      </c>
      <c r="B402" t="s">
        <v>22</v>
      </c>
      <c r="H402" t="s">
        <v>95</v>
      </c>
      <c r="K402" t="s">
        <v>432</v>
      </c>
    </row>
    <row r="403" spans="1:11" x14ac:dyDescent="0.4">
      <c r="A403">
        <v>18</v>
      </c>
      <c r="B403" t="s">
        <v>173</v>
      </c>
      <c r="D403">
        <v>9.52</v>
      </c>
      <c r="E403">
        <v>771.70299999999997</v>
      </c>
      <c r="F403">
        <v>90.406000000000006</v>
      </c>
      <c r="G403">
        <v>77.741</v>
      </c>
      <c r="H403" t="s">
        <v>16</v>
      </c>
      <c r="K403" t="s">
        <v>431</v>
      </c>
    </row>
    <row r="404" spans="1:11" x14ac:dyDescent="0.4">
      <c r="A404">
        <v>19</v>
      </c>
      <c r="B404" t="s">
        <v>172</v>
      </c>
      <c r="D404">
        <v>9.52</v>
      </c>
      <c r="E404">
        <v>890.524</v>
      </c>
      <c r="F404">
        <v>89.227999999999994</v>
      </c>
      <c r="G404">
        <v>34.186</v>
      </c>
      <c r="H404" t="s">
        <v>16</v>
      </c>
      <c r="K404" t="s">
        <v>430</v>
      </c>
    </row>
    <row r="405" spans="1:11" x14ac:dyDescent="0.4">
      <c r="A405">
        <v>20</v>
      </c>
      <c r="B405" t="s">
        <v>171</v>
      </c>
      <c r="D405">
        <v>9.52</v>
      </c>
      <c r="E405">
        <v>1352.1679999999999</v>
      </c>
      <c r="F405">
        <v>74.885999999999996</v>
      </c>
      <c r="G405">
        <v>214.78</v>
      </c>
      <c r="H405" t="s">
        <v>16</v>
      </c>
      <c r="K405" t="s">
        <v>429</v>
      </c>
    </row>
    <row r="406" spans="1:11" x14ac:dyDescent="0.4">
      <c r="A406">
        <v>21</v>
      </c>
      <c r="B406" t="s">
        <v>22</v>
      </c>
      <c r="H406" t="s">
        <v>95</v>
      </c>
      <c r="K406" t="s">
        <v>428</v>
      </c>
    </row>
    <row r="407" spans="1:11" x14ac:dyDescent="0.4">
      <c r="A407">
        <v>22</v>
      </c>
      <c r="B407" t="s">
        <v>170</v>
      </c>
      <c r="D407">
        <v>9.52</v>
      </c>
      <c r="E407">
        <v>1445.424</v>
      </c>
      <c r="F407">
        <v>113.907</v>
      </c>
      <c r="G407">
        <v>93.581000000000003</v>
      </c>
      <c r="H407" t="s">
        <v>16</v>
      </c>
      <c r="K407" t="s">
        <v>427</v>
      </c>
    </row>
    <row r="408" spans="1:11" x14ac:dyDescent="0.4">
      <c r="A408">
        <v>23</v>
      </c>
      <c r="B408" t="s">
        <v>169</v>
      </c>
      <c r="D408">
        <v>9.52</v>
      </c>
      <c r="E408">
        <v>1485.8019999999999</v>
      </c>
      <c r="F408">
        <v>74.748999999999995</v>
      </c>
      <c r="G408">
        <v>131.09200000000001</v>
      </c>
      <c r="H408" t="s">
        <v>16</v>
      </c>
      <c r="K408" t="s">
        <v>426</v>
      </c>
    </row>
    <row r="409" spans="1:11" x14ac:dyDescent="0.4">
      <c r="A409">
        <v>24</v>
      </c>
      <c r="B409" t="s">
        <v>168</v>
      </c>
      <c r="D409">
        <v>9.52</v>
      </c>
      <c r="E409">
        <v>1303.1980000000001</v>
      </c>
      <c r="F409">
        <v>57.963000000000001</v>
      </c>
      <c r="G409">
        <v>117.01900000000001</v>
      </c>
      <c r="H409" t="s">
        <v>16</v>
      </c>
      <c r="K409" t="s">
        <v>425</v>
      </c>
    </row>
    <row r="410" spans="1:11" x14ac:dyDescent="0.4">
      <c r="A410">
        <v>25</v>
      </c>
      <c r="B410" t="s">
        <v>167</v>
      </c>
      <c r="D410">
        <v>9.52</v>
      </c>
      <c r="E410">
        <v>1450.3989999999999</v>
      </c>
      <c r="F410">
        <v>86.603999999999999</v>
      </c>
      <c r="G410">
        <v>48.901000000000003</v>
      </c>
      <c r="H410" t="s">
        <v>16</v>
      </c>
      <c r="K410" t="s">
        <v>424</v>
      </c>
    </row>
    <row r="411" spans="1:11" x14ac:dyDescent="0.4">
      <c r="A411">
        <v>26</v>
      </c>
      <c r="B411" t="s">
        <v>166</v>
      </c>
      <c r="D411">
        <v>9.52</v>
      </c>
      <c r="E411">
        <v>1734.6980000000001</v>
      </c>
      <c r="F411">
        <v>75.304000000000002</v>
      </c>
      <c r="G411">
        <v>167.69200000000001</v>
      </c>
      <c r="H411" t="s">
        <v>16</v>
      </c>
      <c r="K411" t="s">
        <v>423</v>
      </c>
    </row>
    <row r="412" spans="1:11" x14ac:dyDescent="0.4">
      <c r="A412">
        <v>27</v>
      </c>
      <c r="B412" t="s">
        <v>165</v>
      </c>
      <c r="D412">
        <v>9.52</v>
      </c>
      <c r="E412">
        <v>1470.6849999999999</v>
      </c>
      <c r="F412">
        <v>74.126999999999995</v>
      </c>
      <c r="G412">
        <v>129.63399999999999</v>
      </c>
      <c r="H412" t="s">
        <v>16</v>
      </c>
      <c r="K412" t="s">
        <v>422</v>
      </c>
    </row>
    <row r="413" spans="1:11" x14ac:dyDescent="0.4">
      <c r="A413">
        <v>28</v>
      </c>
      <c r="B413" t="s">
        <v>22</v>
      </c>
      <c r="H413" t="s">
        <v>95</v>
      </c>
      <c r="K413" t="s">
        <v>421</v>
      </c>
    </row>
    <row r="414" spans="1:11" x14ac:dyDescent="0.4">
      <c r="A414">
        <v>29</v>
      </c>
      <c r="B414" t="s">
        <v>164</v>
      </c>
      <c r="D414">
        <v>9.52</v>
      </c>
      <c r="E414">
        <v>1736.9970000000001</v>
      </c>
      <c r="F414">
        <v>101.84</v>
      </c>
      <c r="G414">
        <v>83.531000000000006</v>
      </c>
      <c r="H414" t="s">
        <v>16</v>
      </c>
      <c r="K414" t="s">
        <v>420</v>
      </c>
    </row>
    <row r="415" spans="1:11" x14ac:dyDescent="0.4">
      <c r="A415">
        <v>30</v>
      </c>
      <c r="B415" t="s">
        <v>163</v>
      </c>
      <c r="D415">
        <v>9.5299999999999994</v>
      </c>
      <c r="E415">
        <v>1662.0160000000001</v>
      </c>
      <c r="F415">
        <v>96.504999999999995</v>
      </c>
      <c r="G415">
        <v>42.712000000000003</v>
      </c>
      <c r="H415" t="s">
        <v>16</v>
      </c>
      <c r="K415" t="s">
        <v>419</v>
      </c>
    </row>
    <row r="416" spans="1:11" x14ac:dyDescent="0.4">
      <c r="A416">
        <v>31</v>
      </c>
      <c r="B416" t="s">
        <v>162</v>
      </c>
      <c r="D416">
        <v>9.52</v>
      </c>
      <c r="E416">
        <v>1337.617</v>
      </c>
      <c r="F416">
        <v>116.66800000000001</v>
      </c>
      <c r="G416">
        <v>64.950999999999993</v>
      </c>
      <c r="H416" t="s">
        <v>16</v>
      </c>
      <c r="K416" t="s">
        <v>418</v>
      </c>
    </row>
    <row r="417" spans="1:18" x14ac:dyDescent="0.4">
      <c r="A417">
        <v>32</v>
      </c>
      <c r="B417" t="s">
        <v>161</v>
      </c>
      <c r="D417">
        <v>9.52</v>
      </c>
      <c r="E417">
        <v>1568.98</v>
      </c>
      <c r="F417">
        <v>95.195999999999998</v>
      </c>
      <c r="G417">
        <v>63.116</v>
      </c>
      <c r="H417" t="s">
        <v>16</v>
      </c>
      <c r="K417" t="s">
        <v>417</v>
      </c>
    </row>
    <row r="418" spans="1:18" x14ac:dyDescent="0.4">
      <c r="A418">
        <v>33</v>
      </c>
      <c r="B418" t="s">
        <v>160</v>
      </c>
      <c r="D418">
        <v>9.52</v>
      </c>
      <c r="E418">
        <v>1512.95</v>
      </c>
      <c r="F418">
        <v>52.646000000000001</v>
      </c>
      <c r="G418">
        <v>45.661000000000001</v>
      </c>
      <c r="H418" t="s">
        <v>16</v>
      </c>
      <c r="K418" t="s">
        <v>416</v>
      </c>
    </row>
    <row r="419" spans="1:18" x14ac:dyDescent="0.4">
      <c r="A419">
        <v>34</v>
      </c>
      <c r="B419" t="s">
        <v>159</v>
      </c>
      <c r="D419">
        <v>9.5299999999999994</v>
      </c>
      <c r="E419">
        <v>1361.9179999999999</v>
      </c>
      <c r="F419">
        <v>62.052</v>
      </c>
      <c r="G419">
        <v>80.817999999999998</v>
      </c>
      <c r="H419" t="s">
        <v>16</v>
      </c>
      <c r="K419" t="s">
        <v>415</v>
      </c>
    </row>
    <row r="420" spans="1:18" x14ac:dyDescent="0.4">
      <c r="A420">
        <v>35</v>
      </c>
      <c r="B420" t="s">
        <v>22</v>
      </c>
      <c r="K420" t="s">
        <v>414</v>
      </c>
    </row>
    <row r="421" spans="1:18" x14ac:dyDescent="0.4">
      <c r="A421">
        <v>36</v>
      </c>
      <c r="B421" t="s">
        <v>158</v>
      </c>
      <c r="D421">
        <v>9.52</v>
      </c>
      <c r="E421">
        <v>1070.1079999999999</v>
      </c>
      <c r="F421">
        <v>93.878</v>
      </c>
      <c r="G421">
        <v>38.726999999999997</v>
      </c>
      <c r="H421" t="s">
        <v>16</v>
      </c>
      <c r="K421" t="s">
        <v>413</v>
      </c>
    </row>
    <row r="422" spans="1:18" x14ac:dyDescent="0.4">
      <c r="A422">
        <v>37</v>
      </c>
      <c r="B422" t="s">
        <v>157</v>
      </c>
      <c r="D422">
        <v>9.52</v>
      </c>
      <c r="E422">
        <v>882.62099999999998</v>
      </c>
      <c r="F422">
        <v>67.396000000000001</v>
      </c>
      <c r="G422">
        <v>120.754</v>
      </c>
      <c r="H422" t="s">
        <v>16</v>
      </c>
      <c r="K422" t="s">
        <v>412</v>
      </c>
    </row>
    <row r="423" spans="1:18" x14ac:dyDescent="0.4">
      <c r="A423">
        <v>38</v>
      </c>
      <c r="B423" t="s">
        <v>156</v>
      </c>
      <c r="D423">
        <v>9.5299999999999994</v>
      </c>
      <c r="E423">
        <v>990.85599999999999</v>
      </c>
      <c r="F423">
        <v>117.664</v>
      </c>
      <c r="G423">
        <v>94.722999999999999</v>
      </c>
      <c r="H423" t="s">
        <v>16</v>
      </c>
      <c r="K423" t="s">
        <v>411</v>
      </c>
    </row>
    <row r="425" spans="1:18" x14ac:dyDescent="0.4">
      <c r="A425" t="s">
        <v>506</v>
      </c>
    </row>
    <row r="426" spans="1:18" x14ac:dyDescent="0.4">
      <c r="I426" t="s">
        <v>216</v>
      </c>
      <c r="Q426" t="s">
        <v>191</v>
      </c>
      <c r="R426" t="s">
        <v>192</v>
      </c>
    </row>
    <row r="427" spans="1:18" x14ac:dyDescent="0.4">
      <c r="B427" t="s">
        <v>3</v>
      </c>
      <c r="C427" t="s">
        <v>4</v>
      </c>
      <c r="D427" t="s">
        <v>5</v>
      </c>
      <c r="E427" t="s">
        <v>6</v>
      </c>
      <c r="F427" t="s">
        <v>7</v>
      </c>
      <c r="G427" t="s">
        <v>8</v>
      </c>
      <c r="H427" t="s">
        <v>217</v>
      </c>
      <c r="I427" cm="1">
        <f t="array" ref="I427:J431">LINEST(H429:H434,C429:C434,1,1)</f>
        <v>0.14749496445271812</v>
      </c>
      <c r="J427">
        <v>-1.984430219351335</v>
      </c>
      <c r="L427" s="20" t="s">
        <v>218</v>
      </c>
      <c r="Q427" t="s">
        <v>27</v>
      </c>
      <c r="R427">
        <v>1.0846</v>
      </c>
    </row>
    <row r="428" spans="1:18" x14ac:dyDescent="0.4">
      <c r="A428">
        <v>1</v>
      </c>
      <c r="B428" t="s">
        <v>12</v>
      </c>
      <c r="C428" s="47">
        <v>0</v>
      </c>
      <c r="D428">
        <v>7.78</v>
      </c>
      <c r="E428">
        <v>94.784999999999997</v>
      </c>
      <c r="F428">
        <v>1227.559</v>
      </c>
      <c r="G428">
        <v>16.055</v>
      </c>
      <c r="H428">
        <f>E428/F428</f>
        <v>7.7214211292491841E-2</v>
      </c>
      <c r="I428">
        <v>1.4447210065142884E-2</v>
      </c>
      <c r="J428">
        <v>1.5100035927712787</v>
      </c>
      <c r="K428" t="s">
        <v>219</v>
      </c>
      <c r="L428" s="21">
        <f>IF(G431&gt;3,C431,IF(G432&gt;3,#REF!,IF(G433&gt;3,C433,IF(G434&gt;3,C434,C435))))</f>
        <v>46.5</v>
      </c>
      <c r="Q428" t="s">
        <v>28</v>
      </c>
      <c r="R428">
        <v>1.0726</v>
      </c>
    </row>
    <row r="429" spans="1:18" x14ac:dyDescent="0.4">
      <c r="A429">
        <v>2</v>
      </c>
      <c r="B429" t="s">
        <v>14</v>
      </c>
      <c r="C429" s="47">
        <v>11.6</v>
      </c>
      <c r="D429">
        <v>7.77</v>
      </c>
      <c r="E429">
        <v>1262.2570000000001</v>
      </c>
      <c r="F429">
        <v>1045.6279999999999</v>
      </c>
      <c r="G429">
        <v>92.471000000000004</v>
      </c>
      <c r="H429">
        <f>E429/F429</f>
        <v>1.2071759746296007</v>
      </c>
      <c r="I429">
        <v>0.96304115208656482</v>
      </c>
      <c r="J429">
        <v>2.2332484202992466</v>
      </c>
      <c r="K429" t="s">
        <v>220</v>
      </c>
      <c r="L429" s="22">
        <f>IF(G431&gt;10,C431,IF(G432&gt;10,#REF!,IF(G433&gt;10,C433,IF(G434&gt;10,C434,C435))))</f>
        <v>46.5</v>
      </c>
      <c r="Q429" t="s">
        <v>29</v>
      </c>
      <c r="R429">
        <v>1.1534</v>
      </c>
    </row>
    <row r="430" spans="1:18" x14ac:dyDescent="0.4">
      <c r="A430">
        <v>3</v>
      </c>
      <c r="B430" t="s">
        <v>15</v>
      </c>
      <c r="C430" s="47">
        <v>23.3</v>
      </c>
      <c r="D430">
        <v>7.77</v>
      </c>
      <c r="E430">
        <v>2834.2020000000002</v>
      </c>
      <c r="F430">
        <v>1280.3889999999999</v>
      </c>
      <c r="G430">
        <v>172.655</v>
      </c>
      <c r="H430">
        <f>E430/F430</f>
        <v>2.2135476015492173</v>
      </c>
      <c r="I430">
        <v>104.22848183387026</v>
      </c>
      <c r="J430">
        <v>4</v>
      </c>
      <c r="Q430" t="s">
        <v>173</v>
      </c>
      <c r="R430">
        <v>1.1053999999999999</v>
      </c>
    </row>
    <row r="431" spans="1:18" x14ac:dyDescent="0.4">
      <c r="A431">
        <v>4</v>
      </c>
      <c r="B431" t="s">
        <v>17</v>
      </c>
      <c r="C431" s="47">
        <v>46.5</v>
      </c>
      <c r="D431">
        <v>7.78</v>
      </c>
      <c r="E431">
        <v>4981.9930000000004</v>
      </c>
      <c r="F431">
        <v>1133.6320000000001</v>
      </c>
      <c r="G431">
        <v>230.09299999999999</v>
      </c>
      <c r="H431">
        <f>E431/F431</f>
        <v>4.394718039010896</v>
      </c>
      <c r="I431">
        <v>519.82897466105283</v>
      </c>
      <c r="J431">
        <v>19.949594027076323</v>
      </c>
      <c r="Q431" t="s">
        <v>172</v>
      </c>
      <c r="R431" s="10">
        <v>1.0463</v>
      </c>
    </row>
    <row r="432" spans="1:18" x14ac:dyDescent="0.4">
      <c r="A432">
        <v>5</v>
      </c>
      <c r="B432" t="s">
        <v>18</v>
      </c>
      <c r="C432" s="47">
        <v>93</v>
      </c>
      <c r="D432">
        <v>7.78</v>
      </c>
      <c r="E432">
        <v>13418.579</v>
      </c>
      <c r="F432">
        <v>1430.277</v>
      </c>
      <c r="G432">
        <v>582.10199999999998</v>
      </c>
      <c r="H432">
        <f t="shared" ref="H432:H435" si="77">E432/F432</f>
        <v>9.3818043637700939</v>
      </c>
      <c r="Q432" t="s">
        <v>171</v>
      </c>
      <c r="R432">
        <v>1.1154999999999999</v>
      </c>
    </row>
    <row r="433" spans="1:18" x14ac:dyDescent="0.4">
      <c r="A433">
        <v>6</v>
      </c>
      <c r="B433" t="s">
        <v>19</v>
      </c>
      <c r="C433" s="47">
        <v>139.5</v>
      </c>
      <c r="D433">
        <v>7.78</v>
      </c>
      <c r="E433">
        <v>15938.896000000001</v>
      </c>
      <c r="F433">
        <v>965.19600000000003</v>
      </c>
      <c r="G433">
        <v>866.76400000000001</v>
      </c>
      <c r="H433">
        <f t="shared" si="77"/>
        <v>16.513636608523036</v>
      </c>
      <c r="Q433" t="s">
        <v>170</v>
      </c>
      <c r="R433">
        <v>1.0873999999999999</v>
      </c>
    </row>
    <row r="434" spans="1:18" x14ac:dyDescent="0.4">
      <c r="A434">
        <v>7</v>
      </c>
      <c r="B434" t="s">
        <v>20</v>
      </c>
      <c r="C434" s="47">
        <v>186</v>
      </c>
      <c r="D434">
        <v>7.79</v>
      </c>
      <c r="E434">
        <v>27848.960999999999</v>
      </c>
      <c r="F434">
        <v>990.52800000000002</v>
      </c>
      <c r="G434">
        <v>2065.3119999999999</v>
      </c>
      <c r="H434">
        <f t="shared" si="77"/>
        <v>28.115268826322929</v>
      </c>
      <c r="I434" s="23" t="s">
        <v>221</v>
      </c>
      <c r="J434" s="23" t="s">
        <v>222</v>
      </c>
      <c r="K434" s="9" t="s">
        <v>194</v>
      </c>
      <c r="O434" s="24" t="s">
        <v>223</v>
      </c>
      <c r="Q434" t="s">
        <v>169</v>
      </c>
      <c r="R434">
        <v>1.0898000000000001</v>
      </c>
    </row>
    <row r="435" spans="1:18" x14ac:dyDescent="0.4">
      <c r="A435">
        <v>8</v>
      </c>
      <c r="B435" t="s">
        <v>21</v>
      </c>
      <c r="C435" s="47">
        <v>232.5</v>
      </c>
      <c r="D435">
        <v>7.79</v>
      </c>
      <c r="E435">
        <v>13735.791999999999</v>
      </c>
      <c r="F435">
        <v>107.462</v>
      </c>
      <c r="G435">
        <v>838.51900000000001</v>
      </c>
      <c r="H435">
        <f t="shared" si="77"/>
        <v>127.81999218328339</v>
      </c>
      <c r="I435">
        <f>AVERAGE(I438:I440)</f>
        <v>14.796624253460351</v>
      </c>
      <c r="J435">
        <v>204.6</v>
      </c>
      <c r="Q435" t="s">
        <v>168</v>
      </c>
      <c r="R435">
        <v>1.0536000000000001</v>
      </c>
    </row>
    <row r="436" spans="1:18" x14ac:dyDescent="0.4">
      <c r="A436">
        <v>9</v>
      </c>
      <c r="B436" t="s">
        <v>22</v>
      </c>
      <c r="I436" s="23" t="s">
        <v>224</v>
      </c>
      <c r="J436" s="9" t="s">
        <v>225</v>
      </c>
      <c r="K436" s="9" t="s">
        <v>226</v>
      </c>
      <c r="Q436" t="s">
        <v>167</v>
      </c>
      <c r="R436" s="10">
        <v>1.1217999999999999</v>
      </c>
    </row>
    <row r="437" spans="1:18" x14ac:dyDescent="0.4">
      <c r="A437">
        <v>10</v>
      </c>
      <c r="B437" t="s">
        <v>22</v>
      </c>
      <c r="L437" s="23" t="s">
        <v>227</v>
      </c>
      <c r="M437" s="23" t="s">
        <v>228</v>
      </c>
      <c r="N437" s="9" t="s">
        <v>231</v>
      </c>
      <c r="O437" s="9"/>
      <c r="P437" s="9"/>
      <c r="Q437" t="s">
        <v>166</v>
      </c>
      <c r="R437">
        <v>1.198</v>
      </c>
    </row>
    <row r="438" spans="1:18" x14ac:dyDescent="0.4">
      <c r="A438">
        <v>11</v>
      </c>
      <c r="B438" t="s">
        <v>24</v>
      </c>
      <c r="D438">
        <v>7.81</v>
      </c>
      <c r="E438">
        <v>130.80099999999999</v>
      </c>
      <c r="F438">
        <v>642.43200000000002</v>
      </c>
      <c r="G438">
        <v>9.3390000000000004</v>
      </c>
      <c r="H438">
        <f t="shared" ref="H438:H443" si="78">E438/F438</f>
        <v>0.20360287158796569</v>
      </c>
      <c r="I438">
        <f>((H438-$J$427)/$I$427)</f>
        <v>14.834629094342471</v>
      </c>
      <c r="J438">
        <f>(I438-IF(I435&gt;0,I435,0))</f>
        <v>3.8004840882120305E-2</v>
      </c>
      <c r="K438">
        <f>J438*1.1</f>
        <v>4.180532497033234E-2</v>
      </c>
      <c r="L438">
        <f>AVERAGE(K438:K440)</f>
        <v>-6.6613381477509392E-16</v>
      </c>
      <c r="M438">
        <f>STDEV(K439:K440)</f>
        <v>1.1156725127802414</v>
      </c>
      <c r="N438" t="str">
        <f>_xlfn.CONCAT(ROUND(L438,1)," ± ",ROUND(M438,1))</f>
        <v>0 ± 1.1</v>
      </c>
      <c r="Q438" t="s">
        <v>165</v>
      </c>
      <c r="R438">
        <v>1.1537999999999999</v>
      </c>
    </row>
    <row r="439" spans="1:18" x14ac:dyDescent="0.4">
      <c r="A439">
        <v>12</v>
      </c>
      <c r="B439" t="s">
        <v>25</v>
      </c>
      <c r="D439">
        <v>7.81</v>
      </c>
      <c r="E439">
        <v>157.91900000000001</v>
      </c>
      <c r="F439">
        <v>524.69100000000003</v>
      </c>
      <c r="G439">
        <v>10.337</v>
      </c>
      <c r="H439">
        <f t="shared" si="78"/>
        <v>0.30097524066545833</v>
      </c>
      <c r="I439">
        <f t="shared" ref="I439:I443" si="79">((H439-$J$427)/$I$427)</f>
        <v>15.49480328699233</v>
      </c>
      <c r="J439">
        <f>(I439-IF(I435&gt;0,I435,0))</f>
        <v>0.69817903353197863</v>
      </c>
      <c r="K439">
        <f>J439*1.1</f>
        <v>0.76799693688517656</v>
      </c>
      <c r="Q439" t="s">
        <v>164</v>
      </c>
      <c r="R439">
        <v>1.1183000000000001</v>
      </c>
    </row>
    <row r="440" spans="1:18" x14ac:dyDescent="0.4">
      <c r="A440">
        <v>13</v>
      </c>
      <c r="B440" t="s">
        <v>26</v>
      </c>
      <c r="D440">
        <v>7.8</v>
      </c>
      <c r="E440">
        <v>52.164000000000001</v>
      </c>
      <c r="F440">
        <v>583.399</v>
      </c>
      <c r="G440">
        <v>1.7270000000000001</v>
      </c>
      <c r="H440">
        <f t="shared" si="78"/>
        <v>8.9413934545654009E-2</v>
      </c>
      <c r="I440">
        <f t="shared" si="79"/>
        <v>14.06044037904625</v>
      </c>
      <c r="J440">
        <f>(I440-IF(I435&gt;0,I435,0))</f>
        <v>-0.73618387441410071</v>
      </c>
      <c r="K440" s="30">
        <f>J440*1.1</f>
        <v>-0.80980226185551085</v>
      </c>
      <c r="L440" s="25" t="s">
        <v>227</v>
      </c>
      <c r="M440" s="25" t="s">
        <v>228</v>
      </c>
      <c r="N440" s="26" t="s">
        <v>229</v>
      </c>
      <c r="O440" s="26" t="s">
        <v>230</v>
      </c>
      <c r="P440" s="26" t="s">
        <v>231</v>
      </c>
      <c r="Q440" t="s">
        <v>163</v>
      </c>
      <c r="R440">
        <v>1.1448</v>
      </c>
    </row>
    <row r="441" spans="1:18" x14ac:dyDescent="0.4">
      <c r="A441">
        <v>14</v>
      </c>
      <c r="B441" t="s">
        <v>27</v>
      </c>
      <c r="D441">
        <v>7.82</v>
      </c>
      <c r="E441">
        <v>3391.41</v>
      </c>
      <c r="F441">
        <v>504.42</v>
      </c>
      <c r="G441">
        <v>246.47800000000001</v>
      </c>
      <c r="H441">
        <f t="shared" si="78"/>
        <v>6.7233852741762812</v>
      </c>
      <c r="I441">
        <f t="shared" si="79"/>
        <v>59.038052762262573</v>
      </c>
      <c r="J441">
        <f>(I441-IF($I$435&gt;0,$I$435,0))</f>
        <v>44.241428508802223</v>
      </c>
      <c r="K441">
        <f>J441/R427*1.1</f>
        <v>44.869602950103676</v>
      </c>
      <c r="L441" s="27">
        <f>AVERAGE(K441:K443)</f>
        <v>42.721783883712789</v>
      </c>
      <c r="M441" s="27">
        <f>STDEV(K441:K443)</f>
        <v>4.4978393946067534</v>
      </c>
      <c r="N441" s="28">
        <f>L441/J435*100</f>
        <v>20.880637284317103</v>
      </c>
      <c r="O441" s="29">
        <f>M441/J435*100</f>
        <v>2.1983574753698698</v>
      </c>
      <c r="P441" s="29" t="str">
        <f>_xlfn.CONCAT(ROUND(N441,1)," ± ",ROUND(O441,1))</f>
        <v>20.9 ± 2.2</v>
      </c>
      <c r="Q441" t="s">
        <v>162</v>
      </c>
      <c r="R441">
        <v>1.0492999999999999</v>
      </c>
    </row>
    <row r="442" spans="1:18" x14ac:dyDescent="0.4">
      <c r="A442">
        <v>15</v>
      </c>
      <c r="B442" t="s">
        <v>28</v>
      </c>
      <c r="D442">
        <v>7.82</v>
      </c>
      <c r="E442">
        <v>4164.9139999999998</v>
      </c>
      <c r="F442">
        <v>614.58299999999997</v>
      </c>
      <c r="G442">
        <v>196.16200000000001</v>
      </c>
      <c r="H442">
        <f t="shared" si="78"/>
        <v>6.7768128958985194</v>
      </c>
      <c r="I442">
        <f t="shared" si="79"/>
        <v>59.400286292881624</v>
      </c>
      <c r="J442">
        <f t="shared" ref="J442:J443" si="80">(I442-IF($I$435&gt;0,$I$435,0))</f>
        <v>44.603662039421273</v>
      </c>
      <c r="K442">
        <f>J442/R428*1.1</f>
        <v>45.743080592358197</v>
      </c>
      <c r="Q442" t="s">
        <v>161</v>
      </c>
      <c r="R442">
        <v>1.0704</v>
      </c>
    </row>
    <row r="443" spans="1:18" x14ac:dyDescent="0.4">
      <c r="A443">
        <v>16</v>
      </c>
      <c r="B443" t="s">
        <v>29</v>
      </c>
      <c r="D443">
        <v>7.83</v>
      </c>
      <c r="E443">
        <v>3547.6219999999998</v>
      </c>
      <c r="F443">
        <v>590.70799999999997</v>
      </c>
      <c r="G443">
        <v>442.947</v>
      </c>
      <c r="H443">
        <f t="shared" si="78"/>
        <v>6.0057117899198929</v>
      </c>
      <c r="I443">
        <f t="shared" si="79"/>
        <v>54.172303704867133</v>
      </c>
      <c r="J443">
        <f t="shared" si="80"/>
        <v>39.375679451406782</v>
      </c>
      <c r="K443" s="30">
        <f>J443/R429*1.1</f>
        <v>37.552668108676492</v>
      </c>
      <c r="Q443" t="s">
        <v>160</v>
      </c>
      <c r="R443">
        <v>1.1589</v>
      </c>
    </row>
    <row r="444" spans="1:18" x14ac:dyDescent="0.4">
      <c r="A444">
        <v>17</v>
      </c>
      <c r="B444" t="s">
        <v>22</v>
      </c>
      <c r="L444" s="23" t="s">
        <v>227</v>
      </c>
      <c r="M444" s="23" t="s">
        <v>228</v>
      </c>
      <c r="N444" s="9" t="s">
        <v>231</v>
      </c>
      <c r="Q444" t="s">
        <v>159</v>
      </c>
      <c r="R444">
        <v>1.0206</v>
      </c>
    </row>
    <row r="445" spans="1:18" x14ac:dyDescent="0.4">
      <c r="A445">
        <v>18</v>
      </c>
      <c r="B445" t="s">
        <v>173</v>
      </c>
      <c r="D445">
        <v>7.86</v>
      </c>
      <c r="E445">
        <v>92.765000000000001</v>
      </c>
      <c r="F445">
        <v>465.47899999999998</v>
      </c>
      <c r="G445">
        <v>5.2539999999999996</v>
      </c>
      <c r="H445">
        <f t="shared" ref="H445:H447" si="81">E445/F445</f>
        <v>0.19928933421271422</v>
      </c>
      <c r="I445">
        <f t="shared" ref="I445:I447" si="82">((H445-$J$427)/$I$427)</f>
        <v>14.805383774739481</v>
      </c>
      <c r="J445">
        <f>(I445-IF($I$435&gt;0,$I$435,0))</f>
        <v>8.7595212791296007E-3</v>
      </c>
      <c r="K445">
        <f>J445/R429*1.1</f>
        <v>8.3539738226483112E-3</v>
      </c>
      <c r="L445">
        <f>AVERAGE(K445:K447)</f>
        <v>-0.41007737632584984</v>
      </c>
      <c r="M445">
        <f>STDEV(K445:K447)</f>
        <v>0.44435149826672915</v>
      </c>
      <c r="N445" t="str">
        <f>_xlfn.CONCAT(ROUND(L445,1)," ± ",ROUND(M445,1))</f>
        <v>-0.4 ± 0.4</v>
      </c>
      <c r="Q445" t="s">
        <v>158</v>
      </c>
      <c r="R445">
        <v>1.1289</v>
      </c>
    </row>
    <row r="446" spans="1:18" x14ac:dyDescent="0.4">
      <c r="A446">
        <v>19</v>
      </c>
      <c r="B446" t="s">
        <v>172</v>
      </c>
      <c r="D446">
        <v>7.85</v>
      </c>
      <c r="E446">
        <v>68.286000000000001</v>
      </c>
      <c r="F446">
        <v>473.14600000000002</v>
      </c>
      <c r="G446">
        <v>5.1029999999999998</v>
      </c>
      <c r="H446">
        <f t="shared" si="81"/>
        <v>0.14432331669294468</v>
      </c>
      <c r="I446">
        <f t="shared" si="82"/>
        <v>14.432720086024943</v>
      </c>
      <c r="J446">
        <f t="shared" ref="J446:J447" si="83">(I446-IF($I$435&gt;0,$I$435,0))</f>
        <v>-0.36390416743540754</v>
      </c>
      <c r="K446">
        <f>J446/R430*1.1</f>
        <v>-0.36212645574357555</v>
      </c>
      <c r="Q446" t="s">
        <v>157</v>
      </c>
      <c r="R446">
        <v>1.1950000000000001</v>
      </c>
    </row>
    <row r="447" spans="1:18" x14ac:dyDescent="0.4">
      <c r="A447">
        <v>20</v>
      </c>
      <c r="B447" t="s">
        <v>171</v>
      </c>
      <c r="D447">
        <v>7.89</v>
      </c>
      <c r="E447">
        <v>40.148000000000003</v>
      </c>
      <c r="F447">
        <v>535.05799999999999</v>
      </c>
      <c r="G447">
        <v>3.427</v>
      </c>
      <c r="H447">
        <f t="shared" si="81"/>
        <v>7.5034856034299088E-2</v>
      </c>
      <c r="I447">
        <f t="shared" si="82"/>
        <v>13.962951772810039</v>
      </c>
      <c r="J447">
        <f t="shared" si="83"/>
        <v>-0.83367248065031241</v>
      </c>
      <c r="K447">
        <f>J447/R431*1.1</f>
        <v>-0.87645964705662216</v>
      </c>
      <c r="L447" s="23"/>
      <c r="M447" s="23"/>
      <c r="N447" s="9"/>
      <c r="Q447" t="s">
        <v>156</v>
      </c>
      <c r="R447">
        <v>1.1716</v>
      </c>
    </row>
    <row r="448" spans="1:18" x14ac:dyDescent="0.4">
      <c r="A448">
        <v>21</v>
      </c>
      <c r="B448" t="s">
        <v>22</v>
      </c>
      <c r="L448" s="23" t="s">
        <v>227</v>
      </c>
      <c r="M448" s="23" t="s">
        <v>228</v>
      </c>
      <c r="N448" s="9" t="s">
        <v>231</v>
      </c>
    </row>
    <row r="449" spans="1:14" x14ac:dyDescent="0.4">
      <c r="A449">
        <v>22</v>
      </c>
      <c r="B449" t="s">
        <v>170</v>
      </c>
      <c r="D449">
        <v>7.86</v>
      </c>
      <c r="E449">
        <v>31.724</v>
      </c>
      <c r="F449">
        <v>415.83699999999999</v>
      </c>
      <c r="G449">
        <v>2.0249999999999999</v>
      </c>
      <c r="H449">
        <f>E449/F449</f>
        <v>7.6289507667667858E-2</v>
      </c>
      <c r="I449">
        <f>((H449-$J$427)/$I$427)</f>
        <v>13.971458175981322</v>
      </c>
      <c r="J449">
        <f>(I449-IF($I$435&gt;0,$I$435,0))</f>
        <v>-0.82516607747902881</v>
      </c>
      <c r="K449">
        <f t="shared" ref="K449:K454" si="84">J449/R432*1.1</f>
        <v>-0.81370030051719577</v>
      </c>
      <c r="L449">
        <f>AVERAGE(K449:K451)</f>
        <v>-0.62128968085282843</v>
      </c>
      <c r="M449">
        <f>STDEV(K450:K451)</f>
        <v>0.64260509938686583</v>
      </c>
      <c r="N449" t="str">
        <f>_xlfn.CONCAT(ROUND(L449,1)," ± ",ROUND(M449,1))</f>
        <v>-0.6 ± 0.6</v>
      </c>
    </row>
    <row r="450" spans="1:14" x14ac:dyDescent="0.4">
      <c r="A450">
        <v>23</v>
      </c>
      <c r="B450" t="s">
        <v>169</v>
      </c>
      <c r="D450">
        <v>7.88</v>
      </c>
      <c r="E450">
        <v>91.540999999999997</v>
      </c>
      <c r="F450">
        <v>487.72500000000002</v>
      </c>
      <c r="G450">
        <v>6.5590000000000002</v>
      </c>
      <c r="H450">
        <f t="shared" ref="H450:H454" si="85">E450/F450</f>
        <v>0.18768978420216309</v>
      </c>
      <c r="I450">
        <f t="shared" ref="I450:I454" si="86">((H450-$J$427)/$I$427)</f>
        <v>14.726740072877579</v>
      </c>
      <c r="J450">
        <f t="shared" ref="J450:J454" si="87">(I450-IF($I$435&gt;0,$I$435,0))</f>
        <v>-6.9884180582771904E-2</v>
      </c>
      <c r="K450">
        <f t="shared" si="84"/>
        <v>-7.0693947619136582E-2</v>
      </c>
    </row>
    <row r="451" spans="1:14" x14ac:dyDescent="0.4">
      <c r="A451">
        <v>24</v>
      </c>
      <c r="B451" t="s">
        <v>168</v>
      </c>
      <c r="D451">
        <v>7.89</v>
      </c>
      <c r="E451">
        <v>24.405999999999999</v>
      </c>
      <c r="F451">
        <v>444.80200000000002</v>
      </c>
      <c r="G451">
        <v>2.1459999999999999</v>
      </c>
      <c r="H451">
        <f t="shared" si="85"/>
        <v>5.4869357601809339E-2</v>
      </c>
      <c r="I451">
        <f t="shared" si="86"/>
        <v>13.826231861677385</v>
      </c>
      <c r="J451">
        <f t="shared" si="87"/>
        <v>-0.97039239178296555</v>
      </c>
      <c r="K451">
        <f t="shared" si="84"/>
        <v>-0.97947479442215279</v>
      </c>
      <c r="L451" s="23" t="s">
        <v>227</v>
      </c>
      <c r="M451" s="23" t="s">
        <v>228</v>
      </c>
      <c r="N451" s="9" t="s">
        <v>231</v>
      </c>
    </row>
    <row r="452" spans="1:14" x14ac:dyDescent="0.4">
      <c r="A452">
        <v>25</v>
      </c>
      <c r="B452" t="s">
        <v>167</v>
      </c>
      <c r="D452">
        <v>7.87</v>
      </c>
      <c r="E452">
        <v>30.25</v>
      </c>
      <c r="F452">
        <v>380.911</v>
      </c>
      <c r="G452">
        <v>2.7509999999999999</v>
      </c>
      <c r="H452">
        <f t="shared" si="85"/>
        <v>7.9414876440953394E-2</v>
      </c>
      <c r="I452">
        <f t="shared" si="86"/>
        <v>13.992647840217536</v>
      </c>
      <c r="J452">
        <f>(I452-IF($I$435&gt;0,$I$435,0))</f>
        <v>-0.80397641324281466</v>
      </c>
      <c r="K452">
        <f t="shared" si="84"/>
        <v>-0.83938311936892196</v>
      </c>
      <c r="L452">
        <f>AVERAGE(K452:K454)</f>
        <v>-0.91099612202010904</v>
      </c>
      <c r="M452">
        <f>STDEV(K452:K454)</f>
        <v>0.13141702570635433</v>
      </c>
      <c r="N452" t="str">
        <f>_xlfn.CONCAT(ROUND(L452,1)," ± ",ROUND(M452,1))</f>
        <v>-0.9 ± 0.1</v>
      </c>
    </row>
    <row r="453" spans="1:14" x14ac:dyDescent="0.4">
      <c r="A453">
        <v>26</v>
      </c>
      <c r="B453" t="s">
        <v>166</v>
      </c>
      <c r="D453">
        <v>7.87</v>
      </c>
      <c r="E453">
        <v>21.283000000000001</v>
      </c>
      <c r="F453">
        <v>557.82799999999997</v>
      </c>
      <c r="G453">
        <v>0.9</v>
      </c>
      <c r="H453">
        <f t="shared" si="85"/>
        <v>3.8153337587930332E-2</v>
      </c>
      <c r="I453">
        <f t="shared" si="86"/>
        <v>13.712899043327253</v>
      </c>
      <c r="J453">
        <f t="shared" si="87"/>
        <v>-1.0837252101330979</v>
      </c>
      <c r="K453">
        <f t="shared" si="84"/>
        <v>-1.0626651195813941</v>
      </c>
    </row>
    <row r="454" spans="1:14" x14ac:dyDescent="0.4">
      <c r="A454">
        <v>27</v>
      </c>
      <c r="B454" t="s">
        <v>165</v>
      </c>
      <c r="D454">
        <v>7.9</v>
      </c>
      <c r="E454">
        <v>30.481000000000002</v>
      </c>
      <c r="F454">
        <v>472.435</v>
      </c>
      <c r="G454">
        <v>2.399</v>
      </c>
      <c r="H454">
        <f t="shared" si="85"/>
        <v>6.4518928529850667E-2</v>
      </c>
      <c r="I454">
        <f t="shared" si="86"/>
        <v>13.891654915025994</v>
      </c>
      <c r="J454">
        <f t="shared" si="87"/>
        <v>-0.90496933843435734</v>
      </c>
      <c r="K454">
        <f t="shared" si="84"/>
        <v>-0.83094012711001108</v>
      </c>
      <c r="L454" s="23"/>
      <c r="M454" s="23"/>
      <c r="N454" s="9"/>
    </row>
    <row r="455" spans="1:14" x14ac:dyDescent="0.4">
      <c r="A455">
        <v>28</v>
      </c>
      <c r="B455" t="s">
        <v>22</v>
      </c>
      <c r="L455" s="23" t="s">
        <v>227</v>
      </c>
      <c r="M455" s="23" t="s">
        <v>228</v>
      </c>
      <c r="N455" s="9" t="s">
        <v>231</v>
      </c>
    </row>
    <row r="456" spans="1:14" x14ac:dyDescent="0.4">
      <c r="A456">
        <v>29</v>
      </c>
      <c r="B456" t="s">
        <v>164</v>
      </c>
      <c r="D456">
        <v>7.88</v>
      </c>
      <c r="E456">
        <v>33.174999999999997</v>
      </c>
      <c r="F456">
        <v>418.76900000000001</v>
      </c>
      <c r="G456">
        <v>2.9169999999999998</v>
      </c>
      <c r="H456">
        <f>E456/F456</f>
        <v>7.9220286124331074E-2</v>
      </c>
      <c r="I456">
        <f>((H456-$J$427)/$I$427)</f>
        <v>13.991328538793624</v>
      </c>
      <c r="J456">
        <f>(I456-IF($I$435&gt;0,$I$435,0))</f>
        <v>-0.80529571466672678</v>
      </c>
      <c r="K456">
        <f>J456/R438*1.1</f>
        <v>-0.76774595782059241</v>
      </c>
      <c r="L456">
        <f>AVERAGE(K456:K458)</f>
        <v>-0.86333765431543397</v>
      </c>
      <c r="M456">
        <f>STDEV(K457:K458)</f>
        <v>0.32148913808785823</v>
      </c>
      <c r="N456" t="str">
        <f>_xlfn.CONCAT(ROUND(L456,1)," ± ",ROUND(M456,1))</f>
        <v>-0.9 ± 0.3</v>
      </c>
    </row>
    <row r="457" spans="1:14" x14ac:dyDescent="0.4">
      <c r="A457">
        <v>30</v>
      </c>
      <c r="B457" t="s">
        <v>163</v>
      </c>
      <c r="D457">
        <v>7.71</v>
      </c>
      <c r="E457">
        <v>59.369</v>
      </c>
      <c r="F457">
        <v>621.91600000000005</v>
      </c>
      <c r="G457">
        <v>1.3140000000000001</v>
      </c>
      <c r="H457">
        <f t="shared" ref="H457:H461" si="88">E457/F457</f>
        <v>9.5461444953980915E-2</v>
      </c>
      <c r="I457">
        <f t="shared" ref="I457:I465" si="89">((H457-$J$427)/$I$427)</f>
        <v>14.101441849372822</v>
      </c>
      <c r="J457">
        <f t="shared" ref="J457:J461" si="90">(I457-IF($I$435&gt;0,$I$435,0))</f>
        <v>-0.69518240408752874</v>
      </c>
      <c r="K457">
        <f t="shared" ref="K457:K461" si="91">J457/R439*1.1</f>
        <v>-0.68380635294311154</v>
      </c>
    </row>
    <row r="458" spans="1:14" x14ac:dyDescent="0.4">
      <c r="A458">
        <v>31</v>
      </c>
      <c r="B458" t="s">
        <v>162</v>
      </c>
      <c r="D458">
        <v>7.93</v>
      </c>
      <c r="E458">
        <v>8.3190000000000008</v>
      </c>
      <c r="F458">
        <v>357.94</v>
      </c>
      <c r="G458">
        <v>0.21</v>
      </c>
      <c r="H458">
        <f t="shared" si="88"/>
        <v>2.3241325361792482E-2</v>
      </c>
      <c r="I458">
        <f t="shared" si="89"/>
        <v>13.611797203807043</v>
      </c>
      <c r="J458">
        <f t="shared" si="90"/>
        <v>-1.1848270496533075</v>
      </c>
      <c r="K458">
        <f t="shared" si="91"/>
        <v>-1.138460652182598</v>
      </c>
      <c r="L458" s="23" t="s">
        <v>227</v>
      </c>
      <c r="M458" s="23" t="s">
        <v>228</v>
      </c>
      <c r="N458" s="9" t="s">
        <v>231</v>
      </c>
    </row>
    <row r="459" spans="1:14" x14ac:dyDescent="0.4">
      <c r="A459">
        <v>32</v>
      </c>
      <c r="B459" t="s">
        <v>161</v>
      </c>
      <c r="D459">
        <v>7.89</v>
      </c>
      <c r="E459">
        <v>53.183</v>
      </c>
      <c r="F459">
        <v>345.339</v>
      </c>
      <c r="G459">
        <v>6.0410000000000004</v>
      </c>
      <c r="H459">
        <f t="shared" si="88"/>
        <v>0.15400229919007122</v>
      </c>
      <c r="I459">
        <f t="shared" si="89"/>
        <v>14.49834254664955</v>
      </c>
      <c r="J459">
        <f>(I459-IF($I$435&gt;0,$I$435,0))</f>
        <v>-0.29828170681080124</v>
      </c>
      <c r="K459">
        <f t="shared" si="91"/>
        <v>-0.31269406031819441</v>
      </c>
      <c r="L459">
        <f>AVERAGE(K459:K461)</f>
        <v>-0.76316662076114283</v>
      </c>
      <c r="M459">
        <f>STDEV(K459:K461)</f>
        <v>0.45390924209391509</v>
      </c>
      <c r="N459" t="str">
        <f>_xlfn.CONCAT(ROUND(L459,1)," ± ",ROUND(M459,1))</f>
        <v>-0.8 ± 0.5</v>
      </c>
    </row>
    <row r="460" spans="1:14" x14ac:dyDescent="0.4">
      <c r="A460">
        <v>33</v>
      </c>
      <c r="B460" t="s">
        <v>160</v>
      </c>
      <c r="D460">
        <v>7.85</v>
      </c>
      <c r="E460">
        <v>12.176</v>
      </c>
      <c r="F460">
        <v>533.26300000000003</v>
      </c>
      <c r="G460">
        <v>0.60799999999999998</v>
      </c>
      <c r="H460">
        <f t="shared" si="88"/>
        <v>2.2833011103339251E-2</v>
      </c>
      <c r="I460">
        <f t="shared" si="89"/>
        <v>13.609028877037595</v>
      </c>
      <c r="J460">
        <f t="shared" si="90"/>
        <v>-1.187595376422756</v>
      </c>
      <c r="K460">
        <f t="shared" si="91"/>
        <v>-1.2204362052177053</v>
      </c>
    </row>
    <row r="461" spans="1:14" x14ac:dyDescent="0.4">
      <c r="A461">
        <v>34</v>
      </c>
      <c r="B461" t="s">
        <v>159</v>
      </c>
      <c r="D461">
        <v>7.87</v>
      </c>
      <c r="E461">
        <v>33.597999999999999</v>
      </c>
      <c r="F461">
        <v>417.55799999999999</v>
      </c>
      <c r="G461">
        <v>0.92100000000000004</v>
      </c>
      <c r="H461">
        <f t="shared" si="88"/>
        <v>8.0463073393396839E-2</v>
      </c>
      <c r="I461">
        <f t="shared" si="89"/>
        <v>13.999754502850614</v>
      </c>
      <c r="J461">
        <f t="shared" si="90"/>
        <v>-0.79686975060973708</v>
      </c>
      <c r="K461">
        <f t="shared" si="91"/>
        <v>-0.75636959674752857</v>
      </c>
      <c r="L461" s="23"/>
      <c r="M461" s="23"/>
      <c r="N461" s="9"/>
    </row>
    <row r="462" spans="1:14" x14ac:dyDescent="0.4">
      <c r="A462">
        <v>35</v>
      </c>
      <c r="B462" t="s">
        <v>22</v>
      </c>
      <c r="L462" s="23" t="s">
        <v>227</v>
      </c>
      <c r="M462" s="23" t="s">
        <v>228</v>
      </c>
      <c r="N462" s="9" t="s">
        <v>231</v>
      </c>
    </row>
    <row r="463" spans="1:14" x14ac:dyDescent="0.4">
      <c r="A463">
        <v>36</v>
      </c>
      <c r="B463" t="s">
        <v>158</v>
      </c>
      <c r="D463">
        <v>7.93</v>
      </c>
      <c r="E463">
        <v>30.911999999999999</v>
      </c>
      <c r="F463">
        <v>353.04500000000002</v>
      </c>
      <c r="G463">
        <v>1.5569999999999999</v>
      </c>
      <c r="H463">
        <f t="shared" ref="H463:H465" si="92">E463/F463</f>
        <v>8.7558243283434117E-2</v>
      </c>
      <c r="I463">
        <f t="shared" si="89"/>
        <v>14.047858991816486</v>
      </c>
      <c r="J463">
        <f>(I463-IF($I$435&gt;0,$I$435,0))</f>
        <v>-0.74876526164386448</v>
      </c>
      <c r="K463">
        <f>J463/R444*1.1</f>
        <v>-0.8070172328123173</v>
      </c>
      <c r="L463">
        <f>AVERAGE(K463:K465)</f>
        <v>-0.68536292472699201</v>
      </c>
      <c r="M463">
        <f>STDEV(K464:K465)</f>
        <v>3.2545115686744924E-2</v>
      </c>
      <c r="N463" t="str">
        <f>_xlfn.CONCAT(ROUND(L463,1)," ± ",ROUND(M463,1))</f>
        <v>-0.7 ± 0</v>
      </c>
    </row>
    <row r="464" spans="1:14" x14ac:dyDescent="0.4">
      <c r="A464">
        <v>37</v>
      </c>
      <c r="B464" t="s">
        <v>157</v>
      </c>
      <c r="D464">
        <v>7.83</v>
      </c>
      <c r="E464">
        <v>26.495999999999999</v>
      </c>
      <c r="F464">
        <v>247.75399999999999</v>
      </c>
      <c r="G464">
        <v>2.6429999999999998</v>
      </c>
      <c r="H464">
        <f t="shared" si="92"/>
        <v>0.10694479201143069</v>
      </c>
      <c r="I464">
        <f t="shared" si="89"/>
        <v>14.179297707707097</v>
      </c>
      <c r="J464">
        <f t="shared" ref="J464:J465" si="93">(I464-IF($I$435&gt;0,$I$435,0))</f>
        <v>-0.61732654575325441</v>
      </c>
      <c r="K464">
        <f t="shared" ref="K464:K465" si="94">J464/R445*1.1</f>
        <v>-0.60152289868773134</v>
      </c>
    </row>
    <row r="465" spans="1:14" x14ac:dyDescent="0.4">
      <c r="A465">
        <v>38</v>
      </c>
      <c r="B465" t="s">
        <v>156</v>
      </c>
      <c r="D465">
        <v>7.75</v>
      </c>
      <c r="E465">
        <v>29.282</v>
      </c>
      <c r="F465">
        <v>310.72199999999998</v>
      </c>
      <c r="G465">
        <v>2.73</v>
      </c>
      <c r="H465">
        <f t="shared" si="92"/>
        <v>9.4238579823765295E-2</v>
      </c>
      <c r="I465">
        <f t="shared" si="89"/>
        <v>14.093150955275162</v>
      </c>
      <c r="J465">
        <f t="shared" si="93"/>
        <v>-0.70347329818518922</v>
      </c>
      <c r="K465">
        <f t="shared" si="94"/>
        <v>-0.64754864268092738</v>
      </c>
      <c r="L465" s="23"/>
      <c r="M465" s="23"/>
      <c r="N465" s="9"/>
    </row>
    <row r="467" spans="1:14" x14ac:dyDescent="0.4">
      <c r="A467" t="s">
        <v>505</v>
      </c>
    </row>
    <row r="469" spans="1:14" x14ac:dyDescent="0.4">
      <c r="B469" t="s">
        <v>3</v>
      </c>
      <c r="C469" t="s">
        <v>4</v>
      </c>
      <c r="D469" t="s">
        <v>5</v>
      </c>
      <c r="E469" t="s">
        <v>6</v>
      </c>
      <c r="F469" t="s">
        <v>7</v>
      </c>
      <c r="G469" t="s">
        <v>8</v>
      </c>
      <c r="H469" t="s">
        <v>9</v>
      </c>
      <c r="I469" t="s">
        <v>10</v>
      </c>
      <c r="J469" t="s">
        <v>11</v>
      </c>
      <c r="K469" t="s">
        <v>282</v>
      </c>
    </row>
    <row r="470" spans="1:14" x14ac:dyDescent="0.4">
      <c r="A470">
        <v>1</v>
      </c>
      <c r="B470" t="s">
        <v>12</v>
      </c>
      <c r="D470">
        <v>7.79</v>
      </c>
      <c r="E470">
        <v>3.8719999999999999</v>
      </c>
      <c r="F470">
        <v>307.70299999999997</v>
      </c>
      <c r="G470">
        <v>58</v>
      </c>
      <c r="H470" t="s">
        <v>13</v>
      </c>
      <c r="K470" t="s">
        <v>448</v>
      </c>
    </row>
    <row r="471" spans="1:14" x14ac:dyDescent="0.4">
      <c r="A471">
        <v>2</v>
      </c>
      <c r="B471" t="s">
        <v>14</v>
      </c>
      <c r="D471">
        <v>7.77</v>
      </c>
      <c r="E471">
        <v>321.57</v>
      </c>
      <c r="F471">
        <v>225.36600000000001</v>
      </c>
      <c r="G471">
        <v>82.456999999999994</v>
      </c>
      <c r="H471" t="s">
        <v>13</v>
      </c>
      <c r="K471" t="s">
        <v>447</v>
      </c>
    </row>
    <row r="472" spans="1:14" x14ac:dyDescent="0.4">
      <c r="A472">
        <v>3</v>
      </c>
      <c r="B472" t="s">
        <v>15</v>
      </c>
      <c r="D472">
        <v>7.78</v>
      </c>
      <c r="E472">
        <v>581.80200000000002</v>
      </c>
      <c r="F472">
        <v>255.999</v>
      </c>
      <c r="G472">
        <v>24.588999999999999</v>
      </c>
      <c r="H472" t="s">
        <v>13</v>
      </c>
      <c r="K472" t="s">
        <v>446</v>
      </c>
    </row>
    <row r="473" spans="1:14" x14ac:dyDescent="0.4">
      <c r="A473">
        <v>4</v>
      </c>
      <c r="B473" t="s">
        <v>17</v>
      </c>
      <c r="D473">
        <v>7.78</v>
      </c>
      <c r="E473">
        <v>969.55799999999999</v>
      </c>
      <c r="F473">
        <v>249.34100000000001</v>
      </c>
      <c r="G473">
        <v>433.738</v>
      </c>
      <c r="H473" t="s">
        <v>13</v>
      </c>
      <c r="K473" t="s">
        <v>445</v>
      </c>
    </row>
    <row r="474" spans="1:14" x14ac:dyDescent="0.4">
      <c r="A474">
        <v>5</v>
      </c>
      <c r="B474" t="s">
        <v>18</v>
      </c>
      <c r="D474">
        <v>7.78</v>
      </c>
      <c r="E474">
        <v>3219.366</v>
      </c>
      <c r="F474">
        <v>256.233</v>
      </c>
      <c r="G474">
        <v>334.22300000000001</v>
      </c>
      <c r="H474" t="s">
        <v>13</v>
      </c>
      <c r="K474" t="s">
        <v>444</v>
      </c>
    </row>
    <row r="475" spans="1:14" x14ac:dyDescent="0.4">
      <c r="A475">
        <v>6</v>
      </c>
      <c r="B475" t="s">
        <v>19</v>
      </c>
      <c r="D475">
        <v>7.79</v>
      </c>
      <c r="E475">
        <v>3551.0329999999999</v>
      </c>
      <c r="F475">
        <v>272.69799999999998</v>
      </c>
      <c r="G475">
        <v>329.40300000000002</v>
      </c>
      <c r="H475" t="s">
        <v>13</v>
      </c>
      <c r="K475" t="s">
        <v>443</v>
      </c>
    </row>
    <row r="476" spans="1:14" x14ac:dyDescent="0.4">
      <c r="A476">
        <v>7</v>
      </c>
      <c r="B476" t="s">
        <v>20</v>
      </c>
      <c r="D476">
        <v>7.8</v>
      </c>
      <c r="E476">
        <v>5999.7619999999997</v>
      </c>
      <c r="F476">
        <v>229.316</v>
      </c>
      <c r="G476">
        <v>420.25299999999999</v>
      </c>
      <c r="H476" t="s">
        <v>13</v>
      </c>
      <c r="K476" t="s">
        <v>442</v>
      </c>
    </row>
    <row r="477" spans="1:14" x14ac:dyDescent="0.4">
      <c r="A477">
        <v>8</v>
      </c>
      <c r="B477" t="s">
        <v>21</v>
      </c>
      <c r="D477">
        <v>7.79</v>
      </c>
      <c r="E477">
        <v>3062.4839999999999</v>
      </c>
      <c r="F477">
        <v>45.686999999999998</v>
      </c>
      <c r="G477">
        <v>287.02699999999999</v>
      </c>
      <c r="H477" t="s">
        <v>13</v>
      </c>
      <c r="K477" t="s">
        <v>441</v>
      </c>
    </row>
    <row r="478" spans="1:14" x14ac:dyDescent="0.4">
      <c r="A478">
        <v>9</v>
      </c>
      <c r="B478" t="s">
        <v>22</v>
      </c>
      <c r="H478" t="s">
        <v>95</v>
      </c>
      <c r="K478" t="s">
        <v>440</v>
      </c>
    </row>
    <row r="479" spans="1:14" x14ac:dyDescent="0.4">
      <c r="A479">
        <v>10</v>
      </c>
      <c r="B479" t="s">
        <v>22</v>
      </c>
      <c r="H479" t="s">
        <v>95</v>
      </c>
      <c r="K479" t="s">
        <v>439</v>
      </c>
    </row>
    <row r="480" spans="1:14" x14ac:dyDescent="0.4">
      <c r="A480">
        <v>11</v>
      </c>
      <c r="B480" t="s">
        <v>24</v>
      </c>
      <c r="D480">
        <v>7.81</v>
      </c>
      <c r="E480">
        <v>10.744</v>
      </c>
      <c r="F480">
        <v>110.63500000000001</v>
      </c>
      <c r="G480">
        <v>130</v>
      </c>
      <c r="H480" t="s">
        <v>13</v>
      </c>
      <c r="K480" t="s">
        <v>438</v>
      </c>
    </row>
    <row r="481" spans="1:11" x14ac:dyDescent="0.4">
      <c r="A481">
        <v>12</v>
      </c>
      <c r="B481" t="s">
        <v>25</v>
      </c>
      <c r="D481">
        <v>7.82</v>
      </c>
      <c r="E481">
        <v>18.788</v>
      </c>
      <c r="F481">
        <v>91.488</v>
      </c>
      <c r="G481">
        <v>3.4860000000000002</v>
      </c>
      <c r="H481" t="s">
        <v>13</v>
      </c>
      <c r="K481" t="s">
        <v>437</v>
      </c>
    </row>
    <row r="482" spans="1:11" x14ac:dyDescent="0.4">
      <c r="A482">
        <v>13</v>
      </c>
      <c r="B482" t="s">
        <v>26</v>
      </c>
      <c r="D482">
        <v>7.83</v>
      </c>
      <c r="E482">
        <v>8.2000000000000003E-2</v>
      </c>
      <c r="F482">
        <v>98.111000000000004</v>
      </c>
      <c r="G482">
        <v>0.22800000000000001</v>
      </c>
      <c r="H482" t="s">
        <v>16</v>
      </c>
      <c r="K482" t="s">
        <v>436</v>
      </c>
    </row>
    <row r="483" spans="1:11" x14ac:dyDescent="0.4">
      <c r="A483">
        <v>14</v>
      </c>
      <c r="B483" t="s">
        <v>27</v>
      </c>
      <c r="D483">
        <v>7.82</v>
      </c>
      <c r="E483">
        <v>695.87</v>
      </c>
      <c r="F483">
        <v>74.13</v>
      </c>
      <c r="G483">
        <v>17.664000000000001</v>
      </c>
      <c r="H483" t="s">
        <v>13</v>
      </c>
      <c r="K483" t="s">
        <v>435</v>
      </c>
    </row>
    <row r="484" spans="1:11" x14ac:dyDescent="0.4">
      <c r="A484">
        <v>15</v>
      </c>
      <c r="B484" t="s">
        <v>28</v>
      </c>
      <c r="D484">
        <v>7.82</v>
      </c>
      <c r="E484">
        <v>701.524</v>
      </c>
      <c r="F484">
        <v>101.72</v>
      </c>
      <c r="G484">
        <v>48.460999999999999</v>
      </c>
      <c r="H484" t="s">
        <v>13</v>
      </c>
      <c r="K484" t="s">
        <v>434</v>
      </c>
    </row>
    <row r="485" spans="1:11" x14ac:dyDescent="0.4">
      <c r="A485">
        <v>16</v>
      </c>
      <c r="B485" t="s">
        <v>29</v>
      </c>
      <c r="D485">
        <v>7.83</v>
      </c>
      <c r="E485">
        <v>805.66</v>
      </c>
      <c r="F485">
        <v>89.792000000000002</v>
      </c>
      <c r="G485">
        <v>6712</v>
      </c>
      <c r="H485" t="s">
        <v>13</v>
      </c>
      <c r="K485" t="s">
        <v>433</v>
      </c>
    </row>
    <row r="486" spans="1:11" x14ac:dyDescent="0.4">
      <c r="A486">
        <v>17</v>
      </c>
      <c r="B486" t="s">
        <v>22</v>
      </c>
      <c r="H486" t="s">
        <v>95</v>
      </c>
      <c r="K486" t="s">
        <v>432</v>
      </c>
    </row>
    <row r="487" spans="1:11" x14ac:dyDescent="0.4">
      <c r="A487">
        <v>18</v>
      </c>
      <c r="B487" t="s">
        <v>173</v>
      </c>
      <c r="D487">
        <v>7.91</v>
      </c>
      <c r="E487">
        <v>10.055</v>
      </c>
      <c r="F487">
        <v>90.406000000000006</v>
      </c>
      <c r="G487">
        <v>58.552999999999997</v>
      </c>
      <c r="H487" t="s">
        <v>13</v>
      </c>
      <c r="K487" t="s">
        <v>431</v>
      </c>
    </row>
    <row r="488" spans="1:11" x14ac:dyDescent="0.4">
      <c r="A488">
        <v>19</v>
      </c>
      <c r="B488" t="s">
        <v>172</v>
      </c>
      <c r="D488">
        <v>7.9</v>
      </c>
      <c r="E488">
        <v>4.0709999999999997</v>
      </c>
      <c r="F488">
        <v>89.227999999999994</v>
      </c>
      <c r="G488">
        <v>3.3180000000000001</v>
      </c>
      <c r="H488" t="s">
        <v>13</v>
      </c>
      <c r="K488" t="s">
        <v>430</v>
      </c>
    </row>
    <row r="489" spans="1:11" x14ac:dyDescent="0.4">
      <c r="A489">
        <v>20</v>
      </c>
      <c r="B489" t="s">
        <v>171</v>
      </c>
      <c r="D489">
        <v>7.86</v>
      </c>
      <c r="E489">
        <v>12.936999999999999</v>
      </c>
      <c r="F489">
        <v>74.885999999999996</v>
      </c>
      <c r="G489">
        <v>182</v>
      </c>
      <c r="H489" t="s">
        <v>13</v>
      </c>
      <c r="K489" t="s">
        <v>429</v>
      </c>
    </row>
    <row r="490" spans="1:11" x14ac:dyDescent="0.4">
      <c r="A490">
        <v>21</v>
      </c>
      <c r="B490" t="s">
        <v>22</v>
      </c>
      <c r="D490">
        <v>7.85</v>
      </c>
      <c r="E490">
        <v>12.286</v>
      </c>
      <c r="G490">
        <v>154</v>
      </c>
      <c r="H490" t="s">
        <v>13</v>
      </c>
      <c r="K490" t="s">
        <v>428</v>
      </c>
    </row>
    <row r="491" spans="1:11" x14ac:dyDescent="0.4">
      <c r="A491">
        <v>22</v>
      </c>
      <c r="B491" t="s">
        <v>170</v>
      </c>
      <c r="F491">
        <v>113.907</v>
      </c>
      <c r="K491" t="s">
        <v>427</v>
      </c>
    </row>
    <row r="492" spans="1:11" x14ac:dyDescent="0.4">
      <c r="A492">
        <v>23</v>
      </c>
      <c r="B492" t="s">
        <v>169</v>
      </c>
      <c r="D492">
        <v>7.87</v>
      </c>
      <c r="E492">
        <v>43.366</v>
      </c>
      <c r="F492">
        <v>74.748999999999995</v>
      </c>
      <c r="G492">
        <v>3.496</v>
      </c>
      <c r="H492" t="s">
        <v>16</v>
      </c>
      <c r="K492" t="s">
        <v>426</v>
      </c>
    </row>
    <row r="493" spans="1:11" x14ac:dyDescent="0.4">
      <c r="A493">
        <v>24</v>
      </c>
      <c r="B493" t="s">
        <v>168</v>
      </c>
      <c r="D493">
        <v>7.89</v>
      </c>
      <c r="E493">
        <v>4.8049999999999997</v>
      </c>
      <c r="F493">
        <v>57.963000000000001</v>
      </c>
      <c r="G493">
        <v>5.3559999999999999</v>
      </c>
      <c r="H493" t="s">
        <v>13</v>
      </c>
      <c r="K493" t="s">
        <v>425</v>
      </c>
    </row>
    <row r="494" spans="1:11" x14ac:dyDescent="0.4">
      <c r="A494">
        <v>25</v>
      </c>
      <c r="B494" t="s">
        <v>167</v>
      </c>
      <c r="D494">
        <v>7.87</v>
      </c>
      <c r="E494">
        <v>0.63500000000000001</v>
      </c>
      <c r="F494">
        <v>86.603999999999999</v>
      </c>
      <c r="G494">
        <v>9</v>
      </c>
      <c r="H494" t="s">
        <v>13</v>
      </c>
      <c r="K494" t="s">
        <v>424</v>
      </c>
    </row>
    <row r="495" spans="1:11" x14ac:dyDescent="0.4">
      <c r="A495">
        <v>26</v>
      </c>
      <c r="B495" t="s">
        <v>166</v>
      </c>
      <c r="D495">
        <v>7.68</v>
      </c>
      <c r="E495">
        <v>0.23599999999999999</v>
      </c>
      <c r="F495">
        <v>75.304000000000002</v>
      </c>
      <c r="G495">
        <v>3</v>
      </c>
      <c r="H495" t="s">
        <v>16</v>
      </c>
      <c r="K495" t="s">
        <v>423</v>
      </c>
    </row>
    <row r="496" spans="1:11" x14ac:dyDescent="0.4">
      <c r="A496">
        <v>27</v>
      </c>
      <c r="B496" t="s">
        <v>165</v>
      </c>
      <c r="D496">
        <v>8.14</v>
      </c>
      <c r="E496">
        <v>0.9</v>
      </c>
      <c r="F496">
        <v>74.126999999999995</v>
      </c>
      <c r="G496">
        <v>12</v>
      </c>
      <c r="H496" t="s">
        <v>13</v>
      </c>
      <c r="K496" t="s">
        <v>422</v>
      </c>
    </row>
    <row r="497" spans="1:11" x14ac:dyDescent="0.4">
      <c r="A497">
        <v>28</v>
      </c>
      <c r="B497" t="s">
        <v>22</v>
      </c>
      <c r="H497" t="s">
        <v>95</v>
      </c>
      <c r="K497" t="s">
        <v>421</v>
      </c>
    </row>
    <row r="498" spans="1:11" x14ac:dyDescent="0.4">
      <c r="A498">
        <v>29</v>
      </c>
      <c r="B498" t="s">
        <v>164</v>
      </c>
      <c r="D498">
        <v>7.9</v>
      </c>
      <c r="E498">
        <v>6.3E-2</v>
      </c>
      <c r="F498">
        <v>101.84</v>
      </c>
      <c r="G498">
        <v>1</v>
      </c>
      <c r="H498" t="s">
        <v>16</v>
      </c>
      <c r="K498" t="s">
        <v>420</v>
      </c>
    </row>
    <row r="499" spans="1:11" x14ac:dyDescent="0.4">
      <c r="A499">
        <v>30</v>
      </c>
      <c r="B499" t="s">
        <v>163</v>
      </c>
      <c r="D499">
        <v>7.91</v>
      </c>
      <c r="E499">
        <v>0.218</v>
      </c>
      <c r="F499">
        <v>96.504999999999995</v>
      </c>
      <c r="G499">
        <v>3</v>
      </c>
      <c r="H499" t="s">
        <v>13</v>
      </c>
      <c r="K499" t="s">
        <v>419</v>
      </c>
    </row>
    <row r="500" spans="1:11" x14ac:dyDescent="0.4">
      <c r="A500">
        <v>31</v>
      </c>
      <c r="B500" t="s">
        <v>162</v>
      </c>
      <c r="D500">
        <v>7.69</v>
      </c>
      <c r="E500">
        <v>1.17</v>
      </c>
      <c r="F500">
        <v>116.66800000000001</v>
      </c>
      <c r="G500">
        <v>17</v>
      </c>
      <c r="H500" t="s">
        <v>13</v>
      </c>
      <c r="K500" t="s">
        <v>418</v>
      </c>
    </row>
    <row r="501" spans="1:11" x14ac:dyDescent="0.4">
      <c r="A501">
        <v>32</v>
      </c>
      <c r="B501" t="s">
        <v>161</v>
      </c>
      <c r="D501">
        <v>7.88</v>
      </c>
      <c r="E501">
        <v>1.333</v>
      </c>
      <c r="F501">
        <v>95.195999999999998</v>
      </c>
      <c r="G501">
        <v>8.0980000000000008</v>
      </c>
      <c r="H501" t="s">
        <v>13</v>
      </c>
      <c r="K501" t="s">
        <v>417</v>
      </c>
    </row>
    <row r="502" spans="1:11" x14ac:dyDescent="0.4">
      <c r="A502">
        <v>33</v>
      </c>
      <c r="B502" t="s">
        <v>160</v>
      </c>
      <c r="D502">
        <v>6.57</v>
      </c>
      <c r="E502">
        <v>0.67700000000000005</v>
      </c>
      <c r="F502">
        <v>52.646000000000001</v>
      </c>
      <c r="G502">
        <v>12</v>
      </c>
      <c r="H502" t="s">
        <v>13</v>
      </c>
      <c r="K502" t="s">
        <v>416</v>
      </c>
    </row>
    <row r="503" spans="1:11" x14ac:dyDescent="0.4">
      <c r="A503">
        <v>34</v>
      </c>
      <c r="B503" t="s">
        <v>159</v>
      </c>
      <c r="D503">
        <v>6.76</v>
      </c>
      <c r="E503">
        <v>3.9289999999999998</v>
      </c>
      <c r="F503">
        <v>62.052</v>
      </c>
      <c r="G503">
        <v>74</v>
      </c>
      <c r="H503" t="s">
        <v>13</v>
      </c>
      <c r="K503" t="s">
        <v>415</v>
      </c>
    </row>
    <row r="504" spans="1:11" x14ac:dyDescent="0.4">
      <c r="A504">
        <v>35</v>
      </c>
      <c r="B504" t="s">
        <v>22</v>
      </c>
      <c r="H504" t="s">
        <v>95</v>
      </c>
      <c r="K504" t="s">
        <v>414</v>
      </c>
    </row>
    <row r="505" spans="1:11" x14ac:dyDescent="0.4">
      <c r="A505">
        <v>36</v>
      </c>
      <c r="B505" t="s">
        <v>158</v>
      </c>
      <c r="F505">
        <v>93.878</v>
      </c>
      <c r="K505" t="s">
        <v>413</v>
      </c>
    </row>
    <row r="506" spans="1:11" x14ac:dyDescent="0.4">
      <c r="A506">
        <v>37</v>
      </c>
      <c r="B506" t="s">
        <v>157</v>
      </c>
      <c r="D506">
        <v>8.82</v>
      </c>
      <c r="E506">
        <v>0.65400000000000003</v>
      </c>
      <c r="F506">
        <v>67.396000000000001</v>
      </c>
      <c r="G506">
        <v>8</v>
      </c>
      <c r="H506" t="s">
        <v>16</v>
      </c>
      <c r="K506" t="s">
        <v>412</v>
      </c>
    </row>
    <row r="507" spans="1:11" x14ac:dyDescent="0.4">
      <c r="A507">
        <v>38</v>
      </c>
      <c r="B507" t="s">
        <v>156</v>
      </c>
      <c r="D507">
        <v>8.56</v>
      </c>
      <c r="E507">
        <v>5.7</v>
      </c>
      <c r="F507">
        <v>117.664</v>
      </c>
      <c r="G507">
        <v>78</v>
      </c>
      <c r="H507" t="s">
        <v>13</v>
      </c>
      <c r="K507" t="s">
        <v>411</v>
      </c>
    </row>
    <row r="509" spans="1:11" x14ac:dyDescent="0.4">
      <c r="A509" t="s">
        <v>504</v>
      </c>
    </row>
    <row r="511" spans="1:11" x14ac:dyDescent="0.4">
      <c r="B511" t="s">
        <v>3</v>
      </c>
      <c r="C511" t="s">
        <v>4</v>
      </c>
      <c r="D511" t="s">
        <v>5</v>
      </c>
      <c r="E511" t="s">
        <v>6</v>
      </c>
      <c r="F511" t="s">
        <v>7</v>
      </c>
      <c r="G511" t="s">
        <v>8</v>
      </c>
      <c r="H511" t="s">
        <v>9</v>
      </c>
      <c r="I511" t="s">
        <v>10</v>
      </c>
      <c r="J511" t="s">
        <v>11</v>
      </c>
      <c r="K511" t="s">
        <v>282</v>
      </c>
    </row>
    <row r="512" spans="1:11" x14ac:dyDescent="0.4">
      <c r="A512">
        <v>1</v>
      </c>
      <c r="B512" t="s">
        <v>12</v>
      </c>
      <c r="D512">
        <v>7.77</v>
      </c>
      <c r="E512">
        <v>1227.559</v>
      </c>
      <c r="G512">
        <v>66.938000000000002</v>
      </c>
      <c r="H512" t="s">
        <v>13</v>
      </c>
      <c r="I512">
        <v>1227.559</v>
      </c>
      <c r="K512" t="s">
        <v>448</v>
      </c>
    </row>
    <row r="513" spans="1:11" x14ac:dyDescent="0.4">
      <c r="A513">
        <v>2</v>
      </c>
      <c r="B513" t="s">
        <v>14</v>
      </c>
      <c r="D513">
        <v>7.77</v>
      </c>
      <c r="E513">
        <v>1045.6279999999999</v>
      </c>
      <c r="G513">
        <v>71.55</v>
      </c>
      <c r="H513" t="s">
        <v>13</v>
      </c>
      <c r="I513">
        <v>1045.6279999999999</v>
      </c>
      <c r="K513" t="s">
        <v>447</v>
      </c>
    </row>
    <row r="514" spans="1:11" x14ac:dyDescent="0.4">
      <c r="A514">
        <v>3</v>
      </c>
      <c r="B514" t="s">
        <v>15</v>
      </c>
      <c r="D514">
        <v>7.77</v>
      </c>
      <c r="E514">
        <v>1280.3889999999999</v>
      </c>
      <c r="G514">
        <v>75.843000000000004</v>
      </c>
      <c r="H514" t="s">
        <v>13</v>
      </c>
      <c r="I514">
        <v>1280.3889999999999</v>
      </c>
      <c r="K514" t="s">
        <v>446</v>
      </c>
    </row>
    <row r="515" spans="1:11" x14ac:dyDescent="0.4">
      <c r="A515">
        <v>4</v>
      </c>
      <c r="B515" t="s">
        <v>17</v>
      </c>
      <c r="D515">
        <v>7.79</v>
      </c>
      <c r="E515">
        <v>1133.6320000000001</v>
      </c>
      <c r="G515">
        <v>72.760999999999996</v>
      </c>
      <c r="H515" t="s">
        <v>13</v>
      </c>
      <c r="I515">
        <v>1133.6320000000001</v>
      </c>
      <c r="K515" t="s">
        <v>445</v>
      </c>
    </row>
    <row r="516" spans="1:11" x14ac:dyDescent="0.4">
      <c r="A516">
        <v>5</v>
      </c>
      <c r="B516" t="s">
        <v>18</v>
      </c>
      <c r="D516">
        <v>7.79</v>
      </c>
      <c r="E516">
        <v>1430.277</v>
      </c>
      <c r="G516">
        <v>108.738</v>
      </c>
      <c r="H516" t="s">
        <v>13</v>
      </c>
      <c r="I516">
        <v>1430.277</v>
      </c>
      <c r="K516" t="s">
        <v>444</v>
      </c>
    </row>
    <row r="517" spans="1:11" x14ac:dyDescent="0.4">
      <c r="A517">
        <v>6</v>
      </c>
      <c r="B517" t="s">
        <v>19</v>
      </c>
      <c r="D517">
        <v>7.79</v>
      </c>
      <c r="E517">
        <v>965.19600000000003</v>
      </c>
      <c r="G517">
        <v>95.072000000000003</v>
      </c>
      <c r="H517" t="s">
        <v>13</v>
      </c>
      <c r="I517">
        <v>965.19600000000003</v>
      </c>
      <c r="K517" t="s">
        <v>443</v>
      </c>
    </row>
    <row r="518" spans="1:11" x14ac:dyDescent="0.4">
      <c r="A518">
        <v>7</v>
      </c>
      <c r="B518" t="s">
        <v>20</v>
      </c>
      <c r="D518">
        <v>7.79</v>
      </c>
      <c r="E518">
        <v>990.52800000000002</v>
      </c>
      <c r="G518">
        <v>29.95</v>
      </c>
      <c r="H518" t="s">
        <v>13</v>
      </c>
      <c r="I518">
        <v>990.52800000000002</v>
      </c>
      <c r="K518" t="s">
        <v>442</v>
      </c>
    </row>
    <row r="519" spans="1:11" x14ac:dyDescent="0.4">
      <c r="A519">
        <v>8</v>
      </c>
      <c r="B519" t="s">
        <v>21</v>
      </c>
      <c r="D519">
        <v>7.79</v>
      </c>
      <c r="E519">
        <v>107.462</v>
      </c>
      <c r="G519">
        <v>10.205</v>
      </c>
      <c r="H519" t="s">
        <v>16</v>
      </c>
      <c r="I519">
        <v>107.462</v>
      </c>
      <c r="K519" t="s">
        <v>441</v>
      </c>
    </row>
    <row r="520" spans="1:11" x14ac:dyDescent="0.4">
      <c r="A520">
        <v>9</v>
      </c>
      <c r="B520" t="s">
        <v>22</v>
      </c>
      <c r="H520" t="s">
        <v>95</v>
      </c>
      <c r="K520" t="s">
        <v>440</v>
      </c>
    </row>
    <row r="521" spans="1:11" x14ac:dyDescent="0.4">
      <c r="A521">
        <v>10</v>
      </c>
      <c r="B521" t="s">
        <v>22</v>
      </c>
      <c r="H521" t="s">
        <v>95</v>
      </c>
      <c r="K521" t="s">
        <v>439</v>
      </c>
    </row>
    <row r="522" spans="1:11" x14ac:dyDescent="0.4">
      <c r="A522">
        <v>11</v>
      </c>
      <c r="B522" t="s">
        <v>24</v>
      </c>
      <c r="D522">
        <v>7.81</v>
      </c>
      <c r="E522">
        <v>642.43200000000002</v>
      </c>
      <c r="G522">
        <v>42.323999999999998</v>
      </c>
      <c r="H522" t="s">
        <v>16</v>
      </c>
      <c r="I522">
        <v>642.43200000000002</v>
      </c>
      <c r="K522" t="s">
        <v>438</v>
      </c>
    </row>
    <row r="523" spans="1:11" x14ac:dyDescent="0.4">
      <c r="A523">
        <v>12</v>
      </c>
      <c r="B523" t="s">
        <v>25</v>
      </c>
      <c r="D523">
        <v>7.82</v>
      </c>
      <c r="E523">
        <v>524.69100000000003</v>
      </c>
      <c r="G523">
        <v>13.138999999999999</v>
      </c>
      <c r="H523" t="s">
        <v>16</v>
      </c>
      <c r="I523">
        <v>524.69100000000003</v>
      </c>
      <c r="K523" t="s">
        <v>437</v>
      </c>
    </row>
    <row r="524" spans="1:11" x14ac:dyDescent="0.4">
      <c r="A524">
        <v>13</v>
      </c>
      <c r="B524" t="s">
        <v>26</v>
      </c>
      <c r="D524">
        <v>7.8</v>
      </c>
      <c r="E524">
        <v>583.399</v>
      </c>
      <c r="G524">
        <v>42.435000000000002</v>
      </c>
      <c r="H524" t="s">
        <v>16</v>
      </c>
      <c r="I524">
        <v>583.399</v>
      </c>
      <c r="K524" t="s">
        <v>436</v>
      </c>
    </row>
    <row r="525" spans="1:11" x14ac:dyDescent="0.4">
      <c r="A525">
        <v>14</v>
      </c>
      <c r="B525" t="s">
        <v>27</v>
      </c>
      <c r="D525">
        <v>7.83</v>
      </c>
      <c r="E525">
        <v>504.42</v>
      </c>
      <c r="G525">
        <v>27.454000000000001</v>
      </c>
      <c r="H525" t="s">
        <v>16</v>
      </c>
      <c r="I525">
        <v>504.42</v>
      </c>
      <c r="K525" t="s">
        <v>435</v>
      </c>
    </row>
    <row r="526" spans="1:11" x14ac:dyDescent="0.4">
      <c r="A526">
        <v>15</v>
      </c>
      <c r="B526" t="s">
        <v>28</v>
      </c>
      <c r="D526">
        <v>7.82</v>
      </c>
      <c r="E526">
        <v>614.58299999999997</v>
      </c>
      <c r="G526">
        <v>39.125</v>
      </c>
      <c r="H526" t="s">
        <v>16</v>
      </c>
      <c r="I526">
        <v>614.58299999999997</v>
      </c>
      <c r="K526" t="s">
        <v>434</v>
      </c>
    </row>
    <row r="527" spans="1:11" x14ac:dyDescent="0.4">
      <c r="A527">
        <v>16</v>
      </c>
      <c r="B527" t="s">
        <v>29</v>
      </c>
      <c r="D527">
        <v>7.83</v>
      </c>
      <c r="E527">
        <v>590.70799999999997</v>
      </c>
      <c r="G527">
        <v>42.115000000000002</v>
      </c>
      <c r="H527" t="s">
        <v>16</v>
      </c>
      <c r="I527">
        <v>590.70799999999997</v>
      </c>
      <c r="K527" t="s">
        <v>433</v>
      </c>
    </row>
    <row r="528" spans="1:11" x14ac:dyDescent="0.4">
      <c r="A528">
        <v>17</v>
      </c>
      <c r="B528" t="s">
        <v>22</v>
      </c>
      <c r="H528" t="s">
        <v>95</v>
      </c>
      <c r="K528" t="s">
        <v>432</v>
      </c>
    </row>
    <row r="529" spans="1:11" x14ac:dyDescent="0.4">
      <c r="A529">
        <v>18</v>
      </c>
      <c r="B529" t="s">
        <v>173</v>
      </c>
      <c r="D529">
        <v>7.86</v>
      </c>
      <c r="E529">
        <v>465.47899999999998</v>
      </c>
      <c r="G529">
        <v>35.904000000000003</v>
      </c>
      <c r="H529" t="s">
        <v>16</v>
      </c>
      <c r="I529">
        <v>465.47899999999998</v>
      </c>
      <c r="K529" t="s">
        <v>431</v>
      </c>
    </row>
    <row r="530" spans="1:11" x14ac:dyDescent="0.4">
      <c r="A530">
        <v>19</v>
      </c>
      <c r="B530" t="s">
        <v>172</v>
      </c>
      <c r="D530">
        <v>7.88</v>
      </c>
      <c r="E530">
        <v>473.14600000000002</v>
      </c>
      <c r="G530">
        <v>23.31</v>
      </c>
      <c r="H530" t="s">
        <v>16</v>
      </c>
      <c r="I530">
        <v>473.14600000000002</v>
      </c>
      <c r="K530" t="s">
        <v>430</v>
      </c>
    </row>
    <row r="531" spans="1:11" x14ac:dyDescent="0.4">
      <c r="A531">
        <v>20</v>
      </c>
      <c r="B531" t="s">
        <v>171</v>
      </c>
      <c r="D531">
        <v>7.89</v>
      </c>
      <c r="E531">
        <v>535.05799999999999</v>
      </c>
      <c r="G531">
        <v>68.98</v>
      </c>
      <c r="H531" t="s">
        <v>16</v>
      </c>
      <c r="I531">
        <v>535.05799999999999</v>
      </c>
      <c r="K531" t="s">
        <v>429</v>
      </c>
    </row>
    <row r="532" spans="1:11" x14ac:dyDescent="0.4">
      <c r="A532">
        <v>21</v>
      </c>
      <c r="B532" t="s">
        <v>22</v>
      </c>
      <c r="H532" t="s">
        <v>95</v>
      </c>
      <c r="K532" t="s">
        <v>428</v>
      </c>
    </row>
    <row r="533" spans="1:11" x14ac:dyDescent="0.4">
      <c r="A533">
        <v>22</v>
      </c>
      <c r="B533" t="s">
        <v>170</v>
      </c>
      <c r="D533">
        <v>7.88</v>
      </c>
      <c r="E533">
        <v>415.83699999999999</v>
      </c>
      <c r="G533">
        <v>33.896000000000001</v>
      </c>
      <c r="H533" t="s">
        <v>16</v>
      </c>
      <c r="I533">
        <v>415.83699999999999</v>
      </c>
      <c r="K533" t="s">
        <v>427</v>
      </c>
    </row>
    <row r="534" spans="1:11" x14ac:dyDescent="0.4">
      <c r="A534">
        <v>23</v>
      </c>
      <c r="B534" t="s">
        <v>169</v>
      </c>
      <c r="D534">
        <v>7.87</v>
      </c>
      <c r="E534">
        <v>487.72500000000002</v>
      </c>
      <c r="G534">
        <v>25.975000000000001</v>
      </c>
      <c r="H534" t="s">
        <v>16</v>
      </c>
      <c r="I534">
        <v>487.72500000000002</v>
      </c>
      <c r="K534" t="s">
        <v>426</v>
      </c>
    </row>
    <row r="535" spans="1:11" x14ac:dyDescent="0.4">
      <c r="A535">
        <v>24</v>
      </c>
      <c r="B535" t="s">
        <v>168</v>
      </c>
      <c r="D535">
        <v>7.87</v>
      </c>
      <c r="E535">
        <v>444.80200000000002</v>
      </c>
      <c r="G535">
        <v>26.715</v>
      </c>
      <c r="H535" t="s">
        <v>16</v>
      </c>
      <c r="I535">
        <v>444.80200000000002</v>
      </c>
      <c r="K535" t="s">
        <v>425</v>
      </c>
    </row>
    <row r="536" spans="1:11" x14ac:dyDescent="0.4">
      <c r="A536">
        <v>25</v>
      </c>
      <c r="B536" t="s">
        <v>167</v>
      </c>
      <c r="D536">
        <v>7.86</v>
      </c>
      <c r="E536">
        <v>380.911</v>
      </c>
      <c r="G536">
        <v>21.178000000000001</v>
      </c>
      <c r="H536" t="s">
        <v>16</v>
      </c>
      <c r="I536">
        <v>380.911</v>
      </c>
      <c r="K536" t="s">
        <v>424</v>
      </c>
    </row>
    <row r="537" spans="1:11" x14ac:dyDescent="0.4">
      <c r="A537">
        <v>26</v>
      </c>
      <c r="B537" t="s">
        <v>166</v>
      </c>
      <c r="D537">
        <v>7.87</v>
      </c>
      <c r="E537">
        <v>557.82799999999997</v>
      </c>
      <c r="G537">
        <v>22.782</v>
      </c>
      <c r="H537" t="s">
        <v>16</v>
      </c>
      <c r="I537">
        <v>557.82799999999997</v>
      </c>
      <c r="K537" t="s">
        <v>423</v>
      </c>
    </row>
    <row r="538" spans="1:11" x14ac:dyDescent="0.4">
      <c r="A538">
        <v>27</v>
      </c>
      <c r="B538" t="s">
        <v>165</v>
      </c>
      <c r="D538">
        <v>7.87</v>
      </c>
      <c r="E538">
        <v>472.435</v>
      </c>
      <c r="G538">
        <v>27.800999999999998</v>
      </c>
      <c r="H538" t="s">
        <v>16</v>
      </c>
      <c r="I538">
        <v>472.435</v>
      </c>
      <c r="K538" t="s">
        <v>422</v>
      </c>
    </row>
    <row r="539" spans="1:11" x14ac:dyDescent="0.4">
      <c r="A539">
        <v>28</v>
      </c>
      <c r="B539" t="s">
        <v>22</v>
      </c>
      <c r="H539" t="s">
        <v>95</v>
      </c>
      <c r="K539" t="s">
        <v>421</v>
      </c>
    </row>
    <row r="540" spans="1:11" x14ac:dyDescent="0.4">
      <c r="A540">
        <v>29</v>
      </c>
      <c r="B540" t="s">
        <v>164</v>
      </c>
      <c r="D540">
        <v>7.89</v>
      </c>
      <c r="E540">
        <v>418.76900000000001</v>
      </c>
      <c r="G540">
        <v>36.392000000000003</v>
      </c>
      <c r="H540" t="s">
        <v>16</v>
      </c>
      <c r="I540">
        <v>418.76900000000001</v>
      </c>
      <c r="K540" t="s">
        <v>420</v>
      </c>
    </row>
    <row r="541" spans="1:11" x14ac:dyDescent="0.4">
      <c r="A541">
        <v>30</v>
      </c>
      <c r="B541" t="s">
        <v>163</v>
      </c>
      <c r="D541">
        <v>7.89</v>
      </c>
      <c r="E541">
        <v>621.91600000000005</v>
      </c>
      <c r="G541">
        <v>25.248999999999999</v>
      </c>
      <c r="H541" t="s">
        <v>16</v>
      </c>
      <c r="I541">
        <v>621.91600000000005</v>
      </c>
      <c r="K541" t="s">
        <v>419</v>
      </c>
    </row>
    <row r="542" spans="1:11" x14ac:dyDescent="0.4">
      <c r="A542">
        <v>31</v>
      </c>
      <c r="B542" t="s">
        <v>162</v>
      </c>
      <c r="D542">
        <v>7.88</v>
      </c>
      <c r="E542">
        <v>357.94</v>
      </c>
      <c r="G542">
        <v>28.279</v>
      </c>
      <c r="H542" t="s">
        <v>16</v>
      </c>
      <c r="I542">
        <v>357.94</v>
      </c>
      <c r="K542" t="s">
        <v>418</v>
      </c>
    </row>
    <row r="543" spans="1:11" x14ac:dyDescent="0.4">
      <c r="A543">
        <v>32</v>
      </c>
      <c r="B543" t="s">
        <v>161</v>
      </c>
      <c r="D543">
        <v>7.87</v>
      </c>
      <c r="E543">
        <v>345.339</v>
      </c>
      <c r="G543">
        <v>27.866</v>
      </c>
      <c r="H543" t="s">
        <v>16</v>
      </c>
      <c r="I543">
        <v>345.339</v>
      </c>
      <c r="K543" t="s">
        <v>417</v>
      </c>
    </row>
    <row r="544" spans="1:11" x14ac:dyDescent="0.4">
      <c r="A544">
        <v>33</v>
      </c>
      <c r="B544" t="s">
        <v>160</v>
      </c>
      <c r="D544">
        <v>7.86</v>
      </c>
      <c r="E544">
        <v>533.26300000000003</v>
      </c>
      <c r="G544">
        <v>16.54</v>
      </c>
      <c r="H544" t="s">
        <v>16</v>
      </c>
      <c r="I544">
        <v>533.26300000000003</v>
      </c>
      <c r="K544" t="s">
        <v>416</v>
      </c>
    </row>
    <row r="545" spans="1:11" x14ac:dyDescent="0.4">
      <c r="A545">
        <v>34</v>
      </c>
      <c r="B545" t="s">
        <v>159</v>
      </c>
      <c r="D545">
        <v>7.86</v>
      </c>
      <c r="E545">
        <v>417.55799999999999</v>
      </c>
      <c r="G545">
        <v>21.065000000000001</v>
      </c>
      <c r="H545" t="s">
        <v>16</v>
      </c>
      <c r="I545">
        <v>417.55799999999999</v>
      </c>
      <c r="K545" t="s">
        <v>415</v>
      </c>
    </row>
    <row r="546" spans="1:11" x14ac:dyDescent="0.4">
      <c r="A546">
        <v>35</v>
      </c>
      <c r="B546" t="s">
        <v>22</v>
      </c>
      <c r="K546" t="s">
        <v>414</v>
      </c>
    </row>
    <row r="547" spans="1:11" x14ac:dyDescent="0.4">
      <c r="A547">
        <v>36</v>
      </c>
      <c r="B547" t="s">
        <v>158</v>
      </c>
      <c r="D547">
        <v>7.87</v>
      </c>
      <c r="E547">
        <v>353.04500000000002</v>
      </c>
      <c r="G547">
        <v>18.390999999999998</v>
      </c>
      <c r="H547" t="s">
        <v>16</v>
      </c>
      <c r="I547">
        <v>353.04500000000002</v>
      </c>
      <c r="K547" t="s">
        <v>413</v>
      </c>
    </row>
    <row r="548" spans="1:11" x14ac:dyDescent="0.4">
      <c r="A548">
        <v>37</v>
      </c>
      <c r="B548" t="s">
        <v>157</v>
      </c>
      <c r="D548">
        <v>7.88</v>
      </c>
      <c r="E548">
        <v>247.75399999999999</v>
      </c>
      <c r="G548">
        <v>15.2</v>
      </c>
      <c r="H548" t="s">
        <v>16</v>
      </c>
      <c r="I548">
        <v>247.75399999999999</v>
      </c>
      <c r="K548" t="s">
        <v>412</v>
      </c>
    </row>
    <row r="549" spans="1:11" x14ac:dyDescent="0.4">
      <c r="A549">
        <v>38</v>
      </c>
      <c r="B549" t="s">
        <v>156</v>
      </c>
      <c r="D549">
        <v>7.87</v>
      </c>
      <c r="E549">
        <v>310.72199999999998</v>
      </c>
      <c r="G549">
        <v>21.488</v>
      </c>
      <c r="H549" t="s">
        <v>16</v>
      </c>
      <c r="I549">
        <v>310.72199999999998</v>
      </c>
      <c r="K549" t="s">
        <v>411</v>
      </c>
    </row>
    <row r="551" spans="1:11" x14ac:dyDescent="0.4">
      <c r="A551" t="s">
        <v>503</v>
      </c>
    </row>
    <row r="553" spans="1:11" x14ac:dyDescent="0.4">
      <c r="B553" t="s">
        <v>3</v>
      </c>
      <c r="C553" t="s">
        <v>4</v>
      </c>
      <c r="D553" t="s">
        <v>5</v>
      </c>
      <c r="E553" t="s">
        <v>6</v>
      </c>
      <c r="F553" t="s">
        <v>7</v>
      </c>
      <c r="G553" t="s">
        <v>8</v>
      </c>
      <c r="H553" t="s">
        <v>9</v>
      </c>
      <c r="I553" t="s">
        <v>10</v>
      </c>
      <c r="J553" t="s">
        <v>11</v>
      </c>
      <c r="K553" t="s">
        <v>282</v>
      </c>
    </row>
    <row r="554" spans="1:11" x14ac:dyDescent="0.4">
      <c r="A554">
        <v>1</v>
      </c>
      <c r="B554" t="s">
        <v>12</v>
      </c>
      <c r="D554">
        <v>7.77</v>
      </c>
      <c r="E554">
        <v>307.70299999999997</v>
      </c>
      <c r="G554">
        <v>6.6760000000000002</v>
      </c>
      <c r="H554" t="s">
        <v>13</v>
      </c>
      <c r="I554">
        <v>307.70299999999997</v>
      </c>
      <c r="K554" t="s">
        <v>448</v>
      </c>
    </row>
    <row r="555" spans="1:11" x14ac:dyDescent="0.4">
      <c r="A555">
        <v>2</v>
      </c>
      <c r="B555" t="s">
        <v>14</v>
      </c>
      <c r="D555">
        <v>7.77</v>
      </c>
      <c r="E555">
        <v>225.36600000000001</v>
      </c>
      <c r="G555">
        <v>37.197000000000003</v>
      </c>
      <c r="H555" t="s">
        <v>13</v>
      </c>
      <c r="I555">
        <v>225.36600000000001</v>
      </c>
      <c r="K555" t="s">
        <v>447</v>
      </c>
    </row>
    <row r="556" spans="1:11" x14ac:dyDescent="0.4">
      <c r="A556">
        <v>3</v>
      </c>
      <c r="B556" t="s">
        <v>15</v>
      </c>
      <c r="D556">
        <v>7.78</v>
      </c>
      <c r="E556">
        <v>255.999</v>
      </c>
      <c r="G556">
        <v>2547</v>
      </c>
      <c r="H556" t="s">
        <v>13</v>
      </c>
      <c r="I556">
        <v>255.999</v>
      </c>
      <c r="K556" t="s">
        <v>446</v>
      </c>
    </row>
    <row r="557" spans="1:11" x14ac:dyDescent="0.4">
      <c r="A557">
        <v>4</v>
      </c>
      <c r="B557" t="s">
        <v>17</v>
      </c>
      <c r="D557">
        <v>7.78</v>
      </c>
      <c r="E557">
        <v>249.34100000000001</v>
      </c>
      <c r="G557">
        <v>273.28100000000001</v>
      </c>
      <c r="H557" t="s">
        <v>13</v>
      </c>
      <c r="I557">
        <v>249.34100000000001</v>
      </c>
      <c r="K557" t="s">
        <v>445</v>
      </c>
    </row>
    <row r="558" spans="1:11" x14ac:dyDescent="0.4">
      <c r="A558">
        <v>5</v>
      </c>
      <c r="B558" t="s">
        <v>18</v>
      </c>
      <c r="D558">
        <v>7.79</v>
      </c>
      <c r="E558">
        <v>256.233</v>
      </c>
      <c r="G558">
        <v>30.3</v>
      </c>
      <c r="H558" t="s">
        <v>13</v>
      </c>
      <c r="I558">
        <v>256.233</v>
      </c>
      <c r="K558" t="s">
        <v>444</v>
      </c>
    </row>
    <row r="559" spans="1:11" x14ac:dyDescent="0.4">
      <c r="A559">
        <v>6</v>
      </c>
      <c r="B559" t="s">
        <v>19</v>
      </c>
      <c r="D559">
        <v>7.79</v>
      </c>
      <c r="E559">
        <v>272.69799999999998</v>
      </c>
      <c r="G559">
        <v>7.3410000000000002</v>
      </c>
      <c r="H559" t="s">
        <v>13</v>
      </c>
      <c r="I559">
        <v>272.69799999999998</v>
      </c>
      <c r="K559" t="s">
        <v>443</v>
      </c>
    </row>
    <row r="560" spans="1:11" x14ac:dyDescent="0.4">
      <c r="A560">
        <v>7</v>
      </c>
      <c r="B560" t="s">
        <v>20</v>
      </c>
      <c r="D560">
        <v>7.8</v>
      </c>
      <c r="E560">
        <v>229.316</v>
      </c>
      <c r="G560">
        <v>19.888999999999999</v>
      </c>
      <c r="H560" t="s">
        <v>16</v>
      </c>
      <c r="I560">
        <v>229.316</v>
      </c>
      <c r="K560" t="s">
        <v>442</v>
      </c>
    </row>
    <row r="561" spans="1:11" x14ac:dyDescent="0.4">
      <c r="A561">
        <v>8</v>
      </c>
      <c r="B561" t="s">
        <v>21</v>
      </c>
      <c r="D561">
        <v>7.79</v>
      </c>
      <c r="E561">
        <v>45.686999999999998</v>
      </c>
      <c r="G561">
        <v>4.9989999999999997</v>
      </c>
      <c r="H561" t="s">
        <v>16</v>
      </c>
      <c r="I561">
        <v>45.686999999999998</v>
      </c>
      <c r="K561" t="s">
        <v>441</v>
      </c>
    </row>
    <row r="562" spans="1:11" x14ac:dyDescent="0.4">
      <c r="A562">
        <v>9</v>
      </c>
      <c r="B562" t="s">
        <v>22</v>
      </c>
      <c r="H562" t="s">
        <v>95</v>
      </c>
      <c r="K562" t="s">
        <v>440</v>
      </c>
    </row>
    <row r="563" spans="1:11" x14ac:dyDescent="0.4">
      <c r="A563">
        <v>10</v>
      </c>
      <c r="B563" t="s">
        <v>22</v>
      </c>
      <c r="H563" t="s">
        <v>95</v>
      </c>
      <c r="K563" t="s">
        <v>439</v>
      </c>
    </row>
    <row r="564" spans="1:11" x14ac:dyDescent="0.4">
      <c r="A564">
        <v>11</v>
      </c>
      <c r="B564" t="s">
        <v>24</v>
      </c>
      <c r="D564">
        <v>7.81</v>
      </c>
      <c r="E564">
        <v>110.63500000000001</v>
      </c>
      <c r="G564">
        <v>633.60900000000004</v>
      </c>
      <c r="H564" t="s">
        <v>13</v>
      </c>
      <c r="I564">
        <v>110.63500000000001</v>
      </c>
      <c r="K564" t="s">
        <v>438</v>
      </c>
    </row>
    <row r="565" spans="1:11" x14ac:dyDescent="0.4">
      <c r="A565">
        <v>12</v>
      </c>
      <c r="B565" t="s">
        <v>25</v>
      </c>
      <c r="D565">
        <v>7.82</v>
      </c>
      <c r="E565">
        <v>91.488</v>
      </c>
      <c r="G565">
        <v>30.867999999999999</v>
      </c>
      <c r="H565" t="s">
        <v>13</v>
      </c>
      <c r="I565">
        <v>91.488</v>
      </c>
      <c r="K565" t="s">
        <v>437</v>
      </c>
    </row>
    <row r="566" spans="1:11" x14ac:dyDescent="0.4">
      <c r="A566">
        <v>13</v>
      </c>
      <c r="B566" t="s">
        <v>26</v>
      </c>
      <c r="D566">
        <v>7.79</v>
      </c>
      <c r="E566">
        <v>98.111000000000004</v>
      </c>
      <c r="G566">
        <v>7.3949999999999996</v>
      </c>
      <c r="H566" t="s">
        <v>13</v>
      </c>
      <c r="I566">
        <v>98.111000000000004</v>
      </c>
      <c r="K566" t="s">
        <v>436</v>
      </c>
    </row>
    <row r="567" spans="1:11" x14ac:dyDescent="0.4">
      <c r="A567">
        <v>14</v>
      </c>
      <c r="B567" t="s">
        <v>27</v>
      </c>
      <c r="D567">
        <v>7.83</v>
      </c>
      <c r="E567">
        <v>74.13</v>
      </c>
      <c r="G567">
        <v>8.0609999999999999</v>
      </c>
      <c r="H567" t="s">
        <v>13</v>
      </c>
      <c r="I567">
        <v>74.13</v>
      </c>
      <c r="K567" t="s">
        <v>435</v>
      </c>
    </row>
    <row r="568" spans="1:11" x14ac:dyDescent="0.4">
      <c r="A568">
        <v>15</v>
      </c>
      <c r="B568" t="s">
        <v>28</v>
      </c>
      <c r="D568">
        <v>7.83</v>
      </c>
      <c r="E568">
        <v>101.72</v>
      </c>
      <c r="G568">
        <v>44.84</v>
      </c>
      <c r="H568" t="s">
        <v>13</v>
      </c>
      <c r="I568">
        <v>101.72</v>
      </c>
      <c r="K568" t="s">
        <v>434</v>
      </c>
    </row>
    <row r="569" spans="1:11" x14ac:dyDescent="0.4">
      <c r="A569">
        <v>16</v>
      </c>
      <c r="B569" t="s">
        <v>29</v>
      </c>
      <c r="D569">
        <v>7.83</v>
      </c>
      <c r="E569">
        <v>89.792000000000002</v>
      </c>
      <c r="G569">
        <v>8.2750000000000004</v>
      </c>
      <c r="H569" t="s">
        <v>13</v>
      </c>
      <c r="I569">
        <v>89.792000000000002</v>
      </c>
      <c r="K569" t="s">
        <v>433</v>
      </c>
    </row>
    <row r="570" spans="1:11" x14ac:dyDescent="0.4">
      <c r="A570">
        <v>17</v>
      </c>
      <c r="B570" t="s">
        <v>22</v>
      </c>
      <c r="H570" t="s">
        <v>95</v>
      </c>
      <c r="K570" t="s">
        <v>432</v>
      </c>
    </row>
    <row r="571" spans="1:11" x14ac:dyDescent="0.4">
      <c r="A571">
        <v>18</v>
      </c>
      <c r="B571" t="s">
        <v>173</v>
      </c>
      <c r="D571">
        <v>7.88</v>
      </c>
      <c r="E571">
        <v>90.406000000000006</v>
      </c>
      <c r="G571">
        <v>4.3019999999999996</v>
      </c>
      <c r="H571" t="s">
        <v>13</v>
      </c>
      <c r="I571">
        <v>90.406000000000006</v>
      </c>
      <c r="K571" t="s">
        <v>431</v>
      </c>
    </row>
    <row r="572" spans="1:11" x14ac:dyDescent="0.4">
      <c r="A572">
        <v>19</v>
      </c>
      <c r="B572" t="s">
        <v>172</v>
      </c>
      <c r="D572">
        <v>7.86</v>
      </c>
      <c r="E572">
        <v>89.227999999999994</v>
      </c>
      <c r="G572">
        <v>4.6639999999999997</v>
      </c>
      <c r="H572" t="s">
        <v>13</v>
      </c>
      <c r="I572">
        <v>89.227999999999994</v>
      </c>
      <c r="K572" t="s">
        <v>430</v>
      </c>
    </row>
    <row r="573" spans="1:11" x14ac:dyDescent="0.4">
      <c r="A573">
        <v>20</v>
      </c>
      <c r="B573" t="s">
        <v>171</v>
      </c>
      <c r="D573">
        <v>7.87</v>
      </c>
      <c r="E573">
        <v>74.885999999999996</v>
      </c>
      <c r="G573">
        <v>7.8070000000000004</v>
      </c>
      <c r="H573" t="s">
        <v>13</v>
      </c>
      <c r="I573">
        <v>74.885999999999996</v>
      </c>
      <c r="K573" t="s">
        <v>429</v>
      </c>
    </row>
    <row r="574" spans="1:11" x14ac:dyDescent="0.4">
      <c r="A574">
        <v>21</v>
      </c>
      <c r="B574" t="s">
        <v>22</v>
      </c>
      <c r="H574" t="s">
        <v>95</v>
      </c>
      <c r="K574" t="s">
        <v>428</v>
      </c>
    </row>
    <row r="575" spans="1:11" x14ac:dyDescent="0.4">
      <c r="A575">
        <v>22</v>
      </c>
      <c r="B575" t="s">
        <v>170</v>
      </c>
      <c r="D575">
        <v>7.84</v>
      </c>
      <c r="E575">
        <v>113.907</v>
      </c>
      <c r="G575">
        <v>11.682</v>
      </c>
      <c r="H575" t="s">
        <v>13</v>
      </c>
      <c r="I575">
        <v>113.907</v>
      </c>
      <c r="K575" t="s">
        <v>427</v>
      </c>
    </row>
    <row r="576" spans="1:11" x14ac:dyDescent="0.4">
      <c r="A576">
        <v>23</v>
      </c>
      <c r="B576" t="s">
        <v>169</v>
      </c>
      <c r="D576">
        <v>7.87</v>
      </c>
      <c r="E576">
        <v>74.748999999999995</v>
      </c>
      <c r="G576">
        <v>6.8380000000000001</v>
      </c>
      <c r="H576" t="s">
        <v>13</v>
      </c>
      <c r="I576">
        <v>74.748999999999995</v>
      </c>
      <c r="K576" t="s">
        <v>426</v>
      </c>
    </row>
    <row r="577" spans="1:11" x14ac:dyDescent="0.4">
      <c r="A577">
        <v>24</v>
      </c>
      <c r="B577" t="s">
        <v>168</v>
      </c>
      <c r="D577">
        <v>7.88</v>
      </c>
      <c r="E577">
        <v>57.963000000000001</v>
      </c>
      <c r="G577">
        <v>20.082000000000001</v>
      </c>
      <c r="H577" t="s">
        <v>13</v>
      </c>
      <c r="I577">
        <v>57.963000000000001</v>
      </c>
      <c r="K577" t="s">
        <v>425</v>
      </c>
    </row>
    <row r="578" spans="1:11" x14ac:dyDescent="0.4">
      <c r="A578">
        <v>25</v>
      </c>
      <c r="B578" t="s">
        <v>167</v>
      </c>
      <c r="D578">
        <v>7.88</v>
      </c>
      <c r="E578">
        <v>86.603999999999999</v>
      </c>
      <c r="G578">
        <v>3.3839999999999999</v>
      </c>
      <c r="H578" t="s">
        <v>13</v>
      </c>
      <c r="I578">
        <v>86.603999999999999</v>
      </c>
      <c r="K578" t="s">
        <v>424</v>
      </c>
    </row>
    <row r="579" spans="1:11" x14ac:dyDescent="0.4">
      <c r="A579">
        <v>26</v>
      </c>
      <c r="B579" t="s">
        <v>166</v>
      </c>
      <c r="D579">
        <v>7.86</v>
      </c>
      <c r="E579">
        <v>75.304000000000002</v>
      </c>
      <c r="G579">
        <v>8.673</v>
      </c>
      <c r="H579" t="s">
        <v>13</v>
      </c>
      <c r="I579">
        <v>75.304000000000002</v>
      </c>
      <c r="K579" t="s">
        <v>423</v>
      </c>
    </row>
    <row r="580" spans="1:11" x14ac:dyDescent="0.4">
      <c r="A580">
        <v>27</v>
      </c>
      <c r="B580" t="s">
        <v>165</v>
      </c>
      <c r="D580">
        <v>7.88</v>
      </c>
      <c r="E580">
        <v>74.126999999999995</v>
      </c>
      <c r="G580">
        <v>18.428000000000001</v>
      </c>
      <c r="H580" t="s">
        <v>13</v>
      </c>
      <c r="I580">
        <v>74.126999999999995</v>
      </c>
      <c r="K580" t="s">
        <v>422</v>
      </c>
    </row>
    <row r="581" spans="1:11" x14ac:dyDescent="0.4">
      <c r="A581">
        <v>28</v>
      </c>
      <c r="B581" t="s">
        <v>22</v>
      </c>
      <c r="H581" t="s">
        <v>95</v>
      </c>
      <c r="K581" t="s">
        <v>421</v>
      </c>
    </row>
    <row r="582" spans="1:11" x14ac:dyDescent="0.4">
      <c r="A582">
        <v>29</v>
      </c>
      <c r="B582" t="s">
        <v>164</v>
      </c>
      <c r="D582">
        <v>7.89</v>
      </c>
      <c r="E582">
        <v>101.84</v>
      </c>
      <c r="G582">
        <v>6.3360000000000003</v>
      </c>
      <c r="H582" t="s">
        <v>13</v>
      </c>
      <c r="I582">
        <v>101.84</v>
      </c>
      <c r="K582" t="s">
        <v>420</v>
      </c>
    </row>
    <row r="583" spans="1:11" x14ac:dyDescent="0.4">
      <c r="A583">
        <v>30</v>
      </c>
      <c r="B583" t="s">
        <v>163</v>
      </c>
      <c r="D583">
        <v>7.9</v>
      </c>
      <c r="E583">
        <v>96.504999999999995</v>
      </c>
      <c r="G583">
        <v>59.186999999999998</v>
      </c>
      <c r="H583" t="s">
        <v>13</v>
      </c>
      <c r="I583">
        <v>96.504999999999995</v>
      </c>
      <c r="K583" t="s">
        <v>419</v>
      </c>
    </row>
    <row r="584" spans="1:11" x14ac:dyDescent="0.4">
      <c r="A584">
        <v>31</v>
      </c>
      <c r="B584" t="s">
        <v>162</v>
      </c>
      <c r="D584">
        <v>7.87</v>
      </c>
      <c r="E584">
        <v>116.66800000000001</v>
      </c>
      <c r="G584">
        <v>107.17</v>
      </c>
      <c r="H584" t="s">
        <v>13</v>
      </c>
      <c r="I584">
        <v>116.66800000000001</v>
      </c>
      <c r="K584" t="s">
        <v>418</v>
      </c>
    </row>
    <row r="585" spans="1:11" x14ac:dyDescent="0.4">
      <c r="A585">
        <v>32</v>
      </c>
      <c r="B585" t="s">
        <v>161</v>
      </c>
      <c r="D585">
        <v>7.87</v>
      </c>
      <c r="E585">
        <v>95.195999999999998</v>
      </c>
      <c r="G585">
        <v>3.13</v>
      </c>
      <c r="H585" t="s">
        <v>13</v>
      </c>
      <c r="I585">
        <v>95.195999999999998</v>
      </c>
      <c r="K585" t="s">
        <v>417</v>
      </c>
    </row>
    <row r="586" spans="1:11" x14ac:dyDescent="0.4">
      <c r="A586">
        <v>33</v>
      </c>
      <c r="B586" t="s">
        <v>160</v>
      </c>
      <c r="D586">
        <v>7.88</v>
      </c>
      <c r="E586">
        <v>52.646000000000001</v>
      </c>
      <c r="G586">
        <v>547</v>
      </c>
      <c r="H586" t="s">
        <v>13</v>
      </c>
      <c r="I586">
        <v>52.646000000000001</v>
      </c>
      <c r="K586" t="s">
        <v>416</v>
      </c>
    </row>
    <row r="587" spans="1:11" x14ac:dyDescent="0.4">
      <c r="A587">
        <v>34</v>
      </c>
      <c r="B587" t="s">
        <v>159</v>
      </c>
      <c r="D587">
        <v>7.86</v>
      </c>
      <c r="E587">
        <v>62.052</v>
      </c>
      <c r="G587">
        <v>3.359</v>
      </c>
      <c r="H587" t="s">
        <v>13</v>
      </c>
      <c r="I587">
        <v>62.052</v>
      </c>
      <c r="K587" t="s">
        <v>415</v>
      </c>
    </row>
    <row r="588" spans="1:11" x14ac:dyDescent="0.4">
      <c r="A588">
        <v>35</v>
      </c>
      <c r="B588" t="s">
        <v>22</v>
      </c>
      <c r="H588" t="s">
        <v>95</v>
      </c>
      <c r="K588" t="s">
        <v>414</v>
      </c>
    </row>
    <row r="589" spans="1:11" x14ac:dyDescent="0.4">
      <c r="A589">
        <v>36</v>
      </c>
      <c r="B589" t="s">
        <v>158</v>
      </c>
      <c r="D589">
        <v>7.86</v>
      </c>
      <c r="E589">
        <v>93.878</v>
      </c>
      <c r="G589">
        <v>27.257999999999999</v>
      </c>
      <c r="H589" t="s">
        <v>13</v>
      </c>
      <c r="I589">
        <v>93.878</v>
      </c>
      <c r="K589" t="s">
        <v>413</v>
      </c>
    </row>
    <row r="590" spans="1:11" x14ac:dyDescent="0.4">
      <c r="A590">
        <v>37</v>
      </c>
      <c r="B590" t="s">
        <v>157</v>
      </c>
      <c r="D590">
        <v>7.88</v>
      </c>
      <c r="E590">
        <v>67.396000000000001</v>
      </c>
      <c r="G590">
        <v>614</v>
      </c>
      <c r="H590" t="s">
        <v>13</v>
      </c>
      <c r="I590">
        <v>67.396000000000001</v>
      </c>
      <c r="K590" t="s">
        <v>412</v>
      </c>
    </row>
    <row r="591" spans="1:11" x14ac:dyDescent="0.4">
      <c r="A591">
        <v>38</v>
      </c>
      <c r="B591" t="s">
        <v>156</v>
      </c>
      <c r="D591">
        <v>7.9</v>
      </c>
      <c r="E591">
        <v>117.664</v>
      </c>
      <c r="G591">
        <v>17.254999999999999</v>
      </c>
      <c r="H591" t="s">
        <v>13</v>
      </c>
      <c r="I591">
        <v>117.664</v>
      </c>
      <c r="K591" t="s">
        <v>411</v>
      </c>
    </row>
    <row r="593" spans="1:18" x14ac:dyDescent="0.4">
      <c r="A593" t="s">
        <v>502</v>
      </c>
    </row>
    <row r="594" spans="1:18" x14ac:dyDescent="0.4">
      <c r="I594" t="s">
        <v>216</v>
      </c>
      <c r="Q594" t="s">
        <v>191</v>
      </c>
      <c r="R594" t="s">
        <v>192</v>
      </c>
    </row>
    <row r="595" spans="1:18" x14ac:dyDescent="0.4">
      <c r="B595" t="s">
        <v>3</v>
      </c>
      <c r="C595" t="s">
        <v>4</v>
      </c>
      <c r="D595" t="s">
        <v>5</v>
      </c>
      <c r="E595" t="s">
        <v>6</v>
      </c>
      <c r="F595" t="s">
        <v>7</v>
      </c>
      <c r="G595" t="s">
        <v>8</v>
      </c>
      <c r="H595" t="s">
        <v>217</v>
      </c>
      <c r="I595" cm="1">
        <f t="array" ref="I595:J599">LINEST(H598:H603,C598:C603,1,1)</f>
        <v>3.6215300844057805E-3</v>
      </c>
      <c r="J595">
        <v>-8.1823051792544611E-4</v>
      </c>
      <c r="L595" s="20" t="s">
        <v>218</v>
      </c>
      <c r="Q595" t="s">
        <v>27</v>
      </c>
      <c r="R595">
        <v>1.0846</v>
      </c>
    </row>
    <row r="596" spans="1:18" x14ac:dyDescent="0.4">
      <c r="A596">
        <v>1</v>
      </c>
      <c r="B596" t="s">
        <v>12</v>
      </c>
      <c r="C596" s="44">
        <v>0</v>
      </c>
      <c r="D596">
        <v>10.29</v>
      </c>
      <c r="E596">
        <v>53.305</v>
      </c>
      <c r="F596">
        <v>19473.509999999998</v>
      </c>
      <c r="G596">
        <v>2.1680000000000001</v>
      </c>
      <c r="H596">
        <f>E596/F596</f>
        <v>2.7373082715956192E-3</v>
      </c>
      <c r="I596">
        <v>1.4497685871076133E-4</v>
      </c>
      <c r="J596">
        <v>2.9099316297974122E-4</v>
      </c>
      <c r="K596" t="s">
        <v>219</v>
      </c>
      <c r="L596" s="21">
        <f>IF(G599&gt;3,C599,IF(G600&gt;3,C600,IF(G601&gt;3,C601,IF(G602&gt;3,C602,C603))))</f>
        <v>1.3228895304568755</v>
      </c>
      <c r="Q596" t="s">
        <v>28</v>
      </c>
      <c r="R596">
        <v>1.0726</v>
      </c>
    </row>
    <row r="597" spans="1:18" x14ac:dyDescent="0.4">
      <c r="A597">
        <v>2</v>
      </c>
      <c r="B597" t="s">
        <v>14</v>
      </c>
      <c r="C597" s="44">
        <v>0.16536119130710944</v>
      </c>
      <c r="D597">
        <v>10.44</v>
      </c>
      <c r="E597">
        <v>31.803000000000001</v>
      </c>
      <c r="F597">
        <v>13285.254999999999</v>
      </c>
      <c r="G597">
        <v>1.3380000000000001</v>
      </c>
      <c r="H597">
        <f>E597/F597</f>
        <v>2.3938569489257077E-3</v>
      </c>
      <c r="I597">
        <v>0.99363060580393536</v>
      </c>
      <c r="J597">
        <v>3.7396682789497441E-4</v>
      </c>
      <c r="K597" t="s">
        <v>220</v>
      </c>
      <c r="L597" s="22">
        <f>IF(G599&gt;10,C599,IF(G600&gt;10,#REF!,IF(G601&gt;10,C601,IF(G602&gt;10,C602,C603))))</f>
        <v>2.645779060913751</v>
      </c>
      <c r="Q597" t="s">
        <v>29</v>
      </c>
      <c r="R597">
        <v>1.1534</v>
      </c>
    </row>
    <row r="598" spans="1:18" x14ac:dyDescent="0.4">
      <c r="A598">
        <v>3</v>
      </c>
      <c r="B598" t="s">
        <v>15</v>
      </c>
      <c r="C598" s="44">
        <v>0.33072238261421888</v>
      </c>
      <c r="D598">
        <v>10.4</v>
      </c>
      <c r="E598">
        <v>4.3570000000000002</v>
      </c>
      <c r="F598">
        <v>16010.102000000001</v>
      </c>
      <c r="G598">
        <v>0.14499999999999999</v>
      </c>
      <c r="H598">
        <f>E598/F598</f>
        <v>2.7214067717994551E-4</v>
      </c>
      <c r="I598">
        <v>624.00320986122847</v>
      </c>
      <c r="J598">
        <v>4</v>
      </c>
      <c r="Q598" t="s">
        <v>173</v>
      </c>
      <c r="R598">
        <v>1.1053999999999999</v>
      </c>
    </row>
    <row r="599" spans="1:18" x14ac:dyDescent="0.4">
      <c r="A599">
        <v>4</v>
      </c>
      <c r="B599" t="s">
        <v>17</v>
      </c>
      <c r="C599" s="44">
        <v>0.66144476522843776</v>
      </c>
      <c r="D599">
        <v>10.42</v>
      </c>
      <c r="E599">
        <v>18.587</v>
      </c>
      <c r="F599">
        <v>14214.025</v>
      </c>
      <c r="G599">
        <v>1.014</v>
      </c>
      <c r="H599">
        <f>E599/F599</f>
        <v>1.3076521252776748E-3</v>
      </c>
      <c r="I599">
        <v>8.7267590443184826E-5</v>
      </c>
      <c r="J599">
        <v>5.5940475346331758E-7</v>
      </c>
      <c r="Q599" t="s">
        <v>172</v>
      </c>
      <c r="R599" s="10">
        <v>1.0463</v>
      </c>
    </row>
    <row r="600" spans="1:18" x14ac:dyDescent="0.4">
      <c r="A600">
        <v>5</v>
      </c>
      <c r="B600" t="s">
        <v>18</v>
      </c>
      <c r="C600" s="44">
        <v>1.3228895304568755</v>
      </c>
      <c r="D600">
        <v>10.42</v>
      </c>
      <c r="E600">
        <v>98.394999999999996</v>
      </c>
      <c r="F600">
        <v>21931.449000000001</v>
      </c>
      <c r="G600">
        <v>7.1479999999999997</v>
      </c>
      <c r="H600">
        <f t="shared" ref="H600:H603" si="95">E600/F600</f>
        <v>4.4864796667105763E-3</v>
      </c>
      <c r="Q600" t="s">
        <v>171</v>
      </c>
      <c r="R600">
        <v>1.1154999999999999</v>
      </c>
    </row>
    <row r="601" spans="1:18" x14ac:dyDescent="0.4">
      <c r="A601">
        <v>6</v>
      </c>
      <c r="B601" t="s">
        <v>19</v>
      </c>
      <c r="C601" s="44">
        <v>1.9843342956853132</v>
      </c>
      <c r="D601">
        <v>10.42</v>
      </c>
      <c r="E601">
        <v>109.11199999999999</v>
      </c>
      <c r="F601">
        <v>17537.508000000002</v>
      </c>
      <c r="G601">
        <v>4.9560000000000004</v>
      </c>
      <c r="H601">
        <f t="shared" si="95"/>
        <v>6.2216365061672383E-3</v>
      </c>
      <c r="Q601" t="s">
        <v>170</v>
      </c>
      <c r="R601">
        <v>1.0873999999999999</v>
      </c>
    </row>
    <row r="602" spans="1:18" x14ac:dyDescent="0.4">
      <c r="A602">
        <v>7</v>
      </c>
      <c r="B602" t="s">
        <v>20</v>
      </c>
      <c r="C602" s="44">
        <v>2.645779060913751</v>
      </c>
      <c r="D602">
        <v>10.43</v>
      </c>
      <c r="E602">
        <v>265.87299999999999</v>
      </c>
      <c r="F602">
        <v>29293.133000000002</v>
      </c>
      <c r="G602">
        <v>10.048999999999999</v>
      </c>
      <c r="H602">
        <f t="shared" si="95"/>
        <v>9.0762910201513773E-3</v>
      </c>
      <c r="I602" s="23" t="s">
        <v>221</v>
      </c>
      <c r="J602" s="23" t="s">
        <v>222</v>
      </c>
      <c r="K602" s="9" t="s">
        <v>194</v>
      </c>
      <c r="O602" s="24" t="s">
        <v>223</v>
      </c>
      <c r="Q602" t="s">
        <v>169</v>
      </c>
      <c r="R602">
        <v>1.0898000000000001</v>
      </c>
    </row>
    <row r="603" spans="1:18" x14ac:dyDescent="0.4">
      <c r="A603">
        <v>8</v>
      </c>
      <c r="B603" t="s">
        <v>21</v>
      </c>
      <c r="C603" s="44">
        <v>3.3072238261421889</v>
      </c>
      <c r="D603">
        <v>10.44</v>
      </c>
      <c r="E603">
        <v>151.10300000000001</v>
      </c>
      <c r="F603">
        <v>13919.142</v>
      </c>
      <c r="G603">
        <v>5.3079999999999998</v>
      </c>
      <c r="H603">
        <f t="shared" si="95"/>
        <v>1.0855769701896856E-2</v>
      </c>
      <c r="I603">
        <f>AVERAGE(I606:I608)</f>
        <v>1.5751190977333411</v>
      </c>
      <c r="J603">
        <v>2.9</v>
      </c>
      <c r="Q603" t="s">
        <v>168</v>
      </c>
      <c r="R603">
        <v>1.0536000000000001</v>
      </c>
    </row>
    <row r="604" spans="1:18" x14ac:dyDescent="0.4">
      <c r="A604">
        <v>9</v>
      </c>
      <c r="B604" t="s">
        <v>22</v>
      </c>
      <c r="I604" s="23" t="s">
        <v>224</v>
      </c>
      <c r="J604" s="9" t="s">
        <v>225</v>
      </c>
      <c r="K604" s="9" t="s">
        <v>226</v>
      </c>
      <c r="Q604" t="s">
        <v>167</v>
      </c>
      <c r="R604" s="10">
        <v>1.1217999999999999</v>
      </c>
    </row>
    <row r="605" spans="1:18" x14ac:dyDescent="0.4">
      <c r="A605">
        <v>10</v>
      </c>
      <c r="B605" t="s">
        <v>22</v>
      </c>
      <c r="L605" s="23" t="s">
        <v>227</v>
      </c>
      <c r="M605" s="23" t="s">
        <v>228</v>
      </c>
      <c r="N605" s="9" t="s">
        <v>231</v>
      </c>
      <c r="O605" s="9"/>
      <c r="P605" s="9"/>
      <c r="Q605" t="s">
        <v>166</v>
      </c>
      <c r="R605">
        <v>1.198</v>
      </c>
    </row>
    <row r="606" spans="1:18" x14ac:dyDescent="0.4">
      <c r="A606">
        <v>11</v>
      </c>
      <c r="B606" t="s">
        <v>24</v>
      </c>
      <c r="D606">
        <v>10.39</v>
      </c>
      <c r="E606">
        <v>47.165999999999997</v>
      </c>
      <c r="F606">
        <v>5289.1940000000004</v>
      </c>
      <c r="G606">
        <v>1.4690000000000001</v>
      </c>
      <c r="H606">
        <f t="shared" ref="H606:H611" si="96">E606/F606</f>
        <v>8.9174267383650505E-3</v>
      </c>
      <c r="I606">
        <f>((H606-$J$595)/$I$595)</f>
        <v>2.6882718158857766</v>
      </c>
      <c r="J606">
        <f>(I606-IF(I603&gt;0,I603,0))</f>
        <v>1.1131527181524354</v>
      </c>
      <c r="K606">
        <f>J606*1.1</f>
        <v>1.2244679899676791</v>
      </c>
      <c r="L606">
        <f>AVERAGE(K606:K608)</f>
        <v>0</v>
      </c>
      <c r="M606">
        <f>STDEV(K607:K608)</f>
        <v>0.28208878034971757</v>
      </c>
      <c r="N606" t="str">
        <f>_xlfn.CONCAT(ROUND(L606,1)," ± ",ROUND(M606,1))</f>
        <v>0 ± 0.3</v>
      </c>
      <c r="Q606" t="s">
        <v>165</v>
      </c>
      <c r="R606">
        <v>1.1537999999999999</v>
      </c>
    </row>
    <row r="607" spans="1:18" x14ac:dyDescent="0.4">
      <c r="A607">
        <v>12</v>
      </c>
      <c r="B607" t="s">
        <v>25</v>
      </c>
      <c r="D607">
        <v>10.44</v>
      </c>
      <c r="E607">
        <v>23.515999999999998</v>
      </c>
      <c r="F607">
        <v>6667.125</v>
      </c>
      <c r="G607">
        <v>1.133</v>
      </c>
      <c r="H607">
        <f t="shared" si="96"/>
        <v>3.5271575079213299E-3</v>
      </c>
      <c r="I607">
        <f t="shared" ref="I607:I611" si="97">((H607-$J$595)/$I$595)</f>
        <v>1.1998762745497851</v>
      </c>
      <c r="J607">
        <f>(I607-IF(I603&gt;0,I603,0))</f>
        <v>-0.37524282318355606</v>
      </c>
      <c r="K607">
        <f>J607*1.1</f>
        <v>-0.4127671055019117</v>
      </c>
      <c r="Q607" t="s">
        <v>164</v>
      </c>
      <c r="R607">
        <v>1.1183000000000001</v>
      </c>
    </row>
    <row r="608" spans="1:18" x14ac:dyDescent="0.4">
      <c r="A608">
        <v>13</v>
      </c>
      <c r="B608" t="s">
        <v>26</v>
      </c>
      <c r="D608">
        <v>10.41</v>
      </c>
      <c r="E608">
        <v>12.089</v>
      </c>
      <c r="F608">
        <v>5460.875</v>
      </c>
      <c r="G608">
        <v>0.19400000000000001</v>
      </c>
      <c r="H608">
        <f t="shared" si="96"/>
        <v>2.2137477968274316E-3</v>
      </c>
      <c r="I608">
        <f t="shared" si="97"/>
        <v>0.83720920276446187</v>
      </c>
      <c r="J608">
        <f>(I608-IF(I603&gt;0,I603,0))</f>
        <v>-0.73790989496887927</v>
      </c>
      <c r="K608" s="30">
        <f>J608*1.1</f>
        <v>-0.81170088446576727</v>
      </c>
      <c r="L608" s="25" t="s">
        <v>227</v>
      </c>
      <c r="M608" s="25" t="s">
        <v>228</v>
      </c>
      <c r="N608" s="26" t="s">
        <v>229</v>
      </c>
      <c r="O608" s="26" t="s">
        <v>230</v>
      </c>
      <c r="P608" s="26" t="s">
        <v>231</v>
      </c>
      <c r="Q608" t="s">
        <v>163</v>
      </c>
      <c r="R608">
        <v>1.1448</v>
      </c>
    </row>
    <row r="609" spans="1:18" x14ac:dyDescent="0.4">
      <c r="A609">
        <v>14</v>
      </c>
      <c r="B609" t="s">
        <v>27</v>
      </c>
      <c r="D609">
        <v>10.43</v>
      </c>
      <c r="E609">
        <v>47.228000000000002</v>
      </c>
      <c r="F609">
        <v>6517.9470000000001</v>
      </c>
      <c r="G609">
        <v>1.758</v>
      </c>
      <c r="H609">
        <f t="shared" si="96"/>
        <v>7.245839832695786E-3</v>
      </c>
      <c r="I609">
        <f t="shared" si="97"/>
        <v>2.2267025711990969</v>
      </c>
      <c r="J609">
        <f>(I609-IF($I$603&gt;0,$I$603,0))</f>
        <v>0.65158347346575574</v>
      </c>
      <c r="K609">
        <f>J609/R595*1.1</f>
        <v>0.66083516578677048</v>
      </c>
      <c r="L609" s="27">
        <f>AVERAGE(K609:K611)</f>
        <v>1.3803494478669005</v>
      </c>
      <c r="M609" s="27">
        <f>STDEV(K609:K611)</f>
        <v>1.3840426346971799</v>
      </c>
      <c r="N609" s="28">
        <f>L609/J603*100</f>
        <v>47.598256822996568</v>
      </c>
      <c r="O609" s="29">
        <f>M609/J603*100</f>
        <v>47.725608093006208</v>
      </c>
      <c r="P609" s="29" t="str">
        <f>_xlfn.CONCAT(ROUND(N609,1)," ± ",ROUND(O609,1))</f>
        <v>47.6 ± 47.7</v>
      </c>
      <c r="Q609" t="s">
        <v>162</v>
      </c>
      <c r="R609">
        <v>1.0492999999999999</v>
      </c>
    </row>
    <row r="610" spans="1:18" x14ac:dyDescent="0.4">
      <c r="A610">
        <v>15</v>
      </c>
      <c r="B610" t="s">
        <v>28</v>
      </c>
      <c r="D610">
        <v>10.47</v>
      </c>
      <c r="E610">
        <v>103.342</v>
      </c>
      <c r="F610">
        <v>6712.6419999999998</v>
      </c>
      <c r="G610">
        <v>4.3220000000000001</v>
      </c>
      <c r="H610">
        <f t="shared" si="96"/>
        <v>1.5395130561111407E-2</v>
      </c>
      <c r="I610">
        <f t="shared" si="97"/>
        <v>4.4769367370027346</v>
      </c>
      <c r="J610">
        <f t="shared" ref="J610:J611" si="98">(I610-IF($I$603&gt;0,$I$603,0))</f>
        <v>2.9018176392693933</v>
      </c>
      <c r="K610">
        <f>J610/R596*1.1</f>
        <v>2.9759457423049906</v>
      </c>
      <c r="Q610" t="s">
        <v>161</v>
      </c>
      <c r="R610">
        <v>1.0704</v>
      </c>
    </row>
    <row r="611" spans="1:18" x14ac:dyDescent="0.4">
      <c r="A611">
        <v>16</v>
      </c>
      <c r="B611" t="s">
        <v>29</v>
      </c>
      <c r="D611">
        <v>10.45</v>
      </c>
      <c r="E611">
        <v>43.279000000000003</v>
      </c>
      <c r="F611">
        <v>6363.6369999999997</v>
      </c>
      <c r="G611">
        <v>1.5269999999999999</v>
      </c>
      <c r="H611">
        <f t="shared" si="96"/>
        <v>6.8009850341872119E-3</v>
      </c>
      <c r="I611">
        <f t="shared" si="97"/>
        <v>2.1038664251115331</v>
      </c>
      <c r="J611">
        <f t="shared" si="98"/>
        <v>0.52874732737819197</v>
      </c>
      <c r="K611" s="30">
        <f>J611/R597*1.1</f>
        <v>0.50426743550893982</v>
      </c>
      <c r="Q611" t="s">
        <v>160</v>
      </c>
      <c r="R611">
        <v>1.1589</v>
      </c>
    </row>
    <row r="612" spans="1:18" x14ac:dyDescent="0.4">
      <c r="A612">
        <v>17</v>
      </c>
      <c r="B612" t="s">
        <v>22</v>
      </c>
      <c r="L612" s="23" t="s">
        <v>227</v>
      </c>
      <c r="M612" s="23" t="s">
        <v>228</v>
      </c>
      <c r="N612" s="9" t="s">
        <v>231</v>
      </c>
      <c r="Q612" t="s">
        <v>159</v>
      </c>
      <c r="R612">
        <v>1.0206</v>
      </c>
    </row>
    <row r="613" spans="1:18" x14ac:dyDescent="0.4">
      <c r="A613">
        <v>18</v>
      </c>
      <c r="B613" t="s">
        <v>173</v>
      </c>
      <c r="D613">
        <v>10.71</v>
      </c>
      <c r="E613">
        <v>74.442999999999998</v>
      </c>
      <c r="F613">
        <v>3930.0749999999998</v>
      </c>
      <c r="G613">
        <v>1.694</v>
      </c>
      <c r="H613">
        <f t="shared" ref="H613:H615" si="99">E613/F613</f>
        <v>1.8941877699534995E-2</v>
      </c>
      <c r="I613">
        <f t="shared" ref="I613:I615" si="100">((H613-$J$595)/$I$595)</f>
        <v>5.4562871926832752</v>
      </c>
      <c r="J613">
        <f>(I613-IF($I$435&gt;0,$I$435,0))</f>
        <v>-9.3403370607770757</v>
      </c>
      <c r="K613">
        <f>J613/R597*1.1</f>
        <v>-8.9078990522410137</v>
      </c>
      <c r="L613">
        <f>AVERAGE(K613:K615)</f>
        <v>-11.072656924613002</v>
      </c>
      <c r="M613">
        <f>STDEV(K613:K615)</f>
        <v>2.4402225422024912</v>
      </c>
      <c r="N613" t="str">
        <f>_xlfn.CONCAT(ROUND(L613,1)," ± ",ROUND(M613,1))</f>
        <v>-11.1 ± 2.4</v>
      </c>
      <c r="Q613" t="s">
        <v>158</v>
      </c>
      <c r="R613">
        <v>1.1289</v>
      </c>
    </row>
    <row r="614" spans="1:18" x14ac:dyDescent="0.4">
      <c r="A614">
        <v>19</v>
      </c>
      <c r="B614" t="s">
        <v>172</v>
      </c>
      <c r="D614">
        <v>10.75</v>
      </c>
      <c r="E614">
        <v>17.876000000000001</v>
      </c>
      <c r="F614">
        <v>6277.9639999999999</v>
      </c>
      <c r="G614">
        <v>0.91800000000000004</v>
      </c>
      <c r="H614">
        <f t="shared" si="99"/>
        <v>2.8474199597194254E-3</v>
      </c>
      <c r="I614">
        <f t="shared" si="100"/>
        <v>1.0121828045634833</v>
      </c>
      <c r="J614">
        <f t="shared" ref="J614:J615" si="101">(I614-IF($I$435&gt;0,$I$435,0))</f>
        <v>-13.784441448896867</v>
      </c>
      <c r="K614">
        <f>J614/R598*1.1</f>
        <v>-13.717102943537684</v>
      </c>
      <c r="Q614" t="s">
        <v>157</v>
      </c>
      <c r="R614">
        <v>1.1950000000000001</v>
      </c>
    </row>
    <row r="615" spans="1:18" x14ac:dyDescent="0.4">
      <c r="A615">
        <v>20</v>
      </c>
      <c r="B615" t="s">
        <v>171</v>
      </c>
      <c r="D615">
        <v>10.47</v>
      </c>
      <c r="E615">
        <v>35.927999999999997</v>
      </c>
      <c r="F615">
        <v>2207.1190000000001</v>
      </c>
      <c r="G615">
        <v>1.0620000000000001</v>
      </c>
      <c r="H615">
        <f t="shared" si="99"/>
        <v>1.627823420486163E-2</v>
      </c>
      <c r="I615">
        <f t="shared" si="100"/>
        <v>4.7207849512017122</v>
      </c>
      <c r="J615">
        <f t="shared" si="101"/>
        <v>-10.07583930225864</v>
      </c>
      <c r="K615">
        <f>J615/R599*1.1</f>
        <v>-10.592968778060312</v>
      </c>
      <c r="L615" s="23"/>
      <c r="M615" s="23"/>
      <c r="N615" s="9"/>
      <c r="Q615" t="s">
        <v>156</v>
      </c>
      <c r="R615">
        <v>1.1716</v>
      </c>
    </row>
    <row r="616" spans="1:18" x14ac:dyDescent="0.4">
      <c r="A616">
        <v>21</v>
      </c>
      <c r="B616" t="s">
        <v>22</v>
      </c>
      <c r="L616" s="23" t="s">
        <v>227</v>
      </c>
      <c r="M616" s="23" t="s">
        <v>228</v>
      </c>
      <c r="N616" s="9" t="s">
        <v>231</v>
      </c>
    </row>
    <row r="617" spans="1:18" x14ac:dyDescent="0.4">
      <c r="A617">
        <v>22</v>
      </c>
      <c r="B617" t="s">
        <v>170</v>
      </c>
      <c r="D617">
        <v>10.78</v>
      </c>
      <c r="E617">
        <v>25.071000000000002</v>
      </c>
      <c r="F617">
        <v>4603.3459999999995</v>
      </c>
      <c r="G617">
        <v>1.6990000000000001</v>
      </c>
      <c r="H617">
        <f>E617/F617</f>
        <v>5.4462558321707738E-3</v>
      </c>
      <c r="I617">
        <f>((H617-$J$595)/$I$595)</f>
        <v>1.7297899517861095</v>
      </c>
      <c r="J617">
        <f>(I617-IF($I$435&gt;0,$I$435,0))</f>
        <v>-13.066834301674241</v>
      </c>
      <c r="K617">
        <f t="shared" ref="K617:K622" si="102">J617/R600*1.1</f>
        <v>-12.885269145532646</v>
      </c>
      <c r="L617">
        <f>AVERAGE(K617:K619)</f>
        <v>-13.322836893337126</v>
      </c>
      <c r="M617">
        <f>STDEV(K617:K619)</f>
        <v>1.1996761223453807</v>
      </c>
      <c r="N617" t="str">
        <f>_xlfn.CONCAT(ROUND(L617,1)," ± ",ROUND(M617,1))</f>
        <v>-13.3 ± 1.2</v>
      </c>
    </row>
    <row r="618" spans="1:18" x14ac:dyDescent="0.4">
      <c r="A618">
        <v>23</v>
      </c>
      <c r="B618" t="s">
        <v>169</v>
      </c>
      <c r="D618">
        <v>10.61</v>
      </c>
      <c r="E618">
        <v>1.032</v>
      </c>
      <c r="F618">
        <v>4832.7299999999996</v>
      </c>
      <c r="G618">
        <v>8.5999999999999993E-2</v>
      </c>
      <c r="H618">
        <f t="shared" ref="H618:H622" si="103">E618/F618</f>
        <v>2.1354389754859058E-4</v>
      </c>
      <c r="I618">
        <f t="shared" ref="I618:I622" si="104">((H618-$J$595)/$I$595)</f>
        <v>0.28490013652429175</v>
      </c>
      <c r="J618">
        <f t="shared" ref="J618:J622" si="105">(I618-IF($I$435&gt;0,$I$435,0))</f>
        <v>-14.51172411693606</v>
      </c>
      <c r="K618">
        <f t="shared" si="102"/>
        <v>-14.67987541716909</v>
      </c>
    </row>
    <row r="619" spans="1:18" x14ac:dyDescent="0.4">
      <c r="A619">
        <v>24</v>
      </c>
      <c r="B619" t="s">
        <v>168</v>
      </c>
      <c r="D619">
        <v>10.41</v>
      </c>
      <c r="E619">
        <v>43.395000000000003</v>
      </c>
      <c r="F619">
        <v>5250.1049999999996</v>
      </c>
      <c r="G619">
        <v>1.84</v>
      </c>
      <c r="H619">
        <f t="shared" si="103"/>
        <v>8.2655489747347922E-3</v>
      </c>
      <c r="I619">
        <f t="shared" si="104"/>
        <v>2.508271167420304</v>
      </c>
      <c r="J619">
        <f t="shared" si="105"/>
        <v>-12.288353086040047</v>
      </c>
      <c r="K619">
        <f t="shared" si="102"/>
        <v>-12.403366117309645</v>
      </c>
      <c r="L619" s="23" t="s">
        <v>227</v>
      </c>
      <c r="M619" s="23" t="s">
        <v>228</v>
      </c>
      <c r="N619" s="9" t="s">
        <v>231</v>
      </c>
    </row>
    <row r="620" spans="1:18" x14ac:dyDescent="0.4">
      <c r="A620">
        <v>25</v>
      </c>
      <c r="B620" t="s">
        <v>167</v>
      </c>
      <c r="D620">
        <v>10.3</v>
      </c>
      <c r="E620">
        <v>19.155000000000001</v>
      </c>
      <c r="F620">
        <v>4574.33</v>
      </c>
      <c r="G620">
        <v>0.499</v>
      </c>
      <c r="H620">
        <f t="shared" si="103"/>
        <v>4.1874984970476552E-3</v>
      </c>
      <c r="I620">
        <f t="shared" si="104"/>
        <v>1.3822138428526791</v>
      </c>
      <c r="J620">
        <f>(I620-IF($I$435&gt;0,$I$435,0))</f>
        <v>-13.414410410607672</v>
      </c>
      <c r="K620">
        <f t="shared" si="102"/>
        <v>-14.005174118895633</v>
      </c>
      <c r="L620">
        <f>AVERAGE(K620:K622)</f>
        <v>-13.105892283537264</v>
      </c>
      <c r="M620">
        <f>STDEV(K620:K622)</f>
        <v>0.84815981191271173</v>
      </c>
      <c r="N620" t="str">
        <f>_xlfn.CONCAT(ROUND(L620,1)," ± ",ROUND(M620,1))</f>
        <v>-13.1 ± 0.8</v>
      </c>
    </row>
    <row r="621" spans="1:18" x14ac:dyDescent="0.4">
      <c r="A621">
        <v>26</v>
      </c>
      <c r="B621" t="s">
        <v>166</v>
      </c>
      <c r="D621">
        <v>10.19</v>
      </c>
      <c r="E621">
        <v>38.302</v>
      </c>
      <c r="F621">
        <v>5271.7690000000002</v>
      </c>
      <c r="G621">
        <v>2.1739999999999999</v>
      </c>
      <c r="H621">
        <f t="shared" si="103"/>
        <v>7.2654928544858468E-3</v>
      </c>
      <c r="I621">
        <f t="shared" si="104"/>
        <v>2.2321292890040061</v>
      </c>
      <c r="J621">
        <f t="shared" si="105"/>
        <v>-12.564494964456344</v>
      </c>
      <c r="K621">
        <f t="shared" si="102"/>
        <v>-12.32032845507397</v>
      </c>
    </row>
    <row r="622" spans="1:18" x14ac:dyDescent="0.4">
      <c r="A622">
        <v>27</v>
      </c>
      <c r="B622" t="s">
        <v>165</v>
      </c>
      <c r="D622">
        <v>10.47</v>
      </c>
      <c r="E622">
        <v>7.1289999999999996</v>
      </c>
      <c r="F622">
        <v>4675.4470000000001</v>
      </c>
      <c r="G622">
        <v>0.48</v>
      </c>
      <c r="H622">
        <f t="shared" si="103"/>
        <v>1.5247739948715062E-3</v>
      </c>
      <c r="I622">
        <f t="shared" si="104"/>
        <v>0.64696535944458178</v>
      </c>
      <c r="J622">
        <f t="shared" si="105"/>
        <v>-14.149658894015769</v>
      </c>
      <c r="K622">
        <f t="shared" si="102"/>
        <v>-12.992174276642192</v>
      </c>
      <c r="L622" s="23"/>
      <c r="M622" s="23"/>
      <c r="N622" s="9"/>
    </row>
    <row r="623" spans="1:18" x14ac:dyDescent="0.4">
      <c r="A623">
        <v>28</v>
      </c>
      <c r="B623" t="s">
        <v>22</v>
      </c>
      <c r="L623" s="23" t="s">
        <v>227</v>
      </c>
      <c r="M623" s="23" t="s">
        <v>228</v>
      </c>
      <c r="N623" s="9" t="s">
        <v>231</v>
      </c>
    </row>
    <row r="624" spans="1:18" x14ac:dyDescent="0.4">
      <c r="A624">
        <v>29</v>
      </c>
      <c r="B624" t="s">
        <v>164</v>
      </c>
      <c r="D624">
        <v>10.41</v>
      </c>
      <c r="E624">
        <v>1.3640000000000001</v>
      </c>
      <c r="F624">
        <v>3868.886</v>
      </c>
      <c r="G624">
        <v>9.4E-2</v>
      </c>
      <c r="H624">
        <f>E624/F624</f>
        <v>3.5255626555034193E-4</v>
      </c>
      <c r="I624">
        <f>((H624-$J$595)/$I$595)</f>
        <v>0.32328511877263344</v>
      </c>
      <c r="J624">
        <f>(I624-IF($I$435&gt;0,$I$435,0))</f>
        <v>-14.473339134687718</v>
      </c>
      <c r="K624">
        <f>J624/R606*1.1</f>
        <v>-13.798468580478847</v>
      </c>
      <c r="L624">
        <f>AVERAGE(K624:K626)</f>
        <v>-12.794021649320435</v>
      </c>
      <c r="M624">
        <f>STDEV(K624:K626)</f>
        <v>0.96563624590686414</v>
      </c>
      <c r="N624" t="str">
        <f>_xlfn.CONCAT(ROUND(L624,1)," ± ",ROUND(M624,1))</f>
        <v>-12.8 ± 1</v>
      </c>
    </row>
    <row r="625" spans="1:14" x14ac:dyDescent="0.4">
      <c r="A625">
        <v>30</v>
      </c>
      <c r="B625" t="s">
        <v>163</v>
      </c>
      <c r="D625">
        <v>10.38</v>
      </c>
      <c r="E625">
        <v>50.335999999999999</v>
      </c>
      <c r="F625">
        <v>5558.2560000000003</v>
      </c>
      <c r="G625">
        <v>4.258</v>
      </c>
      <c r="H625">
        <f t="shared" ref="H625:H629" si="106">E625/F625</f>
        <v>9.0560780215952624E-3</v>
      </c>
      <c r="I625">
        <f t="shared" ref="I625:I633" si="107">((H625-$J$595)/$I$595)</f>
        <v>2.7265570931025085</v>
      </c>
      <c r="J625">
        <f t="shared" ref="J625:J629" si="108">(I625-IF($I$435&gt;0,$I$435,0))</f>
        <v>-12.070067160357842</v>
      </c>
      <c r="K625">
        <f t="shared" ref="K625:K629" si="109">J625/R607*1.1</f>
        <v>-11.872551083245664</v>
      </c>
    </row>
    <row r="626" spans="1:14" x14ac:dyDescent="0.4">
      <c r="A626">
        <v>31</v>
      </c>
      <c r="B626" t="s">
        <v>162</v>
      </c>
      <c r="D626">
        <v>10.42</v>
      </c>
      <c r="E626">
        <v>24.395</v>
      </c>
      <c r="F626">
        <v>5019.6090000000004</v>
      </c>
      <c r="G626">
        <v>0.85599999999999998</v>
      </c>
      <c r="H626">
        <f t="shared" si="106"/>
        <v>4.8599402861856369E-3</v>
      </c>
      <c r="I626">
        <f t="shared" si="107"/>
        <v>1.567892761283731</v>
      </c>
      <c r="J626">
        <f t="shared" si="108"/>
        <v>-13.228731492176619</v>
      </c>
      <c r="K626">
        <f t="shared" si="109"/>
        <v>-12.711045284236794</v>
      </c>
      <c r="L626" s="23" t="s">
        <v>227</v>
      </c>
      <c r="M626" s="23" t="s">
        <v>228</v>
      </c>
      <c r="N626" s="9" t="s">
        <v>231</v>
      </c>
    </row>
    <row r="627" spans="1:14" x14ac:dyDescent="0.4">
      <c r="A627">
        <v>32</v>
      </c>
      <c r="B627" t="s">
        <v>161</v>
      </c>
      <c r="D627">
        <v>10.29</v>
      </c>
      <c r="E627">
        <v>5.9909999999999997</v>
      </c>
      <c r="F627">
        <v>4571.5209999999997</v>
      </c>
      <c r="G627">
        <v>0.14799999999999999</v>
      </c>
      <c r="H627">
        <f t="shared" si="106"/>
        <v>1.3105047532320207E-3</v>
      </c>
      <c r="I627">
        <f t="shared" si="107"/>
        <v>0.58779996894786224</v>
      </c>
      <c r="J627">
        <f>(I627-IF($I$435&gt;0,$I$435,0))</f>
        <v>-14.208824284512488</v>
      </c>
      <c r="K627">
        <f t="shared" si="109"/>
        <v>-14.895365208199504</v>
      </c>
      <c r="L627">
        <f>AVERAGE(K627:K629)</f>
        <v>-14.107525176590281</v>
      </c>
      <c r="M627">
        <f>STDEV(K627:K629)</f>
        <v>0.81827630271655349</v>
      </c>
      <c r="N627" t="str">
        <f>_xlfn.CONCAT(ROUND(L627,1)," ± ",ROUND(M627,1))</f>
        <v>-14.1 ± 0.8</v>
      </c>
    </row>
    <row r="628" spans="1:14" x14ac:dyDescent="0.4">
      <c r="A628">
        <v>33</v>
      </c>
      <c r="B628" t="s">
        <v>160</v>
      </c>
      <c r="D628">
        <v>10.63</v>
      </c>
      <c r="E628">
        <v>14.366</v>
      </c>
      <c r="F628">
        <v>5043.4369999999999</v>
      </c>
      <c r="G628">
        <v>0.66900000000000004</v>
      </c>
      <c r="H628">
        <f t="shared" si="106"/>
        <v>2.8484543377859184E-3</v>
      </c>
      <c r="I628">
        <f t="shared" si="107"/>
        <v>1.0124684236367438</v>
      </c>
      <c r="J628">
        <f t="shared" si="108"/>
        <v>-13.784155829823607</v>
      </c>
      <c r="K628">
        <f t="shared" si="109"/>
        <v>-14.165332037374784</v>
      </c>
    </row>
    <row r="629" spans="1:14" x14ac:dyDescent="0.4">
      <c r="A629">
        <v>34</v>
      </c>
      <c r="B629" t="s">
        <v>159</v>
      </c>
      <c r="D629">
        <v>10.46</v>
      </c>
      <c r="E629">
        <v>10.914</v>
      </c>
      <c r="F629">
        <v>5033.665</v>
      </c>
      <c r="G629">
        <v>0.71699999999999997</v>
      </c>
      <c r="H629">
        <f t="shared" si="106"/>
        <v>2.1682014993051782E-3</v>
      </c>
      <c r="I629">
        <f t="shared" si="107"/>
        <v>0.82463266840999805</v>
      </c>
      <c r="J629">
        <f t="shared" si="108"/>
        <v>-13.971991585050352</v>
      </c>
      <c r="K629">
        <f t="shared" si="109"/>
        <v>-13.261878284196555</v>
      </c>
      <c r="L629" s="23"/>
      <c r="M629" s="23"/>
      <c r="N629" s="9"/>
    </row>
    <row r="630" spans="1:14" x14ac:dyDescent="0.4">
      <c r="A630">
        <v>35</v>
      </c>
      <c r="B630" t="s">
        <v>22</v>
      </c>
      <c r="L630" s="23" t="s">
        <v>227</v>
      </c>
      <c r="M630" s="23" t="s">
        <v>228</v>
      </c>
      <c r="N630" s="9" t="s">
        <v>231</v>
      </c>
    </row>
    <row r="631" spans="1:14" x14ac:dyDescent="0.4">
      <c r="A631">
        <v>36</v>
      </c>
      <c r="B631" t="s">
        <v>158</v>
      </c>
      <c r="D631">
        <v>10.37</v>
      </c>
      <c r="E631">
        <v>18.263999999999999</v>
      </c>
      <c r="F631">
        <v>3966.2049999999999</v>
      </c>
      <c r="G631">
        <v>0.99099999999999999</v>
      </c>
      <c r="H631">
        <f t="shared" ref="H631:H633" si="110">E631/F631</f>
        <v>4.6049056970075926E-3</v>
      </c>
      <c r="I631">
        <f t="shared" si="107"/>
        <v>1.4974709828547137</v>
      </c>
      <c r="J631">
        <f>(I631-IF($I$435&gt;0,$I$435,0))</f>
        <v>-13.299153270605638</v>
      </c>
      <c r="K631">
        <f>J631/R612*1.1</f>
        <v>-14.333792472728007</v>
      </c>
      <c r="L631">
        <f>AVERAGE(K631:K633)</f>
        <v>-12.585998260339062</v>
      </c>
      <c r="M631">
        <f>STDEV(K631:K633)</f>
        <v>1.5322817246419163</v>
      </c>
      <c r="N631" t="str">
        <f>_xlfn.CONCAT(ROUND(L631,1)," ± ",ROUND(M631,1))</f>
        <v>-12.6 ± 1.5</v>
      </c>
    </row>
    <row r="632" spans="1:14" x14ac:dyDescent="0.4">
      <c r="A632">
        <v>37</v>
      </c>
      <c r="B632" t="s">
        <v>157</v>
      </c>
      <c r="D632">
        <v>10.58</v>
      </c>
      <c r="E632">
        <v>40.268000000000001</v>
      </c>
      <c r="F632">
        <v>3977.5329999999999</v>
      </c>
      <c r="G632">
        <v>1.8009999999999999</v>
      </c>
      <c r="H632">
        <f t="shared" si="110"/>
        <v>1.012386320867734E-2</v>
      </c>
      <c r="I632">
        <f t="shared" si="107"/>
        <v>3.0214007537088179</v>
      </c>
      <c r="J632">
        <f t="shared" ref="J632:J633" si="111">(I632-IF($I$435&gt;0,$I$435,0))</f>
        <v>-11.775223499751533</v>
      </c>
      <c r="K632">
        <f t="shared" ref="K632:K633" si="112">J632/R613*1.1</f>
        <v>-11.473776109245005</v>
      </c>
    </row>
    <row r="633" spans="1:14" x14ac:dyDescent="0.4">
      <c r="A633">
        <v>38</v>
      </c>
      <c r="B633" t="s">
        <v>156</v>
      </c>
      <c r="D633">
        <v>10.53</v>
      </c>
      <c r="E633">
        <v>21.085999999999999</v>
      </c>
      <c r="F633">
        <v>3666.0819999999999</v>
      </c>
      <c r="G633">
        <v>0.56699999999999995</v>
      </c>
      <c r="H633">
        <f t="shared" si="110"/>
        <v>5.7516443985704624E-3</v>
      </c>
      <c r="I633">
        <f t="shared" si="107"/>
        <v>1.8141157917714472</v>
      </c>
      <c r="J633">
        <f t="shared" si="111"/>
        <v>-12.982508461688903</v>
      </c>
      <c r="K633">
        <f t="shared" si="112"/>
        <v>-11.950426199044179</v>
      </c>
      <c r="L633" s="23"/>
      <c r="M633" s="23"/>
      <c r="N633" s="9"/>
    </row>
    <row r="635" spans="1:14" x14ac:dyDescent="0.4">
      <c r="A635" t="s">
        <v>501</v>
      </c>
    </row>
    <row r="637" spans="1:14" x14ac:dyDescent="0.4">
      <c r="B637" t="s">
        <v>3</v>
      </c>
      <c r="C637" t="s">
        <v>4</v>
      </c>
      <c r="D637" t="s">
        <v>5</v>
      </c>
      <c r="E637" t="s">
        <v>6</v>
      </c>
      <c r="F637" t="s">
        <v>7</v>
      </c>
      <c r="G637" t="s">
        <v>8</v>
      </c>
      <c r="H637" t="s">
        <v>9</v>
      </c>
      <c r="I637" t="s">
        <v>10</v>
      </c>
      <c r="J637" t="s">
        <v>11</v>
      </c>
      <c r="K637" t="s">
        <v>282</v>
      </c>
    </row>
    <row r="638" spans="1:14" x14ac:dyDescent="0.4">
      <c r="A638">
        <v>1</v>
      </c>
      <c r="B638" t="s">
        <v>12</v>
      </c>
      <c r="D638">
        <v>10.89</v>
      </c>
      <c r="E638">
        <v>0.28399999999999997</v>
      </c>
      <c r="F638">
        <v>19473.509999999998</v>
      </c>
      <c r="G638">
        <v>2</v>
      </c>
      <c r="H638" t="s">
        <v>13</v>
      </c>
      <c r="K638" t="s">
        <v>448</v>
      </c>
    </row>
    <row r="639" spans="1:14" x14ac:dyDescent="0.4">
      <c r="A639">
        <v>2</v>
      </c>
      <c r="B639" t="s">
        <v>14</v>
      </c>
      <c r="F639">
        <v>13285.254999999999</v>
      </c>
      <c r="K639" t="s">
        <v>447</v>
      </c>
    </row>
    <row r="640" spans="1:14" x14ac:dyDescent="0.4">
      <c r="A640">
        <v>3</v>
      </c>
      <c r="B640" t="s">
        <v>15</v>
      </c>
      <c r="D640">
        <v>10.38</v>
      </c>
      <c r="E640">
        <v>3.1680000000000001</v>
      </c>
      <c r="F640">
        <v>16010.102000000001</v>
      </c>
      <c r="G640">
        <v>25</v>
      </c>
      <c r="H640" t="s">
        <v>13</v>
      </c>
      <c r="K640" t="s">
        <v>446</v>
      </c>
    </row>
    <row r="641" spans="1:11" x14ac:dyDescent="0.4">
      <c r="A641">
        <v>4</v>
      </c>
      <c r="B641" t="s">
        <v>17</v>
      </c>
      <c r="D641">
        <v>10.37</v>
      </c>
      <c r="E641">
        <v>2.3290000000000002</v>
      </c>
      <c r="F641">
        <v>14214.025</v>
      </c>
      <c r="G641">
        <v>19</v>
      </c>
      <c r="H641" t="s">
        <v>13</v>
      </c>
      <c r="K641" t="s">
        <v>445</v>
      </c>
    </row>
    <row r="642" spans="1:11" x14ac:dyDescent="0.4">
      <c r="A642">
        <v>5</v>
      </c>
      <c r="B642" t="s">
        <v>18</v>
      </c>
      <c r="D642">
        <v>10.47</v>
      </c>
      <c r="E642">
        <v>53.884999999999998</v>
      </c>
      <c r="F642">
        <v>21931.449000000001</v>
      </c>
      <c r="G642">
        <v>22.78</v>
      </c>
      <c r="H642" t="s">
        <v>13</v>
      </c>
      <c r="K642" t="s">
        <v>444</v>
      </c>
    </row>
    <row r="643" spans="1:11" x14ac:dyDescent="0.4">
      <c r="A643">
        <v>6</v>
      </c>
      <c r="B643" t="s">
        <v>19</v>
      </c>
      <c r="D643">
        <v>10.42</v>
      </c>
      <c r="E643">
        <v>45.170999999999999</v>
      </c>
      <c r="F643">
        <v>17537.508000000002</v>
      </c>
      <c r="G643">
        <v>291</v>
      </c>
      <c r="H643" t="s">
        <v>13</v>
      </c>
      <c r="K643" t="s">
        <v>443</v>
      </c>
    </row>
    <row r="644" spans="1:11" x14ac:dyDescent="0.4">
      <c r="A644">
        <v>7</v>
      </c>
      <c r="B644" t="s">
        <v>20</v>
      </c>
      <c r="D644">
        <v>10.42</v>
      </c>
      <c r="E644">
        <v>103.986</v>
      </c>
      <c r="F644">
        <v>29293.133000000002</v>
      </c>
      <c r="G644">
        <v>11.19</v>
      </c>
      <c r="H644" t="s">
        <v>13</v>
      </c>
      <c r="K644" t="s">
        <v>442</v>
      </c>
    </row>
    <row r="645" spans="1:11" x14ac:dyDescent="0.4">
      <c r="A645">
        <v>8</v>
      </c>
      <c r="B645" t="s">
        <v>21</v>
      </c>
      <c r="D645">
        <v>10.47</v>
      </c>
      <c r="E645">
        <v>13.66</v>
      </c>
      <c r="F645">
        <v>13919.142</v>
      </c>
      <c r="G645">
        <v>88</v>
      </c>
      <c r="H645" t="s">
        <v>13</v>
      </c>
      <c r="K645" t="s">
        <v>441</v>
      </c>
    </row>
    <row r="646" spans="1:11" x14ac:dyDescent="0.4">
      <c r="A646">
        <v>9</v>
      </c>
      <c r="B646" t="s">
        <v>22</v>
      </c>
      <c r="K646" t="s">
        <v>440</v>
      </c>
    </row>
    <row r="647" spans="1:11" x14ac:dyDescent="0.4">
      <c r="A647">
        <v>10</v>
      </c>
      <c r="B647" t="s">
        <v>22</v>
      </c>
      <c r="K647" t="s">
        <v>439</v>
      </c>
    </row>
    <row r="648" spans="1:11" x14ac:dyDescent="0.4">
      <c r="A648">
        <v>11</v>
      </c>
      <c r="B648" t="s">
        <v>24</v>
      </c>
      <c r="D648">
        <v>10.4</v>
      </c>
      <c r="E648">
        <v>0.57499999999999996</v>
      </c>
      <c r="F648">
        <v>5289.1940000000004</v>
      </c>
      <c r="G648">
        <v>2</v>
      </c>
      <c r="H648" t="s">
        <v>13</v>
      </c>
      <c r="K648" t="s">
        <v>438</v>
      </c>
    </row>
    <row r="649" spans="1:11" x14ac:dyDescent="0.4">
      <c r="A649">
        <v>12</v>
      </c>
      <c r="B649" t="s">
        <v>25</v>
      </c>
      <c r="F649">
        <v>6667.125</v>
      </c>
      <c r="K649" t="s">
        <v>437</v>
      </c>
    </row>
    <row r="650" spans="1:11" x14ac:dyDescent="0.4">
      <c r="A650">
        <v>13</v>
      </c>
      <c r="B650" t="s">
        <v>26</v>
      </c>
      <c r="D650">
        <v>10.56</v>
      </c>
      <c r="E650">
        <v>0.80500000000000005</v>
      </c>
      <c r="F650">
        <v>5460.875</v>
      </c>
      <c r="G650">
        <v>6</v>
      </c>
      <c r="H650" t="s">
        <v>13</v>
      </c>
      <c r="K650" t="s">
        <v>436</v>
      </c>
    </row>
    <row r="651" spans="1:11" x14ac:dyDescent="0.4">
      <c r="A651">
        <v>14</v>
      </c>
      <c r="B651" t="s">
        <v>27</v>
      </c>
      <c r="D651">
        <v>10.45</v>
      </c>
      <c r="E651">
        <v>7.8319999999999999</v>
      </c>
      <c r="F651">
        <v>6517.9470000000001</v>
      </c>
      <c r="G651">
        <v>3.601</v>
      </c>
      <c r="H651" t="s">
        <v>13</v>
      </c>
      <c r="K651" t="s">
        <v>435</v>
      </c>
    </row>
    <row r="652" spans="1:11" x14ac:dyDescent="0.4">
      <c r="A652">
        <v>15</v>
      </c>
      <c r="B652" t="s">
        <v>28</v>
      </c>
      <c r="D652">
        <v>10.43</v>
      </c>
      <c r="E652">
        <v>0.497</v>
      </c>
      <c r="F652">
        <v>6712.6419999999998</v>
      </c>
      <c r="G652">
        <v>4</v>
      </c>
      <c r="H652" t="s">
        <v>13</v>
      </c>
      <c r="K652" t="s">
        <v>434</v>
      </c>
    </row>
    <row r="653" spans="1:11" x14ac:dyDescent="0.4">
      <c r="A653">
        <v>16</v>
      </c>
      <c r="B653" t="s">
        <v>29</v>
      </c>
      <c r="D653">
        <v>10.44</v>
      </c>
      <c r="E653">
        <v>29.113</v>
      </c>
      <c r="F653">
        <v>6363.6369999999997</v>
      </c>
      <c r="G653">
        <v>228</v>
      </c>
      <c r="H653" t="s">
        <v>13</v>
      </c>
      <c r="K653" t="s">
        <v>433</v>
      </c>
    </row>
    <row r="654" spans="1:11" x14ac:dyDescent="0.4">
      <c r="A654">
        <v>17</v>
      </c>
      <c r="B654" t="s">
        <v>22</v>
      </c>
      <c r="K654" t="s">
        <v>432</v>
      </c>
    </row>
    <row r="655" spans="1:11" x14ac:dyDescent="0.4">
      <c r="A655">
        <v>18</v>
      </c>
      <c r="B655" t="s">
        <v>173</v>
      </c>
      <c r="F655">
        <v>3930.0749999999998</v>
      </c>
      <c r="K655" t="s">
        <v>431</v>
      </c>
    </row>
    <row r="656" spans="1:11" x14ac:dyDescent="0.4">
      <c r="A656">
        <v>19</v>
      </c>
      <c r="B656" t="s">
        <v>172</v>
      </c>
      <c r="F656">
        <v>6277.9639999999999</v>
      </c>
      <c r="K656" t="s">
        <v>430</v>
      </c>
    </row>
    <row r="657" spans="1:11" x14ac:dyDescent="0.4">
      <c r="A657">
        <v>20</v>
      </c>
      <c r="B657" t="s">
        <v>171</v>
      </c>
      <c r="D657">
        <v>10.47</v>
      </c>
      <c r="E657">
        <v>0.16800000000000001</v>
      </c>
      <c r="F657">
        <v>2207.1190000000001</v>
      </c>
      <c r="G657">
        <v>1</v>
      </c>
      <c r="H657" t="s">
        <v>13</v>
      </c>
      <c r="K657" t="s">
        <v>429</v>
      </c>
    </row>
    <row r="658" spans="1:11" x14ac:dyDescent="0.4">
      <c r="A658">
        <v>21</v>
      </c>
      <c r="B658" t="s">
        <v>22</v>
      </c>
      <c r="K658" t="s">
        <v>428</v>
      </c>
    </row>
    <row r="659" spans="1:11" x14ac:dyDescent="0.4">
      <c r="A659">
        <v>22</v>
      </c>
      <c r="B659" t="s">
        <v>170</v>
      </c>
      <c r="D659">
        <v>10.43</v>
      </c>
      <c r="E659">
        <v>18.048999999999999</v>
      </c>
      <c r="F659">
        <v>4603.3459999999995</v>
      </c>
      <c r="G659">
        <v>145</v>
      </c>
      <c r="H659" t="s">
        <v>13</v>
      </c>
      <c r="K659" t="s">
        <v>427</v>
      </c>
    </row>
    <row r="660" spans="1:11" x14ac:dyDescent="0.4">
      <c r="A660">
        <v>23</v>
      </c>
      <c r="B660" t="s">
        <v>169</v>
      </c>
      <c r="F660">
        <v>4832.7299999999996</v>
      </c>
      <c r="K660" t="s">
        <v>426</v>
      </c>
    </row>
    <row r="661" spans="1:11" x14ac:dyDescent="0.4">
      <c r="A661">
        <v>24</v>
      </c>
      <c r="B661" t="s">
        <v>168</v>
      </c>
      <c r="D661">
        <v>10.59</v>
      </c>
      <c r="E661">
        <v>0.14199999999999999</v>
      </c>
      <c r="F661">
        <v>5250.1049999999996</v>
      </c>
      <c r="G661">
        <v>1</v>
      </c>
      <c r="H661" t="s">
        <v>13</v>
      </c>
      <c r="K661" t="s">
        <v>425</v>
      </c>
    </row>
    <row r="662" spans="1:11" x14ac:dyDescent="0.4">
      <c r="A662">
        <v>25</v>
      </c>
      <c r="B662" t="s">
        <v>167</v>
      </c>
      <c r="F662">
        <v>4574.33</v>
      </c>
      <c r="K662" t="s">
        <v>424</v>
      </c>
    </row>
    <row r="663" spans="1:11" x14ac:dyDescent="0.4">
      <c r="A663">
        <v>26</v>
      </c>
      <c r="B663" t="s">
        <v>166</v>
      </c>
      <c r="F663">
        <v>5271.7690000000002</v>
      </c>
      <c r="K663" t="s">
        <v>423</v>
      </c>
    </row>
    <row r="664" spans="1:11" x14ac:dyDescent="0.4">
      <c r="A664">
        <v>27</v>
      </c>
      <c r="B664" t="s">
        <v>165</v>
      </c>
      <c r="F664">
        <v>4675.4470000000001</v>
      </c>
      <c r="K664" t="s">
        <v>422</v>
      </c>
    </row>
    <row r="665" spans="1:11" x14ac:dyDescent="0.4">
      <c r="A665">
        <v>28</v>
      </c>
      <c r="B665" t="s">
        <v>22</v>
      </c>
      <c r="K665" t="s">
        <v>421</v>
      </c>
    </row>
    <row r="666" spans="1:11" x14ac:dyDescent="0.4">
      <c r="A666">
        <v>29</v>
      </c>
      <c r="B666" t="s">
        <v>164</v>
      </c>
      <c r="F666">
        <v>3868.886</v>
      </c>
      <c r="K666" t="s">
        <v>420</v>
      </c>
    </row>
    <row r="667" spans="1:11" x14ac:dyDescent="0.4">
      <c r="A667">
        <v>30</v>
      </c>
      <c r="B667" t="s">
        <v>163</v>
      </c>
      <c r="F667">
        <v>5558.2560000000003</v>
      </c>
      <c r="K667" t="s">
        <v>419</v>
      </c>
    </row>
    <row r="668" spans="1:11" x14ac:dyDescent="0.4">
      <c r="A668">
        <v>31</v>
      </c>
      <c r="B668" t="s">
        <v>162</v>
      </c>
      <c r="F668">
        <v>5019.6090000000004</v>
      </c>
      <c r="K668" t="s">
        <v>418</v>
      </c>
    </row>
    <row r="669" spans="1:11" x14ac:dyDescent="0.4">
      <c r="A669">
        <v>32</v>
      </c>
      <c r="B669" t="s">
        <v>161</v>
      </c>
      <c r="F669">
        <v>4571.5209999999997</v>
      </c>
      <c r="K669" t="s">
        <v>417</v>
      </c>
    </row>
    <row r="670" spans="1:11" x14ac:dyDescent="0.4">
      <c r="A670">
        <v>33</v>
      </c>
      <c r="B670" t="s">
        <v>160</v>
      </c>
      <c r="D670">
        <v>10.58</v>
      </c>
      <c r="E670">
        <v>0.35299999999999998</v>
      </c>
      <c r="F670">
        <v>5043.4369999999999</v>
      </c>
      <c r="G670">
        <v>3</v>
      </c>
      <c r="H670" t="s">
        <v>13</v>
      </c>
      <c r="K670" t="s">
        <v>416</v>
      </c>
    </row>
    <row r="671" spans="1:11" x14ac:dyDescent="0.4">
      <c r="A671">
        <v>34</v>
      </c>
      <c r="B671" t="s">
        <v>159</v>
      </c>
      <c r="F671">
        <v>5033.665</v>
      </c>
      <c r="K671" t="s">
        <v>415</v>
      </c>
    </row>
    <row r="672" spans="1:11" x14ac:dyDescent="0.4">
      <c r="A672">
        <v>35</v>
      </c>
      <c r="B672" t="s">
        <v>22</v>
      </c>
      <c r="K672" t="s">
        <v>414</v>
      </c>
    </row>
    <row r="673" spans="1:18" x14ac:dyDescent="0.4">
      <c r="A673">
        <v>36</v>
      </c>
      <c r="B673" t="s">
        <v>158</v>
      </c>
      <c r="F673">
        <v>3966.2049999999999</v>
      </c>
      <c r="K673" t="s">
        <v>413</v>
      </c>
    </row>
    <row r="674" spans="1:18" x14ac:dyDescent="0.4">
      <c r="A674">
        <v>37</v>
      </c>
      <c r="B674" t="s">
        <v>157</v>
      </c>
      <c r="D674">
        <v>10.42</v>
      </c>
      <c r="E674">
        <v>1.2190000000000001</v>
      </c>
      <c r="F674">
        <v>3977.5329999999999</v>
      </c>
      <c r="G674">
        <v>10</v>
      </c>
      <c r="H674" t="s">
        <v>13</v>
      </c>
      <c r="K674" t="s">
        <v>412</v>
      </c>
    </row>
    <row r="675" spans="1:18" x14ac:dyDescent="0.4">
      <c r="A675">
        <v>38</v>
      </c>
      <c r="B675" t="s">
        <v>156</v>
      </c>
      <c r="F675">
        <v>3666.0819999999999</v>
      </c>
      <c r="K675" t="s">
        <v>411</v>
      </c>
    </row>
    <row r="677" spans="1:18" x14ac:dyDescent="0.4">
      <c r="A677" t="s">
        <v>500</v>
      </c>
    </row>
    <row r="678" spans="1:18" x14ac:dyDescent="0.4">
      <c r="I678" t="s">
        <v>216</v>
      </c>
      <c r="Q678" t="s">
        <v>191</v>
      </c>
      <c r="R678" t="s">
        <v>192</v>
      </c>
    </row>
    <row r="679" spans="1:18" x14ac:dyDescent="0.4">
      <c r="B679" t="s">
        <v>3</v>
      </c>
      <c r="C679" t="s">
        <v>4</v>
      </c>
      <c r="D679" t="s">
        <v>5</v>
      </c>
      <c r="E679" t="s">
        <v>6</v>
      </c>
      <c r="F679" t="s">
        <v>7</v>
      </c>
      <c r="G679" t="s">
        <v>8</v>
      </c>
      <c r="H679" t="s">
        <v>217</v>
      </c>
      <c r="I679" cm="1">
        <f t="array" ref="I679:J683">LINEST(H680:H685,C680:C685,1,1)</f>
        <v>0.78439249379461884</v>
      </c>
      <c r="J679">
        <v>-0.30833880930392832</v>
      </c>
      <c r="L679" s="20" t="s">
        <v>218</v>
      </c>
      <c r="Q679" t="s">
        <v>27</v>
      </c>
      <c r="R679">
        <v>1.0846</v>
      </c>
    </row>
    <row r="680" spans="1:18" x14ac:dyDescent="0.4">
      <c r="A680">
        <v>1</v>
      </c>
      <c r="B680" t="s">
        <v>12</v>
      </c>
      <c r="C680">
        <v>0</v>
      </c>
      <c r="D680">
        <v>7.99</v>
      </c>
      <c r="E680">
        <v>13.648999999999999</v>
      </c>
      <c r="F680">
        <v>1227.559</v>
      </c>
      <c r="G680">
        <v>4.5750000000000002</v>
      </c>
      <c r="H680">
        <f>E680/F680</f>
        <v>1.1118813841126984E-2</v>
      </c>
      <c r="I680">
        <v>4.7629914121382677E-2</v>
      </c>
      <c r="J680">
        <v>0.2942536877987984</v>
      </c>
      <c r="K680" t="s">
        <v>219</v>
      </c>
      <c r="L680" s="21">
        <f>IF(G683&gt;3,C683,IF(G684&gt;3,#REF!,IF(G685&gt;3,C685,IF(G686&gt;3,C686,C687))))</f>
        <v>4</v>
      </c>
      <c r="Q680" t="s">
        <v>28</v>
      </c>
      <c r="R680">
        <v>1.0726</v>
      </c>
    </row>
    <row r="681" spans="1:18" x14ac:dyDescent="0.4">
      <c r="A681">
        <v>2</v>
      </c>
      <c r="B681" t="s">
        <v>14</v>
      </c>
      <c r="C681">
        <v>1</v>
      </c>
      <c r="D681">
        <v>8</v>
      </c>
      <c r="E681">
        <v>783.274</v>
      </c>
      <c r="F681">
        <v>1045.6279999999999</v>
      </c>
      <c r="G681">
        <v>137.49</v>
      </c>
      <c r="H681">
        <f>E681/F681</f>
        <v>0.74909432417647581</v>
      </c>
      <c r="I681">
        <v>0.98546569594774536</v>
      </c>
      <c r="J681">
        <v>0.49383746042104387</v>
      </c>
      <c r="K681" t="s">
        <v>220</v>
      </c>
      <c r="L681" s="22">
        <f>IF(G683&gt;10,C683,IF(G684&gt;10,#REF!,IF(G685&gt;10,C685,IF(G686&gt;10,C686,C687))))</f>
        <v>4</v>
      </c>
      <c r="Q681" t="s">
        <v>29</v>
      </c>
      <c r="R681">
        <v>1.1534</v>
      </c>
    </row>
    <row r="682" spans="1:18" x14ac:dyDescent="0.4">
      <c r="A682">
        <v>3</v>
      </c>
      <c r="B682" t="s">
        <v>15</v>
      </c>
      <c r="C682">
        <v>2</v>
      </c>
      <c r="D682">
        <v>8.01</v>
      </c>
      <c r="E682">
        <v>1456.614</v>
      </c>
      <c r="F682">
        <v>1280.3889999999999</v>
      </c>
      <c r="G682">
        <v>353.637</v>
      </c>
      <c r="H682">
        <f>E682/F682</f>
        <v>1.1376339534313402</v>
      </c>
      <c r="I682">
        <v>271.21097574531024</v>
      </c>
      <c r="J682">
        <v>4</v>
      </c>
      <c r="Q682" t="s">
        <v>173</v>
      </c>
      <c r="R682">
        <v>1.1053999999999999</v>
      </c>
    </row>
    <row r="683" spans="1:18" x14ac:dyDescent="0.4">
      <c r="A683">
        <v>4</v>
      </c>
      <c r="B683" t="s">
        <v>17</v>
      </c>
      <c r="C683">
        <v>4</v>
      </c>
      <c r="D683">
        <v>8.01</v>
      </c>
      <c r="E683">
        <v>2744.1669999999999</v>
      </c>
      <c r="F683">
        <v>1133.6320000000001</v>
      </c>
      <c r="G683">
        <v>404.36200000000002</v>
      </c>
      <c r="H683">
        <f>E683/F683</f>
        <v>2.4206859015976963</v>
      </c>
      <c r="I683">
        <v>66.141695314544165</v>
      </c>
      <c r="J683">
        <v>0.97550174926042432</v>
      </c>
      <c r="Q683" t="s">
        <v>172</v>
      </c>
      <c r="R683" s="10">
        <v>1.0463</v>
      </c>
    </row>
    <row r="684" spans="1:18" x14ac:dyDescent="0.4">
      <c r="A684">
        <v>5</v>
      </c>
      <c r="B684" t="s">
        <v>18</v>
      </c>
      <c r="C684">
        <v>8</v>
      </c>
      <c r="D684">
        <v>8.02</v>
      </c>
      <c r="E684">
        <v>7697.3040000000001</v>
      </c>
      <c r="F684">
        <v>1430.277</v>
      </c>
      <c r="G684">
        <v>1254.453</v>
      </c>
      <c r="H684">
        <f t="shared" ref="H684:H687" si="113">E684/F684</f>
        <v>5.3816876031705743</v>
      </c>
      <c r="Q684" t="s">
        <v>171</v>
      </c>
      <c r="R684">
        <v>1.1154999999999999</v>
      </c>
    </row>
    <row r="685" spans="1:18" x14ac:dyDescent="0.4">
      <c r="A685">
        <v>6</v>
      </c>
      <c r="B685" t="s">
        <v>19</v>
      </c>
      <c r="C685">
        <v>12</v>
      </c>
      <c r="D685">
        <v>8.02</v>
      </c>
      <c r="E685">
        <v>9293.2389999999996</v>
      </c>
      <c r="F685">
        <v>965.19600000000003</v>
      </c>
      <c r="G685">
        <v>149.06800000000001</v>
      </c>
      <c r="H685">
        <f t="shared" si="113"/>
        <v>9.6283438804139259</v>
      </c>
      <c r="Q685" t="s">
        <v>170</v>
      </c>
      <c r="R685">
        <v>1.0873999999999999</v>
      </c>
    </row>
    <row r="686" spans="1:18" x14ac:dyDescent="0.4">
      <c r="A686">
        <v>7</v>
      </c>
      <c r="B686" t="s">
        <v>20</v>
      </c>
      <c r="C686">
        <v>16</v>
      </c>
      <c r="D686">
        <v>8.0299999999999994</v>
      </c>
      <c r="E686">
        <v>18564.740000000002</v>
      </c>
      <c r="F686">
        <v>990.52800000000002</v>
      </c>
      <c r="G686">
        <v>2806.8629999999998</v>
      </c>
      <c r="H686">
        <f t="shared" si="113"/>
        <v>18.742266750662274</v>
      </c>
      <c r="I686" s="23" t="s">
        <v>221</v>
      </c>
      <c r="J686" s="23" t="s">
        <v>222</v>
      </c>
      <c r="K686" s="9" t="s">
        <v>194</v>
      </c>
      <c r="O686" s="24" t="s">
        <v>223</v>
      </c>
      <c r="Q686" t="s">
        <v>169</v>
      </c>
      <c r="R686">
        <v>1.0898000000000001</v>
      </c>
    </row>
    <row r="687" spans="1:18" x14ac:dyDescent="0.4">
      <c r="A687">
        <v>8</v>
      </c>
      <c r="B687" t="s">
        <v>21</v>
      </c>
      <c r="C687">
        <v>20</v>
      </c>
      <c r="D687">
        <v>8.0299999999999994</v>
      </c>
      <c r="E687">
        <v>9196.1209999999992</v>
      </c>
      <c r="F687">
        <v>107.462</v>
      </c>
      <c r="G687">
        <v>1150.944</v>
      </c>
      <c r="H687">
        <f t="shared" si="113"/>
        <v>85.575561593865729</v>
      </c>
      <c r="I687">
        <f>AVERAGE(I690:I692)</f>
        <v>0.40134165809470695</v>
      </c>
      <c r="J687">
        <v>17.600000000000001</v>
      </c>
      <c r="Q687" t="s">
        <v>168</v>
      </c>
      <c r="R687">
        <v>1.0536000000000001</v>
      </c>
    </row>
    <row r="688" spans="1:18" x14ac:dyDescent="0.4">
      <c r="A688">
        <v>9</v>
      </c>
      <c r="B688" t="s">
        <v>22</v>
      </c>
      <c r="I688" s="23" t="s">
        <v>224</v>
      </c>
      <c r="J688" s="9" t="s">
        <v>225</v>
      </c>
      <c r="K688" s="9" t="s">
        <v>226</v>
      </c>
      <c r="Q688" t="s">
        <v>167</v>
      </c>
      <c r="R688" s="10">
        <v>1.1217999999999999</v>
      </c>
    </row>
    <row r="689" spans="1:18" x14ac:dyDescent="0.4">
      <c r="A689">
        <v>10</v>
      </c>
      <c r="B689" t="s">
        <v>22</v>
      </c>
      <c r="L689" s="23" t="s">
        <v>227</v>
      </c>
      <c r="M689" s="23" t="s">
        <v>228</v>
      </c>
      <c r="N689" s="9" t="s">
        <v>231</v>
      </c>
      <c r="O689" s="9"/>
      <c r="P689" s="9"/>
      <c r="Q689" t="s">
        <v>166</v>
      </c>
      <c r="R689">
        <v>1.198</v>
      </c>
    </row>
    <row r="690" spans="1:18" x14ac:dyDescent="0.4">
      <c r="A690">
        <v>11</v>
      </c>
      <c r="B690" t="s">
        <v>24</v>
      </c>
      <c r="D690">
        <v>8.0299999999999994</v>
      </c>
      <c r="E690">
        <v>5.6859999999999999</v>
      </c>
      <c r="F690">
        <v>642.43200000000002</v>
      </c>
      <c r="G690">
        <v>65</v>
      </c>
      <c r="H690">
        <f t="shared" ref="H690:H695" si="114">E690/F690</f>
        <v>8.8507421797170745E-3</v>
      </c>
      <c r="I690">
        <f>((H690-$J$679)/$I$679)</f>
        <v>0.40437606681980393</v>
      </c>
      <c r="J690">
        <f>(I690-IF(I687&gt;0,I687,0))</f>
        <v>3.0344087250969709E-3</v>
      </c>
      <c r="K690">
        <f>J690*1.1</f>
        <v>3.3378495976066681E-3</v>
      </c>
      <c r="L690">
        <f>AVERAGE(K690:K692)</f>
        <v>8.124288279158047E-17</v>
      </c>
      <c r="M690">
        <f>STDEV(K691:K692)</f>
        <v>1.0559817987088544E-3</v>
      </c>
      <c r="N690" t="str">
        <f>_xlfn.CONCAT(ROUND(L690,1)," ± ",ROUND(M690,1))</f>
        <v>0 ± 0</v>
      </c>
      <c r="Q690" t="s">
        <v>165</v>
      </c>
      <c r="R690">
        <v>1.1537999999999999</v>
      </c>
    </row>
    <row r="691" spans="1:18" x14ac:dyDescent="0.4">
      <c r="A691">
        <v>12</v>
      </c>
      <c r="B691" t="s">
        <v>25</v>
      </c>
      <c r="D691">
        <v>8.08</v>
      </c>
      <c r="E691">
        <v>3.05</v>
      </c>
      <c r="F691">
        <v>524.69100000000003</v>
      </c>
      <c r="G691">
        <v>40</v>
      </c>
      <c r="H691">
        <f t="shared" si="114"/>
        <v>5.812945142950803E-3</v>
      </c>
      <c r="I691">
        <f t="shared" ref="I691:I695" si="115">((H691-$J$679)/$I$679)</f>
        <v>0.40050326454186458</v>
      </c>
      <c r="J691">
        <f>(I691-IF(I687&gt;0,I687,0))</f>
        <v>-8.3839355284237582E-4</v>
      </c>
      <c r="K691">
        <f>J691*1.1</f>
        <v>-9.2223290812661345E-4</v>
      </c>
      <c r="Q691" t="s">
        <v>164</v>
      </c>
      <c r="R691">
        <v>1.1183000000000001</v>
      </c>
    </row>
    <row r="692" spans="1:18" x14ac:dyDescent="0.4">
      <c r="A692">
        <v>13</v>
      </c>
      <c r="B692" t="s">
        <v>26</v>
      </c>
      <c r="D692">
        <v>8.01</v>
      </c>
      <c r="E692">
        <v>2.77</v>
      </c>
      <c r="F692">
        <v>583.399</v>
      </c>
      <c r="G692">
        <v>6.702</v>
      </c>
      <c r="H692">
        <f t="shared" si="114"/>
        <v>4.7480369352707157E-3</v>
      </c>
      <c r="I692">
        <f t="shared" si="115"/>
        <v>0.39914564292245258</v>
      </c>
      <c r="J692">
        <f>(I692-IF(I687&gt;0,I687,0))</f>
        <v>-2.196015172254373E-3</v>
      </c>
      <c r="K692" s="30">
        <f>J692*1.1</f>
        <v>-2.4156166894798107E-3</v>
      </c>
      <c r="L692" s="25" t="s">
        <v>227</v>
      </c>
      <c r="M692" s="25" t="s">
        <v>228</v>
      </c>
      <c r="N692" s="26" t="s">
        <v>229</v>
      </c>
      <c r="O692" s="26" t="s">
        <v>230</v>
      </c>
      <c r="P692" s="26" t="s">
        <v>231</v>
      </c>
      <c r="Q692" t="s">
        <v>163</v>
      </c>
      <c r="R692">
        <v>1.1448</v>
      </c>
    </row>
    <row r="693" spans="1:18" x14ac:dyDescent="0.4">
      <c r="A693">
        <v>14</v>
      </c>
      <c r="B693" t="s">
        <v>27</v>
      </c>
      <c r="D693">
        <v>8.0500000000000007</v>
      </c>
      <c r="E693">
        <v>3171.0949999999998</v>
      </c>
      <c r="F693">
        <v>504.42</v>
      </c>
      <c r="G693">
        <v>5121.9070000000002</v>
      </c>
      <c r="H693">
        <f t="shared" si="114"/>
        <v>6.2866163118036553</v>
      </c>
      <c r="I693">
        <f t="shared" si="115"/>
        <v>8.4077233952144006</v>
      </c>
      <c r="J693">
        <f>(I693-IF($I$687&gt;0,$I$687,0))</f>
        <v>8.0063817371196944</v>
      </c>
      <c r="K693">
        <f>J693/R679*1.1</f>
        <v>8.1200626137116583</v>
      </c>
      <c r="L693" s="27">
        <f>AVERAGE(K693:K695)</f>
        <v>7.2008788509249655</v>
      </c>
      <c r="M693" s="27">
        <f>STDEV(K693:K695)</f>
        <v>0.98281716129877061</v>
      </c>
      <c r="N693" s="28">
        <f>L693/J687*100</f>
        <v>40.914084380255481</v>
      </c>
      <c r="O693" s="29">
        <f>M693/J687*100</f>
        <v>5.5841884164702869</v>
      </c>
      <c r="P693" s="29" t="str">
        <f>_xlfn.CONCAT(ROUND(N693,1)," ± ",ROUND(O693,1))</f>
        <v>40.9 ± 5.6</v>
      </c>
      <c r="Q693" t="s">
        <v>162</v>
      </c>
      <c r="R693">
        <v>1.0492999999999999</v>
      </c>
    </row>
    <row r="694" spans="1:18" x14ac:dyDescent="0.4">
      <c r="A694">
        <v>15</v>
      </c>
      <c r="B694" t="s">
        <v>28</v>
      </c>
      <c r="D694">
        <v>8.0500000000000007</v>
      </c>
      <c r="E694">
        <v>3443.7820000000002</v>
      </c>
      <c r="F694">
        <v>614.58299999999997</v>
      </c>
      <c r="G694">
        <v>510.93</v>
      </c>
      <c r="H694">
        <f t="shared" si="114"/>
        <v>5.6034449374616617</v>
      </c>
      <c r="I694">
        <f t="shared" si="115"/>
        <v>7.5367673626839924</v>
      </c>
      <c r="J694">
        <f t="shared" ref="J694:J695" si="116">(I694-IF($I$687&gt;0,$I$687,0))</f>
        <v>7.1354257045892853</v>
      </c>
      <c r="K694">
        <f>J694/R680*1.1</f>
        <v>7.3177030347270318</v>
      </c>
      <c r="Q694" t="s">
        <v>161</v>
      </c>
      <c r="R694">
        <v>1.0704</v>
      </c>
    </row>
    <row r="695" spans="1:18" x14ac:dyDescent="0.4">
      <c r="A695">
        <v>16</v>
      </c>
      <c r="B695" t="s">
        <v>29</v>
      </c>
      <c r="D695">
        <v>8.0500000000000007</v>
      </c>
      <c r="E695">
        <v>2998.9650000000001</v>
      </c>
      <c r="F695">
        <v>590.70799999999997</v>
      </c>
      <c r="G695">
        <v>27890</v>
      </c>
      <c r="H695">
        <f t="shared" si="114"/>
        <v>5.0768992463281357</v>
      </c>
      <c r="I695">
        <f t="shared" si="115"/>
        <v>6.8654890226959591</v>
      </c>
      <c r="J695">
        <f t="shared" si="116"/>
        <v>6.4641473646012519</v>
      </c>
      <c r="K695" s="30">
        <f>J695/R681*1.1</f>
        <v>6.1648709043362047</v>
      </c>
      <c r="Q695" t="s">
        <v>160</v>
      </c>
      <c r="R695">
        <v>1.1589</v>
      </c>
    </row>
    <row r="696" spans="1:18" x14ac:dyDescent="0.4">
      <c r="A696">
        <v>17</v>
      </c>
      <c r="B696" t="s">
        <v>22</v>
      </c>
      <c r="L696" s="23" t="s">
        <v>227</v>
      </c>
      <c r="M696" s="23" t="s">
        <v>228</v>
      </c>
      <c r="N696" s="9" t="s">
        <v>231</v>
      </c>
      <c r="Q696" t="s">
        <v>159</v>
      </c>
      <c r="R696">
        <v>1.0206</v>
      </c>
    </row>
    <row r="697" spans="1:18" x14ac:dyDescent="0.4">
      <c r="A697">
        <v>18</v>
      </c>
      <c r="B697" t="s">
        <v>173</v>
      </c>
      <c r="D697">
        <v>8.07</v>
      </c>
      <c r="E697">
        <v>6.5510000000000002</v>
      </c>
      <c r="F697">
        <v>465.47899999999998</v>
      </c>
      <c r="G697">
        <v>5.6760000000000002</v>
      </c>
      <c r="H697">
        <f t="shared" ref="H697:H699" si="117">E697/F697</f>
        <v>1.4073674644828232E-2</v>
      </c>
      <c r="I697">
        <f t="shared" ref="I697:I699" si="118">((H697-$J$679)/$I$679)</f>
        <v>0.4110346369953603</v>
      </c>
      <c r="J697">
        <f>(I697-IF($I$687&gt;0,$I$687,0))</f>
        <v>9.6929789006533484E-3</v>
      </c>
      <c r="K697">
        <f>J697/R681*1.1</f>
        <v>9.2442143148245923E-3</v>
      </c>
      <c r="L697">
        <f>AVERAGE(K697:K699)</f>
        <v>5.4887093542131575E-3</v>
      </c>
      <c r="M697">
        <f>STDEV(K697:K699)</f>
        <v>4.8062328910259168E-3</v>
      </c>
      <c r="N697" t="str">
        <f>_xlfn.CONCAT(ROUND(L697,1)," ± ",ROUND(M697,1))</f>
        <v>0 ± 0</v>
      </c>
      <c r="Q697" t="s">
        <v>158</v>
      </c>
      <c r="R697">
        <v>1.1289</v>
      </c>
    </row>
    <row r="698" spans="1:18" x14ac:dyDescent="0.4">
      <c r="A698">
        <v>19</v>
      </c>
      <c r="B698" t="s">
        <v>172</v>
      </c>
      <c r="D698">
        <v>8.15</v>
      </c>
      <c r="E698">
        <v>5.7279999999999998</v>
      </c>
      <c r="F698">
        <v>473.14600000000002</v>
      </c>
      <c r="G698">
        <v>49</v>
      </c>
      <c r="H698">
        <f t="shared" si="117"/>
        <v>1.2106199777658481E-2</v>
      </c>
      <c r="I698">
        <f t="shared" si="118"/>
        <v>0.4085263584451006</v>
      </c>
      <c r="J698">
        <f t="shared" ref="J698:J699" si="119">(I698-IF($I$687&gt;0,$I$687,0))</f>
        <v>7.1847003503936469E-3</v>
      </c>
      <c r="K698">
        <f>J698/R682*1.1</f>
        <v>7.1496023027257218E-3</v>
      </c>
      <c r="Q698" t="s">
        <v>157</v>
      </c>
      <c r="R698">
        <v>1.1950000000000001</v>
      </c>
    </row>
    <row r="699" spans="1:18" x14ac:dyDescent="0.4">
      <c r="A699">
        <v>20</v>
      </c>
      <c r="B699" t="s">
        <v>171</v>
      </c>
      <c r="D699">
        <v>8.17</v>
      </c>
      <c r="E699">
        <v>3.4910000000000001</v>
      </c>
      <c r="F699">
        <v>535.05799999999999</v>
      </c>
      <c r="G699">
        <v>35</v>
      </c>
      <c r="H699">
        <f t="shared" si="117"/>
        <v>6.5245263130352229E-3</v>
      </c>
      <c r="I699">
        <f t="shared" si="118"/>
        <v>0.40141043942652221</v>
      </c>
      <c r="J699">
        <f t="shared" si="119"/>
        <v>6.8781331815259694E-5</v>
      </c>
      <c r="K699">
        <f>J699/R683*1.1</f>
        <v>7.2311445089157675E-5</v>
      </c>
      <c r="L699" s="23"/>
      <c r="M699" s="23"/>
      <c r="N699" s="9"/>
      <c r="Q699" t="s">
        <v>156</v>
      </c>
      <c r="R699">
        <v>1.1716</v>
      </c>
    </row>
    <row r="700" spans="1:18" x14ac:dyDescent="0.4">
      <c r="A700">
        <v>21</v>
      </c>
      <c r="B700" t="s">
        <v>22</v>
      </c>
      <c r="L700" s="23" t="s">
        <v>227</v>
      </c>
      <c r="M700" s="23" t="s">
        <v>228</v>
      </c>
      <c r="N700" s="9" t="s">
        <v>231</v>
      </c>
    </row>
    <row r="701" spans="1:18" x14ac:dyDescent="0.4">
      <c r="A701">
        <v>22</v>
      </c>
      <c r="B701" t="s">
        <v>170</v>
      </c>
      <c r="D701">
        <v>8.1300000000000008</v>
      </c>
      <c r="E701">
        <v>0.56899999999999995</v>
      </c>
      <c r="F701">
        <v>415.83699999999999</v>
      </c>
      <c r="G701">
        <v>6</v>
      </c>
      <c r="H701">
        <f>E701/F701</f>
        <v>1.3683246079593686E-3</v>
      </c>
      <c r="I701">
        <f>((H701-$J$679)/$I$679)</f>
        <v>0.39483694242614686</v>
      </c>
      <c r="J701">
        <f>(I701-IF($I$687&gt;0,$I$687,0))</f>
        <v>-6.5047156685600904E-3</v>
      </c>
      <c r="K701">
        <f t="shared" ref="K701:K706" si="120">J701/R684*1.1</f>
        <v>-6.4143319008660698E-3</v>
      </c>
      <c r="L701">
        <f>AVERAGE(K701:K703)</f>
        <v>-7.3544927541168634E-3</v>
      </c>
      <c r="M701">
        <f>STDEV(K702:K703)</f>
        <v>7.9577854196509208E-5</v>
      </c>
      <c r="N701" t="str">
        <f>_xlfn.CONCAT(ROUND(L701,1)," ± ",ROUND(M701,1))</f>
        <v>0 ± 0</v>
      </c>
    </row>
    <row r="702" spans="1:18" x14ac:dyDescent="0.4">
      <c r="A702">
        <v>23</v>
      </c>
      <c r="B702" t="s">
        <v>169</v>
      </c>
      <c r="D702">
        <v>7.79</v>
      </c>
      <c r="E702">
        <v>0.218</v>
      </c>
      <c r="F702">
        <v>487.72500000000002</v>
      </c>
      <c r="G702">
        <v>3</v>
      </c>
      <c r="H702">
        <f t="shared" ref="H702:H706" si="121">E702/F702</f>
        <v>4.4697319186016705E-4</v>
      </c>
      <c r="I702">
        <f t="shared" ref="I702:I706" si="122">((H702-$J$679)/$I$679)</f>
        <v>0.39366233733572581</v>
      </c>
      <c r="J702">
        <f t="shared" ref="J702:J706" si="123">(I702-IF($I$687&gt;0,$I$687,0))</f>
        <v>-7.6793207589811452E-3</v>
      </c>
      <c r="K702">
        <f t="shared" si="120"/>
        <v>-7.7683031404076341E-3</v>
      </c>
    </row>
    <row r="703" spans="1:18" x14ac:dyDescent="0.4">
      <c r="A703">
        <v>24</v>
      </c>
      <c r="B703" t="s">
        <v>168</v>
      </c>
      <c r="D703">
        <v>7.6</v>
      </c>
      <c r="E703">
        <v>0.154</v>
      </c>
      <c r="F703">
        <v>444.80200000000002</v>
      </c>
      <c r="G703">
        <v>2</v>
      </c>
      <c r="H703">
        <f t="shared" si="121"/>
        <v>3.4622146483154301E-4</v>
      </c>
      <c r="I703">
        <f t="shared" si="122"/>
        <v>0.39353389178349824</v>
      </c>
      <c r="J703">
        <f t="shared" si="123"/>
        <v>-7.8077663112087192E-3</v>
      </c>
      <c r="K703">
        <f t="shared" si="120"/>
        <v>-7.8808432210768862E-3</v>
      </c>
      <c r="L703" s="23" t="s">
        <v>227</v>
      </c>
      <c r="M703" s="23" t="s">
        <v>228</v>
      </c>
      <c r="N703" s="9" t="s">
        <v>231</v>
      </c>
    </row>
    <row r="704" spans="1:18" x14ac:dyDescent="0.4">
      <c r="A704">
        <v>25</v>
      </c>
      <c r="B704" t="s">
        <v>167</v>
      </c>
      <c r="D704">
        <v>7.78</v>
      </c>
      <c r="E704">
        <v>0.38100000000000001</v>
      </c>
      <c r="F704">
        <v>380.911</v>
      </c>
      <c r="G704">
        <v>1.613</v>
      </c>
      <c r="H704">
        <f t="shared" si="121"/>
        <v>1.0002336503802725E-3</v>
      </c>
      <c r="I704">
        <f t="shared" si="122"/>
        <v>0.39436767358371011</v>
      </c>
      <c r="J704">
        <f>(I704-IF($I$687&gt;0,$I$687,0))</f>
        <v>-6.9739845109968446E-3</v>
      </c>
      <c r="K704">
        <f t="shared" si="120"/>
        <v>-7.2811151880187259E-3</v>
      </c>
      <c r="L704">
        <f>AVERAGE(K704:K706)</f>
        <v>-7.4727146739986304E-3</v>
      </c>
      <c r="M704">
        <f>STDEV(K704:K706)</f>
        <v>3.792755109916085E-4</v>
      </c>
      <c r="N704" t="str">
        <f>_xlfn.CONCAT(ROUND(L704,1)," ± ",ROUND(M704,1))</f>
        <v>0 ± 0</v>
      </c>
    </row>
    <row r="705" spans="1:14" x14ac:dyDescent="0.4">
      <c r="A705">
        <v>26</v>
      </c>
      <c r="B705" t="s">
        <v>166</v>
      </c>
      <c r="D705">
        <v>8.3000000000000007</v>
      </c>
      <c r="E705">
        <v>0.08</v>
      </c>
      <c r="F705">
        <v>557.82799999999997</v>
      </c>
      <c r="G705">
        <v>1</v>
      </c>
      <c r="H705">
        <f t="shared" si="121"/>
        <v>1.4341338190266534E-4</v>
      </c>
      <c r="I705">
        <f t="shared" si="122"/>
        <v>0.39327533744426973</v>
      </c>
      <c r="J705">
        <f t="shared" si="123"/>
        <v>-8.0663206504372198E-3</v>
      </c>
      <c r="K705">
        <f t="shared" si="120"/>
        <v>-7.909567405492016E-3</v>
      </c>
    </row>
    <row r="706" spans="1:14" x14ac:dyDescent="0.4">
      <c r="A706">
        <v>27</v>
      </c>
      <c r="B706" t="s">
        <v>165</v>
      </c>
      <c r="D706">
        <v>8.49</v>
      </c>
      <c r="E706">
        <v>0.14000000000000001</v>
      </c>
      <c r="F706">
        <v>472.435</v>
      </c>
      <c r="G706">
        <v>2</v>
      </c>
      <c r="H706">
        <f t="shared" si="121"/>
        <v>2.9633706224136655E-4</v>
      </c>
      <c r="I706">
        <f t="shared" si="122"/>
        <v>0.39347029555713858</v>
      </c>
      <c r="J706">
        <f t="shared" si="123"/>
        <v>-7.8713625375683716E-3</v>
      </c>
      <c r="K706">
        <f t="shared" si="120"/>
        <v>-7.2274614284851494E-3</v>
      </c>
      <c r="L706" s="23"/>
      <c r="M706" s="23"/>
      <c r="N706" s="9"/>
    </row>
    <row r="707" spans="1:14" x14ac:dyDescent="0.4">
      <c r="A707">
        <v>28</v>
      </c>
      <c r="B707" t="s">
        <v>22</v>
      </c>
      <c r="L707" s="23" t="s">
        <v>227</v>
      </c>
      <c r="M707" s="23" t="s">
        <v>228</v>
      </c>
      <c r="N707" s="9" t="s">
        <v>231</v>
      </c>
    </row>
    <row r="708" spans="1:14" x14ac:dyDescent="0.4">
      <c r="A708">
        <v>29</v>
      </c>
      <c r="B708" t="s">
        <v>164</v>
      </c>
      <c r="F708">
        <v>418.76900000000001</v>
      </c>
      <c r="H708">
        <f>E708/F708</f>
        <v>0</v>
      </c>
      <c r="I708">
        <f>((H708-$J$679)/$I$679)</f>
        <v>0.39309250374425703</v>
      </c>
      <c r="J708">
        <f>(I708-IF($I$687&gt;0,$I$687,0))</f>
        <v>-8.2491543504499276E-3</v>
      </c>
      <c r="K708">
        <f>J708/R690*1.1</f>
        <v>-7.8645083944313757E-3</v>
      </c>
      <c r="L708">
        <f>AVERAGE(K708:K710)</f>
        <v>-7.968336283281521E-3</v>
      </c>
      <c r="M708">
        <f>STDEV(K709:K710)</f>
        <v>1.3281436353218507E-4</v>
      </c>
      <c r="N708" t="str">
        <f>_xlfn.CONCAT(ROUND(L708,1)," ± ",ROUND(M708,1))</f>
        <v>0 ± 0</v>
      </c>
    </row>
    <row r="709" spans="1:14" x14ac:dyDescent="0.4">
      <c r="A709">
        <v>30</v>
      </c>
      <c r="B709" t="s">
        <v>163</v>
      </c>
      <c r="F709">
        <v>621.91600000000005</v>
      </c>
      <c r="H709">
        <f t="shared" ref="H709:H713" si="124">E709/F709</f>
        <v>0</v>
      </c>
      <c r="I709">
        <f t="shared" ref="I709:I717" si="125">((H709-$J$679)/$I$679)</f>
        <v>0.39309250374425703</v>
      </c>
      <c r="J709">
        <f t="shared" ref="J709:J713" si="126">(I709-IF($I$687&gt;0,$I$687,0))</f>
        <v>-8.2491543504499276E-3</v>
      </c>
      <c r="K709">
        <f t="shared" ref="K709:K713" si="127">J709/R691*1.1</f>
        <v>-8.1141641647991779E-3</v>
      </c>
    </row>
    <row r="710" spans="1:14" x14ac:dyDescent="0.4">
      <c r="A710">
        <v>31</v>
      </c>
      <c r="B710" t="s">
        <v>162</v>
      </c>
      <c r="F710">
        <v>357.94</v>
      </c>
      <c r="H710">
        <f t="shared" si="124"/>
        <v>0</v>
      </c>
      <c r="I710">
        <f t="shared" si="125"/>
        <v>0.39309250374425703</v>
      </c>
      <c r="J710">
        <f t="shared" si="126"/>
        <v>-8.2491543504499276E-3</v>
      </c>
      <c r="K710">
        <f t="shared" si="127"/>
        <v>-7.9263362906140111E-3</v>
      </c>
      <c r="L710" s="23" t="s">
        <v>227</v>
      </c>
      <c r="M710" s="23" t="s">
        <v>228</v>
      </c>
      <c r="N710" s="9" t="s">
        <v>231</v>
      </c>
    </row>
    <row r="711" spans="1:14" x14ac:dyDescent="0.4">
      <c r="A711">
        <v>32</v>
      </c>
      <c r="B711" t="s">
        <v>161</v>
      </c>
      <c r="F711">
        <v>345.339</v>
      </c>
      <c r="H711">
        <f t="shared" si="124"/>
        <v>0</v>
      </c>
      <c r="I711">
        <f t="shared" si="125"/>
        <v>0.39309250374425703</v>
      </c>
      <c r="J711">
        <f>(I711-IF($I$687&gt;0,$I$687,0))</f>
        <v>-8.2491543504499276E-3</v>
      </c>
      <c r="K711">
        <f t="shared" si="127"/>
        <v>-8.6477363818687914E-3</v>
      </c>
      <c r="L711">
        <f>AVERAGE(K711:K713)</f>
        <v>-8.3183017393151214E-3</v>
      </c>
      <c r="M711">
        <f>STDEV(K711:K713)</f>
        <v>4.3147158671784364E-4</v>
      </c>
      <c r="N711" t="str">
        <f>_xlfn.CONCAT(ROUND(L711,1)," ± ",ROUND(M711,1))</f>
        <v>0 ± 0</v>
      </c>
    </row>
    <row r="712" spans="1:14" x14ac:dyDescent="0.4">
      <c r="A712">
        <v>33</v>
      </c>
      <c r="B712" t="s">
        <v>160</v>
      </c>
      <c r="F712">
        <v>533.26300000000003</v>
      </c>
      <c r="H712">
        <f t="shared" si="124"/>
        <v>0</v>
      </c>
      <c r="I712">
        <f t="shared" si="125"/>
        <v>0.39309250374425703</v>
      </c>
      <c r="J712">
        <f t="shared" si="126"/>
        <v>-8.2491543504499276E-3</v>
      </c>
      <c r="K712">
        <f t="shared" si="127"/>
        <v>-8.4772699789750754E-3</v>
      </c>
    </row>
    <row r="713" spans="1:14" x14ac:dyDescent="0.4">
      <c r="A713">
        <v>34</v>
      </c>
      <c r="B713" t="s">
        <v>159</v>
      </c>
      <c r="F713">
        <v>417.55799999999999</v>
      </c>
      <c r="H713">
        <f t="shared" si="124"/>
        <v>0</v>
      </c>
      <c r="I713">
        <f t="shared" si="125"/>
        <v>0.39309250374425703</v>
      </c>
      <c r="J713">
        <f t="shared" si="126"/>
        <v>-8.2491543504499276E-3</v>
      </c>
      <c r="K713">
        <f t="shared" si="127"/>
        <v>-7.829898857101494E-3</v>
      </c>
      <c r="L713" s="23"/>
      <c r="M713" s="23"/>
      <c r="N713" s="9"/>
    </row>
    <row r="714" spans="1:14" x14ac:dyDescent="0.4">
      <c r="A714">
        <v>35</v>
      </c>
      <c r="B714" t="s">
        <v>22</v>
      </c>
      <c r="L714" s="23" t="s">
        <v>227</v>
      </c>
      <c r="M714" s="23" t="s">
        <v>228</v>
      </c>
      <c r="N714" s="9" t="s">
        <v>231</v>
      </c>
    </row>
    <row r="715" spans="1:14" x14ac:dyDescent="0.4">
      <c r="A715">
        <v>36</v>
      </c>
      <c r="B715" t="s">
        <v>158</v>
      </c>
      <c r="D715">
        <v>8.64</v>
      </c>
      <c r="E715">
        <v>0.23</v>
      </c>
      <c r="F715">
        <v>353.04500000000002</v>
      </c>
      <c r="G715">
        <v>3</v>
      </c>
      <c r="H715">
        <f t="shared" ref="H715:H717" si="128">E715/F715</f>
        <v>6.5147502443031345E-4</v>
      </c>
      <c r="I715">
        <f t="shared" si="125"/>
        <v>0.39392305098888797</v>
      </c>
      <c r="J715">
        <f>(I715-IF($I$687&gt;0,$I$687,0))</f>
        <v>-7.4186071058189862E-3</v>
      </c>
      <c r="K715">
        <f>J715/R696*1.1</f>
        <v>-7.9957552580843475E-3</v>
      </c>
      <c r="L715">
        <f>AVERAGE(K715:K717)</f>
        <v>-5.5525511757389878E-3</v>
      </c>
      <c r="M715">
        <f>STDEV(K716:K717)</f>
        <v>4.6137511185983813E-3</v>
      </c>
      <c r="N715" t="str">
        <f>_xlfn.CONCAT(ROUND(L715,1)," ± ",ROUND(M715,1))</f>
        <v>0 ± 0</v>
      </c>
    </row>
    <row r="716" spans="1:14" x14ac:dyDescent="0.4">
      <c r="A716">
        <v>37</v>
      </c>
      <c r="B716" t="s">
        <v>157</v>
      </c>
      <c r="D716">
        <v>8.0399999999999991</v>
      </c>
      <c r="E716">
        <v>1.39</v>
      </c>
      <c r="F716">
        <v>247.75399999999999</v>
      </c>
      <c r="G716">
        <v>19</v>
      </c>
      <c r="H716">
        <f t="shared" si="128"/>
        <v>5.6104038683532859E-3</v>
      </c>
      <c r="I716">
        <f t="shared" si="125"/>
        <v>0.4002450503490978</v>
      </c>
      <c r="J716">
        <f t="shared" ref="J716:J717" si="129">(I716-IF($I$687&gt;0,$I$687,0))</f>
        <v>-1.0966077456091572E-3</v>
      </c>
      <c r="K716">
        <f t="shared" ref="K716:K717" si="130">J716/R697*1.1</f>
        <v>-1.0685344318983726E-3</v>
      </c>
    </row>
    <row r="717" spans="1:14" x14ac:dyDescent="0.4">
      <c r="A717">
        <v>38</v>
      </c>
      <c r="B717" t="s">
        <v>156</v>
      </c>
      <c r="F717">
        <v>310.72199999999998</v>
      </c>
      <c r="H717">
        <f t="shared" si="128"/>
        <v>0</v>
      </c>
      <c r="I717">
        <f t="shared" si="125"/>
        <v>0.39309250374425703</v>
      </c>
      <c r="J717">
        <f t="shared" si="129"/>
        <v>-8.2491543504499276E-3</v>
      </c>
      <c r="K717">
        <f t="shared" si="130"/>
        <v>-7.5933638372342434E-3</v>
      </c>
      <c r="L717" s="23"/>
      <c r="M717" s="23"/>
      <c r="N717" s="9"/>
    </row>
    <row r="719" spans="1:14" x14ac:dyDescent="0.4">
      <c r="A719" t="s">
        <v>499</v>
      </c>
    </row>
    <row r="721" spans="1:11" x14ac:dyDescent="0.4">
      <c r="B721" t="s">
        <v>3</v>
      </c>
      <c r="C721" t="s">
        <v>4</v>
      </c>
      <c r="D721" t="s">
        <v>5</v>
      </c>
      <c r="E721" t="s">
        <v>6</v>
      </c>
      <c r="F721" t="s">
        <v>7</v>
      </c>
      <c r="G721" t="s">
        <v>8</v>
      </c>
      <c r="H721" t="s">
        <v>9</v>
      </c>
      <c r="I721" t="s">
        <v>10</v>
      </c>
      <c r="J721" t="s">
        <v>11</v>
      </c>
      <c r="K721" t="s">
        <v>282</v>
      </c>
    </row>
    <row r="722" spans="1:11" x14ac:dyDescent="0.4">
      <c r="A722">
        <v>1</v>
      </c>
      <c r="B722" t="s">
        <v>12</v>
      </c>
      <c r="D722">
        <v>10.66</v>
      </c>
      <c r="E722">
        <v>81.617999999999995</v>
      </c>
      <c r="F722">
        <v>307.70299999999997</v>
      </c>
      <c r="G722">
        <v>6.1310000000000002</v>
      </c>
      <c r="H722" t="s">
        <v>13</v>
      </c>
      <c r="K722" t="s">
        <v>448</v>
      </c>
    </row>
    <row r="723" spans="1:11" x14ac:dyDescent="0.4">
      <c r="A723">
        <v>2</v>
      </c>
      <c r="B723" t="s">
        <v>14</v>
      </c>
      <c r="D723">
        <v>10.66</v>
      </c>
      <c r="E723">
        <v>39.476999999999997</v>
      </c>
      <c r="F723">
        <v>225.36600000000001</v>
      </c>
      <c r="G723">
        <v>286</v>
      </c>
      <c r="H723" t="s">
        <v>13</v>
      </c>
      <c r="K723" t="s">
        <v>447</v>
      </c>
    </row>
    <row r="724" spans="1:11" x14ac:dyDescent="0.4">
      <c r="A724">
        <v>3</v>
      </c>
      <c r="B724" t="s">
        <v>15</v>
      </c>
      <c r="D724">
        <v>10.68</v>
      </c>
      <c r="E724">
        <v>136.94200000000001</v>
      </c>
      <c r="F724">
        <v>255.999</v>
      </c>
      <c r="G724">
        <v>2.4340000000000002</v>
      </c>
      <c r="H724" t="s">
        <v>13</v>
      </c>
      <c r="K724" t="s">
        <v>446</v>
      </c>
    </row>
    <row r="725" spans="1:11" x14ac:dyDescent="0.4">
      <c r="A725">
        <v>4</v>
      </c>
      <c r="B725" t="s">
        <v>17</v>
      </c>
      <c r="D725">
        <v>10.66</v>
      </c>
      <c r="E725">
        <v>508.80500000000001</v>
      </c>
      <c r="F725">
        <v>249.34100000000001</v>
      </c>
      <c r="G725">
        <v>19.908999999999999</v>
      </c>
      <c r="H725" t="s">
        <v>13</v>
      </c>
      <c r="K725" t="s">
        <v>445</v>
      </c>
    </row>
    <row r="726" spans="1:11" x14ac:dyDescent="0.4">
      <c r="A726">
        <v>5</v>
      </c>
      <c r="B726" t="s">
        <v>18</v>
      </c>
      <c r="D726">
        <v>10.68</v>
      </c>
      <c r="E726">
        <v>1067.105</v>
      </c>
      <c r="F726">
        <v>256.233</v>
      </c>
      <c r="G726">
        <v>236.803</v>
      </c>
      <c r="H726" t="s">
        <v>13</v>
      </c>
      <c r="K726" t="s">
        <v>444</v>
      </c>
    </row>
    <row r="727" spans="1:11" x14ac:dyDescent="0.4">
      <c r="A727">
        <v>6</v>
      </c>
      <c r="B727" t="s">
        <v>19</v>
      </c>
      <c r="D727">
        <v>10.68</v>
      </c>
      <c r="E727">
        <v>4279.5240000000003</v>
      </c>
      <c r="F727">
        <v>272.69799999999998</v>
      </c>
      <c r="G727">
        <v>27.393999999999998</v>
      </c>
      <c r="H727" t="s">
        <v>13</v>
      </c>
      <c r="K727" t="s">
        <v>443</v>
      </c>
    </row>
    <row r="728" spans="1:11" x14ac:dyDescent="0.4">
      <c r="A728">
        <v>7</v>
      </c>
      <c r="B728" t="s">
        <v>20</v>
      </c>
      <c r="D728">
        <v>10.68</v>
      </c>
      <c r="E728">
        <v>12840.307000000001</v>
      </c>
      <c r="F728">
        <v>229.316</v>
      </c>
      <c r="G728">
        <v>649.38499999999999</v>
      </c>
      <c r="H728" t="s">
        <v>13</v>
      </c>
      <c r="K728" t="s">
        <v>442</v>
      </c>
    </row>
    <row r="729" spans="1:11" x14ac:dyDescent="0.4">
      <c r="A729">
        <v>8</v>
      </c>
      <c r="B729" t="s">
        <v>21</v>
      </c>
      <c r="D729">
        <v>10.68</v>
      </c>
      <c r="E729">
        <v>12294.883</v>
      </c>
      <c r="F729">
        <v>45.686999999999998</v>
      </c>
      <c r="G729">
        <v>581.23699999999997</v>
      </c>
      <c r="H729" t="s">
        <v>13</v>
      </c>
      <c r="K729" t="s">
        <v>441</v>
      </c>
    </row>
    <row r="730" spans="1:11" x14ac:dyDescent="0.4">
      <c r="A730">
        <v>9</v>
      </c>
      <c r="B730" t="s">
        <v>22</v>
      </c>
      <c r="D730">
        <v>10.71</v>
      </c>
      <c r="E730">
        <v>58.01</v>
      </c>
      <c r="G730">
        <v>352</v>
      </c>
      <c r="H730" t="s">
        <v>13</v>
      </c>
      <c r="K730" t="s">
        <v>440</v>
      </c>
    </row>
    <row r="731" spans="1:11" x14ac:dyDescent="0.4">
      <c r="A731">
        <v>10</v>
      </c>
      <c r="B731" t="s">
        <v>22</v>
      </c>
      <c r="D731">
        <v>10.66</v>
      </c>
      <c r="E731">
        <v>14.891999999999999</v>
      </c>
      <c r="G731">
        <v>110</v>
      </c>
      <c r="H731" t="s">
        <v>13</v>
      </c>
      <c r="K731" t="s">
        <v>439</v>
      </c>
    </row>
    <row r="732" spans="1:11" x14ac:dyDescent="0.4">
      <c r="A732">
        <v>11</v>
      </c>
      <c r="B732" t="s">
        <v>24</v>
      </c>
      <c r="D732">
        <v>10.71</v>
      </c>
      <c r="E732">
        <v>11.621</v>
      </c>
      <c r="F732">
        <v>110.63500000000001</v>
      </c>
      <c r="G732">
        <v>82</v>
      </c>
      <c r="H732" t="s">
        <v>13</v>
      </c>
      <c r="K732" t="s">
        <v>438</v>
      </c>
    </row>
    <row r="733" spans="1:11" x14ac:dyDescent="0.4">
      <c r="A733">
        <v>12</v>
      </c>
      <c r="B733" t="s">
        <v>25</v>
      </c>
      <c r="F733">
        <v>91.488</v>
      </c>
      <c r="K733" t="s">
        <v>437</v>
      </c>
    </row>
    <row r="734" spans="1:11" x14ac:dyDescent="0.4">
      <c r="A734">
        <v>13</v>
      </c>
      <c r="B734" t="s">
        <v>26</v>
      </c>
      <c r="D734">
        <v>10.67</v>
      </c>
      <c r="E734">
        <v>0.14199999999999999</v>
      </c>
      <c r="F734">
        <v>98.111000000000004</v>
      </c>
      <c r="G734">
        <v>1</v>
      </c>
      <c r="H734" t="s">
        <v>13</v>
      </c>
      <c r="K734" t="s">
        <v>436</v>
      </c>
    </row>
    <row r="735" spans="1:11" x14ac:dyDescent="0.4">
      <c r="A735">
        <v>14</v>
      </c>
      <c r="B735" t="s">
        <v>27</v>
      </c>
      <c r="D735">
        <v>10.7</v>
      </c>
      <c r="E735">
        <v>4071.3719999999998</v>
      </c>
      <c r="F735">
        <v>74.13</v>
      </c>
      <c r="G735">
        <v>26495</v>
      </c>
      <c r="H735" t="s">
        <v>13</v>
      </c>
      <c r="K735" t="s">
        <v>435</v>
      </c>
    </row>
    <row r="736" spans="1:11" x14ac:dyDescent="0.4">
      <c r="A736">
        <v>15</v>
      </c>
      <c r="B736" t="s">
        <v>28</v>
      </c>
      <c r="D736">
        <v>10.7</v>
      </c>
      <c r="E736">
        <v>3611.29</v>
      </c>
      <c r="F736">
        <v>101.72</v>
      </c>
      <c r="G736">
        <v>57.302999999999997</v>
      </c>
      <c r="H736" t="s">
        <v>13</v>
      </c>
      <c r="K736" t="s">
        <v>434</v>
      </c>
    </row>
    <row r="737" spans="1:11" x14ac:dyDescent="0.4">
      <c r="A737">
        <v>16</v>
      </c>
      <c r="B737" t="s">
        <v>29</v>
      </c>
      <c r="D737">
        <v>10.7</v>
      </c>
      <c r="E737">
        <v>3506.0729999999999</v>
      </c>
      <c r="F737">
        <v>89.792000000000002</v>
      </c>
      <c r="G737">
        <v>1668.84</v>
      </c>
      <c r="H737" t="s">
        <v>13</v>
      </c>
      <c r="K737" t="s">
        <v>433</v>
      </c>
    </row>
    <row r="738" spans="1:11" x14ac:dyDescent="0.4">
      <c r="A738">
        <v>17</v>
      </c>
      <c r="B738" t="s">
        <v>22</v>
      </c>
      <c r="D738">
        <v>10.7</v>
      </c>
      <c r="E738">
        <v>63.332999999999998</v>
      </c>
      <c r="G738">
        <v>85.974000000000004</v>
      </c>
      <c r="H738" t="s">
        <v>13</v>
      </c>
      <c r="K738" t="s">
        <v>432</v>
      </c>
    </row>
    <row r="739" spans="1:11" x14ac:dyDescent="0.4">
      <c r="A739">
        <v>18</v>
      </c>
      <c r="B739" t="s">
        <v>173</v>
      </c>
      <c r="F739">
        <v>90.406000000000006</v>
      </c>
      <c r="K739" t="s">
        <v>431</v>
      </c>
    </row>
    <row r="740" spans="1:11" x14ac:dyDescent="0.4">
      <c r="A740">
        <v>19</v>
      </c>
      <c r="B740" t="s">
        <v>172</v>
      </c>
      <c r="D740">
        <v>11.7</v>
      </c>
      <c r="E740">
        <v>0.84</v>
      </c>
      <c r="F740">
        <v>89.227999999999994</v>
      </c>
      <c r="G740">
        <v>7</v>
      </c>
      <c r="H740" t="s">
        <v>13</v>
      </c>
      <c r="K740" t="s">
        <v>430</v>
      </c>
    </row>
    <row r="741" spans="1:11" x14ac:dyDescent="0.4">
      <c r="A741">
        <v>20</v>
      </c>
      <c r="B741" t="s">
        <v>171</v>
      </c>
      <c r="F741">
        <v>74.885999999999996</v>
      </c>
      <c r="K741" t="s">
        <v>429</v>
      </c>
    </row>
    <row r="742" spans="1:11" x14ac:dyDescent="0.4">
      <c r="A742">
        <v>21</v>
      </c>
      <c r="B742" t="s">
        <v>22</v>
      </c>
      <c r="D742">
        <v>11.5</v>
      </c>
      <c r="E742">
        <v>8.3699999999999992</v>
      </c>
      <c r="G742">
        <v>69</v>
      </c>
      <c r="H742" t="s">
        <v>13</v>
      </c>
      <c r="K742" t="s">
        <v>428</v>
      </c>
    </row>
    <row r="743" spans="1:11" x14ac:dyDescent="0.4">
      <c r="A743">
        <v>22</v>
      </c>
      <c r="B743" t="s">
        <v>170</v>
      </c>
      <c r="F743">
        <v>113.907</v>
      </c>
      <c r="K743" t="s">
        <v>427</v>
      </c>
    </row>
    <row r="744" spans="1:11" x14ac:dyDescent="0.4">
      <c r="A744">
        <v>23</v>
      </c>
      <c r="B744" t="s">
        <v>169</v>
      </c>
      <c r="D744">
        <v>10.71</v>
      </c>
      <c r="E744">
        <v>4.7220000000000004</v>
      </c>
      <c r="F744">
        <v>74.748999999999995</v>
      </c>
      <c r="G744">
        <v>36</v>
      </c>
      <c r="H744" t="s">
        <v>13</v>
      </c>
      <c r="K744" t="s">
        <v>426</v>
      </c>
    </row>
    <row r="745" spans="1:11" x14ac:dyDescent="0.4">
      <c r="A745">
        <v>24</v>
      </c>
      <c r="B745" t="s">
        <v>168</v>
      </c>
      <c r="F745">
        <v>57.963000000000001</v>
      </c>
      <c r="K745" t="s">
        <v>425</v>
      </c>
    </row>
    <row r="746" spans="1:11" x14ac:dyDescent="0.4">
      <c r="A746">
        <v>25</v>
      </c>
      <c r="B746" t="s">
        <v>167</v>
      </c>
      <c r="D746">
        <v>10.42</v>
      </c>
      <c r="E746">
        <v>14.867000000000001</v>
      </c>
      <c r="F746">
        <v>86.603999999999999</v>
      </c>
      <c r="G746">
        <v>123</v>
      </c>
      <c r="H746" t="s">
        <v>13</v>
      </c>
      <c r="K746" t="s">
        <v>424</v>
      </c>
    </row>
    <row r="747" spans="1:11" x14ac:dyDescent="0.4">
      <c r="A747">
        <v>26</v>
      </c>
      <c r="B747" t="s">
        <v>166</v>
      </c>
      <c r="D747">
        <v>10.71</v>
      </c>
      <c r="E747">
        <v>3.6920000000000002</v>
      </c>
      <c r="F747">
        <v>75.304000000000002</v>
      </c>
      <c r="G747">
        <v>28</v>
      </c>
      <c r="H747" t="s">
        <v>13</v>
      </c>
      <c r="K747" t="s">
        <v>423</v>
      </c>
    </row>
    <row r="748" spans="1:11" x14ac:dyDescent="0.4">
      <c r="A748">
        <v>27</v>
      </c>
      <c r="B748" t="s">
        <v>165</v>
      </c>
      <c r="F748">
        <v>74.126999999999995</v>
      </c>
      <c r="K748" t="s">
        <v>422</v>
      </c>
    </row>
    <row r="749" spans="1:11" x14ac:dyDescent="0.4">
      <c r="A749">
        <v>28</v>
      </c>
      <c r="B749" t="s">
        <v>22</v>
      </c>
      <c r="K749" t="s">
        <v>421</v>
      </c>
    </row>
    <row r="750" spans="1:11" x14ac:dyDescent="0.4">
      <c r="A750">
        <v>29</v>
      </c>
      <c r="B750" t="s">
        <v>164</v>
      </c>
      <c r="D750">
        <v>10.72</v>
      </c>
      <c r="E750">
        <v>1.609</v>
      </c>
      <c r="F750">
        <v>101.84</v>
      </c>
      <c r="G750">
        <v>9</v>
      </c>
      <c r="H750" t="s">
        <v>13</v>
      </c>
      <c r="K750" t="s">
        <v>420</v>
      </c>
    </row>
    <row r="751" spans="1:11" x14ac:dyDescent="0.4">
      <c r="A751">
        <v>30</v>
      </c>
      <c r="B751" t="s">
        <v>163</v>
      </c>
      <c r="F751">
        <v>96.504999999999995</v>
      </c>
      <c r="K751" t="s">
        <v>419</v>
      </c>
    </row>
    <row r="752" spans="1:11" x14ac:dyDescent="0.4">
      <c r="A752">
        <v>31</v>
      </c>
      <c r="B752" t="s">
        <v>162</v>
      </c>
      <c r="F752">
        <v>116.66800000000001</v>
      </c>
      <c r="K752" t="s">
        <v>418</v>
      </c>
    </row>
    <row r="753" spans="1:18" x14ac:dyDescent="0.4">
      <c r="A753">
        <v>32</v>
      </c>
      <c r="B753" t="s">
        <v>161</v>
      </c>
      <c r="F753">
        <v>95.195999999999998</v>
      </c>
      <c r="K753" t="s">
        <v>417</v>
      </c>
    </row>
    <row r="754" spans="1:18" x14ac:dyDescent="0.4">
      <c r="A754">
        <v>33</v>
      </c>
      <c r="B754" t="s">
        <v>160</v>
      </c>
      <c r="F754">
        <v>52.646000000000001</v>
      </c>
      <c r="K754" t="s">
        <v>416</v>
      </c>
    </row>
    <row r="755" spans="1:18" x14ac:dyDescent="0.4">
      <c r="A755">
        <v>34</v>
      </c>
      <c r="B755" t="s">
        <v>159</v>
      </c>
      <c r="D755">
        <v>10.64</v>
      </c>
      <c r="E755">
        <v>1.4379999999999999</v>
      </c>
      <c r="F755">
        <v>62.052</v>
      </c>
      <c r="G755">
        <v>11</v>
      </c>
      <c r="H755" t="s">
        <v>13</v>
      </c>
      <c r="K755" t="s">
        <v>415</v>
      </c>
    </row>
    <row r="756" spans="1:18" x14ac:dyDescent="0.4">
      <c r="A756">
        <v>35</v>
      </c>
      <c r="B756" t="s">
        <v>22</v>
      </c>
      <c r="K756" t="s">
        <v>414</v>
      </c>
    </row>
    <row r="757" spans="1:18" x14ac:dyDescent="0.4">
      <c r="A757">
        <v>36</v>
      </c>
      <c r="B757" t="s">
        <v>158</v>
      </c>
      <c r="D757">
        <v>10.75</v>
      </c>
      <c r="E757">
        <v>8.0050000000000008</v>
      </c>
      <c r="F757">
        <v>93.878</v>
      </c>
      <c r="G757">
        <v>34.262</v>
      </c>
      <c r="H757" t="s">
        <v>13</v>
      </c>
      <c r="K757" t="s">
        <v>413</v>
      </c>
    </row>
    <row r="758" spans="1:18" x14ac:dyDescent="0.4">
      <c r="A758">
        <v>37</v>
      </c>
      <c r="B758" t="s">
        <v>157</v>
      </c>
      <c r="F758">
        <v>67.396000000000001</v>
      </c>
      <c r="K758" t="s">
        <v>412</v>
      </c>
    </row>
    <row r="759" spans="1:18" x14ac:dyDescent="0.4">
      <c r="A759">
        <v>38</v>
      </c>
      <c r="B759" t="s">
        <v>156</v>
      </c>
      <c r="D759">
        <v>11.8</v>
      </c>
      <c r="E759">
        <v>2.0049999999999999</v>
      </c>
      <c r="F759">
        <v>117.664</v>
      </c>
      <c r="G759">
        <v>16</v>
      </c>
      <c r="H759" t="s">
        <v>16</v>
      </c>
      <c r="K759" t="s">
        <v>411</v>
      </c>
    </row>
    <row r="761" spans="1:18" x14ac:dyDescent="0.4">
      <c r="A761" t="s">
        <v>498</v>
      </c>
    </row>
    <row r="762" spans="1:18" x14ac:dyDescent="0.4">
      <c r="I762" t="s">
        <v>216</v>
      </c>
      <c r="Q762" t="s">
        <v>191</v>
      </c>
      <c r="R762" t="s">
        <v>192</v>
      </c>
    </row>
    <row r="763" spans="1:18" x14ac:dyDescent="0.4">
      <c r="B763" t="s">
        <v>3</v>
      </c>
      <c r="C763" t="s">
        <v>4</v>
      </c>
      <c r="D763" t="s">
        <v>5</v>
      </c>
      <c r="E763" t="s">
        <v>6</v>
      </c>
      <c r="F763" t="s">
        <v>7</v>
      </c>
      <c r="G763" t="s">
        <v>8</v>
      </c>
      <c r="H763" t="s">
        <v>217</v>
      </c>
      <c r="I763" cm="1">
        <f t="array" ref="I763:J767">LINEST(H764:H769,C764:C769,1,1)</f>
        <v>0.11830646960520634</v>
      </c>
      <c r="J763">
        <v>-5.8094042119713585E-2</v>
      </c>
      <c r="L763" s="20" t="s">
        <v>218</v>
      </c>
      <c r="Q763" t="s">
        <v>27</v>
      </c>
      <c r="R763">
        <v>1.0846</v>
      </c>
    </row>
    <row r="764" spans="1:18" x14ac:dyDescent="0.4">
      <c r="A764">
        <v>1</v>
      </c>
      <c r="B764" t="s">
        <v>12</v>
      </c>
      <c r="C764" s="44">
        <v>0</v>
      </c>
      <c r="D764">
        <v>9.07</v>
      </c>
      <c r="E764">
        <v>65.927000000000007</v>
      </c>
      <c r="F764">
        <v>1227.559</v>
      </c>
      <c r="G764">
        <v>4.0289999999999999</v>
      </c>
      <c r="H764">
        <f>E764/F764</f>
        <v>5.3705768928418114E-2</v>
      </c>
      <c r="I764">
        <v>5.2862377499887621E-3</v>
      </c>
      <c r="J764">
        <v>0.12585531765125926</v>
      </c>
      <c r="K764" t="s">
        <v>219</v>
      </c>
      <c r="L764" s="21">
        <f>IF(G767&gt;3,C767,IF(G768&gt;3,#REF!,IF(G769&gt;3,C769,IF(G770&gt;3,C770,C771))))</f>
        <v>15.414972479994359</v>
      </c>
      <c r="Q764" t="s">
        <v>28</v>
      </c>
      <c r="R764">
        <v>1.0726</v>
      </c>
    </row>
    <row r="765" spans="1:18" x14ac:dyDescent="0.4">
      <c r="A765">
        <v>2</v>
      </c>
      <c r="B765" t="s">
        <v>14</v>
      </c>
      <c r="C765" s="44">
        <v>3.8537431199985899</v>
      </c>
      <c r="D765">
        <v>9.0500000000000007</v>
      </c>
      <c r="E765">
        <v>524.00699999999995</v>
      </c>
      <c r="F765">
        <v>1045.6279999999999</v>
      </c>
      <c r="G765">
        <v>18.573</v>
      </c>
      <c r="H765">
        <f>E765/F765</f>
        <v>0.50114094113776597</v>
      </c>
      <c r="I765">
        <v>0.99207714278693948</v>
      </c>
      <c r="J765">
        <v>0.2112193424467099</v>
      </c>
      <c r="K765" t="s">
        <v>220</v>
      </c>
      <c r="L765" s="22">
        <f>IF(G767&gt;10,C767,IF(G768&gt;10,#REF!,IF(G769&gt;10,C769,IF(G770&gt;10,C770,C771))))</f>
        <v>15.414972479994359</v>
      </c>
      <c r="Q765" t="s">
        <v>29</v>
      </c>
      <c r="R765">
        <v>1.1534</v>
      </c>
    </row>
    <row r="766" spans="1:18" x14ac:dyDescent="0.4">
      <c r="A766">
        <v>3</v>
      </c>
      <c r="B766" t="s">
        <v>15</v>
      </c>
      <c r="C766" s="44">
        <v>7.7074862399971797</v>
      </c>
      <c r="D766">
        <v>9.06</v>
      </c>
      <c r="E766">
        <v>1105.45</v>
      </c>
      <c r="F766">
        <v>1280.3889999999999</v>
      </c>
      <c r="G766">
        <v>27.408000000000001</v>
      </c>
      <c r="H766">
        <f>E766/F766</f>
        <v>0.86337042883061332</v>
      </c>
      <c r="I766">
        <v>500.86836912901992</v>
      </c>
      <c r="J766">
        <v>4</v>
      </c>
      <c r="Q766" t="s">
        <v>173</v>
      </c>
      <c r="R766">
        <v>1.1053999999999999</v>
      </c>
    </row>
    <row r="767" spans="1:18" x14ac:dyDescent="0.4">
      <c r="A767">
        <v>4</v>
      </c>
      <c r="B767" t="s">
        <v>17</v>
      </c>
      <c r="C767" s="44">
        <v>15.414972479994359</v>
      </c>
      <c r="D767">
        <v>9.06</v>
      </c>
      <c r="E767">
        <v>1783.374</v>
      </c>
      <c r="F767">
        <v>1133.6320000000001</v>
      </c>
      <c r="G767">
        <v>53.000999999999998</v>
      </c>
      <c r="H767">
        <f>E767/F767</f>
        <v>1.5731507226330943</v>
      </c>
      <c r="I767">
        <v>22.345546394009919</v>
      </c>
      <c r="J767">
        <v>0.178454442494482</v>
      </c>
      <c r="Q767" t="s">
        <v>172</v>
      </c>
      <c r="R767" s="10">
        <v>1.0463</v>
      </c>
    </row>
    <row r="768" spans="1:18" x14ac:dyDescent="0.4">
      <c r="A768">
        <v>5</v>
      </c>
      <c r="B768" t="s">
        <v>18</v>
      </c>
      <c r="C768" s="44">
        <v>30.829944959988719</v>
      </c>
      <c r="D768">
        <v>9.07</v>
      </c>
      <c r="E768">
        <v>4763.7160000000003</v>
      </c>
      <c r="F768">
        <v>1430.277</v>
      </c>
      <c r="G768">
        <v>245.88399999999999</v>
      </c>
      <c r="H768">
        <f t="shared" ref="H768:H771" si="131">E768/F768</f>
        <v>3.3306247670905709</v>
      </c>
      <c r="Q768" t="s">
        <v>171</v>
      </c>
      <c r="R768">
        <v>1.1154999999999999</v>
      </c>
    </row>
    <row r="769" spans="1:18" x14ac:dyDescent="0.4">
      <c r="A769">
        <v>6</v>
      </c>
      <c r="B769" t="s">
        <v>19</v>
      </c>
      <c r="C769" s="44">
        <v>46.244917439983077</v>
      </c>
      <c r="D769">
        <v>9.07</v>
      </c>
      <c r="E769">
        <v>5443.085</v>
      </c>
      <c r="F769">
        <v>965.19600000000003</v>
      </c>
      <c r="G769">
        <v>224.02600000000001</v>
      </c>
      <c r="H769">
        <f t="shared" si="131"/>
        <v>5.6393571875556878</v>
      </c>
      <c r="Q769" t="s">
        <v>170</v>
      </c>
      <c r="R769">
        <v>1.0873999999999999</v>
      </c>
    </row>
    <row r="770" spans="1:18" x14ac:dyDescent="0.4">
      <c r="A770">
        <v>7</v>
      </c>
      <c r="B770" t="s">
        <v>20</v>
      </c>
      <c r="C770" s="44">
        <v>61.659889919977438</v>
      </c>
      <c r="D770">
        <v>9.08</v>
      </c>
      <c r="E770">
        <v>5747.6419999999998</v>
      </c>
      <c r="F770">
        <v>990.52800000000002</v>
      </c>
      <c r="G770">
        <v>281.38400000000001</v>
      </c>
      <c r="H770">
        <f t="shared" si="131"/>
        <v>5.8026042676229244</v>
      </c>
      <c r="I770" s="23" t="s">
        <v>221</v>
      </c>
      <c r="J770" s="23" t="s">
        <v>222</v>
      </c>
      <c r="K770" s="9" t="s">
        <v>194</v>
      </c>
      <c r="O770" s="24" t="s">
        <v>223</v>
      </c>
      <c r="Q770" t="s">
        <v>169</v>
      </c>
      <c r="R770">
        <v>1.0898000000000001</v>
      </c>
    </row>
    <row r="771" spans="1:18" x14ac:dyDescent="0.4">
      <c r="A771">
        <v>8</v>
      </c>
      <c r="B771" t="s">
        <v>21</v>
      </c>
      <c r="C771" s="44">
        <v>77.074862399971806</v>
      </c>
      <c r="D771">
        <v>9.07</v>
      </c>
      <c r="E771">
        <v>4083.6840000000002</v>
      </c>
      <c r="F771">
        <v>107.462</v>
      </c>
      <c r="G771">
        <v>169.33199999999999</v>
      </c>
      <c r="H771">
        <f t="shared" si="131"/>
        <v>38.001191118721039</v>
      </c>
      <c r="I771">
        <f>AVERAGE(I774:I776)</f>
        <v>1.5566160253804053</v>
      </c>
      <c r="J771">
        <v>67.8</v>
      </c>
      <c r="Q771" t="s">
        <v>168</v>
      </c>
      <c r="R771">
        <v>1.0536000000000001</v>
      </c>
    </row>
    <row r="772" spans="1:18" x14ac:dyDescent="0.4">
      <c r="A772">
        <v>9</v>
      </c>
      <c r="B772" t="s">
        <v>22</v>
      </c>
      <c r="I772" s="23" t="s">
        <v>224</v>
      </c>
      <c r="J772" s="9" t="s">
        <v>225</v>
      </c>
      <c r="K772" s="9" t="s">
        <v>226</v>
      </c>
      <c r="Q772" t="s">
        <v>167</v>
      </c>
      <c r="R772" s="10">
        <v>1.1217999999999999</v>
      </c>
    </row>
    <row r="773" spans="1:18" x14ac:dyDescent="0.4">
      <c r="A773">
        <v>10</v>
      </c>
      <c r="B773" t="s">
        <v>22</v>
      </c>
      <c r="L773" s="23" t="s">
        <v>227</v>
      </c>
      <c r="M773" s="23" t="s">
        <v>228</v>
      </c>
      <c r="N773" s="9" t="s">
        <v>231</v>
      </c>
      <c r="O773" s="9"/>
      <c r="P773" s="9"/>
      <c r="Q773" t="s">
        <v>166</v>
      </c>
      <c r="R773">
        <v>1.198</v>
      </c>
    </row>
    <row r="774" spans="1:18" x14ac:dyDescent="0.4">
      <c r="A774">
        <v>11</v>
      </c>
      <c r="B774" t="s">
        <v>24</v>
      </c>
      <c r="D774">
        <v>9.1</v>
      </c>
      <c r="E774">
        <v>87.924999999999997</v>
      </c>
      <c r="F774">
        <v>642.43200000000002</v>
      </c>
      <c r="G774">
        <v>3.5409999999999999</v>
      </c>
      <c r="H774">
        <f t="shared" ref="H774:H779" si="132">E774/F774</f>
        <v>0.13686273411038055</v>
      </c>
      <c r="I774">
        <f>((H774-$J$763)/$I$763)</f>
        <v>1.6478961537832468</v>
      </c>
      <c r="J774">
        <f>(I774-IF(I771&gt;0,I771,0))</f>
        <v>9.1280128402841498E-2</v>
      </c>
      <c r="K774">
        <f>J774*1.1</f>
        <v>0.10040814124312565</v>
      </c>
      <c r="L774">
        <f>AVERAGE(K774:K776)</f>
        <v>-1.6653345369377348E-16</v>
      </c>
      <c r="M774">
        <f>STDEV(K775:K776)</f>
        <v>0.18057371287117327</v>
      </c>
      <c r="N774" t="str">
        <f>_xlfn.CONCAT(ROUND(L774,1)," ± ",ROUND(M774,1))</f>
        <v>0 ± 0.2</v>
      </c>
      <c r="Q774" t="s">
        <v>165</v>
      </c>
      <c r="R774">
        <v>1.1537999999999999</v>
      </c>
    </row>
    <row r="775" spans="1:18" x14ac:dyDescent="0.4">
      <c r="A775">
        <v>12</v>
      </c>
      <c r="B775" t="s">
        <v>25</v>
      </c>
      <c r="D775">
        <v>9.1</v>
      </c>
      <c r="E775">
        <v>56.106000000000002</v>
      </c>
      <c r="F775">
        <v>524.69100000000003</v>
      </c>
      <c r="G775">
        <v>1.6459999999999999</v>
      </c>
      <c r="H775">
        <f t="shared" si="132"/>
        <v>0.10693150825914681</v>
      </c>
      <c r="I775">
        <f t="shared" ref="I775:I779" si="133">((H775-$J$763)/$I$763)</f>
        <v>1.3948987822014942</v>
      </c>
      <c r="J775">
        <f>(I775-IF(I771&gt;0,I771,0))</f>
        <v>-0.16171724317891112</v>
      </c>
      <c r="K775">
        <f>J775*1.1</f>
        <v>-0.17788896749680225</v>
      </c>
      <c r="Q775" t="s">
        <v>164</v>
      </c>
      <c r="R775">
        <v>1.1183000000000001</v>
      </c>
    </row>
    <row r="776" spans="1:18" x14ac:dyDescent="0.4">
      <c r="A776">
        <v>13</v>
      </c>
      <c r="B776" t="s">
        <v>26</v>
      </c>
      <c r="D776">
        <v>9.1199999999999992</v>
      </c>
      <c r="E776">
        <v>78.406999999999996</v>
      </c>
      <c r="F776">
        <v>583.399</v>
      </c>
      <c r="G776">
        <v>2.02</v>
      </c>
      <c r="H776">
        <f t="shared" si="132"/>
        <v>0.13439687075226389</v>
      </c>
      <c r="I776">
        <f t="shared" si="133"/>
        <v>1.6270531401564745</v>
      </c>
      <c r="J776">
        <f>(I776-IF(I771&gt;0,I771,0))</f>
        <v>7.0437114776069176E-2</v>
      </c>
      <c r="K776" s="30">
        <f>J776*1.1</f>
        <v>7.7480826253676097E-2</v>
      </c>
      <c r="L776" s="25" t="s">
        <v>227</v>
      </c>
      <c r="M776" s="25" t="s">
        <v>228</v>
      </c>
      <c r="N776" s="26" t="s">
        <v>229</v>
      </c>
      <c r="O776" s="26" t="s">
        <v>230</v>
      </c>
      <c r="P776" s="26" t="s">
        <v>231</v>
      </c>
      <c r="Q776" t="s">
        <v>163</v>
      </c>
      <c r="R776">
        <v>1.1448</v>
      </c>
    </row>
    <row r="777" spans="1:18" x14ac:dyDescent="0.4">
      <c r="A777">
        <v>14</v>
      </c>
      <c r="B777" t="s">
        <v>27</v>
      </c>
      <c r="D777">
        <v>9.1</v>
      </c>
      <c r="E777">
        <v>1020.35</v>
      </c>
      <c r="F777">
        <v>504.42</v>
      </c>
      <c r="G777">
        <v>95.103999999999999</v>
      </c>
      <c r="H777">
        <f t="shared" si="132"/>
        <v>2.0228182863486777</v>
      </c>
      <c r="I777">
        <f t="shared" si="133"/>
        <v>17.589167654249874</v>
      </c>
      <c r="J777">
        <f>(I777-IF($I$771&gt;0,$I$771,0))</f>
        <v>16.03255162886947</v>
      </c>
      <c r="K777">
        <f>J777/R763*1.1</f>
        <v>16.260194349766198</v>
      </c>
      <c r="L777" s="27">
        <f>AVERAGE(K777:K779)</f>
        <v>12.801519949223026</v>
      </c>
      <c r="M777" s="27">
        <f>STDEV(K777:K779)</f>
        <v>3.3455298460074925</v>
      </c>
      <c r="N777" s="28">
        <f>L777/J771*100</f>
        <v>18.881297860210957</v>
      </c>
      <c r="O777" s="29">
        <f>M777/J771*100</f>
        <v>4.9344098023709329</v>
      </c>
      <c r="P777" s="29" t="str">
        <f>_xlfn.CONCAT(ROUND(N777,1)," ± ",ROUND(O777,1))</f>
        <v>18.9 ± 4.9</v>
      </c>
      <c r="Q777" t="s">
        <v>162</v>
      </c>
      <c r="R777">
        <v>1.0492999999999999</v>
      </c>
    </row>
    <row r="778" spans="1:18" x14ac:dyDescent="0.4">
      <c r="A778">
        <v>15</v>
      </c>
      <c r="B778" t="s">
        <v>28</v>
      </c>
      <c r="D778">
        <v>9.11</v>
      </c>
      <c r="E778">
        <v>968.12599999999998</v>
      </c>
      <c r="F778">
        <v>614.58299999999997</v>
      </c>
      <c r="G778">
        <v>39.561</v>
      </c>
      <c r="H778">
        <f t="shared" si="132"/>
        <v>1.5752567187833051</v>
      </c>
      <c r="I778">
        <f t="shared" si="133"/>
        <v>13.806098401495529</v>
      </c>
      <c r="J778">
        <f t="shared" ref="J778:J779" si="134">(I778-IF($I$771&gt;0,$I$771,0))</f>
        <v>12.249482376115123</v>
      </c>
      <c r="K778">
        <f>J778/R764*1.1</f>
        <v>12.562400348430577</v>
      </c>
      <c r="Q778" t="s">
        <v>161</v>
      </c>
      <c r="R778">
        <v>1.0704</v>
      </c>
    </row>
    <row r="779" spans="1:18" x14ac:dyDescent="0.4">
      <c r="A779">
        <v>16</v>
      </c>
      <c r="B779" t="s">
        <v>29</v>
      </c>
      <c r="D779">
        <v>9.1</v>
      </c>
      <c r="E779">
        <v>776.60599999999999</v>
      </c>
      <c r="F779">
        <v>590.70799999999997</v>
      </c>
      <c r="G779">
        <v>35.329000000000001</v>
      </c>
      <c r="H779">
        <f t="shared" si="132"/>
        <v>1.3147037114784292</v>
      </c>
      <c r="I779">
        <f t="shared" si="133"/>
        <v>11.603742028472547</v>
      </c>
      <c r="J779">
        <f t="shared" si="134"/>
        <v>10.047126003092142</v>
      </c>
      <c r="K779" s="30">
        <f>J779/R765*1.1</f>
        <v>9.581965149472305</v>
      </c>
      <c r="Q779" t="s">
        <v>160</v>
      </c>
      <c r="R779">
        <v>1.1589</v>
      </c>
    </row>
    <row r="780" spans="1:18" x14ac:dyDescent="0.4">
      <c r="A780">
        <v>17</v>
      </c>
      <c r="B780" t="s">
        <v>22</v>
      </c>
      <c r="L780" s="23" t="s">
        <v>227</v>
      </c>
      <c r="M780" s="23" t="s">
        <v>228</v>
      </c>
      <c r="N780" s="9" t="s">
        <v>231</v>
      </c>
      <c r="Q780" t="s">
        <v>159</v>
      </c>
      <c r="R780">
        <v>1.0206</v>
      </c>
    </row>
    <row r="781" spans="1:18" x14ac:dyDescent="0.4">
      <c r="A781">
        <v>18</v>
      </c>
      <c r="B781" t="s">
        <v>173</v>
      </c>
      <c r="D781">
        <v>9.2200000000000006</v>
      </c>
      <c r="E781">
        <v>33.762999999999998</v>
      </c>
      <c r="F781">
        <v>465.47899999999998</v>
      </c>
      <c r="G781">
        <v>1.3260000000000001</v>
      </c>
      <c r="H781">
        <f t="shared" ref="H781:H783" si="135">E781/F781</f>
        <v>7.25338844502115E-2</v>
      </c>
      <c r="I781">
        <f t="shared" ref="I781:I783" si="136">((H781-$J$763)/$I$763)</f>
        <v>1.1041486319880558</v>
      </c>
      <c r="J781">
        <f>(I781-IF($I$771&gt;0,$I$771,0))</f>
        <v>-0.45246739339234954</v>
      </c>
      <c r="K781">
        <f>J781/R765*1.1</f>
        <v>-0.43151910242030911</v>
      </c>
      <c r="L781">
        <f>AVERAGE(K781:K783)</f>
        <v>-0.30142102516945474</v>
      </c>
      <c r="M781">
        <f>STDEV(K781:K783)</f>
        <v>0.23369018337462466</v>
      </c>
      <c r="N781" t="str">
        <f>_xlfn.CONCAT(ROUND(L781,1)," ± ",ROUND(M781,1))</f>
        <v>-0.3 ± 0.2</v>
      </c>
      <c r="Q781" t="s">
        <v>158</v>
      </c>
      <c r="R781">
        <v>1.1289</v>
      </c>
    </row>
    <row r="782" spans="1:18" x14ac:dyDescent="0.4">
      <c r="A782">
        <v>19</v>
      </c>
      <c r="B782" t="s">
        <v>172</v>
      </c>
      <c r="D782">
        <v>9.19</v>
      </c>
      <c r="E782">
        <v>57.866999999999997</v>
      </c>
      <c r="F782">
        <v>473.14600000000002</v>
      </c>
      <c r="G782">
        <v>2.605</v>
      </c>
      <c r="H782">
        <f t="shared" si="135"/>
        <v>0.12230262963229108</v>
      </c>
      <c r="I782">
        <f t="shared" si="136"/>
        <v>1.5248250780705057</v>
      </c>
      <c r="J782">
        <f t="shared" ref="J782:J783" si="137">(I782-IF($I$771&gt;0,$I$771,0))</f>
        <v>-3.179094730989962E-2</v>
      </c>
      <c r="K782">
        <f>J782/R766*1.1</f>
        <v>-3.1635645052369814E-2</v>
      </c>
      <c r="Q782" t="s">
        <v>157</v>
      </c>
      <c r="R782">
        <v>1.1950000000000001</v>
      </c>
    </row>
    <row r="783" spans="1:18" x14ac:dyDescent="0.4">
      <c r="A783">
        <v>20</v>
      </c>
      <c r="B783" t="s">
        <v>171</v>
      </c>
      <c r="D783">
        <v>8.9</v>
      </c>
      <c r="E783">
        <v>40.892000000000003</v>
      </c>
      <c r="F783">
        <v>535.05799999999999</v>
      </c>
      <c r="G783">
        <v>2.1930000000000001</v>
      </c>
      <c r="H783">
        <f t="shared" si="135"/>
        <v>7.6425359493737133E-2</v>
      </c>
      <c r="I783">
        <f t="shared" si="136"/>
        <v>1.1370418039042802</v>
      </c>
      <c r="J783">
        <f t="shared" si="137"/>
        <v>-0.41957422147612511</v>
      </c>
      <c r="K783">
        <f>J783/R767*1.1</f>
        <v>-0.44110832803568539</v>
      </c>
      <c r="L783" s="23"/>
      <c r="M783" s="23"/>
      <c r="N783" s="9"/>
      <c r="Q783" t="s">
        <v>156</v>
      </c>
      <c r="R783">
        <v>1.1716</v>
      </c>
    </row>
    <row r="784" spans="1:18" x14ac:dyDescent="0.4">
      <c r="A784">
        <v>21</v>
      </c>
      <c r="B784" t="s">
        <v>22</v>
      </c>
      <c r="L784" s="23" t="s">
        <v>227</v>
      </c>
      <c r="M784" s="23" t="s">
        <v>228</v>
      </c>
      <c r="N784" s="9" t="s">
        <v>231</v>
      </c>
    </row>
    <row r="785" spans="1:14" x14ac:dyDescent="0.4">
      <c r="A785">
        <v>22</v>
      </c>
      <c r="B785" t="s">
        <v>170</v>
      </c>
      <c r="D785">
        <v>9.19</v>
      </c>
      <c r="E785">
        <v>53.360999999999997</v>
      </c>
      <c r="F785">
        <v>415.83699999999999</v>
      </c>
      <c r="G785">
        <v>2.3210000000000002</v>
      </c>
      <c r="H785">
        <f>E785/F785</f>
        <v>0.12832191459634423</v>
      </c>
      <c r="I785">
        <f>((H785-$J$763)/$I$763)</f>
        <v>1.5757038253117999</v>
      </c>
      <c r="J785">
        <f>(I785-IF($I$771&gt;0,$I$771,0))</f>
        <v>1.9087799931394533E-2</v>
      </c>
      <c r="K785">
        <f t="shared" ref="K785:K790" si="138">J785/R768*1.1</f>
        <v>1.882257276964051E-2</v>
      </c>
      <c r="L785">
        <f>AVERAGE(K785:K787)</f>
        <v>-0.35096435418340249</v>
      </c>
      <c r="M785">
        <f>STDEV(K786:K787)</f>
        <v>0.30662022298998093</v>
      </c>
      <c r="N785" t="str">
        <f>_xlfn.CONCAT(ROUND(L785,1)," ± ",ROUND(M785,1))</f>
        <v>-0.4 ± 0.3</v>
      </c>
    </row>
    <row r="786" spans="1:14" x14ac:dyDescent="0.4">
      <c r="A786">
        <v>23</v>
      </c>
      <c r="B786" t="s">
        <v>169</v>
      </c>
      <c r="D786">
        <v>9.1999999999999993</v>
      </c>
      <c r="E786">
        <v>18.552</v>
      </c>
      <c r="F786">
        <v>487.72500000000002</v>
      </c>
      <c r="G786">
        <v>1.155</v>
      </c>
      <c r="H786">
        <f t="shared" ref="H786:H790" si="139">E786/F786</f>
        <v>3.8037828694448717E-2</v>
      </c>
      <c r="I786">
        <f t="shared" ref="I786:I790" si="140">((H786-$J$763)/$I$763)</f>
        <v>0.81256647362530887</v>
      </c>
      <c r="J786">
        <f t="shared" ref="J786:J787" si="141">(I786-IF($I$771&gt;0,$I$771,0))</f>
        <v>-0.74404955175509646</v>
      </c>
      <c r="K786">
        <f t="shared" si="138"/>
        <v>-0.75267105658507094</v>
      </c>
    </row>
    <row r="787" spans="1:14" x14ac:dyDescent="0.4">
      <c r="A787">
        <v>24</v>
      </c>
      <c r="B787" t="s">
        <v>168</v>
      </c>
      <c r="D787">
        <v>9.26</v>
      </c>
      <c r="E787">
        <v>39.44</v>
      </c>
      <c r="F787">
        <v>444.80200000000002</v>
      </c>
      <c r="G787">
        <v>1.4950000000000001</v>
      </c>
      <c r="H787">
        <f t="shared" si="139"/>
        <v>8.8668666058156209E-2</v>
      </c>
      <c r="I787">
        <f t="shared" si="140"/>
        <v>1.240529860012078</v>
      </c>
      <c r="J787">
        <f t="shared" si="141"/>
        <v>-0.31608616536832734</v>
      </c>
      <c r="K787">
        <f t="shared" si="138"/>
        <v>-0.3190445787347771</v>
      </c>
      <c r="L787" s="23" t="s">
        <v>227</v>
      </c>
      <c r="M787" s="23" t="s">
        <v>228</v>
      </c>
      <c r="N787" s="9" t="s">
        <v>231</v>
      </c>
    </row>
    <row r="788" spans="1:14" x14ac:dyDescent="0.4">
      <c r="A788">
        <v>25</v>
      </c>
      <c r="B788" t="s">
        <v>167</v>
      </c>
      <c r="D788">
        <v>9.23</v>
      </c>
      <c r="E788">
        <v>14.824999999999999</v>
      </c>
      <c r="F788">
        <v>380.911</v>
      </c>
      <c r="G788">
        <v>2.0630000000000002</v>
      </c>
      <c r="H788">
        <f t="shared" si="139"/>
        <v>3.8919852668996169E-2</v>
      </c>
      <c r="I788">
        <f t="shared" si="140"/>
        <v>0.82002188986324409</v>
      </c>
      <c r="J788">
        <f>(I788-IF($I$771&gt;0,$I$771,0))</f>
        <v>-0.73659413551716124</v>
      </c>
      <c r="K788">
        <f t="shared" si="138"/>
        <v>-0.76903336092338392</v>
      </c>
      <c r="L788">
        <f>AVERAGE(K788:K790)</f>
        <v>-0.55045817652730633</v>
      </c>
      <c r="M788">
        <f>STDEV(K788:K790)</f>
        <v>0.34943128426607045</v>
      </c>
      <c r="N788" t="str">
        <f>_xlfn.CONCAT(ROUND(L788,1)," ± ",ROUND(M788,1))</f>
        <v>-0.6 ± 0.3</v>
      </c>
    </row>
    <row r="789" spans="1:14" x14ac:dyDescent="0.4">
      <c r="A789">
        <v>26</v>
      </c>
      <c r="B789" t="s">
        <v>166</v>
      </c>
      <c r="D789">
        <v>9.19</v>
      </c>
      <c r="E789">
        <v>60.398000000000003</v>
      </c>
      <c r="F789">
        <v>557.82799999999997</v>
      </c>
      <c r="G789">
        <v>6.8869999999999996</v>
      </c>
      <c r="H789">
        <f t="shared" si="139"/>
        <v>0.10827351800196477</v>
      </c>
      <c r="I789">
        <f t="shared" si="140"/>
        <v>1.4062422847782872</v>
      </c>
      <c r="J789">
        <f t="shared" ref="J789:J790" si="142">(I789-IF($I$771&gt;0,$I$771,0))</f>
        <v>-0.15037374060211817</v>
      </c>
      <c r="K789">
        <f t="shared" si="138"/>
        <v>-0.14745151957775898</v>
      </c>
    </row>
    <row r="790" spans="1:14" x14ac:dyDescent="0.4">
      <c r="A790">
        <v>27</v>
      </c>
      <c r="B790" t="s">
        <v>165</v>
      </c>
      <c r="D790">
        <v>9.23</v>
      </c>
      <c r="E790">
        <v>14.823</v>
      </c>
      <c r="F790">
        <v>472.435</v>
      </c>
      <c r="G790">
        <v>1.276</v>
      </c>
      <c r="H790">
        <f t="shared" si="139"/>
        <v>3.1375744811455546E-2</v>
      </c>
      <c r="I790">
        <f t="shared" si="140"/>
        <v>0.75625438938152389</v>
      </c>
      <c r="J790">
        <f t="shared" si="142"/>
        <v>-0.80036163599888144</v>
      </c>
      <c r="K790">
        <f t="shared" si="138"/>
        <v>-0.73488964908077603</v>
      </c>
      <c r="L790" s="23"/>
      <c r="M790" s="23"/>
      <c r="N790" s="9"/>
    </row>
    <row r="791" spans="1:14" x14ac:dyDescent="0.4">
      <c r="A791">
        <v>28</v>
      </c>
      <c r="B791" t="s">
        <v>22</v>
      </c>
      <c r="L791" s="23" t="s">
        <v>227</v>
      </c>
      <c r="M791" s="23" t="s">
        <v>228</v>
      </c>
      <c r="N791" s="9" t="s">
        <v>231</v>
      </c>
    </row>
    <row r="792" spans="1:14" x14ac:dyDescent="0.4">
      <c r="A792">
        <v>29</v>
      </c>
      <c r="B792" t="s">
        <v>164</v>
      </c>
      <c r="D792">
        <v>8.64</v>
      </c>
      <c r="E792">
        <v>14.622</v>
      </c>
      <c r="F792">
        <v>418.76900000000001</v>
      </c>
      <c r="G792">
        <v>1.6180000000000001</v>
      </c>
      <c r="H792">
        <f>E792/F792</f>
        <v>3.4916624678522051E-2</v>
      </c>
      <c r="I792">
        <f>((H792-$J$763)/$I$763)</f>
        <v>0.78618411240413255</v>
      </c>
      <c r="J792">
        <f>(I792-IF($I$771&gt;0,$I$771,0))</f>
        <v>-0.77043191297627278</v>
      </c>
      <c r="K792">
        <f>J792/R774*1.1</f>
        <v>-0.73450780401620741</v>
      </c>
      <c r="L792">
        <f>AVERAGE(K792:K794)</f>
        <v>-0.50164311136231121</v>
      </c>
      <c r="M792">
        <f>STDEV(K793:K794)</f>
        <v>0.16726477719112171</v>
      </c>
      <c r="N792" t="str">
        <f>_xlfn.CONCAT(ROUND(L792,1)," ± ",ROUND(M792,1))</f>
        <v>-0.5 ± 0.2</v>
      </c>
    </row>
    <row r="793" spans="1:14" x14ac:dyDescent="0.4">
      <c r="A793">
        <v>30</v>
      </c>
      <c r="B793" t="s">
        <v>163</v>
      </c>
      <c r="D793">
        <v>9.2100000000000009</v>
      </c>
      <c r="E793">
        <v>40.74</v>
      </c>
      <c r="F793">
        <v>621.91600000000005</v>
      </c>
      <c r="G793">
        <v>1.8240000000000001</v>
      </c>
      <c r="H793">
        <f t="shared" ref="H793:H797" si="143">E793/F793</f>
        <v>6.5507238919725486E-2</v>
      </c>
      <c r="I793">
        <f t="shared" ref="I793:I801" si="144">((H793-$J$763)/$I$763)</f>
        <v>1.0447550455347179</v>
      </c>
      <c r="J793">
        <f t="shared" ref="J793:J794" si="145">(I793-IF($I$771&gt;0,$I$771,0))</f>
        <v>-0.51186097984568746</v>
      </c>
      <c r="K793">
        <f t="shared" ref="K793:K797" si="146">J793/R775*1.1</f>
        <v>-0.50348482324086219</v>
      </c>
    </row>
    <row r="794" spans="1:14" x14ac:dyDescent="0.4">
      <c r="A794">
        <v>31</v>
      </c>
      <c r="B794" t="s">
        <v>162</v>
      </c>
      <c r="D794">
        <v>9.1999999999999993</v>
      </c>
      <c r="E794">
        <v>33.359000000000002</v>
      </c>
      <c r="F794">
        <v>357.94</v>
      </c>
      <c r="G794">
        <v>1.1499999999999999</v>
      </c>
      <c r="H794">
        <f t="shared" si="143"/>
        <v>9.3197183885567414E-2</v>
      </c>
      <c r="I794">
        <f t="shared" si="144"/>
        <v>1.2788077144905614</v>
      </c>
      <c r="J794">
        <f t="shared" si="145"/>
        <v>-0.27780831088984392</v>
      </c>
      <c r="K794">
        <f t="shared" si="146"/>
        <v>-0.26693670682986403</v>
      </c>
      <c r="L794" s="23" t="s">
        <v>227</v>
      </c>
      <c r="M794" s="23" t="s">
        <v>228</v>
      </c>
      <c r="N794" s="9" t="s">
        <v>231</v>
      </c>
    </row>
    <row r="795" spans="1:14" x14ac:dyDescent="0.4">
      <c r="A795">
        <v>32</v>
      </c>
      <c r="B795" t="s">
        <v>161</v>
      </c>
      <c r="D795">
        <v>9.0500000000000007</v>
      </c>
      <c r="E795">
        <v>14.635999999999999</v>
      </c>
      <c r="F795">
        <v>345.339</v>
      </c>
      <c r="G795">
        <v>2.3860000000000001</v>
      </c>
      <c r="H795">
        <f t="shared" si="143"/>
        <v>4.2381543932194163E-2</v>
      </c>
      <c r="I795">
        <f t="shared" si="144"/>
        <v>0.84928226146210772</v>
      </c>
      <c r="J795">
        <f>(I795-IF($I$771&gt;0,$I$771,0))</f>
        <v>-0.70733376391829761</v>
      </c>
      <c r="K795">
        <f t="shared" si="146"/>
        <v>-0.74151066454791525</v>
      </c>
      <c r="L795">
        <f>AVERAGE(K795:K797)</f>
        <v>-0.87680941944774782</v>
      </c>
      <c r="M795">
        <f>STDEV(K795:K797)</f>
        <v>0.14648522305548115</v>
      </c>
      <c r="N795" t="str">
        <f>_xlfn.CONCAT(ROUND(L795,1)," ± ",ROUND(M795,1))</f>
        <v>-0.9 ± 0.1</v>
      </c>
    </row>
    <row r="796" spans="1:14" x14ac:dyDescent="0.4">
      <c r="A796">
        <v>33</v>
      </c>
      <c r="B796" t="s">
        <v>160</v>
      </c>
      <c r="D796">
        <v>9.0500000000000007</v>
      </c>
      <c r="E796">
        <v>3.847</v>
      </c>
      <c r="F796">
        <v>533.26300000000003</v>
      </c>
      <c r="G796">
        <v>0.45400000000000001</v>
      </c>
      <c r="H796">
        <f t="shared" si="143"/>
        <v>7.2140763563194894E-3</v>
      </c>
      <c r="I796">
        <f t="shared" si="144"/>
        <v>0.55202491202695003</v>
      </c>
      <c r="J796">
        <f t="shared" ref="J796:J797" si="147">(I796-IF($I$771&gt;0,$I$771,0))</f>
        <v>-1.0045911133534553</v>
      </c>
      <c r="K796">
        <f t="shared" si="146"/>
        <v>-1.032371286144246</v>
      </c>
    </row>
    <row r="797" spans="1:14" x14ac:dyDescent="0.4">
      <c r="A797">
        <v>34</v>
      </c>
      <c r="B797" t="s">
        <v>159</v>
      </c>
      <c r="D797">
        <v>8.65</v>
      </c>
      <c r="E797">
        <v>8.06</v>
      </c>
      <c r="F797">
        <v>417.55799999999999</v>
      </c>
      <c r="G797">
        <v>1.357</v>
      </c>
      <c r="H797">
        <f t="shared" si="143"/>
        <v>1.9302707647799826E-2</v>
      </c>
      <c r="I797">
        <f t="shared" si="144"/>
        <v>0.65420555634691513</v>
      </c>
      <c r="J797">
        <f t="shared" si="147"/>
        <v>-0.9024104690334902</v>
      </c>
      <c r="K797">
        <f t="shared" si="146"/>
        <v>-0.85654630765108231</v>
      </c>
      <c r="L797" s="23"/>
      <c r="M797" s="23"/>
      <c r="N797" s="9"/>
    </row>
    <row r="798" spans="1:14" x14ac:dyDescent="0.4">
      <c r="A798">
        <v>35</v>
      </c>
      <c r="B798" t="s">
        <v>22</v>
      </c>
      <c r="L798" s="23" t="s">
        <v>227</v>
      </c>
      <c r="M798" s="23" t="s">
        <v>228</v>
      </c>
      <c r="N798" s="9" t="s">
        <v>231</v>
      </c>
    </row>
    <row r="799" spans="1:14" x14ac:dyDescent="0.4">
      <c r="A799">
        <v>36</v>
      </c>
      <c r="B799" t="s">
        <v>158</v>
      </c>
      <c r="D799">
        <v>8.67</v>
      </c>
      <c r="E799">
        <v>4.4630000000000001</v>
      </c>
      <c r="F799">
        <v>353.04500000000002</v>
      </c>
      <c r="G799">
        <v>1.82</v>
      </c>
      <c r="H799">
        <f t="shared" ref="H799:H801" si="148">E799/F799</f>
        <v>1.2641447974054299E-2</v>
      </c>
      <c r="I799">
        <f t="shared" si="144"/>
        <v>0.59790043883327071</v>
      </c>
      <c r="J799">
        <f>(I799-IF($I$771&gt;0,$I$771,0))</f>
        <v>-0.95871558654713462</v>
      </c>
      <c r="K799">
        <f>J799/R780*1.1</f>
        <v>-1.0333011416831748</v>
      </c>
      <c r="L799">
        <f>AVERAGE(K799:K801)</f>
        <v>-0.96424926074154793</v>
      </c>
      <c r="M799">
        <f>STDEV(K800:K801)</f>
        <v>1.7667687931584474E-2</v>
      </c>
      <c r="N799" t="str">
        <f>_xlfn.CONCAT(ROUND(L799,1)," ± ",ROUND(M799,1))</f>
        <v>-1 ± 0</v>
      </c>
    </row>
    <row r="800" spans="1:14" x14ac:dyDescent="0.4">
      <c r="A800">
        <v>37</v>
      </c>
      <c r="B800" t="s">
        <v>157</v>
      </c>
      <c r="D800">
        <v>8.68</v>
      </c>
      <c r="E800">
        <v>2.89</v>
      </c>
      <c r="F800">
        <v>247.75399999999999</v>
      </c>
      <c r="G800">
        <v>0.28999999999999998</v>
      </c>
      <c r="H800">
        <f t="shared" si="148"/>
        <v>1.1664796532043883E-2</v>
      </c>
      <c r="I800">
        <f t="shared" si="144"/>
        <v>0.58964517227625546</v>
      </c>
      <c r="J800">
        <f t="shared" ref="J800:J801" si="149">(I800-IF($I$771&gt;0,$I$771,0))</f>
        <v>-0.96697085310414987</v>
      </c>
      <c r="K800">
        <f t="shared" ref="K800:K801" si="150">J800/R781*1.1</f>
        <v>-0.94221626221504562</v>
      </c>
    </row>
    <row r="801" spans="1:14" x14ac:dyDescent="0.4">
      <c r="A801">
        <v>38</v>
      </c>
      <c r="B801" t="s">
        <v>156</v>
      </c>
      <c r="D801">
        <v>9.65</v>
      </c>
      <c r="E801">
        <v>2.5409999999999999</v>
      </c>
      <c r="F801">
        <v>310.72199999999998</v>
      </c>
      <c r="G801">
        <v>8.4000000000000005E-2</v>
      </c>
      <c r="H801">
        <f t="shared" si="148"/>
        <v>8.1777280012358313E-3</v>
      </c>
      <c r="I801">
        <f t="shared" si="144"/>
        <v>0.5601702961985181</v>
      </c>
      <c r="J801">
        <f t="shared" si="149"/>
        <v>-0.99644572918188723</v>
      </c>
      <c r="K801">
        <f t="shared" si="150"/>
        <v>-0.9172303783264234</v>
      </c>
      <c r="L801" s="23"/>
      <c r="M801" s="23"/>
      <c r="N801" s="9"/>
    </row>
    <row r="803" spans="1:14" x14ac:dyDescent="0.4">
      <c r="A803" t="s">
        <v>497</v>
      </c>
    </row>
    <row r="805" spans="1:14" x14ac:dyDescent="0.4">
      <c r="B805" t="s">
        <v>3</v>
      </c>
      <c r="C805" t="s">
        <v>4</v>
      </c>
      <c r="D805" t="s">
        <v>5</v>
      </c>
      <c r="E805" t="s">
        <v>6</v>
      </c>
      <c r="F805" t="s">
        <v>7</v>
      </c>
      <c r="G805" t="s">
        <v>8</v>
      </c>
      <c r="H805" t="s">
        <v>9</v>
      </c>
      <c r="I805" t="s">
        <v>10</v>
      </c>
      <c r="J805" t="s">
        <v>11</v>
      </c>
      <c r="K805" t="s">
        <v>282</v>
      </c>
    </row>
    <row r="806" spans="1:14" x14ac:dyDescent="0.4">
      <c r="A806">
        <v>1</v>
      </c>
      <c r="B806" t="s">
        <v>12</v>
      </c>
      <c r="F806">
        <v>307.70299999999997</v>
      </c>
      <c r="K806" t="s">
        <v>448</v>
      </c>
    </row>
    <row r="807" spans="1:14" x14ac:dyDescent="0.4">
      <c r="A807">
        <v>2</v>
      </c>
      <c r="B807" t="s">
        <v>14</v>
      </c>
      <c r="D807">
        <v>9.08</v>
      </c>
      <c r="E807">
        <v>68.481999999999999</v>
      </c>
      <c r="F807">
        <v>225.36600000000001</v>
      </c>
      <c r="G807">
        <v>632</v>
      </c>
      <c r="H807" t="s">
        <v>13</v>
      </c>
      <c r="K807" t="s">
        <v>447</v>
      </c>
    </row>
    <row r="808" spans="1:14" x14ac:dyDescent="0.4">
      <c r="A808">
        <v>3</v>
      </c>
      <c r="B808" t="s">
        <v>15</v>
      </c>
      <c r="D808">
        <v>9.06</v>
      </c>
      <c r="E808">
        <v>157.5</v>
      </c>
      <c r="F808">
        <v>255.999</v>
      </c>
      <c r="G808">
        <v>1250</v>
      </c>
      <c r="H808" t="s">
        <v>13</v>
      </c>
      <c r="K808" t="s">
        <v>446</v>
      </c>
    </row>
    <row r="809" spans="1:14" x14ac:dyDescent="0.4">
      <c r="A809">
        <v>4</v>
      </c>
      <c r="B809" t="s">
        <v>17</v>
      </c>
      <c r="D809">
        <v>9.07</v>
      </c>
      <c r="E809">
        <v>276.43599999999998</v>
      </c>
      <c r="F809">
        <v>249.34100000000001</v>
      </c>
      <c r="G809">
        <v>6.7439999999999998</v>
      </c>
      <c r="H809" t="s">
        <v>13</v>
      </c>
      <c r="K809" t="s">
        <v>445</v>
      </c>
    </row>
    <row r="810" spans="1:14" x14ac:dyDescent="0.4">
      <c r="A810">
        <v>5</v>
      </c>
      <c r="B810" t="s">
        <v>18</v>
      </c>
      <c r="D810">
        <v>9.07</v>
      </c>
      <c r="E810">
        <v>736.89200000000005</v>
      </c>
      <c r="F810">
        <v>256.233</v>
      </c>
      <c r="G810">
        <v>21.052</v>
      </c>
      <c r="H810" t="s">
        <v>13</v>
      </c>
      <c r="K810" t="s">
        <v>444</v>
      </c>
    </row>
    <row r="811" spans="1:14" x14ac:dyDescent="0.4">
      <c r="A811">
        <v>6</v>
      </c>
      <c r="B811" t="s">
        <v>19</v>
      </c>
      <c r="D811">
        <v>9.07</v>
      </c>
      <c r="E811">
        <v>732.36500000000001</v>
      </c>
      <c r="F811">
        <v>272.69799999999998</v>
      </c>
      <c r="G811">
        <v>30.742000000000001</v>
      </c>
      <c r="H811" t="s">
        <v>13</v>
      </c>
      <c r="K811" t="s">
        <v>443</v>
      </c>
    </row>
    <row r="812" spans="1:14" x14ac:dyDescent="0.4">
      <c r="A812">
        <v>7</v>
      </c>
      <c r="B812" t="s">
        <v>20</v>
      </c>
      <c r="D812">
        <v>9.07</v>
      </c>
      <c r="E812">
        <v>918.78200000000004</v>
      </c>
      <c r="F812">
        <v>229.316</v>
      </c>
      <c r="G812">
        <v>46.591000000000001</v>
      </c>
      <c r="H812" t="s">
        <v>13</v>
      </c>
      <c r="K812" t="s">
        <v>442</v>
      </c>
    </row>
    <row r="813" spans="1:14" x14ac:dyDescent="0.4">
      <c r="A813">
        <v>8</v>
      </c>
      <c r="B813" t="s">
        <v>21</v>
      </c>
      <c r="D813">
        <v>9.08</v>
      </c>
      <c r="E813">
        <v>607.91700000000003</v>
      </c>
      <c r="F813">
        <v>45.686999999999998</v>
      </c>
      <c r="G813">
        <v>119.557</v>
      </c>
      <c r="H813" t="s">
        <v>13</v>
      </c>
      <c r="K813" t="s">
        <v>441</v>
      </c>
    </row>
    <row r="814" spans="1:14" x14ac:dyDescent="0.4">
      <c r="A814">
        <v>9</v>
      </c>
      <c r="B814" t="s">
        <v>22</v>
      </c>
      <c r="H814" t="s">
        <v>95</v>
      </c>
      <c r="K814" t="s">
        <v>440</v>
      </c>
    </row>
    <row r="815" spans="1:14" x14ac:dyDescent="0.4">
      <c r="A815">
        <v>10</v>
      </c>
      <c r="B815" t="s">
        <v>22</v>
      </c>
      <c r="K815" t="s">
        <v>439</v>
      </c>
    </row>
    <row r="816" spans="1:14" x14ac:dyDescent="0.4">
      <c r="A816">
        <v>11</v>
      </c>
      <c r="B816" t="s">
        <v>24</v>
      </c>
      <c r="D816">
        <v>9.81</v>
      </c>
      <c r="E816">
        <v>1.341</v>
      </c>
      <c r="F816">
        <v>110.63500000000001</v>
      </c>
      <c r="G816">
        <v>15</v>
      </c>
      <c r="H816" t="s">
        <v>13</v>
      </c>
      <c r="K816" t="s">
        <v>438</v>
      </c>
    </row>
    <row r="817" spans="1:11" x14ac:dyDescent="0.4">
      <c r="A817">
        <v>12</v>
      </c>
      <c r="B817" t="s">
        <v>25</v>
      </c>
      <c r="D817">
        <v>9.0399999999999991</v>
      </c>
      <c r="E817">
        <v>14.694000000000001</v>
      </c>
      <c r="F817">
        <v>91.488</v>
      </c>
      <c r="G817">
        <v>4.1369999999999996</v>
      </c>
      <c r="H817" t="s">
        <v>13</v>
      </c>
      <c r="K817" t="s">
        <v>437</v>
      </c>
    </row>
    <row r="818" spans="1:11" x14ac:dyDescent="0.4">
      <c r="A818">
        <v>13</v>
      </c>
      <c r="B818" t="s">
        <v>26</v>
      </c>
      <c r="D818">
        <v>9.1</v>
      </c>
      <c r="E818">
        <v>3.9159999999999999</v>
      </c>
      <c r="F818">
        <v>98.111000000000004</v>
      </c>
      <c r="G818">
        <v>43</v>
      </c>
      <c r="H818" t="s">
        <v>13</v>
      </c>
      <c r="K818" t="s">
        <v>436</v>
      </c>
    </row>
    <row r="819" spans="1:11" x14ac:dyDescent="0.4">
      <c r="A819">
        <v>14</v>
      </c>
      <c r="B819" t="s">
        <v>27</v>
      </c>
      <c r="D819">
        <v>9.11</v>
      </c>
      <c r="E819">
        <v>68.861999999999995</v>
      </c>
      <c r="F819">
        <v>74.13</v>
      </c>
      <c r="G819">
        <v>658</v>
      </c>
      <c r="H819" t="s">
        <v>13</v>
      </c>
      <c r="K819" t="s">
        <v>435</v>
      </c>
    </row>
    <row r="820" spans="1:11" x14ac:dyDescent="0.4">
      <c r="A820">
        <v>15</v>
      </c>
      <c r="B820" t="s">
        <v>28</v>
      </c>
      <c r="D820">
        <v>9.1199999999999992</v>
      </c>
      <c r="E820">
        <v>154.626</v>
      </c>
      <c r="F820">
        <v>101.72</v>
      </c>
      <c r="G820">
        <v>503.779</v>
      </c>
      <c r="H820" t="s">
        <v>13</v>
      </c>
      <c r="K820" t="s">
        <v>434</v>
      </c>
    </row>
    <row r="821" spans="1:11" x14ac:dyDescent="0.4">
      <c r="A821">
        <v>16</v>
      </c>
      <c r="B821" t="s">
        <v>29</v>
      </c>
      <c r="D821">
        <v>9.11</v>
      </c>
      <c r="E821">
        <v>154.56100000000001</v>
      </c>
      <c r="F821">
        <v>89.792000000000002</v>
      </c>
      <c r="G821">
        <v>12.016</v>
      </c>
      <c r="H821" t="s">
        <v>16</v>
      </c>
      <c r="K821" t="s">
        <v>433</v>
      </c>
    </row>
    <row r="822" spans="1:11" x14ac:dyDescent="0.4">
      <c r="A822">
        <v>17</v>
      </c>
      <c r="B822" t="s">
        <v>22</v>
      </c>
      <c r="D822">
        <v>10.34</v>
      </c>
      <c r="E822">
        <v>0.26200000000000001</v>
      </c>
      <c r="G822">
        <v>2</v>
      </c>
      <c r="H822" t="s">
        <v>13</v>
      </c>
      <c r="K822" t="s">
        <v>432</v>
      </c>
    </row>
    <row r="823" spans="1:11" x14ac:dyDescent="0.4">
      <c r="A823">
        <v>18</v>
      </c>
      <c r="B823" t="s">
        <v>173</v>
      </c>
      <c r="D823">
        <v>9.16</v>
      </c>
      <c r="E823">
        <v>5.8029999999999999</v>
      </c>
      <c r="F823">
        <v>90.406000000000006</v>
      </c>
      <c r="G823">
        <v>67</v>
      </c>
      <c r="H823" t="s">
        <v>13</v>
      </c>
      <c r="K823" t="s">
        <v>431</v>
      </c>
    </row>
    <row r="824" spans="1:11" x14ac:dyDescent="0.4">
      <c r="A824">
        <v>19</v>
      </c>
      <c r="B824" t="s">
        <v>172</v>
      </c>
      <c r="D824">
        <v>9.3800000000000008</v>
      </c>
      <c r="E824">
        <v>0.67600000000000005</v>
      </c>
      <c r="F824">
        <v>89.227999999999994</v>
      </c>
      <c r="G824">
        <v>8</v>
      </c>
      <c r="H824" t="s">
        <v>13</v>
      </c>
      <c r="K824" t="s">
        <v>430</v>
      </c>
    </row>
    <row r="825" spans="1:11" x14ac:dyDescent="0.4">
      <c r="A825">
        <v>20</v>
      </c>
      <c r="B825" t="s">
        <v>171</v>
      </c>
      <c r="F825">
        <v>74.885999999999996</v>
      </c>
      <c r="K825" t="s">
        <v>429</v>
      </c>
    </row>
    <row r="826" spans="1:11" x14ac:dyDescent="0.4">
      <c r="A826">
        <v>21</v>
      </c>
      <c r="B826" t="s">
        <v>22</v>
      </c>
      <c r="H826" t="s">
        <v>95</v>
      </c>
      <c r="K826" t="s">
        <v>428</v>
      </c>
    </row>
    <row r="827" spans="1:11" x14ac:dyDescent="0.4">
      <c r="A827">
        <v>22</v>
      </c>
      <c r="B827" t="s">
        <v>170</v>
      </c>
      <c r="D827">
        <v>9.1999999999999993</v>
      </c>
      <c r="E827">
        <v>0.79500000000000004</v>
      </c>
      <c r="F827">
        <v>113.907</v>
      </c>
      <c r="G827">
        <v>9</v>
      </c>
      <c r="H827" t="s">
        <v>13</v>
      </c>
      <c r="K827" t="s">
        <v>427</v>
      </c>
    </row>
    <row r="828" spans="1:11" x14ac:dyDescent="0.4">
      <c r="A828">
        <v>23</v>
      </c>
      <c r="B828" t="s">
        <v>169</v>
      </c>
      <c r="D828">
        <v>9.19</v>
      </c>
      <c r="E828">
        <v>2.5150000000000001</v>
      </c>
      <c r="F828">
        <v>74.748999999999995</v>
      </c>
      <c r="G828">
        <v>7.6859999999999999</v>
      </c>
      <c r="H828" t="s">
        <v>13</v>
      </c>
      <c r="K828" t="s">
        <v>426</v>
      </c>
    </row>
    <row r="829" spans="1:11" x14ac:dyDescent="0.4">
      <c r="A829">
        <v>24</v>
      </c>
      <c r="B829" t="s">
        <v>168</v>
      </c>
      <c r="D829">
        <v>9.3000000000000007</v>
      </c>
      <c r="E829">
        <v>0.28499999999999998</v>
      </c>
      <c r="F829">
        <v>57.963000000000001</v>
      </c>
      <c r="G829">
        <v>3</v>
      </c>
      <c r="H829" t="s">
        <v>13</v>
      </c>
      <c r="K829" t="s">
        <v>425</v>
      </c>
    </row>
    <row r="830" spans="1:11" x14ac:dyDescent="0.4">
      <c r="A830">
        <v>25</v>
      </c>
      <c r="B830" t="s">
        <v>167</v>
      </c>
      <c r="D830">
        <v>9.1999999999999993</v>
      </c>
      <c r="E830">
        <v>0.11899999999999999</v>
      </c>
      <c r="F830">
        <v>86.603999999999999</v>
      </c>
      <c r="G830">
        <v>1</v>
      </c>
      <c r="H830" t="s">
        <v>13</v>
      </c>
      <c r="K830" t="s">
        <v>424</v>
      </c>
    </row>
    <row r="831" spans="1:11" x14ac:dyDescent="0.4">
      <c r="A831">
        <v>26</v>
      </c>
      <c r="B831" t="s">
        <v>166</v>
      </c>
      <c r="F831">
        <v>75.304000000000002</v>
      </c>
      <c r="K831" t="s">
        <v>423</v>
      </c>
    </row>
    <row r="832" spans="1:11" x14ac:dyDescent="0.4">
      <c r="A832">
        <v>27</v>
      </c>
      <c r="B832" t="s">
        <v>165</v>
      </c>
      <c r="D832">
        <v>9.2899999999999991</v>
      </c>
      <c r="E832">
        <v>0.19</v>
      </c>
      <c r="F832">
        <v>74.126999999999995</v>
      </c>
      <c r="G832">
        <v>2</v>
      </c>
      <c r="H832" t="s">
        <v>13</v>
      </c>
      <c r="K832" t="s">
        <v>422</v>
      </c>
    </row>
    <row r="833" spans="1:18" x14ac:dyDescent="0.4">
      <c r="A833">
        <v>28</v>
      </c>
      <c r="B833" t="s">
        <v>22</v>
      </c>
      <c r="K833" t="s">
        <v>421</v>
      </c>
    </row>
    <row r="834" spans="1:18" x14ac:dyDescent="0.4">
      <c r="A834">
        <v>29</v>
      </c>
      <c r="B834" t="s">
        <v>164</v>
      </c>
      <c r="D834">
        <v>9.1999999999999993</v>
      </c>
      <c r="E834">
        <v>0.35599999999999998</v>
      </c>
      <c r="F834">
        <v>101.84</v>
      </c>
      <c r="G834">
        <v>4</v>
      </c>
      <c r="H834" t="s">
        <v>13</v>
      </c>
      <c r="K834" t="s">
        <v>420</v>
      </c>
    </row>
    <row r="835" spans="1:18" x14ac:dyDescent="0.4">
      <c r="A835">
        <v>30</v>
      </c>
      <c r="B835" t="s">
        <v>163</v>
      </c>
      <c r="F835">
        <v>96.504999999999995</v>
      </c>
      <c r="K835" t="s">
        <v>419</v>
      </c>
    </row>
    <row r="836" spans="1:18" x14ac:dyDescent="0.4">
      <c r="A836">
        <v>31</v>
      </c>
      <c r="B836" t="s">
        <v>162</v>
      </c>
      <c r="F836">
        <v>116.66800000000001</v>
      </c>
      <c r="K836" t="s">
        <v>418</v>
      </c>
    </row>
    <row r="837" spans="1:18" x14ac:dyDescent="0.4">
      <c r="A837">
        <v>32</v>
      </c>
      <c r="B837" t="s">
        <v>161</v>
      </c>
      <c r="F837">
        <v>95.195999999999998</v>
      </c>
      <c r="K837" t="s">
        <v>417</v>
      </c>
    </row>
    <row r="838" spans="1:18" x14ac:dyDescent="0.4">
      <c r="A838">
        <v>33</v>
      </c>
      <c r="B838" t="s">
        <v>160</v>
      </c>
      <c r="D838">
        <v>8.1999999999999993</v>
      </c>
      <c r="E838">
        <v>0.18</v>
      </c>
      <c r="F838">
        <v>52.646000000000001</v>
      </c>
      <c r="G838">
        <v>2</v>
      </c>
      <c r="H838" t="s">
        <v>13</v>
      </c>
      <c r="K838" t="s">
        <v>416</v>
      </c>
    </row>
    <row r="839" spans="1:18" x14ac:dyDescent="0.4">
      <c r="A839">
        <v>34</v>
      </c>
      <c r="B839" t="s">
        <v>159</v>
      </c>
      <c r="F839">
        <v>62.052</v>
      </c>
      <c r="K839" t="s">
        <v>415</v>
      </c>
    </row>
    <row r="840" spans="1:18" x14ac:dyDescent="0.4">
      <c r="A840">
        <v>35</v>
      </c>
      <c r="B840" t="s">
        <v>22</v>
      </c>
      <c r="H840" t="s">
        <v>95</v>
      </c>
      <c r="K840" t="s">
        <v>414</v>
      </c>
    </row>
    <row r="841" spans="1:18" x14ac:dyDescent="0.4">
      <c r="A841">
        <v>36</v>
      </c>
      <c r="B841" t="s">
        <v>158</v>
      </c>
      <c r="F841">
        <v>93.878</v>
      </c>
      <c r="K841" t="s">
        <v>413</v>
      </c>
    </row>
    <row r="842" spans="1:18" x14ac:dyDescent="0.4">
      <c r="A842">
        <v>37</v>
      </c>
      <c r="B842" t="s">
        <v>157</v>
      </c>
      <c r="D842">
        <v>9.41</v>
      </c>
      <c r="E842">
        <v>1.3169999999999999</v>
      </c>
      <c r="F842">
        <v>67.396000000000001</v>
      </c>
      <c r="G842">
        <v>15</v>
      </c>
      <c r="H842" t="s">
        <v>13</v>
      </c>
      <c r="K842" t="s">
        <v>412</v>
      </c>
    </row>
    <row r="843" spans="1:18" x14ac:dyDescent="0.4">
      <c r="A843">
        <v>38</v>
      </c>
      <c r="B843" t="s">
        <v>156</v>
      </c>
      <c r="D843">
        <v>8.89</v>
      </c>
      <c r="E843">
        <v>0.186</v>
      </c>
      <c r="F843">
        <v>117.664</v>
      </c>
      <c r="G843">
        <v>2</v>
      </c>
      <c r="H843" t="s">
        <v>13</v>
      </c>
      <c r="K843" t="s">
        <v>411</v>
      </c>
    </row>
    <row r="845" spans="1:18" x14ac:dyDescent="0.4">
      <c r="A845" t="s">
        <v>496</v>
      </c>
    </row>
    <row r="846" spans="1:18" x14ac:dyDescent="0.4">
      <c r="I846" t="s">
        <v>216</v>
      </c>
      <c r="Q846" t="s">
        <v>191</v>
      </c>
      <c r="R846" t="s">
        <v>192</v>
      </c>
    </row>
    <row r="847" spans="1:18" x14ac:dyDescent="0.4">
      <c r="B847" t="s">
        <v>3</v>
      </c>
      <c r="C847" t="s">
        <v>4</v>
      </c>
      <c r="D847" t="s">
        <v>5</v>
      </c>
      <c r="E847" t="s">
        <v>6</v>
      </c>
      <c r="F847" t="s">
        <v>7</v>
      </c>
      <c r="G847" t="s">
        <v>8</v>
      </c>
      <c r="H847" t="s">
        <v>217</v>
      </c>
      <c r="I847" cm="1">
        <f t="array" ref="I847:J851">LINEST(H849:H854,C849:C854,1,1)</f>
        <v>3.4701824456723145E-2</v>
      </c>
      <c r="J847">
        <v>-5.2438124684956011E-2</v>
      </c>
      <c r="L847" s="20" t="s">
        <v>218</v>
      </c>
      <c r="Q847" t="s">
        <v>27</v>
      </c>
      <c r="R847">
        <v>1.0846</v>
      </c>
    </row>
    <row r="848" spans="1:18" x14ac:dyDescent="0.4">
      <c r="A848">
        <v>1</v>
      </c>
      <c r="B848" t="s">
        <v>12</v>
      </c>
      <c r="C848">
        <v>0</v>
      </c>
      <c r="D848">
        <v>8.5299999999999994</v>
      </c>
      <c r="E848">
        <v>8.5310000000000006</v>
      </c>
      <c r="F848">
        <v>1227.559</v>
      </c>
      <c r="G848">
        <v>0.94499999999999995</v>
      </c>
      <c r="H848">
        <f>E848/F848</f>
        <v>6.9495641350028805E-3</v>
      </c>
      <c r="I848">
        <v>2.9837745674923307E-3</v>
      </c>
      <c r="J848">
        <v>2.6826329338800751E-2</v>
      </c>
      <c r="K848" t="s">
        <v>219</v>
      </c>
      <c r="L848" s="21">
        <f>IF(G851&gt;3,C851,IF(G852&gt;3,#REF!,IF(G853&gt;3,C853,IF(G854&gt;3,C854,C855))))</f>
        <v>4</v>
      </c>
      <c r="Q848" t="s">
        <v>28</v>
      </c>
      <c r="R848">
        <v>1.0726</v>
      </c>
    </row>
    <row r="849" spans="1:18" x14ac:dyDescent="0.4">
      <c r="A849">
        <v>2</v>
      </c>
      <c r="B849" t="s">
        <v>14</v>
      </c>
      <c r="C849">
        <v>1</v>
      </c>
      <c r="D849">
        <v>8.6999999999999993</v>
      </c>
      <c r="E849">
        <v>19.02</v>
      </c>
      <c r="F849">
        <v>1045.6279999999999</v>
      </c>
      <c r="G849">
        <v>0.97799999999999998</v>
      </c>
      <c r="H849">
        <f>E849/F849</f>
        <v>1.8190025515766602E-2</v>
      </c>
      <c r="I849">
        <v>0.97127695525865465</v>
      </c>
      <c r="J849">
        <v>3.9677844826511807E-2</v>
      </c>
      <c r="K849" t="s">
        <v>220</v>
      </c>
      <c r="L849" s="22">
        <f>IF(G851&gt;10,C851,IF(G852&gt;10,C852,IF(G853&gt;10,C853,IF(G854&gt;10,C854,C855))))</f>
        <v>8</v>
      </c>
      <c r="Q849" t="s">
        <v>29</v>
      </c>
      <c r="R849">
        <v>1.1534</v>
      </c>
    </row>
    <row r="850" spans="1:18" x14ac:dyDescent="0.4">
      <c r="A850">
        <v>3</v>
      </c>
      <c r="B850" t="s">
        <v>15</v>
      </c>
      <c r="C850">
        <v>2</v>
      </c>
      <c r="D850">
        <v>8.77</v>
      </c>
      <c r="E850">
        <v>39.622999999999998</v>
      </c>
      <c r="F850">
        <v>1280.3889999999999</v>
      </c>
      <c r="G850">
        <v>2.3809999999999998</v>
      </c>
      <c r="H850">
        <f>E850/F850</f>
        <v>3.0946064047722998E-2</v>
      </c>
      <c r="I850">
        <v>135.2610023073986</v>
      </c>
      <c r="J850">
        <v>4</v>
      </c>
      <c r="Q850" t="s">
        <v>173</v>
      </c>
      <c r="R850">
        <v>1.1053999999999999</v>
      </c>
    </row>
    <row r="851" spans="1:18" x14ac:dyDescent="0.4">
      <c r="A851">
        <v>4</v>
      </c>
      <c r="B851" t="s">
        <v>17</v>
      </c>
      <c r="C851">
        <v>4</v>
      </c>
      <c r="D851">
        <v>8.7799999999999994</v>
      </c>
      <c r="E851">
        <v>72.489000000000004</v>
      </c>
      <c r="F851">
        <v>1133.6320000000001</v>
      </c>
      <c r="G851">
        <v>3.8359999999999999</v>
      </c>
      <c r="H851">
        <f>E851/F851</f>
        <v>6.3944031220007899E-2</v>
      </c>
      <c r="I851">
        <v>0.21294563908056127</v>
      </c>
      <c r="J851">
        <v>6.2973254803070002E-3</v>
      </c>
      <c r="Q851" t="s">
        <v>172</v>
      </c>
      <c r="R851" s="10">
        <v>1.0463</v>
      </c>
    </row>
    <row r="852" spans="1:18" x14ac:dyDescent="0.4">
      <c r="A852">
        <v>5</v>
      </c>
      <c r="B852" t="s">
        <v>18</v>
      </c>
      <c r="C852">
        <v>8</v>
      </c>
      <c r="D852">
        <v>8.76</v>
      </c>
      <c r="E852">
        <v>251.37299999999999</v>
      </c>
      <c r="F852">
        <v>1430.277</v>
      </c>
      <c r="G852">
        <v>12.916</v>
      </c>
      <c r="H852">
        <f t="shared" ref="H852:H855" si="151">E852/F852</f>
        <v>0.17575127055808071</v>
      </c>
      <c r="Q852" t="s">
        <v>171</v>
      </c>
      <c r="R852">
        <v>1.1154999999999999</v>
      </c>
    </row>
    <row r="853" spans="1:18" x14ac:dyDescent="0.4">
      <c r="A853">
        <v>6</v>
      </c>
      <c r="B853" t="s">
        <v>19</v>
      </c>
      <c r="C853">
        <v>12</v>
      </c>
      <c r="D853">
        <v>8.75</v>
      </c>
      <c r="E853">
        <v>334.39600000000002</v>
      </c>
      <c r="F853">
        <v>965.19600000000003</v>
      </c>
      <c r="G853">
        <v>14.624000000000001</v>
      </c>
      <c r="H853">
        <f t="shared" si="151"/>
        <v>0.34645398447569198</v>
      </c>
      <c r="Q853" t="s">
        <v>170</v>
      </c>
      <c r="R853">
        <v>1.0873999999999999</v>
      </c>
    </row>
    <row r="854" spans="1:18" x14ac:dyDescent="0.4">
      <c r="A854">
        <v>7</v>
      </c>
      <c r="B854" t="s">
        <v>20</v>
      </c>
      <c r="C854">
        <v>16</v>
      </c>
      <c r="D854">
        <v>8.75</v>
      </c>
      <c r="E854">
        <v>537.12800000000004</v>
      </c>
      <c r="F854">
        <v>990.52800000000002</v>
      </c>
      <c r="G854">
        <v>41.792999999999999</v>
      </c>
      <c r="H854">
        <f t="shared" si="151"/>
        <v>0.54226432771208899</v>
      </c>
      <c r="I854" s="23" t="s">
        <v>221</v>
      </c>
      <c r="J854" s="23" t="s">
        <v>222</v>
      </c>
      <c r="K854" s="9" t="s">
        <v>194</v>
      </c>
      <c r="O854" s="24" t="s">
        <v>223</v>
      </c>
      <c r="Q854" t="s">
        <v>169</v>
      </c>
      <c r="R854">
        <v>1.0898000000000001</v>
      </c>
    </row>
    <row r="855" spans="1:18" x14ac:dyDescent="0.4">
      <c r="A855">
        <v>8</v>
      </c>
      <c r="B855" t="s">
        <v>21</v>
      </c>
      <c r="C855">
        <v>20</v>
      </c>
      <c r="D855">
        <v>8.75</v>
      </c>
      <c r="E855">
        <v>284.77100000000002</v>
      </c>
      <c r="F855">
        <v>107.462</v>
      </c>
      <c r="G855">
        <v>22.398</v>
      </c>
      <c r="H855">
        <f t="shared" si="151"/>
        <v>2.6499692914704736</v>
      </c>
      <c r="I855">
        <f>AVERAGE(I858:I860)</f>
        <v>1.6707154541306952</v>
      </c>
      <c r="J855">
        <v>17.600000000000001</v>
      </c>
      <c r="Q855" t="s">
        <v>168</v>
      </c>
      <c r="R855">
        <v>1.0536000000000001</v>
      </c>
    </row>
    <row r="856" spans="1:18" x14ac:dyDescent="0.4">
      <c r="A856">
        <v>9</v>
      </c>
      <c r="B856" t="s">
        <v>22</v>
      </c>
      <c r="I856" s="23" t="s">
        <v>224</v>
      </c>
      <c r="J856" s="9" t="s">
        <v>225</v>
      </c>
      <c r="K856" s="9" t="s">
        <v>226</v>
      </c>
      <c r="Q856" t="s">
        <v>167</v>
      </c>
      <c r="R856" s="10">
        <v>1.1217999999999999</v>
      </c>
    </row>
    <row r="857" spans="1:18" x14ac:dyDescent="0.4">
      <c r="A857">
        <v>10</v>
      </c>
      <c r="B857" t="s">
        <v>22</v>
      </c>
      <c r="L857" s="23" t="s">
        <v>227</v>
      </c>
      <c r="M857" s="23" t="s">
        <v>228</v>
      </c>
      <c r="N857" s="9" t="s">
        <v>231</v>
      </c>
      <c r="O857" s="9"/>
      <c r="P857" s="9"/>
      <c r="Q857" t="s">
        <v>166</v>
      </c>
      <c r="R857">
        <v>1.198</v>
      </c>
    </row>
    <row r="858" spans="1:18" x14ac:dyDescent="0.4">
      <c r="A858">
        <v>11</v>
      </c>
      <c r="B858" t="s">
        <v>24</v>
      </c>
      <c r="D858">
        <v>8.74</v>
      </c>
      <c r="E858">
        <v>4.0279999999999996</v>
      </c>
      <c r="F858">
        <v>642.43200000000002</v>
      </c>
      <c r="G858">
        <v>0.66900000000000004</v>
      </c>
      <c r="H858">
        <f t="shared" ref="H858:H863" si="152">E858/F858</f>
        <v>6.269924287706714E-3</v>
      </c>
      <c r="I858">
        <f>((H858-$J$847)/$I$847)</f>
        <v>1.6917856594507845</v>
      </c>
      <c r="J858">
        <f>(I858-IF(I855&gt;0,I855,0))</f>
        <v>2.1070205320089297E-2</v>
      </c>
      <c r="K858">
        <f>J858*1.1</f>
        <v>2.3177225852098228E-2</v>
      </c>
      <c r="L858">
        <f>AVERAGE(K858:K860)</f>
        <v>1.6306400674181987E-16</v>
      </c>
      <c r="M858">
        <f>STDEV(K859:K860)</f>
        <v>2.7740756573978929E-2</v>
      </c>
      <c r="N858" t="str">
        <f>_xlfn.CONCAT(ROUND(L858,1)," ± ",ROUND(M858,1))</f>
        <v>0 ± 0</v>
      </c>
      <c r="Q858" t="s">
        <v>165</v>
      </c>
      <c r="R858">
        <v>1.1537999999999999</v>
      </c>
    </row>
    <row r="859" spans="1:18" x14ac:dyDescent="0.4">
      <c r="A859">
        <v>12</v>
      </c>
      <c r="B859" t="s">
        <v>25</v>
      </c>
      <c r="D859">
        <v>8.92</v>
      </c>
      <c r="E859">
        <v>3.0390000000000001</v>
      </c>
      <c r="F859">
        <v>524.69100000000003</v>
      </c>
      <c r="G859">
        <v>0.42</v>
      </c>
      <c r="H859">
        <f t="shared" si="152"/>
        <v>5.7919804227631122E-3</v>
      </c>
      <c r="I859">
        <f t="shared" ref="I859:I863" si="153">((H859-$J$847)/$I$847)</f>
        <v>1.6780127851876561</v>
      </c>
      <c r="J859">
        <f>(I859-IF(I855&gt;0,I855,0))</f>
        <v>7.2973310569608429E-3</v>
      </c>
      <c r="K859">
        <f>J859*1.1</f>
        <v>8.0270641626569283E-3</v>
      </c>
      <c r="Q859" t="s">
        <v>164</v>
      </c>
      <c r="R859">
        <v>1.1183000000000001</v>
      </c>
    </row>
    <row r="860" spans="1:18" x14ac:dyDescent="0.4">
      <c r="A860">
        <v>13</v>
      </c>
      <c r="B860" t="s">
        <v>26</v>
      </c>
      <c r="D860">
        <v>8.9600000000000009</v>
      </c>
      <c r="E860">
        <v>2.657</v>
      </c>
      <c r="F860">
        <v>583.399</v>
      </c>
      <c r="G860">
        <v>0.16900000000000001</v>
      </c>
      <c r="H860">
        <f t="shared" si="152"/>
        <v>4.5543444537957728E-3</v>
      </c>
      <c r="I860">
        <f t="shared" si="153"/>
        <v>1.6423479177536455</v>
      </c>
      <c r="J860">
        <f>(I860-IF(I855&gt;0,I855,0))</f>
        <v>-2.8367536377049696E-2</v>
      </c>
      <c r="K860" s="30">
        <f>J860*1.1</f>
        <v>-3.1204290014754669E-2</v>
      </c>
      <c r="L860" s="25" t="s">
        <v>227</v>
      </c>
      <c r="M860" s="25" t="s">
        <v>228</v>
      </c>
      <c r="N860" s="26" t="s">
        <v>229</v>
      </c>
      <c r="O860" s="26" t="s">
        <v>230</v>
      </c>
      <c r="P860" s="26" t="s">
        <v>231</v>
      </c>
      <c r="Q860" t="s">
        <v>163</v>
      </c>
      <c r="R860">
        <v>1.1448</v>
      </c>
    </row>
    <row r="861" spans="1:18" x14ac:dyDescent="0.4">
      <c r="A861">
        <v>14</v>
      </c>
      <c r="B861" t="s">
        <v>27</v>
      </c>
      <c r="D861">
        <v>8.8000000000000007</v>
      </c>
      <c r="E861">
        <v>74.73</v>
      </c>
      <c r="F861">
        <v>504.42</v>
      </c>
      <c r="G861">
        <v>2.82</v>
      </c>
      <c r="H861">
        <f t="shared" si="152"/>
        <v>0.14815035089806114</v>
      </c>
      <c r="I861">
        <f t="shared" si="153"/>
        <v>5.7803437923897132</v>
      </c>
      <c r="J861">
        <f>(I861-IF($I$855&gt;0,$I$855,0))</f>
        <v>4.109628338259018</v>
      </c>
      <c r="K861">
        <f>J861/R847*1.1</f>
        <v>4.1679800590862257</v>
      </c>
      <c r="L861" s="27">
        <f>AVERAGE(K861:K863)</f>
        <v>2.1688648914199558</v>
      </c>
      <c r="M861" s="27">
        <f>STDEV(K861:K863)</f>
        <v>1.7660764698098419</v>
      </c>
      <c r="N861" s="28">
        <f>L861/J855*100</f>
        <v>12.32309597397702</v>
      </c>
      <c r="O861" s="29">
        <f>M861/J855*100</f>
        <v>10.034525396646828</v>
      </c>
      <c r="P861" s="29" t="str">
        <f>_xlfn.CONCAT(ROUND(N861,1)," ± ",ROUND(O861,1))</f>
        <v>12.3 ± 10</v>
      </c>
      <c r="Q861" t="s">
        <v>162</v>
      </c>
      <c r="R861">
        <v>1.0492999999999999</v>
      </c>
    </row>
    <row r="862" spans="1:18" x14ac:dyDescent="0.4">
      <c r="A862">
        <v>15</v>
      </c>
      <c r="B862" t="s">
        <v>28</v>
      </c>
      <c r="D862">
        <v>8.82</v>
      </c>
      <c r="E862">
        <v>34.975000000000001</v>
      </c>
      <c r="F862">
        <v>614.58299999999997</v>
      </c>
      <c r="G862">
        <v>3.3260000000000001</v>
      </c>
      <c r="H862">
        <f t="shared" si="152"/>
        <v>5.6908505441901264E-2</v>
      </c>
      <c r="I862">
        <f t="shared" si="153"/>
        <v>3.1510340403924331</v>
      </c>
      <c r="J862">
        <f t="shared" ref="J862:J863" si="154">(I862-IF($I$855&gt;0,$I$855,0))</f>
        <v>1.4803185862617378</v>
      </c>
      <c r="K862">
        <f>J862/R848*1.1</f>
        <v>1.5181339221405106</v>
      </c>
      <c r="Q862" t="s">
        <v>161</v>
      </c>
      <c r="R862">
        <v>1.0704</v>
      </c>
    </row>
    <row r="863" spans="1:18" x14ac:dyDescent="0.4">
      <c r="A863">
        <v>16</v>
      </c>
      <c r="B863" t="s">
        <v>29</v>
      </c>
      <c r="D863">
        <v>8.77</v>
      </c>
      <c r="E863">
        <v>20.907</v>
      </c>
      <c r="F863">
        <v>590.70799999999997</v>
      </c>
      <c r="G863">
        <v>1.1439999999999999</v>
      </c>
      <c r="H863">
        <f t="shared" si="152"/>
        <v>3.5393121474569501E-2</v>
      </c>
      <c r="I863">
        <f t="shared" si="153"/>
        <v>2.5310267553528889</v>
      </c>
      <c r="J863">
        <f t="shared" si="154"/>
        <v>0.86031130122219368</v>
      </c>
      <c r="K863" s="30">
        <f>J863/R849*1.1</f>
        <v>0.82048069303313087</v>
      </c>
      <c r="Q863" t="s">
        <v>160</v>
      </c>
      <c r="R863">
        <v>1.1589</v>
      </c>
    </row>
    <row r="864" spans="1:18" x14ac:dyDescent="0.4">
      <c r="A864">
        <v>17</v>
      </c>
      <c r="B864" t="s">
        <v>22</v>
      </c>
      <c r="L864" s="23" t="s">
        <v>227</v>
      </c>
      <c r="M864" s="23" t="s">
        <v>228</v>
      </c>
      <c r="N864" s="9" t="s">
        <v>231</v>
      </c>
      <c r="Q864" t="s">
        <v>159</v>
      </c>
      <c r="R864">
        <v>1.0206</v>
      </c>
    </row>
    <row r="865" spans="1:18" x14ac:dyDescent="0.4">
      <c r="A865">
        <v>18</v>
      </c>
      <c r="B865" t="s">
        <v>173</v>
      </c>
      <c r="D865">
        <v>8.06</v>
      </c>
      <c r="E865">
        <v>1.839</v>
      </c>
      <c r="F865">
        <v>465.47899999999998</v>
      </c>
      <c r="G865">
        <v>0.17499999999999999</v>
      </c>
      <c r="H865">
        <f t="shared" ref="H865:H867" si="155">E865/F865</f>
        <v>3.9507689928009642E-3</v>
      </c>
      <c r="I865">
        <f t="shared" ref="I865:I867" si="156">((H865-$J$847)/$I$847)</f>
        <v>1.6249547267487308</v>
      </c>
      <c r="J865">
        <f>(I865-IF($I$855&gt;0,$I$855,0))</f>
        <v>-4.5760727381964461E-2</v>
      </c>
      <c r="K865">
        <f>J865/R849*1.1</f>
        <v>-4.3642101716803293E-2</v>
      </c>
      <c r="L865">
        <f>AVERAGE(K865:K867)</f>
        <v>9.2948424499530377E-2</v>
      </c>
      <c r="M865">
        <f>STDEV(K865:K867)</f>
        <v>0.12236901300884782</v>
      </c>
      <c r="N865" t="str">
        <f>_xlfn.CONCAT(ROUND(L865,1)," ± ",ROUND(M865,1))</f>
        <v>0.1 ± 0.1</v>
      </c>
      <c r="Q865" t="s">
        <v>158</v>
      </c>
      <c r="R865">
        <v>1.1289</v>
      </c>
    </row>
    <row r="866" spans="1:18" x14ac:dyDescent="0.4">
      <c r="A866">
        <v>19</v>
      </c>
      <c r="B866" t="s">
        <v>172</v>
      </c>
      <c r="D866">
        <v>8.89</v>
      </c>
      <c r="E866">
        <v>5.798</v>
      </c>
      <c r="F866">
        <v>473.14600000000002</v>
      </c>
      <c r="G866">
        <v>0.94</v>
      </c>
      <c r="H866">
        <f t="shared" si="155"/>
        <v>1.2254145654829587E-2</v>
      </c>
      <c r="I866">
        <f t="shared" si="156"/>
        <v>1.8642325397174353</v>
      </c>
      <c r="J866">
        <f t="shared" ref="J866:J867" si="157">(I866-IF($I$855&gt;0,$I$855,0))</f>
        <v>0.19351708558674008</v>
      </c>
      <c r="K866">
        <f>J866/R850*1.1</f>
        <v>0.1925717334407582</v>
      </c>
      <c r="Q866" t="s">
        <v>157</v>
      </c>
      <c r="R866">
        <v>1.1950000000000001</v>
      </c>
    </row>
    <row r="867" spans="1:18" x14ac:dyDescent="0.4">
      <c r="A867">
        <v>20</v>
      </c>
      <c r="B867" t="s">
        <v>171</v>
      </c>
      <c r="D867">
        <v>9.27</v>
      </c>
      <c r="E867">
        <v>5.258</v>
      </c>
      <c r="F867">
        <v>535.05799999999999</v>
      </c>
      <c r="G867">
        <v>0.34899999999999998</v>
      </c>
      <c r="H867">
        <f t="shared" si="155"/>
        <v>9.8269720292005723E-3</v>
      </c>
      <c r="I867">
        <f t="shared" si="156"/>
        <v>1.7942888504841514</v>
      </c>
      <c r="J867">
        <f t="shared" si="157"/>
        <v>0.12357339635345621</v>
      </c>
      <c r="K867">
        <f>J867/R851*1.1</f>
        <v>0.12991564177463619</v>
      </c>
      <c r="L867" s="23"/>
      <c r="M867" s="23"/>
      <c r="N867" s="9"/>
      <c r="Q867" t="s">
        <v>156</v>
      </c>
      <c r="R867">
        <v>1.1716</v>
      </c>
    </row>
    <row r="868" spans="1:18" x14ac:dyDescent="0.4">
      <c r="A868">
        <v>21</v>
      </c>
      <c r="B868" t="s">
        <v>22</v>
      </c>
      <c r="L868" s="23" t="s">
        <v>227</v>
      </c>
      <c r="M868" s="23" t="s">
        <v>228</v>
      </c>
      <c r="N868" s="9" t="s">
        <v>231</v>
      </c>
    </row>
    <row r="869" spans="1:18" x14ac:dyDescent="0.4">
      <c r="A869">
        <v>22</v>
      </c>
      <c r="B869" t="s">
        <v>170</v>
      </c>
      <c r="D869">
        <v>8.19</v>
      </c>
      <c r="E869">
        <v>0.56999999999999995</v>
      </c>
      <c r="F869">
        <v>415.83699999999999</v>
      </c>
      <c r="G869">
        <v>0.158</v>
      </c>
      <c r="H869">
        <f>E869/F869</f>
        <v>1.3707293963740599E-3</v>
      </c>
      <c r="I869">
        <f>((H869-$J$847)/$I$847)</f>
        <v>1.5506059097392824</v>
      </c>
      <c r="J869">
        <f>(I869-IF($I$855&gt;0,$I$855,0))</f>
        <v>-0.12010954439141286</v>
      </c>
      <c r="K869">
        <f t="shared" ref="K869:K874" si="158">J869/R852*1.1</f>
        <v>-0.11844060854375092</v>
      </c>
      <c r="L869">
        <f>AVERAGE(K869:K871)</f>
        <v>-7.2748704063926001E-2</v>
      </c>
      <c r="M869">
        <f>STDEV(K870:K871)</f>
        <v>9.8506941577052795E-3</v>
      </c>
      <c r="N869" t="str">
        <f>_xlfn.CONCAT(ROUND(L869,1)," ± ",ROUND(M869,1))</f>
        <v>-0.1 ± 0</v>
      </c>
    </row>
    <row r="870" spans="1:18" x14ac:dyDescent="0.4">
      <c r="A870">
        <v>23</v>
      </c>
      <c r="B870" t="s">
        <v>169</v>
      </c>
      <c r="D870">
        <v>9.07</v>
      </c>
      <c r="E870">
        <v>1.9830000000000001</v>
      </c>
      <c r="F870">
        <v>487.72500000000002</v>
      </c>
      <c r="G870">
        <v>0.78400000000000003</v>
      </c>
      <c r="H870">
        <f t="shared" ref="H870:H874" si="159">E870/F870</f>
        <v>4.0658157773335382E-3</v>
      </c>
      <c r="I870">
        <f t="shared" ref="I870:I874" si="160">((H870-$J$847)/$I$847)</f>
        <v>1.6282700217320261</v>
      </c>
      <c r="J870">
        <f t="shared" ref="J870:J871" si="161">(I870-IF($I$855&gt;0,$I$855,0))</f>
        <v>-4.2445432398669158E-2</v>
      </c>
      <c r="K870">
        <f t="shared" si="158"/>
        <v>-4.2937259185705429E-2</v>
      </c>
    </row>
    <row r="871" spans="1:18" x14ac:dyDescent="0.4">
      <c r="A871">
        <v>24</v>
      </c>
      <c r="B871" t="s">
        <v>168</v>
      </c>
      <c r="D871">
        <v>8.82</v>
      </c>
      <c r="E871">
        <v>1.5940000000000001</v>
      </c>
      <c r="F871">
        <v>444.80200000000002</v>
      </c>
      <c r="G871">
        <v>0.317</v>
      </c>
      <c r="H871">
        <f t="shared" si="159"/>
        <v>3.5836169801394778E-3</v>
      </c>
      <c r="I871">
        <f t="shared" si="160"/>
        <v>1.6143745333897515</v>
      </c>
      <c r="J871">
        <f t="shared" si="161"/>
        <v>-5.6340920740943767E-2</v>
      </c>
      <c r="K871">
        <f t="shared" si="158"/>
        <v>-5.6868244462321658E-2</v>
      </c>
      <c r="L871" s="23" t="s">
        <v>227</v>
      </c>
      <c r="M871" s="23" t="s">
        <v>228</v>
      </c>
      <c r="N871" s="9" t="s">
        <v>231</v>
      </c>
    </row>
    <row r="872" spans="1:18" x14ac:dyDescent="0.4">
      <c r="A872">
        <v>25</v>
      </c>
      <c r="B872" t="s">
        <v>167</v>
      </c>
      <c r="D872">
        <v>8.9</v>
      </c>
      <c r="E872">
        <v>7.8339999999999996</v>
      </c>
      <c r="F872">
        <v>380.911</v>
      </c>
      <c r="G872">
        <v>0.89700000000000002</v>
      </c>
      <c r="H872">
        <f t="shared" si="159"/>
        <v>2.0566484034328227E-2</v>
      </c>
      <c r="I872">
        <f t="shared" si="160"/>
        <v>2.1037686018592114</v>
      </c>
      <c r="J872">
        <f>(I872-IF($I$855&gt;0,$I$855,0))</f>
        <v>0.43305314772851622</v>
      </c>
      <c r="K872">
        <f t="shared" si="158"/>
        <v>0.45212458475832179</v>
      </c>
      <c r="L872">
        <f>AVERAGE(K872:K874)</f>
        <v>0.49350602028194152</v>
      </c>
      <c r="M872">
        <f>STDEV(K872:K874)</f>
        <v>0.55737718052044338</v>
      </c>
      <c r="N872" t="str">
        <f>_xlfn.CONCAT(ROUND(L872,1)," ± ",ROUND(M872,1))</f>
        <v>0.5 ± 0.6</v>
      </c>
    </row>
    <row r="873" spans="1:18" x14ac:dyDescent="0.4">
      <c r="A873">
        <v>26</v>
      </c>
      <c r="B873" t="s">
        <v>166</v>
      </c>
      <c r="D873">
        <v>8.3800000000000008</v>
      </c>
      <c r="E873">
        <v>2.2599999999999998</v>
      </c>
      <c r="F873">
        <v>557.82799999999997</v>
      </c>
      <c r="G873">
        <v>0.53</v>
      </c>
      <c r="H873">
        <f t="shared" si="159"/>
        <v>4.0514280387502957E-3</v>
      </c>
      <c r="I873">
        <f t="shared" si="160"/>
        <v>1.6278554112955868</v>
      </c>
      <c r="J873">
        <f t="shared" ref="J873:J874" si="162">(I873-IF($I$855&gt;0,$I$855,0))</f>
        <v>-4.2860042835108469E-2</v>
      </c>
      <c r="K873">
        <f t="shared" si="158"/>
        <v>-4.2027141307380389E-2</v>
      </c>
    </row>
    <row r="874" spans="1:18" x14ac:dyDescent="0.4">
      <c r="A874">
        <v>27</v>
      </c>
      <c r="B874" t="s">
        <v>165</v>
      </c>
      <c r="D874">
        <v>8.99</v>
      </c>
      <c r="E874">
        <v>21.728999999999999</v>
      </c>
      <c r="F874">
        <v>472.435</v>
      </c>
      <c r="G874">
        <v>2.2610000000000001</v>
      </c>
      <c r="H874">
        <f t="shared" si="159"/>
        <v>4.5993628753161805E-2</v>
      </c>
      <c r="I874">
        <f t="shared" si="160"/>
        <v>2.8365008174389406</v>
      </c>
      <c r="J874">
        <f t="shared" si="162"/>
        <v>1.1657853633082453</v>
      </c>
      <c r="K874">
        <f t="shared" si="158"/>
        <v>1.0704206173948831</v>
      </c>
      <c r="L874" s="23"/>
      <c r="M874" s="23"/>
      <c r="N874" s="9"/>
    </row>
    <row r="875" spans="1:18" x14ac:dyDescent="0.4">
      <c r="A875">
        <v>28</v>
      </c>
      <c r="B875" t="s">
        <v>22</v>
      </c>
      <c r="L875" s="23" t="s">
        <v>227</v>
      </c>
      <c r="M875" s="23" t="s">
        <v>228</v>
      </c>
      <c r="N875" s="9" t="s">
        <v>231</v>
      </c>
    </row>
    <row r="876" spans="1:18" x14ac:dyDescent="0.4">
      <c r="A876">
        <v>29</v>
      </c>
      <c r="B876" t="s">
        <v>164</v>
      </c>
      <c r="D876">
        <v>8.51</v>
      </c>
      <c r="E876">
        <v>0.51</v>
      </c>
      <c r="F876">
        <v>418.76900000000001</v>
      </c>
      <c r="G876">
        <v>4.9000000000000002E-2</v>
      </c>
      <c r="H876">
        <f>E876/F876</f>
        <v>1.2178551898540722E-3</v>
      </c>
      <c r="I876">
        <f>((H876-$J$847)/$I$847)</f>
        <v>1.5462005446349019</v>
      </c>
      <c r="J876">
        <f>(I876-IF($I$855&gt;0,$I$855,0))</f>
        <v>-0.12451490949579336</v>
      </c>
      <c r="K876">
        <f>J876/R858*1.1</f>
        <v>-0.11870896207780614</v>
      </c>
      <c r="L876">
        <f>AVERAGE(K876:K878)</f>
        <v>-0.11353705593251491</v>
      </c>
      <c r="M876">
        <f>STDEV(K877:K878)</f>
        <v>9.8164805280745674E-3</v>
      </c>
      <c r="N876" t="str">
        <f>_xlfn.CONCAT(ROUND(L876,1)," ± ",ROUND(M876,1))</f>
        <v>-0.1 ± 0</v>
      </c>
    </row>
    <row r="877" spans="1:18" x14ac:dyDescent="0.4">
      <c r="A877">
        <v>30</v>
      </c>
      <c r="B877" t="s">
        <v>163</v>
      </c>
      <c r="D877">
        <v>8.0399999999999991</v>
      </c>
      <c r="E877">
        <v>0.85799999999999998</v>
      </c>
      <c r="F877">
        <v>621.91600000000005</v>
      </c>
      <c r="G877">
        <v>1.0209999999999999</v>
      </c>
      <c r="H877">
        <f t="shared" ref="H877:H881" si="163">E877/F877</f>
        <v>1.37960753542279E-3</v>
      </c>
      <c r="I877">
        <f t="shared" ref="I877:I885" si="164">((H877-$J$847)/$I$847)</f>
        <v>1.5508617504389492</v>
      </c>
      <c r="J877">
        <f t="shared" ref="J877:J878" si="165">(I877-IF($I$855&gt;0,$I$855,0))</f>
        <v>-0.11985370369174597</v>
      </c>
      <c r="K877">
        <f t="shared" ref="K877:K881" si="166">J877/R859*1.1</f>
        <v>-0.11789240280865651</v>
      </c>
    </row>
    <row r="878" spans="1:18" x14ac:dyDescent="0.4">
      <c r="A878">
        <v>31</v>
      </c>
      <c r="B878" t="s">
        <v>162</v>
      </c>
      <c r="D878">
        <v>8.84</v>
      </c>
      <c r="E878">
        <v>0.63800000000000001</v>
      </c>
      <c r="F878">
        <v>357.94</v>
      </c>
      <c r="G878">
        <v>3.2000000000000001E-2</v>
      </c>
      <c r="H878">
        <f t="shared" si="163"/>
        <v>1.782421634910879E-3</v>
      </c>
      <c r="I878">
        <f t="shared" si="164"/>
        <v>1.5624696156101436</v>
      </c>
      <c r="J878">
        <f t="shared" si="165"/>
        <v>-0.10824583852055158</v>
      </c>
      <c r="K878">
        <f t="shared" si="166"/>
        <v>-0.10400980291108206</v>
      </c>
      <c r="L878" s="23" t="s">
        <v>227</v>
      </c>
      <c r="M878" s="23" t="s">
        <v>228</v>
      </c>
      <c r="N878" s="9" t="s">
        <v>231</v>
      </c>
    </row>
    <row r="879" spans="1:18" x14ac:dyDescent="0.4">
      <c r="A879">
        <v>32</v>
      </c>
      <c r="B879" t="s">
        <v>161</v>
      </c>
      <c r="D879">
        <v>9.01</v>
      </c>
      <c r="E879">
        <v>3.109</v>
      </c>
      <c r="F879">
        <v>345.339</v>
      </c>
      <c r="G879">
        <v>0.27200000000000002</v>
      </c>
      <c r="H879">
        <f t="shared" si="163"/>
        <v>9.0027480244050054E-3</v>
      </c>
      <c r="I879">
        <f t="shared" si="164"/>
        <v>1.770537246131952</v>
      </c>
      <c r="J879">
        <f>(I879-IF($I$855&gt;0,$I$855,0))</f>
        <v>9.9821792001256737E-2</v>
      </c>
      <c r="K879">
        <f t="shared" si="166"/>
        <v>0.10464497398397259</v>
      </c>
      <c r="L879">
        <f>AVERAGE(K879:K881)</f>
        <v>5.4400286688661648E-2</v>
      </c>
      <c r="M879">
        <f>STDEV(K879:K881)</f>
        <v>6.6134666801765149E-2</v>
      </c>
      <c r="N879" t="str">
        <f>_xlfn.CONCAT(ROUND(L879,1)," ± ",ROUND(M879,1))</f>
        <v>0.1 ± 0.1</v>
      </c>
    </row>
    <row r="880" spans="1:18" x14ac:dyDescent="0.4">
      <c r="A880">
        <v>33</v>
      </c>
      <c r="B880" t="s">
        <v>160</v>
      </c>
      <c r="D880">
        <v>8.86</v>
      </c>
      <c r="E880">
        <v>2.5840000000000001</v>
      </c>
      <c r="F880">
        <v>533.26300000000003</v>
      </c>
      <c r="G880">
        <v>32</v>
      </c>
      <c r="H880">
        <f t="shared" si="163"/>
        <v>4.8456390186455839E-3</v>
      </c>
      <c r="I880">
        <f t="shared" si="164"/>
        <v>1.6507421324501403</v>
      </c>
      <c r="J880">
        <f t="shared" ref="J880:J881" si="167">(I880-IF($I$855&gt;0,$I$855,0))</f>
        <v>-1.9973321680554879E-2</v>
      </c>
      <c r="K880">
        <f t="shared" si="166"/>
        <v>-2.0525648214322092E-2</v>
      </c>
    </row>
    <row r="881" spans="1:14" x14ac:dyDescent="0.4">
      <c r="A881">
        <v>34</v>
      </c>
      <c r="B881" t="s">
        <v>159</v>
      </c>
      <c r="D881">
        <v>8.6</v>
      </c>
      <c r="E881">
        <v>3.52</v>
      </c>
      <c r="F881">
        <v>417.55799999999999</v>
      </c>
      <c r="G881">
        <v>0.58599999999999997</v>
      </c>
      <c r="H881">
        <f t="shared" si="163"/>
        <v>8.4299666154163018E-3</v>
      </c>
      <c r="I881">
        <f t="shared" si="164"/>
        <v>1.7540314451270789</v>
      </c>
      <c r="J881">
        <f t="shared" si="167"/>
        <v>8.3315990996383649E-2</v>
      </c>
      <c r="K881">
        <f t="shared" si="166"/>
        <v>7.9081534296334466E-2</v>
      </c>
      <c r="L881" s="23"/>
      <c r="M881" s="23"/>
      <c r="N881" s="9"/>
    </row>
    <row r="882" spans="1:14" x14ac:dyDescent="0.4">
      <c r="A882">
        <v>35</v>
      </c>
      <c r="B882" t="s">
        <v>22</v>
      </c>
      <c r="L882" s="23" t="s">
        <v>227</v>
      </c>
      <c r="M882" s="23" t="s">
        <v>228</v>
      </c>
      <c r="N882" s="9" t="s">
        <v>231</v>
      </c>
    </row>
    <row r="883" spans="1:14" x14ac:dyDescent="0.4">
      <c r="A883">
        <v>36</v>
      </c>
      <c r="B883" t="s">
        <v>158</v>
      </c>
      <c r="D883">
        <v>9.01</v>
      </c>
      <c r="E883">
        <v>1.0640000000000001</v>
      </c>
      <c r="F883">
        <v>353.04500000000002</v>
      </c>
      <c r="G883">
        <v>0.10299999999999999</v>
      </c>
      <c r="H883">
        <f t="shared" ref="H883:H885" si="168">E883/F883</f>
        <v>3.0137801130167541E-3</v>
      </c>
      <c r="I883">
        <f t="shared" si="164"/>
        <v>1.5979535850377888</v>
      </c>
      <c r="J883">
        <f>(I883-IF($I$855&gt;0,$I$855,0))</f>
        <v>-7.2761869092906384E-2</v>
      </c>
      <c r="K883">
        <f>J883/R864*1.1</f>
        <v>-7.8422551442481905E-2</v>
      </c>
      <c r="L883">
        <f>AVERAGE(K883:K885)</f>
        <v>0.23921689751352904</v>
      </c>
      <c r="M883">
        <f>STDEV(K884:K885)</f>
        <v>0.61591066670093997</v>
      </c>
      <c r="N883" t="str">
        <f>_xlfn.CONCAT(ROUND(L883,1)," ± ",ROUND(M883,1))</f>
        <v>0.2 ± 0.6</v>
      </c>
    </row>
    <row r="884" spans="1:14" x14ac:dyDescent="0.4">
      <c r="A884">
        <v>37</v>
      </c>
      <c r="B884" t="s">
        <v>157</v>
      </c>
      <c r="D884">
        <v>8.89</v>
      </c>
      <c r="E884">
        <v>8.7270000000000003</v>
      </c>
      <c r="F884">
        <v>247.75399999999999</v>
      </c>
      <c r="G884">
        <v>2.827</v>
      </c>
      <c r="H884">
        <f t="shared" si="168"/>
        <v>3.5224456517351892E-2</v>
      </c>
      <c r="I884">
        <f t="shared" si="164"/>
        <v>2.5261663493120499</v>
      </c>
      <c r="J884">
        <f t="shared" ref="J884:J885" si="169">(I884-IF($I$855&gt;0,$I$855,0))</f>
        <v>0.85545089518135464</v>
      </c>
      <c r="K884">
        <f t="shared" ref="K884:K885" si="170">J884/R865*1.1</f>
        <v>0.83355123102089668</v>
      </c>
    </row>
    <row r="885" spans="1:14" x14ac:dyDescent="0.4">
      <c r="A885">
        <v>38</v>
      </c>
      <c r="B885" t="s">
        <v>156</v>
      </c>
      <c r="D885">
        <v>9.2899999999999991</v>
      </c>
      <c r="E885">
        <v>1.282</v>
      </c>
      <c r="F885">
        <v>310.72199999999998</v>
      </c>
      <c r="G885">
        <v>0.23</v>
      </c>
      <c r="H885">
        <f t="shared" si="168"/>
        <v>4.1258745759875388E-3</v>
      </c>
      <c r="I885">
        <f t="shared" si="164"/>
        <v>1.6300007318486915</v>
      </c>
      <c r="J885">
        <f t="shared" si="169"/>
        <v>-4.0714722282003679E-2</v>
      </c>
      <c r="K885">
        <f t="shared" si="170"/>
        <v>-3.7477987037827662E-2</v>
      </c>
      <c r="L885" s="23"/>
      <c r="M885" s="23"/>
      <c r="N885" s="9"/>
    </row>
    <row r="887" spans="1:14" x14ac:dyDescent="0.4">
      <c r="A887" t="s">
        <v>495</v>
      </c>
    </row>
    <row r="889" spans="1:14" x14ac:dyDescent="0.4">
      <c r="B889" t="s">
        <v>3</v>
      </c>
      <c r="C889" t="s">
        <v>4</v>
      </c>
      <c r="D889" t="s">
        <v>5</v>
      </c>
      <c r="E889" t="s">
        <v>6</v>
      </c>
      <c r="F889" t="s">
        <v>7</v>
      </c>
      <c r="G889" t="s">
        <v>8</v>
      </c>
      <c r="H889" t="s">
        <v>9</v>
      </c>
      <c r="I889" t="s">
        <v>10</v>
      </c>
      <c r="J889" t="s">
        <v>11</v>
      </c>
      <c r="K889" t="s">
        <v>282</v>
      </c>
    </row>
    <row r="890" spans="1:14" x14ac:dyDescent="0.4">
      <c r="A890">
        <v>1</v>
      </c>
      <c r="B890" t="s">
        <v>12</v>
      </c>
      <c r="F890">
        <v>307.70299999999997</v>
      </c>
      <c r="K890" t="s">
        <v>448</v>
      </c>
    </row>
    <row r="891" spans="1:14" x14ac:dyDescent="0.4">
      <c r="A891">
        <v>2</v>
      </c>
      <c r="B891" t="s">
        <v>14</v>
      </c>
      <c r="D891">
        <v>8.73</v>
      </c>
      <c r="E891">
        <v>79.058999999999997</v>
      </c>
      <c r="F891">
        <v>225.36600000000001</v>
      </c>
      <c r="G891">
        <v>959</v>
      </c>
      <c r="H891" t="s">
        <v>13</v>
      </c>
      <c r="K891" t="s">
        <v>447</v>
      </c>
    </row>
    <row r="892" spans="1:14" x14ac:dyDescent="0.4">
      <c r="A892">
        <v>3</v>
      </c>
      <c r="B892" t="s">
        <v>15</v>
      </c>
      <c r="D892">
        <v>8.76</v>
      </c>
      <c r="E892">
        <v>113.386</v>
      </c>
      <c r="F892">
        <v>255.999</v>
      </c>
      <c r="G892">
        <v>1127</v>
      </c>
      <c r="H892" t="s">
        <v>13</v>
      </c>
      <c r="K892" t="s">
        <v>446</v>
      </c>
    </row>
    <row r="893" spans="1:14" x14ac:dyDescent="0.4">
      <c r="A893">
        <v>4</v>
      </c>
      <c r="B893" t="s">
        <v>17</v>
      </c>
      <c r="D893">
        <v>8.75</v>
      </c>
      <c r="E893">
        <v>322.24400000000003</v>
      </c>
      <c r="F893">
        <v>249.34100000000001</v>
      </c>
      <c r="G893">
        <v>2.923</v>
      </c>
      <c r="H893" t="s">
        <v>13</v>
      </c>
      <c r="K893" t="s">
        <v>445</v>
      </c>
    </row>
    <row r="894" spans="1:14" x14ac:dyDescent="0.4">
      <c r="A894">
        <v>5</v>
      </c>
      <c r="B894" t="s">
        <v>18</v>
      </c>
      <c r="D894">
        <v>8.75</v>
      </c>
      <c r="E894">
        <v>399.57900000000001</v>
      </c>
      <c r="F894">
        <v>256.233</v>
      </c>
      <c r="G894">
        <v>3356</v>
      </c>
      <c r="H894" t="s">
        <v>13</v>
      </c>
      <c r="K894" t="s">
        <v>444</v>
      </c>
    </row>
    <row r="895" spans="1:14" x14ac:dyDescent="0.4">
      <c r="A895">
        <v>6</v>
      </c>
      <c r="B895" t="s">
        <v>19</v>
      </c>
      <c r="D895">
        <v>8.76</v>
      </c>
      <c r="E895">
        <v>652.14800000000002</v>
      </c>
      <c r="F895">
        <v>272.69799999999998</v>
      </c>
      <c r="G895">
        <v>5968</v>
      </c>
      <c r="H895" t="s">
        <v>13</v>
      </c>
      <c r="K895" t="s">
        <v>443</v>
      </c>
    </row>
    <row r="896" spans="1:14" x14ac:dyDescent="0.4">
      <c r="A896">
        <v>7</v>
      </c>
      <c r="B896" t="s">
        <v>20</v>
      </c>
      <c r="D896">
        <v>8.75</v>
      </c>
      <c r="E896">
        <v>1402.356</v>
      </c>
      <c r="F896">
        <v>229.316</v>
      </c>
      <c r="G896">
        <v>12349</v>
      </c>
      <c r="H896" t="s">
        <v>13</v>
      </c>
      <c r="K896" t="s">
        <v>442</v>
      </c>
    </row>
    <row r="897" spans="1:11" x14ac:dyDescent="0.4">
      <c r="A897">
        <v>8</v>
      </c>
      <c r="B897" t="s">
        <v>21</v>
      </c>
      <c r="D897">
        <v>8.76</v>
      </c>
      <c r="E897">
        <v>713.30799999999999</v>
      </c>
      <c r="F897">
        <v>45.686999999999998</v>
      </c>
      <c r="G897">
        <v>6.0730000000000004</v>
      </c>
      <c r="H897" t="s">
        <v>13</v>
      </c>
      <c r="K897" t="s">
        <v>441</v>
      </c>
    </row>
    <row r="898" spans="1:11" x14ac:dyDescent="0.4">
      <c r="A898">
        <v>9</v>
      </c>
      <c r="B898" t="s">
        <v>22</v>
      </c>
      <c r="H898" t="s">
        <v>95</v>
      </c>
      <c r="K898" t="s">
        <v>440</v>
      </c>
    </row>
    <row r="899" spans="1:11" x14ac:dyDescent="0.4">
      <c r="A899">
        <v>10</v>
      </c>
      <c r="B899" t="s">
        <v>22</v>
      </c>
      <c r="K899" t="s">
        <v>439</v>
      </c>
    </row>
    <row r="900" spans="1:11" x14ac:dyDescent="0.4">
      <c r="A900">
        <v>11</v>
      </c>
      <c r="B900" t="s">
        <v>24</v>
      </c>
      <c r="D900">
        <v>8.11</v>
      </c>
      <c r="E900">
        <v>0.08</v>
      </c>
      <c r="F900">
        <v>110.63500000000001</v>
      </c>
      <c r="G900">
        <v>1</v>
      </c>
      <c r="H900" t="s">
        <v>16</v>
      </c>
      <c r="K900" t="s">
        <v>438</v>
      </c>
    </row>
    <row r="901" spans="1:11" x14ac:dyDescent="0.4">
      <c r="A901">
        <v>12</v>
      </c>
      <c r="B901" t="s">
        <v>25</v>
      </c>
      <c r="F901">
        <v>91.488</v>
      </c>
      <c r="K901" t="s">
        <v>437</v>
      </c>
    </row>
    <row r="902" spans="1:11" x14ac:dyDescent="0.4">
      <c r="A902">
        <v>13</v>
      </c>
      <c r="B902" t="s">
        <v>26</v>
      </c>
      <c r="F902">
        <v>98.111000000000004</v>
      </c>
      <c r="K902" t="s">
        <v>436</v>
      </c>
    </row>
    <row r="903" spans="1:11" x14ac:dyDescent="0.4">
      <c r="A903">
        <v>14</v>
      </c>
      <c r="B903" t="s">
        <v>27</v>
      </c>
      <c r="D903">
        <v>8.77</v>
      </c>
      <c r="E903">
        <v>148.809</v>
      </c>
      <c r="F903">
        <v>74.13</v>
      </c>
      <c r="G903">
        <v>8.4130000000000003</v>
      </c>
      <c r="H903" t="s">
        <v>13</v>
      </c>
      <c r="K903" t="s">
        <v>435</v>
      </c>
    </row>
    <row r="904" spans="1:11" x14ac:dyDescent="0.4">
      <c r="A904">
        <v>15</v>
      </c>
      <c r="B904" t="s">
        <v>28</v>
      </c>
      <c r="D904">
        <v>8.7799999999999994</v>
      </c>
      <c r="E904">
        <v>77.616</v>
      </c>
      <c r="F904">
        <v>101.72</v>
      </c>
      <c r="G904">
        <v>7.3479999999999999</v>
      </c>
      <c r="H904" t="s">
        <v>16</v>
      </c>
      <c r="K904" t="s">
        <v>434</v>
      </c>
    </row>
    <row r="905" spans="1:11" x14ac:dyDescent="0.4">
      <c r="A905">
        <v>16</v>
      </c>
      <c r="B905" t="s">
        <v>29</v>
      </c>
      <c r="D905">
        <v>8.7899999999999991</v>
      </c>
      <c r="E905">
        <v>80.444999999999993</v>
      </c>
      <c r="F905">
        <v>89.792000000000002</v>
      </c>
      <c r="G905">
        <v>4.7080000000000002</v>
      </c>
      <c r="H905" t="s">
        <v>16</v>
      </c>
      <c r="K905" t="s">
        <v>433</v>
      </c>
    </row>
    <row r="906" spans="1:11" x14ac:dyDescent="0.4">
      <c r="A906">
        <v>17</v>
      </c>
      <c r="B906" t="s">
        <v>22</v>
      </c>
      <c r="K906" t="s">
        <v>432</v>
      </c>
    </row>
    <row r="907" spans="1:11" x14ac:dyDescent="0.4">
      <c r="A907">
        <v>18</v>
      </c>
      <c r="B907" t="s">
        <v>173</v>
      </c>
      <c r="F907">
        <v>90.406000000000006</v>
      </c>
      <c r="K907" t="s">
        <v>431</v>
      </c>
    </row>
    <row r="908" spans="1:11" x14ac:dyDescent="0.4">
      <c r="A908">
        <v>19</v>
      </c>
      <c r="B908" t="s">
        <v>172</v>
      </c>
      <c r="F908">
        <v>89.227999999999994</v>
      </c>
      <c r="K908" t="s">
        <v>430</v>
      </c>
    </row>
    <row r="909" spans="1:11" x14ac:dyDescent="0.4">
      <c r="A909">
        <v>20</v>
      </c>
      <c r="B909" t="s">
        <v>171</v>
      </c>
      <c r="D909">
        <v>8.9600000000000009</v>
      </c>
      <c r="E909">
        <v>0.27500000000000002</v>
      </c>
      <c r="F909">
        <v>74.885999999999996</v>
      </c>
      <c r="G909">
        <v>3</v>
      </c>
      <c r="H909" t="s">
        <v>13</v>
      </c>
      <c r="K909" t="s">
        <v>429</v>
      </c>
    </row>
    <row r="910" spans="1:11" x14ac:dyDescent="0.4">
      <c r="A910">
        <v>21</v>
      </c>
      <c r="B910" t="s">
        <v>22</v>
      </c>
      <c r="K910" t="s">
        <v>428</v>
      </c>
    </row>
    <row r="911" spans="1:11" x14ac:dyDescent="0.4">
      <c r="A911">
        <v>22</v>
      </c>
      <c r="B911" t="s">
        <v>170</v>
      </c>
      <c r="F911">
        <v>113.907</v>
      </c>
      <c r="K911" t="s">
        <v>427</v>
      </c>
    </row>
    <row r="912" spans="1:11" x14ac:dyDescent="0.4">
      <c r="A912">
        <v>23</v>
      </c>
      <c r="B912" t="s">
        <v>169</v>
      </c>
      <c r="F912">
        <v>74.748999999999995</v>
      </c>
      <c r="K912" t="s">
        <v>426</v>
      </c>
    </row>
    <row r="913" spans="1:11" x14ac:dyDescent="0.4">
      <c r="A913">
        <v>24</v>
      </c>
      <c r="B913" t="s">
        <v>168</v>
      </c>
      <c r="F913">
        <v>57.963000000000001</v>
      </c>
      <c r="K913" t="s">
        <v>425</v>
      </c>
    </row>
    <row r="914" spans="1:11" x14ac:dyDescent="0.4">
      <c r="A914">
        <v>25</v>
      </c>
      <c r="B914" t="s">
        <v>167</v>
      </c>
      <c r="D914">
        <v>9.4499999999999993</v>
      </c>
      <c r="E914">
        <v>0.154</v>
      </c>
      <c r="F914">
        <v>86.603999999999999</v>
      </c>
      <c r="G914">
        <v>2</v>
      </c>
      <c r="H914" t="s">
        <v>16</v>
      </c>
      <c r="K914" t="s">
        <v>424</v>
      </c>
    </row>
    <row r="915" spans="1:11" x14ac:dyDescent="0.4">
      <c r="A915">
        <v>26</v>
      </c>
      <c r="B915" t="s">
        <v>166</v>
      </c>
      <c r="F915">
        <v>75.304000000000002</v>
      </c>
      <c r="K915" t="s">
        <v>423</v>
      </c>
    </row>
    <row r="916" spans="1:11" x14ac:dyDescent="0.4">
      <c r="A916">
        <v>27</v>
      </c>
      <c r="B916" t="s">
        <v>165</v>
      </c>
      <c r="F916">
        <v>74.126999999999995</v>
      </c>
      <c r="K916" t="s">
        <v>422</v>
      </c>
    </row>
    <row r="917" spans="1:11" x14ac:dyDescent="0.4">
      <c r="A917">
        <v>28</v>
      </c>
      <c r="B917" t="s">
        <v>22</v>
      </c>
      <c r="K917" t="s">
        <v>421</v>
      </c>
    </row>
    <row r="918" spans="1:11" x14ac:dyDescent="0.4">
      <c r="A918">
        <v>29</v>
      </c>
      <c r="B918" t="s">
        <v>164</v>
      </c>
      <c r="F918">
        <v>101.84</v>
      </c>
      <c r="K918" t="s">
        <v>420</v>
      </c>
    </row>
    <row r="919" spans="1:11" x14ac:dyDescent="0.4">
      <c r="A919">
        <v>30</v>
      </c>
      <c r="B919" t="s">
        <v>163</v>
      </c>
      <c r="F919">
        <v>96.504999999999995</v>
      </c>
      <c r="K919" t="s">
        <v>419</v>
      </c>
    </row>
    <row r="920" spans="1:11" x14ac:dyDescent="0.4">
      <c r="A920">
        <v>31</v>
      </c>
      <c r="B920" t="s">
        <v>162</v>
      </c>
      <c r="D920">
        <v>9.4700000000000006</v>
      </c>
      <c r="E920">
        <v>0.309</v>
      </c>
      <c r="F920">
        <v>116.66800000000001</v>
      </c>
      <c r="G920">
        <v>3</v>
      </c>
      <c r="H920" t="s">
        <v>16</v>
      </c>
      <c r="K920" t="s">
        <v>418</v>
      </c>
    </row>
    <row r="921" spans="1:11" x14ac:dyDescent="0.4">
      <c r="A921">
        <v>32</v>
      </c>
      <c r="B921" t="s">
        <v>161</v>
      </c>
      <c r="F921">
        <v>95.195999999999998</v>
      </c>
      <c r="K921" t="s">
        <v>417</v>
      </c>
    </row>
    <row r="922" spans="1:11" x14ac:dyDescent="0.4">
      <c r="A922">
        <v>33</v>
      </c>
      <c r="B922" t="s">
        <v>160</v>
      </c>
      <c r="F922">
        <v>52.646000000000001</v>
      </c>
      <c r="K922" t="s">
        <v>416</v>
      </c>
    </row>
    <row r="923" spans="1:11" x14ac:dyDescent="0.4">
      <c r="A923">
        <v>34</v>
      </c>
      <c r="B923" t="s">
        <v>159</v>
      </c>
      <c r="D923">
        <v>8.02</v>
      </c>
      <c r="E923">
        <v>0.46700000000000003</v>
      </c>
      <c r="F923">
        <v>62.052</v>
      </c>
      <c r="G923">
        <v>6</v>
      </c>
      <c r="H923" t="s">
        <v>16</v>
      </c>
      <c r="K923" t="s">
        <v>415</v>
      </c>
    </row>
    <row r="924" spans="1:11" x14ac:dyDescent="0.4">
      <c r="A924">
        <v>35</v>
      </c>
      <c r="B924" t="s">
        <v>22</v>
      </c>
      <c r="K924" t="s">
        <v>414</v>
      </c>
    </row>
    <row r="925" spans="1:11" x14ac:dyDescent="0.4">
      <c r="A925">
        <v>36</v>
      </c>
      <c r="B925" t="s">
        <v>158</v>
      </c>
      <c r="F925">
        <v>93.878</v>
      </c>
      <c r="K925" t="s">
        <v>413</v>
      </c>
    </row>
    <row r="926" spans="1:11" x14ac:dyDescent="0.4">
      <c r="A926">
        <v>37</v>
      </c>
      <c r="B926" t="s">
        <v>157</v>
      </c>
      <c r="F926">
        <v>67.396000000000001</v>
      </c>
      <c r="K926" t="s">
        <v>412</v>
      </c>
    </row>
    <row r="927" spans="1:11" x14ac:dyDescent="0.4">
      <c r="A927">
        <v>38</v>
      </c>
      <c r="B927" t="s">
        <v>156</v>
      </c>
      <c r="F927">
        <v>117.664</v>
      </c>
      <c r="K927" t="s">
        <v>411</v>
      </c>
    </row>
    <row r="929" spans="1:18" x14ac:dyDescent="0.4">
      <c r="A929" t="s">
        <v>494</v>
      </c>
    </row>
    <row r="930" spans="1:18" x14ac:dyDescent="0.4">
      <c r="I930" t="s">
        <v>216</v>
      </c>
      <c r="Q930" t="s">
        <v>191</v>
      </c>
      <c r="R930" t="s">
        <v>192</v>
      </c>
    </row>
    <row r="931" spans="1:18" x14ac:dyDescent="0.4">
      <c r="B931" t="s">
        <v>3</v>
      </c>
      <c r="C931" t="s">
        <v>4</v>
      </c>
      <c r="D931" t="s">
        <v>5</v>
      </c>
      <c r="E931" t="s">
        <v>6</v>
      </c>
      <c r="F931" t="s">
        <v>7</v>
      </c>
      <c r="G931" t="s">
        <v>8</v>
      </c>
      <c r="H931" t="s">
        <v>217</v>
      </c>
      <c r="I931" cm="1">
        <f t="array" ref="I931:J935">LINEST(H932:H938,C932:C938,1,1)</f>
        <v>6.7533402208076507E-2</v>
      </c>
      <c r="J931">
        <v>3.3969923501661836E-2</v>
      </c>
      <c r="L931" s="20" t="s">
        <v>218</v>
      </c>
      <c r="Q931" t="s">
        <v>27</v>
      </c>
      <c r="R931">
        <v>1.0846</v>
      </c>
    </row>
    <row r="932" spans="1:18" x14ac:dyDescent="0.4">
      <c r="A932">
        <v>1</v>
      </c>
      <c r="B932" t="s">
        <v>12</v>
      </c>
      <c r="C932">
        <v>0</v>
      </c>
      <c r="D932">
        <v>11.38</v>
      </c>
      <c r="E932">
        <v>316.55700000000002</v>
      </c>
      <c r="F932">
        <v>19473.509999999998</v>
      </c>
      <c r="G932">
        <v>2384</v>
      </c>
      <c r="H932">
        <f>E932/F932</f>
        <v>1.6255775153015559E-2</v>
      </c>
      <c r="I932">
        <v>1.5626877054195211E-3</v>
      </c>
      <c r="J932">
        <v>1.3007506290954925E-2</v>
      </c>
      <c r="K932" t="s">
        <v>219</v>
      </c>
      <c r="L932" s="21">
        <f>IF(G935&gt;3,C935,IF(G936&gt;3,#REF!,IF(G937&gt;3,C937,IF(G938&gt;3,C938,C939))))</f>
        <v>4</v>
      </c>
      <c r="Q932" t="s">
        <v>28</v>
      </c>
      <c r="R932">
        <v>1.0726</v>
      </c>
    </row>
    <row r="933" spans="1:18" x14ac:dyDescent="0.4">
      <c r="A933">
        <v>2</v>
      </c>
      <c r="B933" t="s">
        <v>14</v>
      </c>
      <c r="C933">
        <v>1</v>
      </c>
      <c r="D933">
        <v>11.38</v>
      </c>
      <c r="E933">
        <v>1142.337</v>
      </c>
      <c r="F933">
        <v>13285.254999999999</v>
      </c>
      <c r="G933">
        <v>7943</v>
      </c>
      <c r="H933">
        <f>E933/F933</f>
        <v>8.5985327342230175E-2</v>
      </c>
      <c r="I933">
        <v>0.99732997082557906</v>
      </c>
      <c r="J933">
        <v>2.3223513234831572E-2</v>
      </c>
      <c r="K933" t="s">
        <v>220</v>
      </c>
      <c r="L933" s="22">
        <f>IF(G935&gt;10,C935,IF(G936&gt;10,#REF!,IF(G937&gt;10,C937,IF(G938&gt;10,C938,C939))))</f>
        <v>4</v>
      </c>
      <c r="Q933" t="s">
        <v>29</v>
      </c>
      <c r="R933">
        <v>1.1534</v>
      </c>
    </row>
    <row r="934" spans="1:18" x14ac:dyDescent="0.4">
      <c r="A934">
        <v>3</v>
      </c>
      <c r="B934" t="s">
        <v>15</v>
      </c>
      <c r="C934">
        <v>2</v>
      </c>
      <c r="D934">
        <v>11.39</v>
      </c>
      <c r="E934">
        <v>2851.9769999999999</v>
      </c>
      <c r="F934">
        <v>16010.102000000001</v>
      </c>
      <c r="G934">
        <v>495.596</v>
      </c>
      <c r="H934">
        <f>E934/F934</f>
        <v>0.17813609182502396</v>
      </c>
      <c r="I934">
        <v>1867.638714175936</v>
      </c>
      <c r="J934">
        <v>5</v>
      </c>
      <c r="Q934" t="s">
        <v>173</v>
      </c>
      <c r="R934">
        <v>1.1053999999999999</v>
      </c>
    </row>
    <row r="935" spans="1:18" x14ac:dyDescent="0.4">
      <c r="A935">
        <v>4</v>
      </c>
      <c r="B935" t="s">
        <v>17</v>
      </c>
      <c r="C935">
        <v>4</v>
      </c>
      <c r="D935">
        <v>11.39</v>
      </c>
      <c r="E935">
        <v>4929.8320000000003</v>
      </c>
      <c r="F935">
        <v>14214.025</v>
      </c>
      <c r="G935">
        <v>34458</v>
      </c>
      <c r="H935">
        <f>E935/F935</f>
        <v>0.34682871318996555</v>
      </c>
      <c r="I935">
        <v>1.0072765142473501</v>
      </c>
      <c r="J935">
        <v>2.6966578348419862E-3</v>
      </c>
      <c r="Q935" t="s">
        <v>172</v>
      </c>
      <c r="R935" s="10">
        <v>1.0463</v>
      </c>
    </row>
    <row r="936" spans="1:18" x14ac:dyDescent="0.4">
      <c r="A936">
        <v>5</v>
      </c>
      <c r="B936" t="s">
        <v>18</v>
      </c>
      <c r="C936">
        <v>8</v>
      </c>
      <c r="D936">
        <v>11.39</v>
      </c>
      <c r="E936">
        <v>12380.14</v>
      </c>
      <c r="F936">
        <v>21931.449000000001</v>
      </c>
      <c r="G936">
        <v>87761</v>
      </c>
      <c r="H936">
        <f t="shared" ref="H936:H939" si="171">E936/F936</f>
        <v>0.56449256955160598</v>
      </c>
      <c r="Q936" t="s">
        <v>171</v>
      </c>
      <c r="R936">
        <v>1.1154999999999999</v>
      </c>
    </row>
    <row r="937" spans="1:18" x14ac:dyDescent="0.4">
      <c r="A937">
        <v>6</v>
      </c>
      <c r="B937" t="s">
        <v>19</v>
      </c>
      <c r="C937">
        <v>12</v>
      </c>
      <c r="D937">
        <v>11.39</v>
      </c>
      <c r="E937">
        <v>14606.739</v>
      </c>
      <c r="F937">
        <v>17537.508000000002</v>
      </c>
      <c r="G937">
        <v>2574.4380000000001</v>
      </c>
      <c r="H937">
        <f t="shared" si="171"/>
        <v>0.83288566425743027</v>
      </c>
      <c r="Q937" t="s">
        <v>170</v>
      </c>
      <c r="R937">
        <v>1.0873999999999999</v>
      </c>
    </row>
    <row r="938" spans="1:18" x14ac:dyDescent="0.4">
      <c r="A938">
        <v>7</v>
      </c>
      <c r="B938" t="s">
        <v>20</v>
      </c>
      <c r="C938">
        <v>16</v>
      </c>
      <c r="D938">
        <v>11.4</v>
      </c>
      <c r="E938">
        <v>32724.578000000001</v>
      </c>
      <c r="F938">
        <v>29293.133000000002</v>
      </c>
      <c r="G938">
        <v>2816.6030000000001</v>
      </c>
      <c r="H938">
        <f t="shared" si="171"/>
        <v>1.1171416181396507</v>
      </c>
      <c r="I938" s="23" t="s">
        <v>221</v>
      </c>
      <c r="J938" s="23" t="s">
        <v>222</v>
      </c>
      <c r="K938" s="9" t="s">
        <v>194</v>
      </c>
      <c r="O938" s="24" t="s">
        <v>223</v>
      </c>
      <c r="Q938" t="s">
        <v>169</v>
      </c>
      <c r="R938">
        <v>1.0898000000000001</v>
      </c>
    </row>
    <row r="939" spans="1:18" x14ac:dyDescent="0.4">
      <c r="A939">
        <v>8</v>
      </c>
      <c r="B939" t="s">
        <v>21</v>
      </c>
      <c r="C939">
        <v>20</v>
      </c>
      <c r="D939">
        <v>11.41</v>
      </c>
      <c r="E939">
        <v>15715.922</v>
      </c>
      <c r="F939">
        <v>13919.142</v>
      </c>
      <c r="G939">
        <v>3347.81</v>
      </c>
      <c r="H939">
        <f t="shared" si="171"/>
        <v>1.1290869796428544</v>
      </c>
      <c r="I939">
        <f>AVERAGE(I942:I944)</f>
        <v>-0.46257814600322344</v>
      </c>
      <c r="J939">
        <v>17.600000000000001</v>
      </c>
      <c r="Q939" t="s">
        <v>168</v>
      </c>
      <c r="R939">
        <v>1.0536000000000001</v>
      </c>
    </row>
    <row r="940" spans="1:18" x14ac:dyDescent="0.4">
      <c r="A940">
        <v>9</v>
      </c>
      <c r="B940" t="s">
        <v>22</v>
      </c>
      <c r="I940" s="23" t="s">
        <v>224</v>
      </c>
      <c r="J940" s="9" t="s">
        <v>225</v>
      </c>
      <c r="K940" s="9" t="s">
        <v>226</v>
      </c>
      <c r="Q940" t="s">
        <v>167</v>
      </c>
      <c r="R940" s="10">
        <v>1.1217999999999999</v>
      </c>
    </row>
    <row r="941" spans="1:18" x14ac:dyDescent="0.4">
      <c r="A941">
        <v>10</v>
      </c>
      <c r="B941" t="s">
        <v>22</v>
      </c>
      <c r="L941" s="23" t="s">
        <v>227</v>
      </c>
      <c r="M941" s="23" t="s">
        <v>228</v>
      </c>
      <c r="N941" s="9" t="s">
        <v>231</v>
      </c>
      <c r="O941" s="9"/>
      <c r="P941" s="9"/>
      <c r="Q941" t="s">
        <v>166</v>
      </c>
      <c r="R941">
        <v>1.198</v>
      </c>
    </row>
    <row r="942" spans="1:18" x14ac:dyDescent="0.4">
      <c r="A942">
        <v>11</v>
      </c>
      <c r="B942" t="s">
        <v>24</v>
      </c>
      <c r="D942">
        <v>11.42</v>
      </c>
      <c r="E942">
        <v>37.594000000000001</v>
      </c>
      <c r="F942">
        <v>5289.1940000000004</v>
      </c>
      <c r="G942">
        <v>3.67</v>
      </c>
      <c r="H942">
        <f t="shared" ref="H942:H947" si="172">E942/F942</f>
        <v>7.1076992071003632E-3</v>
      </c>
      <c r="I942">
        <f>((H942-$J$931)/$I$931)</f>
        <v>-0.39776204687269473</v>
      </c>
      <c r="J942">
        <f>(I942-IF(I939&gt;0,I939,0))</f>
        <v>-0.39776204687269473</v>
      </c>
      <c r="K942">
        <f>J942*1.1</f>
        <v>-0.43753825155996423</v>
      </c>
      <c r="L942">
        <f>AVERAGE(K942:K944)</f>
        <v>-0.50883596060354586</v>
      </c>
      <c r="M942">
        <f>STDEV(K943:K944)</f>
        <v>1.0747207395819179E-2</v>
      </c>
      <c r="N942" t="str">
        <f>_xlfn.CONCAT(ROUND(L942,1)," ± ",ROUND(M942,1))</f>
        <v>-0.5 ± 0</v>
      </c>
      <c r="Q942" t="s">
        <v>165</v>
      </c>
      <c r="R942">
        <v>1.1537999999999999</v>
      </c>
    </row>
    <row r="943" spans="1:18" x14ac:dyDescent="0.4">
      <c r="A943">
        <v>12</v>
      </c>
      <c r="B943" t="s">
        <v>25</v>
      </c>
      <c r="D943">
        <v>11.41</v>
      </c>
      <c r="E943">
        <v>6.7229999999999999</v>
      </c>
      <c r="F943">
        <v>6667.125</v>
      </c>
      <c r="G943">
        <v>53</v>
      </c>
      <c r="H943">
        <f t="shared" si="172"/>
        <v>1.0083806738286742E-3</v>
      </c>
      <c r="I943">
        <f t="shared" ref="I943:I947" si="173">((H943-$J$931)/$I$931)</f>
        <v>-0.48807762899721341</v>
      </c>
      <c r="J943">
        <f>(I943-IF(I939&gt;0,I939,0))</f>
        <v>-0.48807762899721341</v>
      </c>
      <c r="K943">
        <f>J943*1.1</f>
        <v>-0.53688539189693474</v>
      </c>
      <c r="Q943" t="s">
        <v>164</v>
      </c>
      <c r="R943">
        <v>1.1183000000000001</v>
      </c>
    </row>
    <row r="944" spans="1:18" x14ac:dyDescent="0.4">
      <c r="A944">
        <v>13</v>
      </c>
      <c r="B944" t="s">
        <v>26</v>
      </c>
      <c r="D944">
        <v>11.71</v>
      </c>
      <c r="E944">
        <v>0.41099999999999998</v>
      </c>
      <c r="F944">
        <v>5460.875</v>
      </c>
      <c r="G944">
        <v>3</v>
      </c>
      <c r="H944">
        <f t="shared" si="172"/>
        <v>7.5262663950374252E-5</v>
      </c>
      <c r="I944">
        <f t="shared" si="173"/>
        <v>-0.50189476213976236</v>
      </c>
      <c r="J944">
        <f>(I944-IF(I939&gt;0,I939,0))</f>
        <v>-0.50189476213976236</v>
      </c>
      <c r="K944" s="30">
        <f>J944*1.1</f>
        <v>-0.55208423835373865</v>
      </c>
      <c r="L944" s="25" t="s">
        <v>227</v>
      </c>
      <c r="M944" s="25" t="s">
        <v>228</v>
      </c>
      <c r="N944" s="26" t="s">
        <v>229</v>
      </c>
      <c r="O944" s="26" t="s">
        <v>230</v>
      </c>
      <c r="P944" s="26" t="s">
        <v>231</v>
      </c>
      <c r="Q944" t="s">
        <v>163</v>
      </c>
      <c r="R944">
        <v>1.1448</v>
      </c>
    </row>
    <row r="945" spans="1:18" x14ac:dyDescent="0.4">
      <c r="A945">
        <v>14</v>
      </c>
      <c r="B945" t="s">
        <v>27</v>
      </c>
      <c r="D945">
        <v>11.41</v>
      </c>
      <c r="E945">
        <v>5142.0860000000002</v>
      </c>
      <c r="F945">
        <v>6517.9470000000001</v>
      </c>
      <c r="G945">
        <v>36843</v>
      </c>
      <c r="H945">
        <f t="shared" si="172"/>
        <v>0.78891190738433437</v>
      </c>
      <c r="I945">
        <f t="shared" si="173"/>
        <v>11.178793888639404</v>
      </c>
      <c r="J945">
        <f>(I945-IF($I$939&gt;0,$I$939,0))</f>
        <v>11.178793888639404</v>
      </c>
      <c r="K945">
        <f>J945/R931*1.1</f>
        <v>11.337519156835096</v>
      </c>
      <c r="L945" s="27">
        <f>AVERAGE(K945:K947)</f>
        <v>10.984523484929591</v>
      </c>
      <c r="M945" s="27">
        <f>STDEV(K945:K947)</f>
        <v>0.30600780967479435</v>
      </c>
      <c r="N945" s="28">
        <f>L945/J939*100</f>
        <v>62.41206525528176</v>
      </c>
      <c r="O945" s="29">
        <f>M945/J939*100</f>
        <v>1.7386807367886041</v>
      </c>
      <c r="P945" s="29" t="str">
        <f>_xlfn.CONCAT(ROUND(N945,1)," ± ",ROUND(O945,1))</f>
        <v>62.4 ± 1.7</v>
      </c>
      <c r="Q945" t="s">
        <v>162</v>
      </c>
      <c r="R945">
        <v>1.0492999999999999</v>
      </c>
    </row>
    <row r="946" spans="1:18" x14ac:dyDescent="0.4">
      <c r="A946">
        <v>15</v>
      </c>
      <c r="B946" t="s">
        <v>28</v>
      </c>
      <c r="D946">
        <v>11.42</v>
      </c>
      <c r="E946">
        <v>4999.5259999999998</v>
      </c>
      <c r="F946">
        <v>6712.6419999999998</v>
      </c>
      <c r="G946">
        <v>34723</v>
      </c>
      <c r="H946">
        <f t="shared" si="172"/>
        <v>0.74479258688307826</v>
      </c>
      <c r="I946">
        <f t="shared" si="173"/>
        <v>10.525497607706889</v>
      </c>
      <c r="J946">
        <f t="shared" ref="J946:J947" si="174">(I946-IF($I$939&gt;0,$I$939,0))</f>
        <v>10.525497607706889</v>
      </c>
      <c r="K946">
        <f>J946/R932*1.1</f>
        <v>10.794375693154558</v>
      </c>
      <c r="Q946" t="s">
        <v>161</v>
      </c>
      <c r="R946">
        <v>1.0704</v>
      </c>
    </row>
    <row r="947" spans="1:18" x14ac:dyDescent="0.4">
      <c r="A947">
        <v>16</v>
      </c>
      <c r="B947" t="s">
        <v>29</v>
      </c>
      <c r="D947">
        <v>11.42</v>
      </c>
      <c r="E947">
        <v>5092.6450000000004</v>
      </c>
      <c r="F947">
        <v>6363.6369999999997</v>
      </c>
      <c r="G947">
        <v>2214.0219999999999</v>
      </c>
      <c r="H947">
        <f t="shared" si="172"/>
        <v>0.80027270568701525</v>
      </c>
      <c r="I947">
        <f t="shared" si="173"/>
        <v>11.347018765977543</v>
      </c>
      <c r="J947">
        <f t="shared" si="174"/>
        <v>11.347018765977543</v>
      </c>
      <c r="K947" s="30">
        <f>J947/R933*1.1</f>
        <v>10.821675604799115</v>
      </c>
      <c r="Q947" t="s">
        <v>160</v>
      </c>
      <c r="R947">
        <v>1.1589</v>
      </c>
    </row>
    <row r="948" spans="1:18" x14ac:dyDescent="0.4">
      <c r="A948">
        <v>17</v>
      </c>
      <c r="B948" t="s">
        <v>22</v>
      </c>
      <c r="L948" s="23" t="s">
        <v>227</v>
      </c>
      <c r="M948" s="23" t="s">
        <v>228</v>
      </c>
      <c r="N948" s="9" t="s">
        <v>231</v>
      </c>
      <c r="Q948" t="s">
        <v>159</v>
      </c>
      <c r="R948">
        <v>1.0206</v>
      </c>
    </row>
    <row r="949" spans="1:18" x14ac:dyDescent="0.4">
      <c r="A949">
        <v>18</v>
      </c>
      <c r="B949" t="s">
        <v>173</v>
      </c>
      <c r="F949">
        <v>3930.0749999999998</v>
      </c>
      <c r="H949">
        <f t="shared" ref="H949:H951" si="175">E949/F949</f>
        <v>0</v>
      </c>
      <c r="I949">
        <f t="shared" ref="I949:I951" si="176">((H949-$J$931)/$I$931)</f>
        <v>-0.50300921308536239</v>
      </c>
      <c r="J949">
        <f>(I949-IF($I$939&gt;0,$I$939,0))</f>
        <v>-0.50300921308536239</v>
      </c>
      <c r="K949">
        <f>J949/R933*1.1</f>
        <v>-0.47972094190558234</v>
      </c>
      <c r="L949">
        <f>AVERAGE(K949:K951)</f>
        <v>-0.50243819996201589</v>
      </c>
      <c r="M949">
        <f>STDEV(K949:K951)</f>
        <v>2.4757154669844829E-2</v>
      </c>
      <c r="N949" t="str">
        <f>_xlfn.CONCAT(ROUND(L949,1)," ± ",ROUND(M949,1))</f>
        <v>-0.5 ± 0</v>
      </c>
      <c r="Q949" t="s">
        <v>158</v>
      </c>
      <c r="R949">
        <v>1.1289</v>
      </c>
    </row>
    <row r="950" spans="1:18" x14ac:dyDescent="0.4">
      <c r="A950">
        <v>19</v>
      </c>
      <c r="B950" t="s">
        <v>172</v>
      </c>
      <c r="D950">
        <v>11.42</v>
      </c>
      <c r="E950">
        <v>0.76</v>
      </c>
      <c r="F950">
        <v>6277.9639999999999</v>
      </c>
      <c r="G950">
        <v>7</v>
      </c>
      <c r="H950">
        <f t="shared" si="175"/>
        <v>1.210583558618686E-4</v>
      </c>
      <c r="I950">
        <f t="shared" si="176"/>
        <v>-0.50121664301035151</v>
      </c>
      <c r="J950">
        <f t="shared" ref="J950:J951" si="177">(I950-IF($I$939&gt;0,$I$939,0))</f>
        <v>-0.50121664301035151</v>
      </c>
      <c r="K950">
        <f>J950/R934*1.1</f>
        <v>-0.49876814484475013</v>
      </c>
      <c r="Q950" t="s">
        <v>157</v>
      </c>
      <c r="R950">
        <v>1.1950000000000001</v>
      </c>
    </row>
    <row r="951" spans="1:18" x14ac:dyDescent="0.4">
      <c r="A951">
        <v>20</v>
      </c>
      <c r="B951" t="s">
        <v>171</v>
      </c>
      <c r="F951">
        <v>2207.1190000000001</v>
      </c>
      <c r="H951">
        <f t="shared" si="175"/>
        <v>0</v>
      </c>
      <c r="I951">
        <f t="shared" si="176"/>
        <v>-0.50300921308536239</v>
      </c>
      <c r="J951">
        <f t="shared" si="177"/>
        <v>-0.50300921308536239</v>
      </c>
      <c r="K951">
        <f>J951/R935*1.1</f>
        <v>-0.52882551313571502</v>
      </c>
      <c r="L951" s="23"/>
      <c r="M951" s="23"/>
      <c r="N951" s="9"/>
      <c r="Q951" t="s">
        <v>156</v>
      </c>
      <c r="R951">
        <v>1.1716</v>
      </c>
    </row>
    <row r="952" spans="1:18" x14ac:dyDescent="0.4">
      <c r="A952">
        <v>21</v>
      </c>
      <c r="B952" t="s">
        <v>22</v>
      </c>
      <c r="L952" s="23" t="s">
        <v>227</v>
      </c>
      <c r="M952" s="23" t="s">
        <v>228</v>
      </c>
      <c r="N952" s="9" t="s">
        <v>231</v>
      </c>
    </row>
    <row r="953" spans="1:18" x14ac:dyDescent="0.4">
      <c r="A953">
        <v>22</v>
      </c>
      <c r="B953" t="s">
        <v>170</v>
      </c>
      <c r="F953">
        <v>4603.3459999999995</v>
      </c>
      <c r="H953">
        <f>E953/F953</f>
        <v>0</v>
      </c>
      <c r="I953">
        <f>((H953-$J$931)/$I$931)</f>
        <v>-0.50300921308536239</v>
      </c>
      <c r="J953">
        <f>(I953-IF($I$939&gt;0,$I$939,0))</f>
        <v>-0.50300921308536239</v>
      </c>
      <c r="K953">
        <f t="shared" ref="K953:K958" si="178">J953/R936*1.1</f>
        <v>-0.49601984257633236</v>
      </c>
      <c r="L953">
        <f>AVERAGE(K953:K955)</f>
        <v>-0.50389607930462721</v>
      </c>
      <c r="M953">
        <f>STDEV(K954:K955)</f>
        <v>1.655507432157253E-4</v>
      </c>
      <c r="N953" t="str">
        <f>_xlfn.CONCAT(ROUND(L953,1)," ± ",ROUND(M953,1))</f>
        <v>-0.5 ± 0</v>
      </c>
    </row>
    <row r="954" spans="1:18" x14ac:dyDescent="0.4">
      <c r="A954">
        <v>23</v>
      </c>
      <c r="B954" t="s">
        <v>169</v>
      </c>
      <c r="D954">
        <v>12.16</v>
      </c>
      <c r="E954">
        <v>0.28599999999999998</v>
      </c>
      <c r="F954">
        <v>4832.7299999999996</v>
      </c>
      <c r="G954">
        <v>2</v>
      </c>
      <c r="H954">
        <f t="shared" ref="H954:H958" si="179">E954/F954</f>
        <v>5.9179801064822572E-5</v>
      </c>
      <c r="I954">
        <f t="shared" ref="I954:I958" si="180">((H954-$J$931)/$I$931)</f>
        <v>-0.50213290892875428</v>
      </c>
      <c r="J954">
        <f t="shared" ref="J954:J955" si="181">(I954-IF($I$939&gt;0,$I$939,0))</f>
        <v>-0.50213290892875428</v>
      </c>
      <c r="K954">
        <f t="shared" si="178"/>
        <v>-0.50795125972193289</v>
      </c>
    </row>
    <row r="955" spans="1:18" x14ac:dyDescent="0.4">
      <c r="A955">
        <v>24</v>
      </c>
      <c r="B955" t="s">
        <v>168</v>
      </c>
      <c r="F955">
        <v>5250.1049999999996</v>
      </c>
      <c r="H955">
        <f t="shared" si="179"/>
        <v>0</v>
      </c>
      <c r="I955">
        <f t="shared" si="180"/>
        <v>-0.50300921308536239</v>
      </c>
      <c r="J955">
        <f t="shared" si="181"/>
        <v>-0.50300921308536239</v>
      </c>
      <c r="K955">
        <f t="shared" si="178"/>
        <v>-0.50771713561561627</v>
      </c>
      <c r="L955" s="23" t="s">
        <v>227</v>
      </c>
      <c r="M955" s="23" t="s">
        <v>228</v>
      </c>
      <c r="N955" s="9" t="s">
        <v>231</v>
      </c>
    </row>
    <row r="956" spans="1:18" x14ac:dyDescent="0.4">
      <c r="A956">
        <v>25</v>
      </c>
      <c r="B956" t="s">
        <v>167</v>
      </c>
      <c r="F956">
        <v>4574.33</v>
      </c>
      <c r="H956">
        <f t="shared" si="179"/>
        <v>0</v>
      </c>
      <c r="I956">
        <f t="shared" si="180"/>
        <v>-0.50300921308536239</v>
      </c>
      <c r="J956">
        <f>(I956-IF($I$939&gt;0,$I$939,0))</f>
        <v>-0.50300921308536239</v>
      </c>
      <c r="K956">
        <f t="shared" si="178"/>
        <v>-0.52516147911341937</v>
      </c>
      <c r="L956">
        <f>AVERAGE(K956:K958)</f>
        <v>-0.4931262104638196</v>
      </c>
      <c r="M956">
        <f>STDEV(K956:K958)</f>
        <v>3.1657000773345774E-2</v>
      </c>
      <c r="N956" t="str">
        <f>_xlfn.CONCAT(ROUND(L956,1)," ± ",ROUND(M956,1))</f>
        <v>-0.5 ± 0</v>
      </c>
    </row>
    <row r="957" spans="1:18" x14ac:dyDescent="0.4">
      <c r="A957">
        <v>26</v>
      </c>
      <c r="B957" t="s">
        <v>166</v>
      </c>
      <c r="D957">
        <v>11.47</v>
      </c>
      <c r="E957">
        <v>0.31900000000000001</v>
      </c>
      <c r="F957">
        <v>5271.7690000000002</v>
      </c>
      <c r="G957">
        <v>1.351</v>
      </c>
      <c r="H957">
        <f t="shared" si="179"/>
        <v>6.0510997352122217E-5</v>
      </c>
      <c r="I957">
        <f t="shared" si="180"/>
        <v>-0.50211319725654802</v>
      </c>
      <c r="J957">
        <f t="shared" ref="J957:J958" si="182">(I957-IF($I$939&gt;0,$I$939,0))</f>
        <v>-0.50211319725654802</v>
      </c>
      <c r="K957">
        <f t="shared" si="178"/>
        <v>-0.4923556043699438</v>
      </c>
    </row>
    <row r="958" spans="1:18" x14ac:dyDescent="0.4">
      <c r="A958">
        <v>27</v>
      </c>
      <c r="B958" t="s">
        <v>165</v>
      </c>
      <c r="F958">
        <v>4675.4470000000001</v>
      </c>
      <c r="H958">
        <f t="shared" si="179"/>
        <v>0</v>
      </c>
      <c r="I958">
        <f t="shared" si="180"/>
        <v>-0.50300921308536239</v>
      </c>
      <c r="J958">
        <f t="shared" si="182"/>
        <v>-0.50300921308536239</v>
      </c>
      <c r="K958">
        <f t="shared" si="178"/>
        <v>-0.46186154790809575</v>
      </c>
      <c r="L958" s="23"/>
      <c r="M958" s="23"/>
      <c r="N958" s="9"/>
    </row>
    <row r="959" spans="1:18" x14ac:dyDescent="0.4">
      <c r="A959">
        <v>28</v>
      </c>
      <c r="B959" t="s">
        <v>22</v>
      </c>
      <c r="L959" s="23" t="s">
        <v>227</v>
      </c>
      <c r="M959" s="23" t="s">
        <v>228</v>
      </c>
      <c r="N959" s="9" t="s">
        <v>231</v>
      </c>
    </row>
    <row r="960" spans="1:18" x14ac:dyDescent="0.4">
      <c r="A960">
        <v>29</v>
      </c>
      <c r="B960" t="s">
        <v>164</v>
      </c>
      <c r="F960">
        <v>3868.886</v>
      </c>
      <c r="H960">
        <f>E960/F960</f>
        <v>0</v>
      </c>
      <c r="I960">
        <f>((H960-$J$931)/$I$931)</f>
        <v>-0.50300921308536239</v>
      </c>
      <c r="J960">
        <f>(I960-IF($I$939&gt;0,$I$939,0))</f>
        <v>-0.50300921308536239</v>
      </c>
      <c r="K960">
        <f>J960/R942*1.1</f>
        <v>-0.47955463199332532</v>
      </c>
      <c r="L960">
        <f>AVERAGE(K960:K962)</f>
        <v>-0.48366067913433336</v>
      </c>
      <c r="M960">
        <f>STDEV(K961:K962)</f>
        <v>1.2818721905636633E-2</v>
      </c>
      <c r="N960" t="str">
        <f>_xlfn.CONCAT(ROUND(L960,1)," ± ",ROUND(M960,1))</f>
        <v>-0.5 ± 0</v>
      </c>
    </row>
    <row r="961" spans="1:14" x14ac:dyDescent="0.4">
      <c r="A961">
        <v>30</v>
      </c>
      <c r="B961" t="s">
        <v>163</v>
      </c>
      <c r="F961">
        <v>5558.2560000000003</v>
      </c>
      <c r="H961">
        <f t="shared" ref="H961:H965" si="183">E961/F961</f>
        <v>0</v>
      </c>
      <c r="I961">
        <f t="shared" ref="I961:I969" si="184">((H961-$J$931)/$I$931)</f>
        <v>-0.50300921308536239</v>
      </c>
      <c r="J961">
        <f t="shared" ref="J961:J962" si="185">(I961-IF($I$939&gt;0,$I$939,0))</f>
        <v>-0.50300921308536239</v>
      </c>
      <c r="K961">
        <f t="shared" ref="K961:K965" si="186">J961/R943*1.1</f>
        <v>-0.49477790789045756</v>
      </c>
    </row>
    <row r="962" spans="1:14" x14ac:dyDescent="0.4">
      <c r="A962">
        <v>31</v>
      </c>
      <c r="B962" t="s">
        <v>162</v>
      </c>
      <c r="D962">
        <v>11.48</v>
      </c>
      <c r="E962">
        <v>2.355</v>
      </c>
      <c r="F962">
        <v>5019.6090000000004</v>
      </c>
      <c r="G962">
        <v>4.2729999999999997</v>
      </c>
      <c r="H962">
        <f t="shared" si="183"/>
        <v>4.6916004812327011E-4</v>
      </c>
      <c r="I962">
        <f t="shared" si="184"/>
        <v>-0.49606213159999979</v>
      </c>
      <c r="J962">
        <f t="shared" si="185"/>
        <v>-0.49606213159999979</v>
      </c>
      <c r="K962">
        <f t="shared" si="186"/>
        <v>-0.47664949751921715</v>
      </c>
      <c r="L962" s="23" t="s">
        <v>227</v>
      </c>
      <c r="M962" s="23" t="s">
        <v>228</v>
      </c>
      <c r="N962" s="9" t="s">
        <v>231</v>
      </c>
    </row>
    <row r="963" spans="1:14" x14ac:dyDescent="0.4">
      <c r="A963">
        <v>32</v>
      </c>
      <c r="B963" t="s">
        <v>161</v>
      </c>
      <c r="D963">
        <v>11.46</v>
      </c>
      <c r="E963">
        <v>2.601</v>
      </c>
      <c r="F963">
        <v>4571.5209999999997</v>
      </c>
      <c r="G963">
        <v>22</v>
      </c>
      <c r="H963">
        <f t="shared" si="183"/>
        <v>5.6895724639567451E-4</v>
      </c>
      <c r="I963">
        <f t="shared" si="184"/>
        <v>-0.49458438584738806</v>
      </c>
      <c r="J963">
        <f>(I963-IF($I$939&gt;0,$I$939,0))</f>
        <v>-0.49458438584738806</v>
      </c>
      <c r="K963">
        <f t="shared" si="186"/>
        <v>-0.51848167772050602</v>
      </c>
      <c r="L963">
        <f>AVERAGE(K963:K965)</f>
        <v>-0.5042816520379062</v>
      </c>
      <c r="M963">
        <f>STDEV(K963:K965)</f>
        <v>2.3255006244405556E-2</v>
      </c>
      <c r="N963" t="str">
        <f>_xlfn.CONCAT(ROUND(L963,1)," ± ",ROUND(M963,1))</f>
        <v>-0.5 ± 0</v>
      </c>
    </row>
    <row r="964" spans="1:14" x14ac:dyDescent="0.4">
      <c r="A964">
        <v>33</v>
      </c>
      <c r="B964" t="s">
        <v>160</v>
      </c>
      <c r="F964">
        <v>5043.4369999999999</v>
      </c>
      <c r="H964">
        <f t="shared" si="183"/>
        <v>0</v>
      </c>
      <c r="I964">
        <f t="shared" si="184"/>
        <v>-0.50300921308536239</v>
      </c>
      <c r="J964">
        <f t="shared" ref="J964:J965" si="187">(I964-IF($I$939&gt;0,$I$939,0))</f>
        <v>-0.50300921308536239</v>
      </c>
      <c r="K964">
        <f t="shared" si="186"/>
        <v>-0.51691903437397113</v>
      </c>
    </row>
    <row r="965" spans="1:14" x14ac:dyDescent="0.4">
      <c r="A965">
        <v>34</v>
      </c>
      <c r="B965" t="s">
        <v>159</v>
      </c>
      <c r="F965">
        <v>5033.665</v>
      </c>
      <c r="H965">
        <f t="shared" si="183"/>
        <v>0</v>
      </c>
      <c r="I965">
        <f t="shared" si="184"/>
        <v>-0.50300921308536239</v>
      </c>
      <c r="J965">
        <f t="shared" si="187"/>
        <v>-0.50300921308536239</v>
      </c>
      <c r="K965">
        <f t="shared" si="186"/>
        <v>-0.47744424401924124</v>
      </c>
      <c r="L965" s="23"/>
      <c r="M965" s="23"/>
      <c r="N965" s="9"/>
    </row>
    <row r="966" spans="1:14" x14ac:dyDescent="0.4">
      <c r="A966">
        <v>35</v>
      </c>
      <c r="B966" t="s">
        <v>22</v>
      </c>
      <c r="L966" s="23" t="s">
        <v>227</v>
      </c>
      <c r="M966" s="23" t="s">
        <v>228</v>
      </c>
      <c r="N966" s="9" t="s">
        <v>231</v>
      </c>
    </row>
    <row r="967" spans="1:14" x14ac:dyDescent="0.4">
      <c r="A967">
        <v>36</v>
      </c>
      <c r="B967" t="s">
        <v>158</v>
      </c>
      <c r="F967">
        <v>3966.2049999999999</v>
      </c>
      <c r="H967">
        <f t="shared" ref="H967:H969" si="188">E967/F967</f>
        <v>0</v>
      </c>
      <c r="I967">
        <f t="shared" si="184"/>
        <v>-0.50300921308536239</v>
      </c>
      <c r="J967">
        <f>(I967-IF($I$939&gt;0,$I$939,0))</f>
        <v>-0.50300921308536239</v>
      </c>
      <c r="K967">
        <f>J967/R948*1.1</f>
        <v>-0.54214200900832721</v>
      </c>
      <c r="L967">
        <f>AVERAGE(K967:K969)</f>
        <v>-0.44797890518571104</v>
      </c>
      <c r="M967">
        <f>STDEV(K968:K969)</f>
        <v>6.7718084925230473E-2</v>
      </c>
      <c r="N967" t="str">
        <f>_xlfn.CONCAT(ROUND(L967,1)," ± ",ROUND(M967,1))</f>
        <v>-0.4 ± 0.1</v>
      </c>
    </row>
    <row r="968" spans="1:14" x14ac:dyDescent="0.4">
      <c r="A968">
        <v>37</v>
      </c>
      <c r="B968" t="s">
        <v>157</v>
      </c>
      <c r="D968">
        <v>11.44</v>
      </c>
      <c r="E968">
        <v>37.799999999999997</v>
      </c>
      <c r="F968">
        <v>3977.5329999999999</v>
      </c>
      <c r="G968">
        <v>317</v>
      </c>
      <c r="H968">
        <f t="shared" si="188"/>
        <v>9.5033780989372055E-3</v>
      </c>
      <c r="I968">
        <f t="shared" si="184"/>
        <v>-0.36228806194808599</v>
      </c>
      <c r="J968">
        <f t="shared" ref="J968:J969" si="189">(I968-IF($I$939&gt;0,$I$939,0))</f>
        <v>-0.36228806194808599</v>
      </c>
      <c r="K968">
        <f t="shared" ref="K968:K969" si="190">J968/R949*1.1</f>
        <v>-0.35301343621480608</v>
      </c>
    </row>
    <row r="969" spans="1:14" x14ac:dyDescent="0.4">
      <c r="A969">
        <v>38</v>
      </c>
      <c r="B969" t="s">
        <v>156</v>
      </c>
      <c r="D969">
        <v>11.03</v>
      </c>
      <c r="E969">
        <v>3.83</v>
      </c>
      <c r="F969">
        <v>3666.0819999999999</v>
      </c>
      <c r="G969">
        <v>30</v>
      </c>
      <c r="H969">
        <f t="shared" si="188"/>
        <v>1.044712038628705E-3</v>
      </c>
      <c r="I969">
        <f t="shared" si="184"/>
        <v>-0.48753965277193617</v>
      </c>
      <c r="J969">
        <f t="shared" si="189"/>
        <v>-0.48753965277193617</v>
      </c>
      <c r="K969">
        <f t="shared" si="190"/>
        <v>-0.44878127033399984</v>
      </c>
      <c r="L969" s="23"/>
      <c r="M969" s="23"/>
      <c r="N969" s="9"/>
    </row>
    <row r="971" spans="1:14" x14ac:dyDescent="0.4">
      <c r="A971" t="s">
        <v>493</v>
      </c>
    </row>
    <row r="973" spans="1:14" x14ac:dyDescent="0.4">
      <c r="B973" t="s">
        <v>3</v>
      </c>
      <c r="C973" t="s">
        <v>4</v>
      </c>
      <c r="D973" t="s">
        <v>5</v>
      </c>
      <c r="E973" t="s">
        <v>6</v>
      </c>
      <c r="F973" t="s">
        <v>7</v>
      </c>
      <c r="G973" t="s">
        <v>8</v>
      </c>
      <c r="H973" t="s">
        <v>9</v>
      </c>
      <c r="I973" t="s">
        <v>10</v>
      </c>
      <c r="J973" t="s">
        <v>11</v>
      </c>
      <c r="K973" t="s">
        <v>282</v>
      </c>
    </row>
    <row r="974" spans="1:14" x14ac:dyDescent="0.4">
      <c r="A974">
        <v>1</v>
      </c>
      <c r="B974" t="s">
        <v>12</v>
      </c>
      <c r="D974">
        <v>11.34</v>
      </c>
      <c r="E974">
        <v>0.374</v>
      </c>
      <c r="F974">
        <v>19473.509999999998</v>
      </c>
      <c r="G974">
        <v>3</v>
      </c>
      <c r="H974" t="s">
        <v>13</v>
      </c>
      <c r="K974" t="s">
        <v>448</v>
      </c>
    </row>
    <row r="975" spans="1:14" x14ac:dyDescent="0.4">
      <c r="A975">
        <v>2</v>
      </c>
      <c r="B975" t="s">
        <v>14</v>
      </c>
      <c r="D975">
        <v>11.38</v>
      </c>
      <c r="E975">
        <v>0.27900000000000003</v>
      </c>
      <c r="F975">
        <v>13285.254999999999</v>
      </c>
      <c r="G975">
        <v>2</v>
      </c>
      <c r="H975" t="s">
        <v>13</v>
      </c>
      <c r="K975" t="s">
        <v>447</v>
      </c>
    </row>
    <row r="976" spans="1:14" x14ac:dyDescent="0.4">
      <c r="A976">
        <v>3</v>
      </c>
      <c r="B976" t="s">
        <v>15</v>
      </c>
      <c r="D976">
        <v>11.36</v>
      </c>
      <c r="E976">
        <v>20.151</v>
      </c>
      <c r="F976">
        <v>16010.102000000001</v>
      </c>
      <c r="G976">
        <v>163</v>
      </c>
      <c r="H976" t="s">
        <v>13</v>
      </c>
      <c r="K976" t="s">
        <v>446</v>
      </c>
    </row>
    <row r="977" spans="1:11" x14ac:dyDescent="0.4">
      <c r="A977">
        <v>4</v>
      </c>
      <c r="B977" t="s">
        <v>17</v>
      </c>
      <c r="D977">
        <v>11.39</v>
      </c>
      <c r="E977">
        <v>31.048999999999999</v>
      </c>
      <c r="F977">
        <v>14214.025</v>
      </c>
      <c r="G977">
        <v>243</v>
      </c>
      <c r="H977" t="s">
        <v>13</v>
      </c>
      <c r="K977" t="s">
        <v>445</v>
      </c>
    </row>
    <row r="978" spans="1:11" x14ac:dyDescent="0.4">
      <c r="A978">
        <v>5</v>
      </c>
      <c r="B978" t="s">
        <v>18</v>
      </c>
      <c r="D978">
        <v>11.39</v>
      </c>
      <c r="E978">
        <v>297.5</v>
      </c>
      <c r="F978">
        <v>21931.449000000001</v>
      </c>
      <c r="G978">
        <v>212.41300000000001</v>
      </c>
      <c r="H978" t="s">
        <v>13</v>
      </c>
      <c r="K978" t="s">
        <v>444</v>
      </c>
    </row>
    <row r="979" spans="1:11" x14ac:dyDescent="0.4">
      <c r="A979">
        <v>6</v>
      </c>
      <c r="B979" t="s">
        <v>19</v>
      </c>
      <c r="D979">
        <v>11.39</v>
      </c>
      <c r="E979">
        <v>307.30700000000002</v>
      </c>
      <c r="F979">
        <v>17537.508000000002</v>
      </c>
      <c r="G979">
        <v>2217</v>
      </c>
      <c r="H979" t="s">
        <v>13</v>
      </c>
      <c r="K979" t="s">
        <v>443</v>
      </c>
    </row>
    <row r="980" spans="1:11" x14ac:dyDescent="0.4">
      <c r="A980">
        <v>7</v>
      </c>
      <c r="B980" t="s">
        <v>20</v>
      </c>
      <c r="D980">
        <v>11.39</v>
      </c>
      <c r="E980">
        <v>693.97699999999998</v>
      </c>
      <c r="F980">
        <v>29293.133000000002</v>
      </c>
      <c r="G980">
        <v>781.75199999999995</v>
      </c>
      <c r="H980" t="s">
        <v>13</v>
      </c>
      <c r="K980" t="s">
        <v>442</v>
      </c>
    </row>
    <row r="981" spans="1:11" x14ac:dyDescent="0.4">
      <c r="A981">
        <v>8</v>
      </c>
      <c r="B981" t="s">
        <v>21</v>
      </c>
      <c r="D981">
        <v>11.41</v>
      </c>
      <c r="E981">
        <v>359.19799999999998</v>
      </c>
      <c r="F981">
        <v>13919.142</v>
      </c>
      <c r="G981">
        <v>5.5890000000000004</v>
      </c>
      <c r="H981" t="s">
        <v>13</v>
      </c>
      <c r="K981" t="s">
        <v>441</v>
      </c>
    </row>
    <row r="982" spans="1:11" x14ac:dyDescent="0.4">
      <c r="A982">
        <v>9</v>
      </c>
      <c r="B982" t="s">
        <v>22</v>
      </c>
      <c r="K982" t="s">
        <v>440</v>
      </c>
    </row>
    <row r="983" spans="1:11" x14ac:dyDescent="0.4">
      <c r="A983">
        <v>10</v>
      </c>
      <c r="B983" t="s">
        <v>22</v>
      </c>
      <c r="K983" t="s">
        <v>439</v>
      </c>
    </row>
    <row r="984" spans="1:11" x14ac:dyDescent="0.4">
      <c r="A984">
        <v>11</v>
      </c>
      <c r="B984" t="s">
        <v>24</v>
      </c>
      <c r="F984">
        <v>5289.1940000000004</v>
      </c>
      <c r="K984" t="s">
        <v>438</v>
      </c>
    </row>
    <row r="985" spans="1:11" x14ac:dyDescent="0.4">
      <c r="A985">
        <v>12</v>
      </c>
      <c r="B985" t="s">
        <v>25</v>
      </c>
      <c r="F985">
        <v>6667.125</v>
      </c>
      <c r="K985" t="s">
        <v>437</v>
      </c>
    </row>
    <row r="986" spans="1:11" x14ac:dyDescent="0.4">
      <c r="A986">
        <v>13</v>
      </c>
      <c r="B986" t="s">
        <v>26</v>
      </c>
      <c r="F986">
        <v>5460.875</v>
      </c>
      <c r="K986" t="s">
        <v>436</v>
      </c>
    </row>
    <row r="987" spans="1:11" x14ac:dyDescent="0.4">
      <c r="A987">
        <v>14</v>
      </c>
      <c r="B987" t="s">
        <v>27</v>
      </c>
      <c r="D987">
        <v>11.42</v>
      </c>
      <c r="E987">
        <v>62.463999999999999</v>
      </c>
      <c r="F987">
        <v>6517.9470000000001</v>
      </c>
      <c r="G987">
        <v>474</v>
      </c>
      <c r="H987" t="s">
        <v>13</v>
      </c>
      <c r="K987" t="s">
        <v>435</v>
      </c>
    </row>
    <row r="988" spans="1:11" x14ac:dyDescent="0.4">
      <c r="A988">
        <v>15</v>
      </c>
      <c r="B988" t="s">
        <v>28</v>
      </c>
      <c r="D988">
        <v>11.42</v>
      </c>
      <c r="E988">
        <v>134.05500000000001</v>
      </c>
      <c r="F988">
        <v>6712.6419999999998</v>
      </c>
      <c r="G988">
        <v>959</v>
      </c>
      <c r="H988" t="s">
        <v>13</v>
      </c>
      <c r="K988" t="s">
        <v>434</v>
      </c>
    </row>
    <row r="989" spans="1:11" x14ac:dyDescent="0.4">
      <c r="A989">
        <v>16</v>
      </c>
      <c r="B989" t="s">
        <v>29</v>
      </c>
      <c r="D989">
        <v>11.41</v>
      </c>
      <c r="E989">
        <v>15.901</v>
      </c>
      <c r="F989">
        <v>6363.6369999999997</v>
      </c>
      <c r="G989">
        <v>127</v>
      </c>
      <c r="H989" t="s">
        <v>13</v>
      </c>
      <c r="K989" t="s">
        <v>433</v>
      </c>
    </row>
    <row r="990" spans="1:11" x14ac:dyDescent="0.4">
      <c r="A990">
        <v>17</v>
      </c>
      <c r="B990" t="s">
        <v>22</v>
      </c>
      <c r="K990" t="s">
        <v>432</v>
      </c>
    </row>
    <row r="991" spans="1:11" x14ac:dyDescent="0.4">
      <c r="A991">
        <v>18</v>
      </c>
      <c r="B991" t="s">
        <v>173</v>
      </c>
      <c r="F991">
        <v>3930.0749999999998</v>
      </c>
      <c r="K991" t="s">
        <v>431</v>
      </c>
    </row>
    <row r="992" spans="1:11" x14ac:dyDescent="0.4">
      <c r="A992">
        <v>19</v>
      </c>
      <c r="B992" t="s">
        <v>172</v>
      </c>
      <c r="F992">
        <v>6277.9639999999999</v>
      </c>
      <c r="K992" t="s">
        <v>430</v>
      </c>
    </row>
    <row r="993" spans="1:11" x14ac:dyDescent="0.4">
      <c r="A993">
        <v>20</v>
      </c>
      <c r="B993" t="s">
        <v>171</v>
      </c>
      <c r="F993">
        <v>2207.1190000000001</v>
      </c>
      <c r="K993" t="s">
        <v>429</v>
      </c>
    </row>
    <row r="994" spans="1:11" x14ac:dyDescent="0.4">
      <c r="A994">
        <v>21</v>
      </c>
      <c r="B994" t="s">
        <v>22</v>
      </c>
      <c r="K994" t="s">
        <v>428</v>
      </c>
    </row>
    <row r="995" spans="1:11" x14ac:dyDescent="0.4">
      <c r="A995">
        <v>22</v>
      </c>
      <c r="B995" t="s">
        <v>170</v>
      </c>
      <c r="F995">
        <v>4603.3459999999995</v>
      </c>
      <c r="K995" t="s">
        <v>427</v>
      </c>
    </row>
    <row r="996" spans="1:11" x14ac:dyDescent="0.4">
      <c r="A996">
        <v>23</v>
      </c>
      <c r="B996" t="s">
        <v>169</v>
      </c>
      <c r="D996">
        <v>11.81</v>
      </c>
      <c r="E996">
        <v>0.29099999999999998</v>
      </c>
      <c r="F996">
        <v>4832.7299999999996</v>
      </c>
      <c r="G996">
        <v>2</v>
      </c>
      <c r="H996" t="s">
        <v>13</v>
      </c>
      <c r="K996" t="s">
        <v>426</v>
      </c>
    </row>
    <row r="997" spans="1:11" x14ac:dyDescent="0.4">
      <c r="A997">
        <v>24</v>
      </c>
      <c r="B997" t="s">
        <v>168</v>
      </c>
      <c r="F997">
        <v>5250.1049999999996</v>
      </c>
      <c r="K997" t="s">
        <v>425</v>
      </c>
    </row>
    <row r="998" spans="1:11" x14ac:dyDescent="0.4">
      <c r="A998">
        <v>25</v>
      </c>
      <c r="B998" t="s">
        <v>167</v>
      </c>
      <c r="F998">
        <v>4574.33</v>
      </c>
      <c r="K998" t="s">
        <v>424</v>
      </c>
    </row>
    <row r="999" spans="1:11" x14ac:dyDescent="0.4">
      <c r="A999">
        <v>26</v>
      </c>
      <c r="B999" t="s">
        <v>166</v>
      </c>
      <c r="F999">
        <v>5271.7690000000002</v>
      </c>
      <c r="K999" t="s">
        <v>423</v>
      </c>
    </row>
    <row r="1000" spans="1:11" x14ac:dyDescent="0.4">
      <c r="A1000">
        <v>27</v>
      </c>
      <c r="B1000" t="s">
        <v>165</v>
      </c>
      <c r="F1000">
        <v>4675.4470000000001</v>
      </c>
      <c r="K1000" t="s">
        <v>422</v>
      </c>
    </row>
    <row r="1001" spans="1:11" x14ac:dyDescent="0.4">
      <c r="A1001">
        <v>28</v>
      </c>
      <c r="B1001" t="s">
        <v>22</v>
      </c>
      <c r="K1001" t="s">
        <v>421</v>
      </c>
    </row>
    <row r="1002" spans="1:11" x14ac:dyDescent="0.4">
      <c r="A1002">
        <v>29</v>
      </c>
      <c r="B1002" t="s">
        <v>164</v>
      </c>
      <c r="F1002">
        <v>3868.886</v>
      </c>
      <c r="K1002" t="s">
        <v>420</v>
      </c>
    </row>
    <row r="1003" spans="1:11" x14ac:dyDescent="0.4">
      <c r="A1003">
        <v>30</v>
      </c>
      <c r="B1003" t="s">
        <v>163</v>
      </c>
      <c r="F1003">
        <v>5558.2560000000003</v>
      </c>
      <c r="K1003" t="s">
        <v>419</v>
      </c>
    </row>
    <row r="1004" spans="1:11" x14ac:dyDescent="0.4">
      <c r="A1004">
        <v>31</v>
      </c>
      <c r="B1004" t="s">
        <v>162</v>
      </c>
      <c r="F1004">
        <v>5019.6090000000004</v>
      </c>
      <c r="K1004" t="s">
        <v>418</v>
      </c>
    </row>
    <row r="1005" spans="1:11" x14ac:dyDescent="0.4">
      <c r="A1005">
        <v>32</v>
      </c>
      <c r="B1005" t="s">
        <v>161</v>
      </c>
      <c r="F1005">
        <v>4571.5209999999997</v>
      </c>
      <c r="K1005" t="s">
        <v>417</v>
      </c>
    </row>
    <row r="1006" spans="1:11" x14ac:dyDescent="0.4">
      <c r="A1006">
        <v>33</v>
      </c>
      <c r="B1006" t="s">
        <v>160</v>
      </c>
      <c r="F1006">
        <v>5043.4369999999999</v>
      </c>
      <c r="K1006" t="s">
        <v>416</v>
      </c>
    </row>
    <row r="1007" spans="1:11" x14ac:dyDescent="0.4">
      <c r="A1007">
        <v>34</v>
      </c>
      <c r="B1007" t="s">
        <v>159</v>
      </c>
      <c r="F1007">
        <v>5033.665</v>
      </c>
      <c r="K1007" t="s">
        <v>415</v>
      </c>
    </row>
    <row r="1008" spans="1:11" x14ac:dyDescent="0.4">
      <c r="A1008">
        <v>35</v>
      </c>
      <c r="B1008" t="s">
        <v>22</v>
      </c>
      <c r="K1008" t="s">
        <v>414</v>
      </c>
    </row>
    <row r="1009" spans="1:18" x14ac:dyDescent="0.4">
      <c r="A1009">
        <v>36</v>
      </c>
      <c r="B1009" t="s">
        <v>158</v>
      </c>
      <c r="F1009">
        <v>3966.2049999999999</v>
      </c>
      <c r="K1009" t="s">
        <v>413</v>
      </c>
    </row>
    <row r="1010" spans="1:18" x14ac:dyDescent="0.4">
      <c r="A1010">
        <v>37</v>
      </c>
      <c r="B1010" t="s">
        <v>157</v>
      </c>
      <c r="F1010">
        <v>3977.5329999999999</v>
      </c>
      <c r="K1010" t="s">
        <v>412</v>
      </c>
    </row>
    <row r="1011" spans="1:18" x14ac:dyDescent="0.4">
      <c r="A1011">
        <v>38</v>
      </c>
      <c r="B1011" t="s">
        <v>156</v>
      </c>
      <c r="F1011">
        <v>3666.0819999999999</v>
      </c>
      <c r="K1011" t="s">
        <v>411</v>
      </c>
    </row>
    <row r="1013" spans="1:18" x14ac:dyDescent="0.4">
      <c r="A1013" t="s">
        <v>492</v>
      </c>
    </row>
    <row r="1014" spans="1:18" x14ac:dyDescent="0.4">
      <c r="I1014" t="s">
        <v>216</v>
      </c>
      <c r="Q1014" t="s">
        <v>191</v>
      </c>
      <c r="R1014" t="s">
        <v>192</v>
      </c>
    </row>
    <row r="1015" spans="1:18" x14ac:dyDescent="0.4">
      <c r="B1015" t="s">
        <v>3</v>
      </c>
      <c r="C1015" t="s">
        <v>4</v>
      </c>
      <c r="D1015" t="s">
        <v>5</v>
      </c>
      <c r="E1015" t="s">
        <v>6</v>
      </c>
      <c r="F1015" t="s">
        <v>7</v>
      </c>
      <c r="G1015" t="s">
        <v>8</v>
      </c>
      <c r="H1015" t="s">
        <v>217</v>
      </c>
      <c r="I1015" cm="1">
        <f t="array" ref="I1015:J1019">LINEST(H1016:H1020,C1016:C1020,1,1)</f>
        <v>5.7683325878479581E-2</v>
      </c>
      <c r="J1015">
        <v>1.7042565335016469E-2</v>
      </c>
      <c r="L1015" s="20" t="s">
        <v>218</v>
      </c>
      <c r="Q1015" t="s">
        <v>27</v>
      </c>
      <c r="R1015">
        <v>1.0846</v>
      </c>
    </row>
    <row r="1016" spans="1:18" x14ac:dyDescent="0.4">
      <c r="A1016">
        <v>1</v>
      </c>
      <c r="B1016" t="s">
        <v>12</v>
      </c>
      <c r="C1016" s="44">
        <v>0</v>
      </c>
      <c r="D1016">
        <v>10.130000000000001</v>
      </c>
      <c r="E1016">
        <v>18.207000000000001</v>
      </c>
      <c r="F1016">
        <v>1227.559</v>
      </c>
      <c r="G1016">
        <v>1.8160000000000001</v>
      </c>
      <c r="H1016">
        <f>E1016/F1016</f>
        <v>1.4831873661469633E-2</v>
      </c>
      <c r="I1016">
        <v>1.1923957206603627E-3</v>
      </c>
      <c r="J1016">
        <v>7.3775875216037581E-3</v>
      </c>
      <c r="K1016" t="s">
        <v>219</v>
      </c>
      <c r="L1016" s="21">
        <f>IF(G1019&gt;3,C1019,IF(G1020&gt;3,#REF!,IF(G1021&gt;3,C1021,IF(G1022&gt;3,C1022,C1023))))</f>
        <v>6.002463007235443</v>
      </c>
      <c r="Q1016" t="s">
        <v>28</v>
      </c>
      <c r="R1016">
        <v>1.0726</v>
      </c>
    </row>
    <row r="1017" spans="1:18" x14ac:dyDescent="0.4">
      <c r="A1017">
        <v>2</v>
      </c>
      <c r="B1017" t="s">
        <v>14</v>
      </c>
      <c r="C1017" s="44">
        <v>1.5006157518088608</v>
      </c>
      <c r="D1017">
        <v>10.130000000000001</v>
      </c>
      <c r="E1017">
        <v>115.551</v>
      </c>
      <c r="F1017">
        <v>1045.6279999999999</v>
      </c>
      <c r="G1017">
        <v>6.23</v>
      </c>
      <c r="H1017">
        <f>E1017/F1017</f>
        <v>0.11050870864207922</v>
      </c>
      <c r="I1017">
        <v>0.99871971955634964</v>
      </c>
      <c r="J1017">
        <v>1.1316702662454652E-2</v>
      </c>
      <c r="K1017" t="s">
        <v>220</v>
      </c>
      <c r="L1017" s="22">
        <f>IF(G1019&gt;10,C1019,IF(G1020&gt;10,#REF!,IF(G1021&gt;10,C1021,IF(G1022&gt;10,C1022,C1023))))</f>
        <v>6.002463007235443</v>
      </c>
      <c r="Q1017" t="s">
        <v>29</v>
      </c>
      <c r="R1017">
        <v>1.1534</v>
      </c>
    </row>
    <row r="1018" spans="1:18" x14ac:dyDescent="0.4">
      <c r="A1018">
        <v>3</v>
      </c>
      <c r="B1018" t="s">
        <v>15</v>
      </c>
      <c r="C1018" s="44">
        <v>3.0012315036177215</v>
      </c>
      <c r="D1018">
        <v>10.14</v>
      </c>
      <c r="E1018">
        <v>226.642</v>
      </c>
      <c r="F1018">
        <v>1280.3889999999999</v>
      </c>
      <c r="G1018">
        <v>13.507</v>
      </c>
      <c r="H1018">
        <f>E1018/F1018</f>
        <v>0.17701026797324876</v>
      </c>
      <c r="I1018">
        <v>2340.2366048223403</v>
      </c>
      <c r="J1018">
        <v>3</v>
      </c>
      <c r="Q1018" t="s">
        <v>173</v>
      </c>
      <c r="R1018">
        <v>1.1053999999999999</v>
      </c>
    </row>
    <row r="1019" spans="1:18" x14ac:dyDescent="0.4">
      <c r="A1019">
        <v>4</v>
      </c>
      <c r="B1019" t="s">
        <v>17</v>
      </c>
      <c r="C1019" s="44">
        <v>6.002463007235443</v>
      </c>
      <c r="D1019">
        <v>10.14</v>
      </c>
      <c r="E1019">
        <v>425.51</v>
      </c>
      <c r="F1019">
        <v>1133.6320000000001</v>
      </c>
      <c r="G1019">
        <v>10.795</v>
      </c>
      <c r="H1019">
        <f>E1019/F1019</f>
        <v>0.37535108394964145</v>
      </c>
      <c r="I1019">
        <v>0.29970885786135648</v>
      </c>
      <c r="J1019">
        <v>3.8420327745122455E-4</v>
      </c>
      <c r="Q1019" t="s">
        <v>172</v>
      </c>
      <c r="R1019" s="10">
        <v>1.0463</v>
      </c>
    </row>
    <row r="1020" spans="1:18" x14ac:dyDescent="0.4">
      <c r="A1020">
        <v>5</v>
      </c>
      <c r="B1020" t="s">
        <v>18</v>
      </c>
      <c r="C1020" s="44">
        <v>12.004926014470886</v>
      </c>
      <c r="D1020">
        <v>10.14</v>
      </c>
      <c r="E1020">
        <v>1009.659</v>
      </c>
      <c r="F1020">
        <v>1430.277</v>
      </c>
      <c r="G1020">
        <v>41.079000000000001</v>
      </c>
      <c r="H1020">
        <f t="shared" ref="H1020:H1023" si="191">E1020/F1020</f>
        <v>0.70591850389819588</v>
      </c>
      <c r="Q1020" t="s">
        <v>171</v>
      </c>
      <c r="R1020">
        <v>1.1154999999999999</v>
      </c>
    </row>
    <row r="1021" spans="1:18" x14ac:dyDescent="0.4">
      <c r="A1021">
        <v>6</v>
      </c>
      <c r="B1021" t="s">
        <v>19</v>
      </c>
      <c r="C1021" s="44">
        <v>18.007389021706331</v>
      </c>
      <c r="D1021">
        <v>10.15</v>
      </c>
      <c r="E1021">
        <v>1240.5830000000001</v>
      </c>
      <c r="F1021">
        <v>965.19600000000003</v>
      </c>
      <c r="G1021">
        <v>50.273000000000003</v>
      </c>
      <c r="H1021">
        <f t="shared" si="191"/>
        <v>1.2853171791014468</v>
      </c>
      <c r="Q1021" t="s">
        <v>170</v>
      </c>
      <c r="R1021">
        <v>1.0873999999999999</v>
      </c>
    </row>
    <row r="1022" spans="1:18" x14ac:dyDescent="0.4">
      <c r="A1022">
        <v>7</v>
      </c>
      <c r="B1022" t="s">
        <v>20</v>
      </c>
      <c r="C1022" s="44">
        <v>24.009852028941772</v>
      </c>
      <c r="D1022">
        <v>10.16</v>
      </c>
      <c r="E1022">
        <v>320.238</v>
      </c>
      <c r="F1022">
        <v>990.52800000000002</v>
      </c>
      <c r="G1022">
        <v>20.204000000000001</v>
      </c>
      <c r="H1022">
        <f t="shared" si="191"/>
        <v>0.32330030044582281</v>
      </c>
      <c r="I1022" s="23" t="s">
        <v>221</v>
      </c>
      <c r="J1022" s="23" t="s">
        <v>222</v>
      </c>
      <c r="K1022" s="9" t="s">
        <v>194</v>
      </c>
      <c r="O1022" s="24" t="s">
        <v>223</v>
      </c>
      <c r="Q1022" t="s">
        <v>169</v>
      </c>
      <c r="R1022">
        <v>1.0898000000000001</v>
      </c>
    </row>
    <row r="1023" spans="1:18" x14ac:dyDescent="0.4">
      <c r="A1023">
        <v>8</v>
      </c>
      <c r="B1023" t="s">
        <v>21</v>
      </c>
      <c r="C1023" s="44">
        <v>30.012315036177217</v>
      </c>
      <c r="D1023">
        <v>10.14</v>
      </c>
      <c r="E1023">
        <v>924.48800000000006</v>
      </c>
      <c r="F1023">
        <v>107.462</v>
      </c>
      <c r="G1023">
        <v>13.19</v>
      </c>
      <c r="H1023">
        <f t="shared" si="191"/>
        <v>8.6029294076045488</v>
      </c>
      <c r="I1023">
        <f>AVERAGE(I1026:I1028)</f>
        <v>0.5978448566767145</v>
      </c>
      <c r="J1023">
        <v>26.4</v>
      </c>
      <c r="Q1023" t="s">
        <v>168</v>
      </c>
      <c r="R1023">
        <v>1.0536000000000001</v>
      </c>
    </row>
    <row r="1024" spans="1:18" x14ac:dyDescent="0.4">
      <c r="A1024">
        <v>9</v>
      </c>
      <c r="B1024" t="s">
        <v>22</v>
      </c>
      <c r="I1024" s="23" t="s">
        <v>224</v>
      </c>
      <c r="J1024" s="9" t="s">
        <v>225</v>
      </c>
      <c r="K1024" s="9" t="s">
        <v>226</v>
      </c>
      <c r="Q1024" t="s">
        <v>167</v>
      </c>
      <c r="R1024" s="10">
        <v>1.1217999999999999</v>
      </c>
    </row>
    <row r="1025" spans="1:18" x14ac:dyDescent="0.4">
      <c r="A1025">
        <v>10</v>
      </c>
      <c r="B1025" t="s">
        <v>22</v>
      </c>
      <c r="L1025" s="23" t="s">
        <v>227</v>
      </c>
      <c r="M1025" s="23" t="s">
        <v>228</v>
      </c>
      <c r="N1025" s="9" t="s">
        <v>231</v>
      </c>
      <c r="O1025" s="9"/>
      <c r="P1025" s="9"/>
      <c r="Q1025" t="s">
        <v>166</v>
      </c>
      <c r="R1025">
        <v>1.198</v>
      </c>
    </row>
    <row r="1026" spans="1:18" x14ac:dyDescent="0.4">
      <c r="A1026">
        <v>11</v>
      </c>
      <c r="B1026" t="s">
        <v>24</v>
      </c>
      <c r="D1026">
        <v>10.18</v>
      </c>
      <c r="E1026">
        <v>54.649000000000001</v>
      </c>
      <c r="F1026">
        <v>642.43200000000002</v>
      </c>
      <c r="G1026">
        <v>2.827</v>
      </c>
      <c r="H1026">
        <f t="shared" ref="H1026:H1031" si="192">E1026/F1026</f>
        <v>8.5065812412831246E-2</v>
      </c>
      <c r="I1026">
        <f>((H1026-$J$1015)/$I$1015)</f>
        <v>1.1792532077834437</v>
      </c>
      <c r="J1026">
        <f>(I1026-IF(I1023&gt;0,I1023,0))</f>
        <v>0.58140835110672917</v>
      </c>
      <c r="K1026">
        <f>J1026*1.1</f>
        <v>0.63954918621740209</v>
      </c>
      <c r="L1026">
        <f>AVERAGE(K1026:K1028)</f>
        <v>0</v>
      </c>
      <c r="M1026">
        <f>STDEV(K1027:K1028)</f>
        <v>0.70714477948637156</v>
      </c>
      <c r="N1026" t="str">
        <f>_xlfn.CONCAT(ROUND(L1026,1)," ± ",ROUND(M1026,1))</f>
        <v>0 ± 0.7</v>
      </c>
      <c r="Q1026" t="s">
        <v>165</v>
      </c>
      <c r="R1026">
        <v>1.1537999999999999</v>
      </c>
    </row>
    <row r="1027" spans="1:18" x14ac:dyDescent="0.4">
      <c r="A1027">
        <v>12</v>
      </c>
      <c r="B1027" t="s">
        <v>25</v>
      </c>
      <c r="D1027">
        <v>10.14</v>
      </c>
      <c r="E1027">
        <v>4.4800000000000004</v>
      </c>
      <c r="F1027">
        <v>524.69100000000003</v>
      </c>
      <c r="G1027">
        <v>0.26100000000000001</v>
      </c>
      <c r="H1027">
        <f t="shared" si="192"/>
        <v>8.5383587673506893E-3</v>
      </c>
      <c r="I1027">
        <f t="shared" ref="I1027:I1031" si="193">((H1027-$J$1015)/$I$1015)</f>
        <v>-0.1474291996543583</v>
      </c>
      <c r="J1027">
        <f>(I1027-IF(I1023&gt;0,I1023,0))</f>
        <v>-0.7452740563310728</v>
      </c>
      <c r="K1027">
        <f>J1027*1.1</f>
        <v>-0.81980146196418013</v>
      </c>
      <c r="Q1027" t="s">
        <v>164</v>
      </c>
      <c r="R1027">
        <v>1.1183000000000001</v>
      </c>
    </row>
    <row r="1028" spans="1:18" x14ac:dyDescent="0.4">
      <c r="A1028">
        <v>13</v>
      </c>
      <c r="B1028" t="s">
        <v>26</v>
      </c>
      <c r="D1028">
        <v>10.16</v>
      </c>
      <c r="E1028">
        <v>35.576000000000001</v>
      </c>
      <c r="F1028">
        <v>583.399</v>
      </c>
      <c r="G1028">
        <v>1.2669999999999999</v>
      </c>
      <c r="H1028">
        <f t="shared" si="192"/>
        <v>6.0980563902235004E-2</v>
      </c>
      <c r="I1028">
        <f t="shared" si="193"/>
        <v>0.76171056190105824</v>
      </c>
      <c r="J1028">
        <f>(I1028-IF(I1023&gt;0,I1023,0))</f>
        <v>0.16386570522434374</v>
      </c>
      <c r="K1028" s="30">
        <f>J1028*1.1</f>
        <v>0.18025227574677813</v>
      </c>
      <c r="L1028" s="25" t="s">
        <v>227</v>
      </c>
      <c r="M1028" s="25" t="s">
        <v>228</v>
      </c>
      <c r="N1028" s="26" t="s">
        <v>229</v>
      </c>
      <c r="O1028" s="26" t="s">
        <v>230</v>
      </c>
      <c r="P1028" s="26" t="s">
        <v>231</v>
      </c>
      <c r="Q1028" t="s">
        <v>163</v>
      </c>
      <c r="R1028">
        <v>1.1448</v>
      </c>
    </row>
    <row r="1029" spans="1:18" x14ac:dyDescent="0.4">
      <c r="A1029">
        <v>14</v>
      </c>
      <c r="B1029" t="s">
        <v>27</v>
      </c>
      <c r="D1029">
        <v>10.18</v>
      </c>
      <c r="E1029">
        <v>240.16399999999999</v>
      </c>
      <c r="F1029">
        <v>504.42</v>
      </c>
      <c r="G1029">
        <v>6.9770000000000003</v>
      </c>
      <c r="H1029">
        <f t="shared" si="192"/>
        <v>0.47611910709329525</v>
      </c>
      <c r="I1029">
        <f t="shared" si="193"/>
        <v>7.9585657513127277</v>
      </c>
      <c r="J1029">
        <f>(I1029-IF($I$1023&gt;0,$I$1023,0))</f>
        <v>7.360720894636013</v>
      </c>
      <c r="K1029">
        <f>J1029/R1015*1.1</f>
        <v>7.4652341730588372</v>
      </c>
      <c r="L1029" s="27">
        <f>AVERAGE(K1029:K1031)</f>
        <v>5.9433650340416166</v>
      </c>
      <c r="M1029" s="27">
        <f>STDEV(K1029:K1031)</f>
        <v>2.330165314858863</v>
      </c>
      <c r="N1029" s="28">
        <f>L1029/J1023*100</f>
        <v>22.51274634106673</v>
      </c>
      <c r="O1029" s="29">
        <f>M1029/J1023*100</f>
        <v>8.826383768404785</v>
      </c>
      <c r="P1029" s="29" t="str">
        <f>_xlfn.CONCAT(ROUND(N1029,1)," ± ",ROUND(O1029,1))</f>
        <v>22.5 ± 8.8</v>
      </c>
      <c r="Q1029" t="s">
        <v>162</v>
      </c>
      <c r="R1029">
        <v>1.0492999999999999</v>
      </c>
    </row>
    <row r="1030" spans="1:18" x14ac:dyDescent="0.4">
      <c r="A1030">
        <v>15</v>
      </c>
      <c r="B1030" t="s">
        <v>28</v>
      </c>
      <c r="D1030">
        <v>10.18</v>
      </c>
      <c r="E1030">
        <v>277.24200000000002</v>
      </c>
      <c r="F1030">
        <v>614.58299999999997</v>
      </c>
      <c r="G1030">
        <v>20.492000000000001</v>
      </c>
      <c r="H1030">
        <f t="shared" si="192"/>
        <v>0.45110587178623562</v>
      </c>
      <c r="I1030">
        <f t="shared" si="193"/>
        <v>7.5249354963625441</v>
      </c>
      <c r="J1030">
        <f t="shared" ref="J1030:J1031" si="194">(I1030-IF($I$1023&gt;0,$I$1023,0))</f>
        <v>6.9270906396858294</v>
      </c>
      <c r="K1030">
        <f>J1030/R1016*1.1</f>
        <v>7.1040459664874263</v>
      </c>
      <c r="Q1030" t="s">
        <v>161</v>
      </c>
      <c r="R1030">
        <v>1.0704</v>
      </c>
    </row>
    <row r="1031" spans="1:18" x14ac:dyDescent="0.4">
      <c r="A1031">
        <v>16</v>
      </c>
      <c r="B1031" t="s">
        <v>29</v>
      </c>
      <c r="D1031">
        <v>10.18</v>
      </c>
      <c r="E1031">
        <v>146.941</v>
      </c>
      <c r="F1031">
        <v>590.70799999999997</v>
      </c>
      <c r="G1031">
        <v>7.0549999999999997</v>
      </c>
      <c r="H1031">
        <f t="shared" si="192"/>
        <v>0.24875403752784794</v>
      </c>
      <c r="I1031">
        <f t="shared" si="193"/>
        <v>4.0169575638022996</v>
      </c>
      <c r="J1031">
        <f t="shared" si="194"/>
        <v>3.4191127071255849</v>
      </c>
      <c r="K1031" s="30">
        <f>J1031/R1017*1.1</f>
        <v>3.2608149625785883</v>
      </c>
      <c r="Q1031" t="s">
        <v>160</v>
      </c>
      <c r="R1031">
        <v>1.1589</v>
      </c>
    </row>
    <row r="1032" spans="1:18" x14ac:dyDescent="0.4">
      <c r="A1032">
        <v>17</v>
      </c>
      <c r="B1032" t="s">
        <v>22</v>
      </c>
      <c r="L1032" s="23" t="s">
        <v>227</v>
      </c>
      <c r="M1032" s="23" t="s">
        <v>228</v>
      </c>
      <c r="N1032" s="9" t="s">
        <v>231</v>
      </c>
      <c r="Q1032" t="s">
        <v>159</v>
      </c>
      <c r="R1032">
        <v>1.0206</v>
      </c>
    </row>
    <row r="1033" spans="1:18" x14ac:dyDescent="0.4">
      <c r="A1033">
        <v>18</v>
      </c>
      <c r="B1033" t="s">
        <v>173</v>
      </c>
      <c r="D1033">
        <v>10.029999999999999</v>
      </c>
      <c r="E1033">
        <v>14.218999999999999</v>
      </c>
      <c r="F1033">
        <v>465.47899999999998</v>
      </c>
      <c r="G1033">
        <v>0.36399999999999999</v>
      </c>
      <c r="H1033">
        <f t="shared" ref="H1033:H1035" si="195">E1033/F1033</f>
        <v>3.0547027900291956E-2</v>
      </c>
      <c r="I1033">
        <f t="shared" ref="I1033:I1035" si="196">((H1033-$J$1015)/$I$1015)</f>
        <v>0.23411379908511334</v>
      </c>
      <c r="J1033">
        <f>(I1033-IF($I$1023&gt;0,$I$1023,0))</f>
        <v>-0.36373105759160118</v>
      </c>
      <c r="K1033">
        <f>J1033/R1017*1.1</f>
        <v>-0.34689107278547021</v>
      </c>
      <c r="L1033">
        <f>AVERAGE(K1033:K1035)</f>
        <v>-0.59895097988895618</v>
      </c>
      <c r="M1033">
        <f>STDEV(K1033:K1035)</f>
        <v>0.23031510647235057</v>
      </c>
      <c r="N1033" t="str">
        <f>_xlfn.CONCAT(ROUND(L1033,1)," ± ",ROUND(M1033,1))</f>
        <v>-0.6 ± 0.2</v>
      </c>
      <c r="Q1033" t="s">
        <v>158</v>
      </c>
      <c r="R1033">
        <v>1.1289</v>
      </c>
    </row>
    <row r="1034" spans="1:18" x14ac:dyDescent="0.4">
      <c r="A1034">
        <v>19</v>
      </c>
      <c r="B1034" t="s">
        <v>172</v>
      </c>
      <c r="D1034">
        <v>10.34</v>
      </c>
      <c r="E1034">
        <v>6.5110000000000001</v>
      </c>
      <c r="F1034">
        <v>473.14600000000002</v>
      </c>
      <c r="G1034">
        <v>0.72199999999999998</v>
      </c>
      <c r="H1034">
        <f t="shared" si="195"/>
        <v>1.376108008944385E-2</v>
      </c>
      <c r="I1034">
        <f t="shared" si="196"/>
        <v>-5.6887934175045042E-2</v>
      </c>
      <c r="J1034">
        <f t="shared" ref="J1034:J1035" si="197">(I1034-IF($I$1023&gt;0,$I$1023,0))</f>
        <v>-0.65473279085175951</v>
      </c>
      <c r="K1034">
        <f>J1034/R1018*1.1</f>
        <v>-0.65153434949967026</v>
      </c>
      <c r="Q1034" t="s">
        <v>157</v>
      </c>
      <c r="R1034">
        <v>1.1950000000000001</v>
      </c>
    </row>
    <row r="1035" spans="1:18" x14ac:dyDescent="0.4">
      <c r="A1035">
        <v>20</v>
      </c>
      <c r="B1035" t="s">
        <v>171</v>
      </c>
      <c r="D1035">
        <v>10.42</v>
      </c>
      <c r="E1035">
        <v>4.1310000000000002</v>
      </c>
      <c r="F1035">
        <v>535.05799999999999</v>
      </c>
      <c r="G1035">
        <v>0.20100000000000001</v>
      </c>
      <c r="H1035">
        <f t="shared" si="195"/>
        <v>7.7206583211539689E-3</v>
      </c>
      <c r="I1035">
        <f t="shared" si="196"/>
        <v>-0.16160488099283304</v>
      </c>
      <c r="J1035">
        <f t="shared" si="197"/>
        <v>-0.75944973766954749</v>
      </c>
      <c r="K1035">
        <f>J1035/R1019*1.1</f>
        <v>-0.79842751738172824</v>
      </c>
      <c r="L1035" s="23"/>
      <c r="M1035" s="23"/>
      <c r="N1035" s="9"/>
      <c r="Q1035" t="s">
        <v>156</v>
      </c>
      <c r="R1035">
        <v>1.1716</v>
      </c>
    </row>
    <row r="1036" spans="1:18" x14ac:dyDescent="0.4">
      <c r="A1036">
        <v>21</v>
      </c>
      <c r="B1036" t="s">
        <v>22</v>
      </c>
      <c r="L1036" s="23" t="s">
        <v>227</v>
      </c>
      <c r="M1036" s="23" t="s">
        <v>228</v>
      </c>
      <c r="N1036" s="9" t="s">
        <v>231</v>
      </c>
    </row>
    <row r="1037" spans="1:18" x14ac:dyDescent="0.4">
      <c r="A1037">
        <v>22</v>
      </c>
      <c r="B1037" t="s">
        <v>170</v>
      </c>
      <c r="D1037">
        <v>10.34</v>
      </c>
      <c r="E1037">
        <v>3.5249999999999999</v>
      </c>
      <c r="F1037">
        <v>415.83699999999999</v>
      </c>
      <c r="G1037">
        <v>0.152</v>
      </c>
      <c r="H1037">
        <f>E1037/F1037</f>
        <v>8.4768791617869498E-3</v>
      </c>
      <c r="I1037">
        <f>((H1037-$J$1015)/$I$1015)</f>
        <v>-0.14849501208156227</v>
      </c>
      <c r="J1037">
        <f>(I1037-IF($I$1023&gt;0,$I$1023,0))</f>
        <v>-0.74633986875827674</v>
      </c>
      <c r="K1037">
        <f t="shared" ref="K1037:K1042" si="198">J1037/R1020*1.1</f>
        <v>-0.73596939097633751</v>
      </c>
      <c r="L1037">
        <f>AVERAGE(K1037:K1039)</f>
        <v>-0.7047260392343776</v>
      </c>
      <c r="M1037">
        <f>STDEV(K1038:K1039)</f>
        <v>5.5411299192040263E-2</v>
      </c>
      <c r="N1037" t="str">
        <f>_xlfn.CONCAT(ROUND(L1037,1)," ± ",ROUND(M1037,1))</f>
        <v>-0.7 ± 0.1</v>
      </c>
    </row>
    <row r="1038" spans="1:18" x14ac:dyDescent="0.4">
      <c r="A1038">
        <v>23</v>
      </c>
      <c r="B1038" t="s">
        <v>169</v>
      </c>
      <c r="D1038">
        <v>10.130000000000001</v>
      </c>
      <c r="E1038">
        <v>4.8769999999999998</v>
      </c>
      <c r="F1038">
        <v>487.72500000000002</v>
      </c>
      <c r="G1038">
        <v>0.63500000000000001</v>
      </c>
      <c r="H1038">
        <f t="shared" ref="H1038:H1042" si="199">E1038/F1038</f>
        <v>9.9994874160643805E-3</v>
      </c>
      <c r="I1038">
        <f t="shared" ref="I1038:I1042" si="200">((H1038-$J$1015)/$I$1015)</f>
        <v>-0.12209902622101945</v>
      </c>
      <c r="J1038">
        <f t="shared" ref="J1038:J1039" si="201">(I1038-IF($I$1023&gt;0,$I$1023,0))</f>
        <v>-0.71994388289773392</v>
      </c>
      <c r="K1038">
        <f t="shared" si="198"/>
        <v>-0.72828606877644608</v>
      </c>
    </row>
    <row r="1039" spans="1:18" x14ac:dyDescent="0.4">
      <c r="A1039">
        <v>24</v>
      </c>
      <c r="B1039" t="s">
        <v>168</v>
      </c>
      <c r="D1039">
        <v>9.99</v>
      </c>
      <c r="E1039">
        <v>6.399</v>
      </c>
      <c r="F1039">
        <v>444.80200000000002</v>
      </c>
      <c r="G1039">
        <v>0.41399999999999998</v>
      </c>
      <c r="H1039">
        <f t="shared" si="199"/>
        <v>1.4386176321149635E-2</v>
      </c>
      <c r="I1039">
        <f t="shared" si="200"/>
        <v>-4.6051245718095379E-2</v>
      </c>
      <c r="J1039">
        <f t="shared" si="201"/>
        <v>-0.64389610239480988</v>
      </c>
      <c r="K1039">
        <f t="shared" si="198"/>
        <v>-0.64992265795034942</v>
      </c>
      <c r="L1039" s="23" t="s">
        <v>227</v>
      </c>
      <c r="M1039" s="23" t="s">
        <v>228</v>
      </c>
      <c r="N1039" s="9" t="s">
        <v>231</v>
      </c>
    </row>
    <row r="1040" spans="1:18" x14ac:dyDescent="0.4">
      <c r="A1040">
        <v>25</v>
      </c>
      <c r="B1040" t="s">
        <v>167</v>
      </c>
      <c r="D1040">
        <v>10.23</v>
      </c>
      <c r="E1040">
        <v>6.9870000000000001</v>
      </c>
      <c r="F1040">
        <v>380.911</v>
      </c>
      <c r="G1040">
        <v>0.44700000000000001</v>
      </c>
      <c r="H1040">
        <f t="shared" si="199"/>
        <v>1.8342867493981535E-2</v>
      </c>
      <c r="I1040">
        <f t="shared" si="200"/>
        <v>2.2542080214036021E-2</v>
      </c>
      <c r="J1040">
        <f>(I1040-IF($I$1023&gt;0,$I$1023,0))</f>
        <v>-0.57530277646267847</v>
      </c>
      <c r="K1040">
        <f t="shared" si="198"/>
        <v>-0.60063881369489969</v>
      </c>
      <c r="L1040">
        <f>AVERAGE(K1040:K1042)</f>
        <v>-0.41406907386044906</v>
      </c>
      <c r="M1040">
        <f>STDEV(K1040:K1042)</f>
        <v>0.33150178842511663</v>
      </c>
      <c r="N1040" t="str">
        <f>_xlfn.CONCAT(ROUND(L1040,1)," ± ",ROUND(M1040,1))</f>
        <v>-0.4 ± 0.3</v>
      </c>
    </row>
    <row r="1041" spans="1:14" x14ac:dyDescent="0.4">
      <c r="A1041">
        <v>26</v>
      </c>
      <c r="B1041" t="s">
        <v>166</v>
      </c>
      <c r="D1041">
        <v>10.91</v>
      </c>
      <c r="E1041">
        <v>27.716000000000001</v>
      </c>
      <c r="F1041">
        <v>557.82799999999997</v>
      </c>
      <c r="G1041">
        <v>0.71199999999999997</v>
      </c>
      <c r="H1041">
        <f t="shared" si="199"/>
        <v>4.9685566160178413E-2</v>
      </c>
      <c r="I1041">
        <f t="shared" si="200"/>
        <v>0.56590011633397086</v>
      </c>
      <c r="J1041">
        <f t="shared" ref="J1041:J1042" si="202">(I1041-IF($I$1023&gt;0,$I$1023,0))</f>
        <v>-3.1944740342743638E-2</v>
      </c>
      <c r="K1041">
        <f t="shared" si="198"/>
        <v>-3.1323956477997864E-2</v>
      </c>
    </row>
    <row r="1042" spans="1:14" x14ac:dyDescent="0.4">
      <c r="A1042">
        <v>27</v>
      </c>
      <c r="B1042" t="s">
        <v>165</v>
      </c>
      <c r="D1042">
        <v>10.18</v>
      </c>
      <c r="E1042">
        <v>6.2320000000000002</v>
      </c>
      <c r="F1042">
        <v>472.435</v>
      </c>
      <c r="G1042">
        <v>0.70499999999999996</v>
      </c>
      <c r="H1042">
        <f t="shared" si="199"/>
        <v>1.3191232656344259E-2</v>
      </c>
      <c r="I1042">
        <f t="shared" si="200"/>
        <v>-6.6766827675396906E-2</v>
      </c>
      <c r="J1042">
        <f t="shared" si="202"/>
        <v>-0.66461168435211138</v>
      </c>
      <c r="K1042">
        <f t="shared" si="198"/>
        <v>-0.61024445140844963</v>
      </c>
      <c r="L1042" s="23"/>
      <c r="M1042" s="23"/>
      <c r="N1042" s="9"/>
    </row>
    <row r="1043" spans="1:14" x14ac:dyDescent="0.4">
      <c r="A1043">
        <v>28</v>
      </c>
      <c r="B1043" t="s">
        <v>22</v>
      </c>
      <c r="L1043" s="23" t="s">
        <v>227</v>
      </c>
      <c r="M1043" s="23" t="s">
        <v>228</v>
      </c>
      <c r="N1043" s="9" t="s">
        <v>231</v>
      </c>
    </row>
    <row r="1044" spans="1:14" x14ac:dyDescent="0.4">
      <c r="A1044">
        <v>29</v>
      </c>
      <c r="B1044" t="s">
        <v>164</v>
      </c>
      <c r="D1044">
        <v>10.95</v>
      </c>
      <c r="E1044">
        <v>5.0330000000000004</v>
      </c>
      <c r="F1044">
        <v>418.76900000000001</v>
      </c>
      <c r="G1044">
        <v>0.32900000000000001</v>
      </c>
      <c r="H1044">
        <f>E1044/F1044</f>
        <v>1.2018559157912835E-2</v>
      </c>
      <c r="I1044">
        <f>((H1044-$J$1015)/$I$1015)</f>
        <v>-8.7096333309345159E-2</v>
      </c>
      <c r="J1044">
        <f>(I1044-IF($I$1023&gt;0,$I$1023,0))</f>
        <v>-0.68494118998605968</v>
      </c>
      <c r="K1044">
        <f>J1044/R1026*1.1</f>
        <v>-0.65300338792222712</v>
      </c>
      <c r="L1044">
        <f>AVERAGE(K1044:K1046)</f>
        <v>-0.70329988119338527</v>
      </c>
      <c r="M1044">
        <f>STDEV(K1045:K1046)</f>
        <v>0.14366685727333844</v>
      </c>
      <c r="N1044" t="str">
        <f>_xlfn.CONCAT(ROUND(L1044,1)," ± ",ROUND(M1044,1))</f>
        <v>-0.7 ± 0.1</v>
      </c>
    </row>
    <row r="1045" spans="1:14" x14ac:dyDescent="0.4">
      <c r="A1045">
        <v>30</v>
      </c>
      <c r="B1045" t="s">
        <v>163</v>
      </c>
      <c r="D1045">
        <v>10</v>
      </c>
      <c r="E1045">
        <v>1.774</v>
      </c>
      <c r="F1045">
        <v>621.91600000000005</v>
      </c>
      <c r="G1045">
        <v>0.20399999999999999</v>
      </c>
      <c r="H1045">
        <f t="shared" ref="H1045:H1049" si="203">E1045/F1045</f>
        <v>2.8524752538928084E-3</v>
      </c>
      <c r="I1045">
        <f t="shared" ref="I1045:I1053" si="204">((H1045-$J$1015)/$I$1015)</f>
        <v>-0.24599985983848549</v>
      </c>
      <c r="J1045">
        <f t="shared" ref="J1045:J1046" si="205">(I1045-IF($I$1023&gt;0,$I$1023,0))</f>
        <v>-0.84384471651519999</v>
      </c>
      <c r="K1045">
        <f t="shared" ref="K1045:K1049" si="206">J1045/R1027*1.1</f>
        <v>-0.83003593683870158</v>
      </c>
    </row>
    <row r="1046" spans="1:14" x14ac:dyDescent="0.4">
      <c r="A1046">
        <v>31</v>
      </c>
      <c r="B1046" t="s">
        <v>162</v>
      </c>
      <c r="D1046">
        <v>9.81</v>
      </c>
      <c r="E1046">
        <v>4.9740000000000002</v>
      </c>
      <c r="F1046">
        <v>357.94</v>
      </c>
      <c r="G1046">
        <v>0.27600000000000002</v>
      </c>
      <c r="H1046">
        <f t="shared" si="203"/>
        <v>1.3896183717941555E-2</v>
      </c>
      <c r="I1046">
        <f t="shared" si="204"/>
        <v>-5.4545773308968683E-2</v>
      </c>
      <c r="J1046">
        <f t="shared" si="205"/>
        <v>-0.6523906299856832</v>
      </c>
      <c r="K1046">
        <f t="shared" si="206"/>
        <v>-0.62686031881922744</v>
      </c>
      <c r="L1046" s="23" t="s">
        <v>227</v>
      </c>
      <c r="M1046" s="23" t="s">
        <v>228</v>
      </c>
      <c r="N1046" s="9" t="s">
        <v>231</v>
      </c>
    </row>
    <row r="1047" spans="1:14" x14ac:dyDescent="0.4">
      <c r="A1047">
        <v>32</v>
      </c>
      <c r="B1047" t="s">
        <v>161</v>
      </c>
      <c r="D1047">
        <v>10.25</v>
      </c>
      <c r="E1047">
        <v>1.673</v>
      </c>
      <c r="F1047">
        <v>345.339</v>
      </c>
      <c r="G1047">
        <v>0.124</v>
      </c>
      <c r="H1047">
        <f t="shared" si="203"/>
        <v>4.844515099655701E-3</v>
      </c>
      <c r="I1047">
        <f t="shared" si="204"/>
        <v>-0.21146579275019925</v>
      </c>
      <c r="J1047">
        <f>(I1047-IF($I$1023&gt;0,$I$1023,0))</f>
        <v>-0.80931064942691378</v>
      </c>
      <c r="K1047">
        <f t="shared" si="206"/>
        <v>-0.84841486168836866</v>
      </c>
      <c r="L1047">
        <f>AVERAGE(K1047:K1049)</f>
        <v>-0.82856857881185864</v>
      </c>
      <c r="M1047">
        <f>STDEV(K1047:K1049)</f>
        <v>4.2695951192188733E-2</v>
      </c>
      <c r="N1047" t="str">
        <f>_xlfn.CONCAT(ROUND(L1047,1)," ± ",ROUND(M1047,1))</f>
        <v>-0.8 ± 0</v>
      </c>
    </row>
    <row r="1048" spans="1:14" x14ac:dyDescent="0.4">
      <c r="A1048">
        <v>33</v>
      </c>
      <c r="B1048" t="s">
        <v>160</v>
      </c>
      <c r="D1048">
        <v>10.3</v>
      </c>
      <c r="E1048">
        <v>1.804</v>
      </c>
      <c r="F1048">
        <v>533.26300000000003</v>
      </c>
      <c r="G1048">
        <v>0.14699999999999999</v>
      </c>
      <c r="H1048">
        <f t="shared" si="203"/>
        <v>3.382946126020369E-3</v>
      </c>
      <c r="I1048">
        <f t="shared" si="204"/>
        <v>-0.23680359967059758</v>
      </c>
      <c r="J1048">
        <f t="shared" ref="J1048:J1049" si="207">(I1048-IF($I$1023&gt;0,$I$1023,0))</f>
        <v>-0.83464845634731211</v>
      </c>
      <c r="K1048">
        <f t="shared" si="206"/>
        <v>-0.85772916851835146</v>
      </c>
    </row>
    <row r="1049" spans="1:14" x14ac:dyDescent="0.4">
      <c r="A1049">
        <v>34</v>
      </c>
      <c r="B1049" t="s">
        <v>159</v>
      </c>
      <c r="D1049">
        <v>10.64</v>
      </c>
      <c r="E1049">
        <v>1.734</v>
      </c>
      <c r="F1049">
        <v>417.55799999999999</v>
      </c>
      <c r="G1049">
        <v>0.12</v>
      </c>
      <c r="H1049">
        <f t="shared" si="203"/>
        <v>4.15271650884428E-3</v>
      </c>
      <c r="I1049">
        <f t="shared" si="204"/>
        <v>-0.22345883545839573</v>
      </c>
      <c r="J1049">
        <f t="shared" si="207"/>
        <v>-0.82130369213511023</v>
      </c>
      <c r="K1049">
        <f t="shared" si="206"/>
        <v>-0.77956170622885601</v>
      </c>
      <c r="L1049" s="23"/>
      <c r="M1049" s="23"/>
      <c r="N1049" s="9"/>
    </row>
    <row r="1050" spans="1:14" x14ac:dyDescent="0.4">
      <c r="A1050">
        <v>35</v>
      </c>
      <c r="B1050" t="s">
        <v>22</v>
      </c>
      <c r="L1050" s="23" t="s">
        <v>227</v>
      </c>
      <c r="M1050" s="23" t="s">
        <v>228</v>
      </c>
      <c r="N1050" s="9" t="s">
        <v>231</v>
      </c>
    </row>
    <row r="1051" spans="1:14" x14ac:dyDescent="0.4">
      <c r="A1051">
        <v>36</v>
      </c>
      <c r="B1051" t="s">
        <v>158</v>
      </c>
      <c r="D1051">
        <v>11.18</v>
      </c>
      <c r="E1051">
        <v>3.1280000000000001</v>
      </c>
      <c r="F1051">
        <v>353.04500000000002</v>
      </c>
      <c r="G1051">
        <v>0.32200000000000001</v>
      </c>
      <c r="H1051">
        <f t="shared" ref="H1051:H1053" si="208">E1051/F1051</f>
        <v>8.8600603322522616E-3</v>
      </c>
      <c r="I1051">
        <f t="shared" si="204"/>
        <v>-0.14185217093761449</v>
      </c>
      <c r="J1051">
        <f>(I1051-IF($I$1023&gt;0,$I$1023,0))</f>
        <v>-0.73969702761432898</v>
      </c>
      <c r="K1051">
        <f>J1051/R1032*1.1</f>
        <v>-0.79724351398761706</v>
      </c>
      <c r="L1051">
        <f>AVERAGE(K1051:K1053)</f>
        <v>-0.31001229677520437</v>
      </c>
      <c r="M1051">
        <f>STDEV(K1052:K1053)</f>
        <v>0.52381814488956091</v>
      </c>
      <c r="N1051" t="str">
        <f>_xlfn.CONCAT(ROUND(L1051,1)," ± ",ROUND(M1051,1))</f>
        <v>-0.3 ± 0.5</v>
      </c>
    </row>
    <row r="1052" spans="1:14" x14ac:dyDescent="0.4">
      <c r="A1052">
        <v>37</v>
      </c>
      <c r="B1052" t="s">
        <v>157</v>
      </c>
      <c r="D1052">
        <v>10.029999999999999</v>
      </c>
      <c r="E1052">
        <v>17.225000000000001</v>
      </c>
      <c r="F1052">
        <v>247.75399999999999</v>
      </c>
      <c r="G1052">
        <v>1.2729999999999999</v>
      </c>
      <c r="H1052">
        <f t="shared" si="208"/>
        <v>6.9524609088047029E-2</v>
      </c>
      <c r="I1052">
        <f t="shared" si="204"/>
        <v>0.90983040512597235</v>
      </c>
      <c r="J1052">
        <f t="shared" ref="J1052:J1053" si="209">(I1052-IF($I$1023&gt;0,$I$1023,0))</f>
        <v>0.31198554844925785</v>
      </c>
      <c r="K1052">
        <f t="shared" ref="K1052:K1053" si="210">J1052/R1033*1.1</f>
        <v>0.30399867419096793</v>
      </c>
    </row>
    <row r="1053" spans="1:14" x14ac:dyDescent="0.4">
      <c r="A1053">
        <v>38</v>
      </c>
      <c r="B1053" t="s">
        <v>156</v>
      </c>
      <c r="D1053">
        <v>9.92</v>
      </c>
      <c r="E1053">
        <v>7.5060000000000002</v>
      </c>
      <c r="F1053">
        <v>310.72199999999998</v>
      </c>
      <c r="G1053">
        <v>1.347</v>
      </c>
      <c r="H1053">
        <f t="shared" si="208"/>
        <v>2.4156641628207853E-2</v>
      </c>
      <c r="I1053">
        <f t="shared" si="204"/>
        <v>0.12332985632933996</v>
      </c>
      <c r="J1053">
        <f t="shared" si="209"/>
        <v>-0.47451500034737454</v>
      </c>
      <c r="K1053">
        <f t="shared" si="210"/>
        <v>-0.43679205052896403</v>
      </c>
      <c r="L1053" s="23"/>
      <c r="M1053" s="23"/>
      <c r="N1053" s="9"/>
    </row>
    <row r="1055" spans="1:14" x14ac:dyDescent="0.4">
      <c r="A1055" t="s">
        <v>491</v>
      </c>
    </row>
    <row r="1057" spans="1:11" x14ac:dyDescent="0.4">
      <c r="B1057" t="s">
        <v>3</v>
      </c>
      <c r="C1057" t="s">
        <v>4</v>
      </c>
      <c r="D1057" t="s">
        <v>5</v>
      </c>
      <c r="E1057" t="s">
        <v>6</v>
      </c>
      <c r="F1057" t="s">
        <v>7</v>
      </c>
      <c r="G1057" t="s">
        <v>8</v>
      </c>
      <c r="H1057" t="s">
        <v>9</v>
      </c>
      <c r="I1057" t="s">
        <v>10</v>
      </c>
      <c r="J1057" t="s">
        <v>11</v>
      </c>
      <c r="K1057" t="s">
        <v>282</v>
      </c>
    </row>
    <row r="1058" spans="1:11" x14ac:dyDescent="0.4">
      <c r="A1058">
        <v>1</v>
      </c>
      <c r="B1058" t="s">
        <v>12</v>
      </c>
      <c r="D1058">
        <v>10.49</v>
      </c>
      <c r="E1058">
        <v>0.54300000000000004</v>
      </c>
      <c r="F1058">
        <v>307.70299999999997</v>
      </c>
      <c r="G1058">
        <v>4</v>
      </c>
      <c r="H1058" t="s">
        <v>13</v>
      </c>
      <c r="K1058" t="s">
        <v>448</v>
      </c>
    </row>
    <row r="1059" spans="1:11" x14ac:dyDescent="0.4">
      <c r="A1059">
        <v>2</v>
      </c>
      <c r="B1059" t="s">
        <v>14</v>
      </c>
      <c r="F1059">
        <v>225.36600000000001</v>
      </c>
      <c r="K1059" t="s">
        <v>447</v>
      </c>
    </row>
    <row r="1060" spans="1:11" x14ac:dyDescent="0.4">
      <c r="A1060">
        <v>3</v>
      </c>
      <c r="B1060" t="s">
        <v>15</v>
      </c>
      <c r="D1060">
        <v>11.36</v>
      </c>
      <c r="E1060">
        <v>0.32600000000000001</v>
      </c>
      <c r="F1060">
        <v>255.999</v>
      </c>
      <c r="G1060">
        <v>3</v>
      </c>
      <c r="H1060" t="s">
        <v>13</v>
      </c>
      <c r="K1060" t="s">
        <v>446</v>
      </c>
    </row>
    <row r="1061" spans="1:11" x14ac:dyDescent="0.4">
      <c r="A1061">
        <v>4</v>
      </c>
      <c r="B1061" t="s">
        <v>17</v>
      </c>
      <c r="D1061">
        <v>10.16</v>
      </c>
      <c r="E1061">
        <v>48.651000000000003</v>
      </c>
      <c r="F1061">
        <v>249.34100000000001</v>
      </c>
      <c r="G1061">
        <v>5.2190000000000003</v>
      </c>
      <c r="H1061" t="s">
        <v>13</v>
      </c>
      <c r="K1061" t="s">
        <v>445</v>
      </c>
    </row>
    <row r="1062" spans="1:11" x14ac:dyDescent="0.4">
      <c r="A1062">
        <v>5</v>
      </c>
      <c r="B1062" t="s">
        <v>18</v>
      </c>
      <c r="D1062">
        <v>10.14</v>
      </c>
      <c r="E1062">
        <v>86.551000000000002</v>
      </c>
      <c r="F1062">
        <v>256.233</v>
      </c>
      <c r="G1062">
        <v>467</v>
      </c>
      <c r="H1062" t="s">
        <v>13</v>
      </c>
      <c r="K1062" t="s">
        <v>444</v>
      </c>
    </row>
    <row r="1063" spans="1:11" x14ac:dyDescent="0.4">
      <c r="A1063">
        <v>6</v>
      </c>
      <c r="B1063" t="s">
        <v>19</v>
      </c>
      <c r="D1063">
        <v>10.16</v>
      </c>
      <c r="E1063">
        <v>75.533000000000001</v>
      </c>
      <c r="F1063">
        <v>272.69799999999998</v>
      </c>
      <c r="G1063">
        <v>46.975000000000001</v>
      </c>
      <c r="H1063" t="s">
        <v>13</v>
      </c>
      <c r="K1063" t="s">
        <v>443</v>
      </c>
    </row>
    <row r="1064" spans="1:11" x14ac:dyDescent="0.4">
      <c r="A1064">
        <v>7</v>
      </c>
      <c r="B1064" t="s">
        <v>20</v>
      </c>
      <c r="D1064">
        <v>10.130000000000001</v>
      </c>
      <c r="E1064">
        <v>24.225999999999999</v>
      </c>
      <c r="F1064">
        <v>229.316</v>
      </c>
      <c r="G1064">
        <v>20.210999999999999</v>
      </c>
      <c r="H1064" t="s">
        <v>13</v>
      </c>
      <c r="K1064" t="s">
        <v>442</v>
      </c>
    </row>
    <row r="1065" spans="1:11" x14ac:dyDescent="0.4">
      <c r="A1065">
        <v>8</v>
      </c>
      <c r="B1065" t="s">
        <v>21</v>
      </c>
      <c r="D1065">
        <v>10.130000000000001</v>
      </c>
      <c r="E1065">
        <v>38.622</v>
      </c>
      <c r="F1065">
        <v>45.686999999999998</v>
      </c>
      <c r="G1065">
        <v>3.948</v>
      </c>
      <c r="H1065" t="s">
        <v>16</v>
      </c>
      <c r="K1065" t="s">
        <v>441</v>
      </c>
    </row>
    <row r="1066" spans="1:11" x14ac:dyDescent="0.4">
      <c r="A1066">
        <v>9</v>
      </c>
      <c r="B1066" t="s">
        <v>22</v>
      </c>
      <c r="D1066">
        <v>9.91</v>
      </c>
      <c r="E1066">
        <v>0.91400000000000003</v>
      </c>
      <c r="G1066">
        <v>10</v>
      </c>
      <c r="H1066" t="s">
        <v>13</v>
      </c>
      <c r="K1066" t="s">
        <v>440</v>
      </c>
    </row>
    <row r="1067" spans="1:11" x14ac:dyDescent="0.4">
      <c r="A1067">
        <v>10</v>
      </c>
      <c r="B1067" t="s">
        <v>22</v>
      </c>
      <c r="K1067" t="s">
        <v>439</v>
      </c>
    </row>
    <row r="1068" spans="1:11" x14ac:dyDescent="0.4">
      <c r="A1068">
        <v>11</v>
      </c>
      <c r="B1068" t="s">
        <v>24</v>
      </c>
      <c r="D1068">
        <v>11.22</v>
      </c>
      <c r="E1068">
        <v>0.26300000000000001</v>
      </c>
      <c r="F1068">
        <v>110.63500000000001</v>
      </c>
      <c r="G1068">
        <v>2</v>
      </c>
      <c r="H1068" t="s">
        <v>13</v>
      </c>
      <c r="K1068" t="s">
        <v>438</v>
      </c>
    </row>
    <row r="1069" spans="1:11" x14ac:dyDescent="0.4">
      <c r="A1069">
        <v>12</v>
      </c>
      <c r="B1069" t="s">
        <v>25</v>
      </c>
      <c r="F1069">
        <v>91.488</v>
      </c>
      <c r="K1069" t="s">
        <v>437</v>
      </c>
    </row>
    <row r="1070" spans="1:11" x14ac:dyDescent="0.4">
      <c r="A1070">
        <v>13</v>
      </c>
      <c r="B1070" t="s">
        <v>26</v>
      </c>
      <c r="D1070">
        <v>9.98</v>
      </c>
      <c r="E1070">
        <v>0.17100000000000001</v>
      </c>
      <c r="F1070">
        <v>98.111000000000004</v>
      </c>
      <c r="G1070">
        <v>2</v>
      </c>
      <c r="H1070" t="s">
        <v>13</v>
      </c>
      <c r="K1070" t="s">
        <v>436</v>
      </c>
    </row>
    <row r="1071" spans="1:11" x14ac:dyDescent="0.4">
      <c r="A1071">
        <v>14</v>
      </c>
      <c r="B1071" t="s">
        <v>27</v>
      </c>
      <c r="D1071">
        <v>10.24</v>
      </c>
      <c r="E1071">
        <v>5.4320000000000004</v>
      </c>
      <c r="F1071">
        <v>74.13</v>
      </c>
      <c r="G1071">
        <v>41</v>
      </c>
      <c r="H1071" t="s">
        <v>13</v>
      </c>
      <c r="K1071" t="s">
        <v>435</v>
      </c>
    </row>
    <row r="1072" spans="1:11" x14ac:dyDescent="0.4">
      <c r="A1072">
        <v>15</v>
      </c>
      <c r="B1072" t="s">
        <v>28</v>
      </c>
      <c r="D1072">
        <v>11.6</v>
      </c>
      <c r="E1072">
        <v>1.49</v>
      </c>
      <c r="F1072">
        <v>101.72</v>
      </c>
      <c r="G1072">
        <v>12</v>
      </c>
      <c r="H1072" t="s">
        <v>16</v>
      </c>
      <c r="K1072" t="s">
        <v>434</v>
      </c>
    </row>
    <row r="1073" spans="1:11" x14ac:dyDescent="0.4">
      <c r="A1073">
        <v>16</v>
      </c>
      <c r="B1073" t="s">
        <v>29</v>
      </c>
      <c r="D1073">
        <v>10.14</v>
      </c>
      <c r="E1073">
        <v>3.0009999999999999</v>
      </c>
      <c r="F1073">
        <v>89.792000000000002</v>
      </c>
      <c r="G1073">
        <v>4.8090000000000002</v>
      </c>
      <c r="H1073" t="s">
        <v>13</v>
      </c>
      <c r="K1073" t="s">
        <v>433</v>
      </c>
    </row>
    <row r="1074" spans="1:11" x14ac:dyDescent="0.4">
      <c r="A1074">
        <v>17</v>
      </c>
      <c r="B1074" t="s">
        <v>22</v>
      </c>
      <c r="K1074" t="s">
        <v>432</v>
      </c>
    </row>
    <row r="1075" spans="1:11" x14ac:dyDescent="0.4">
      <c r="A1075">
        <v>18</v>
      </c>
      <c r="B1075" t="s">
        <v>173</v>
      </c>
      <c r="F1075">
        <v>90.406000000000006</v>
      </c>
      <c r="K1075" t="s">
        <v>431</v>
      </c>
    </row>
    <row r="1076" spans="1:11" x14ac:dyDescent="0.4">
      <c r="A1076">
        <v>19</v>
      </c>
      <c r="B1076" t="s">
        <v>172</v>
      </c>
      <c r="F1076">
        <v>89.227999999999994</v>
      </c>
      <c r="K1076" t="s">
        <v>430</v>
      </c>
    </row>
    <row r="1077" spans="1:11" x14ac:dyDescent="0.4">
      <c r="A1077">
        <v>20</v>
      </c>
      <c r="B1077" t="s">
        <v>171</v>
      </c>
      <c r="D1077">
        <v>9.26</v>
      </c>
      <c r="E1077">
        <v>0.28499999999999998</v>
      </c>
      <c r="F1077">
        <v>74.885999999999996</v>
      </c>
      <c r="G1077">
        <v>3</v>
      </c>
      <c r="H1077" t="s">
        <v>13</v>
      </c>
      <c r="K1077" t="s">
        <v>429</v>
      </c>
    </row>
    <row r="1078" spans="1:11" x14ac:dyDescent="0.4">
      <c r="A1078">
        <v>21</v>
      </c>
      <c r="B1078" t="s">
        <v>22</v>
      </c>
      <c r="K1078" t="s">
        <v>428</v>
      </c>
    </row>
    <row r="1079" spans="1:11" x14ac:dyDescent="0.4">
      <c r="A1079">
        <v>22</v>
      </c>
      <c r="B1079" t="s">
        <v>170</v>
      </c>
      <c r="F1079">
        <v>113.907</v>
      </c>
      <c r="K1079" t="s">
        <v>427</v>
      </c>
    </row>
    <row r="1080" spans="1:11" x14ac:dyDescent="0.4">
      <c r="A1080">
        <v>23</v>
      </c>
      <c r="B1080" t="s">
        <v>169</v>
      </c>
      <c r="D1080">
        <v>10.28</v>
      </c>
      <c r="E1080">
        <v>2.0339999999999998</v>
      </c>
      <c r="F1080">
        <v>74.748999999999995</v>
      </c>
      <c r="G1080">
        <v>17</v>
      </c>
      <c r="H1080" t="s">
        <v>13</v>
      </c>
      <c r="K1080" t="s">
        <v>426</v>
      </c>
    </row>
    <row r="1081" spans="1:11" x14ac:dyDescent="0.4">
      <c r="A1081">
        <v>24</v>
      </c>
      <c r="B1081" t="s">
        <v>168</v>
      </c>
      <c r="F1081">
        <v>57.963000000000001</v>
      </c>
      <c r="K1081" t="s">
        <v>425</v>
      </c>
    </row>
    <row r="1082" spans="1:11" x14ac:dyDescent="0.4">
      <c r="A1082">
        <v>25</v>
      </c>
      <c r="B1082" t="s">
        <v>167</v>
      </c>
      <c r="F1082">
        <v>86.603999999999999</v>
      </c>
      <c r="K1082" t="s">
        <v>424</v>
      </c>
    </row>
    <row r="1083" spans="1:11" x14ac:dyDescent="0.4">
      <c r="A1083">
        <v>26</v>
      </c>
      <c r="B1083" t="s">
        <v>166</v>
      </c>
      <c r="F1083">
        <v>75.304000000000002</v>
      </c>
      <c r="K1083" t="s">
        <v>423</v>
      </c>
    </row>
    <row r="1084" spans="1:11" x14ac:dyDescent="0.4">
      <c r="A1084">
        <v>27</v>
      </c>
      <c r="B1084" t="s">
        <v>165</v>
      </c>
      <c r="D1084">
        <v>10.72</v>
      </c>
      <c r="E1084">
        <v>1.651</v>
      </c>
      <c r="F1084">
        <v>74.126999999999995</v>
      </c>
      <c r="G1084">
        <v>13</v>
      </c>
      <c r="H1084" t="s">
        <v>13</v>
      </c>
      <c r="K1084" t="s">
        <v>422</v>
      </c>
    </row>
    <row r="1085" spans="1:11" x14ac:dyDescent="0.4">
      <c r="A1085">
        <v>28</v>
      </c>
      <c r="B1085" t="s">
        <v>22</v>
      </c>
      <c r="D1085">
        <v>9.76</v>
      </c>
      <c r="E1085">
        <v>0.78300000000000003</v>
      </c>
      <c r="G1085">
        <v>9</v>
      </c>
      <c r="H1085" t="s">
        <v>13</v>
      </c>
      <c r="K1085" t="s">
        <v>421</v>
      </c>
    </row>
    <row r="1086" spans="1:11" x14ac:dyDescent="0.4">
      <c r="A1086">
        <v>29</v>
      </c>
      <c r="B1086" t="s">
        <v>164</v>
      </c>
      <c r="F1086">
        <v>101.84</v>
      </c>
      <c r="K1086" t="s">
        <v>420</v>
      </c>
    </row>
    <row r="1087" spans="1:11" x14ac:dyDescent="0.4">
      <c r="A1087">
        <v>30</v>
      </c>
      <c r="B1087" t="s">
        <v>163</v>
      </c>
      <c r="F1087">
        <v>96.504999999999995</v>
      </c>
      <c r="K1087" t="s">
        <v>419</v>
      </c>
    </row>
    <row r="1088" spans="1:11" x14ac:dyDescent="0.4">
      <c r="A1088">
        <v>31</v>
      </c>
      <c r="B1088" t="s">
        <v>162</v>
      </c>
      <c r="D1088">
        <v>9.2899999999999991</v>
      </c>
      <c r="E1088">
        <v>0.19</v>
      </c>
      <c r="F1088">
        <v>116.66800000000001</v>
      </c>
      <c r="G1088">
        <v>2</v>
      </c>
      <c r="H1088" t="s">
        <v>13</v>
      </c>
      <c r="K1088" t="s">
        <v>418</v>
      </c>
    </row>
    <row r="1089" spans="1:18" x14ac:dyDescent="0.4">
      <c r="A1089">
        <v>32</v>
      </c>
      <c r="B1089" t="s">
        <v>161</v>
      </c>
      <c r="F1089">
        <v>95.195999999999998</v>
      </c>
      <c r="K1089" t="s">
        <v>417</v>
      </c>
    </row>
    <row r="1090" spans="1:18" x14ac:dyDescent="0.4">
      <c r="A1090">
        <v>33</v>
      </c>
      <c r="B1090" t="s">
        <v>160</v>
      </c>
      <c r="D1090">
        <v>8.91</v>
      </c>
      <c r="E1090">
        <v>0.19700000000000001</v>
      </c>
      <c r="F1090">
        <v>52.646000000000001</v>
      </c>
      <c r="G1090">
        <v>2</v>
      </c>
      <c r="H1090" t="s">
        <v>13</v>
      </c>
      <c r="K1090" t="s">
        <v>416</v>
      </c>
    </row>
    <row r="1091" spans="1:18" x14ac:dyDescent="0.4">
      <c r="A1091">
        <v>34</v>
      </c>
      <c r="B1091" t="s">
        <v>159</v>
      </c>
      <c r="D1091">
        <v>9.16</v>
      </c>
      <c r="E1091">
        <v>0.56999999999999995</v>
      </c>
      <c r="F1091">
        <v>62.052</v>
      </c>
      <c r="G1091">
        <v>7</v>
      </c>
      <c r="H1091" t="s">
        <v>13</v>
      </c>
      <c r="K1091" t="s">
        <v>415</v>
      </c>
    </row>
    <row r="1092" spans="1:18" x14ac:dyDescent="0.4">
      <c r="A1092">
        <v>35</v>
      </c>
      <c r="B1092" t="s">
        <v>22</v>
      </c>
      <c r="K1092" t="s">
        <v>414</v>
      </c>
    </row>
    <row r="1093" spans="1:18" x14ac:dyDescent="0.4">
      <c r="A1093">
        <v>36</v>
      </c>
      <c r="B1093" t="s">
        <v>158</v>
      </c>
      <c r="F1093">
        <v>93.878</v>
      </c>
      <c r="K1093" t="s">
        <v>413</v>
      </c>
    </row>
    <row r="1094" spans="1:18" x14ac:dyDescent="0.4">
      <c r="A1094">
        <v>37</v>
      </c>
      <c r="B1094" t="s">
        <v>157</v>
      </c>
      <c r="D1094">
        <v>9.57</v>
      </c>
      <c r="E1094">
        <v>0.214</v>
      </c>
      <c r="F1094">
        <v>67.396000000000001</v>
      </c>
      <c r="G1094">
        <v>2</v>
      </c>
      <c r="H1094" t="s">
        <v>13</v>
      </c>
      <c r="K1094" t="s">
        <v>412</v>
      </c>
    </row>
    <row r="1095" spans="1:18" x14ac:dyDescent="0.4">
      <c r="A1095">
        <v>38</v>
      </c>
      <c r="B1095" t="s">
        <v>156</v>
      </c>
      <c r="F1095">
        <v>117.664</v>
      </c>
      <c r="K1095" t="s">
        <v>411</v>
      </c>
    </row>
    <row r="1097" spans="1:18" x14ac:dyDescent="0.4">
      <c r="A1097" t="s">
        <v>490</v>
      </c>
    </row>
    <row r="1098" spans="1:18" x14ac:dyDescent="0.4">
      <c r="I1098" t="s">
        <v>216</v>
      </c>
      <c r="Q1098" t="s">
        <v>191</v>
      </c>
      <c r="R1098" t="s">
        <v>192</v>
      </c>
    </row>
    <row r="1099" spans="1:18" x14ac:dyDescent="0.4">
      <c r="B1099" t="s">
        <v>3</v>
      </c>
      <c r="C1099" t="s">
        <v>4</v>
      </c>
      <c r="D1099" t="s">
        <v>5</v>
      </c>
      <c r="E1099" t="s">
        <v>6</v>
      </c>
      <c r="F1099" t="s">
        <v>7</v>
      </c>
      <c r="G1099" t="s">
        <v>8</v>
      </c>
      <c r="H1099" t="s">
        <v>217</v>
      </c>
      <c r="I1099" cm="1">
        <f t="array" ref="I1099:J1103">LINEST(H1100:H1106,C1100:C1106,1,1)</f>
        <v>8.2440061088426997E-2</v>
      </c>
      <c r="J1099">
        <v>-2.7459320033186074E-2</v>
      </c>
      <c r="L1099" s="20" t="s">
        <v>218</v>
      </c>
      <c r="Q1099" t="s">
        <v>27</v>
      </c>
      <c r="R1099">
        <v>1.0846</v>
      </c>
    </row>
    <row r="1100" spans="1:18" x14ac:dyDescent="0.4">
      <c r="A1100">
        <v>1</v>
      </c>
      <c r="B1100" t="s">
        <v>12</v>
      </c>
      <c r="C1100" s="44">
        <v>0</v>
      </c>
      <c r="D1100">
        <v>11.98</v>
      </c>
      <c r="E1100">
        <v>3991.1930000000002</v>
      </c>
      <c r="F1100">
        <v>19473.509999999998</v>
      </c>
      <c r="G1100">
        <v>111.88800000000001</v>
      </c>
      <c r="H1100">
        <f>E1100/F1100</f>
        <v>0.20495498757029423</v>
      </c>
      <c r="I1100">
        <v>1.5809442067168755E-3</v>
      </c>
      <c r="J1100">
        <v>0.19170011520660973</v>
      </c>
      <c r="K1100" t="s">
        <v>219</v>
      </c>
      <c r="L1100" s="21">
        <f>IF(G1103&gt;3,C1103,IF(G1104&gt;3,#REF!,IF(G1105&gt;3,C1105,IF(G1106&gt;3,C1106,C1107))))</f>
        <v>58.269859704259297</v>
      </c>
      <c r="Q1100" t="s">
        <v>28</v>
      </c>
      <c r="R1100">
        <v>1.0726</v>
      </c>
    </row>
    <row r="1101" spans="1:18" x14ac:dyDescent="0.4">
      <c r="A1101">
        <v>2</v>
      </c>
      <c r="B1101" t="s">
        <v>14</v>
      </c>
      <c r="C1101" s="44">
        <v>14.567464926064824</v>
      </c>
      <c r="D1101">
        <v>11.97</v>
      </c>
      <c r="E1101">
        <v>18673.133000000002</v>
      </c>
      <c r="F1101">
        <v>13285.254999999999</v>
      </c>
      <c r="G1101">
        <v>904.22500000000002</v>
      </c>
      <c r="H1101">
        <f>E1101/F1101</f>
        <v>1.4055532242324293</v>
      </c>
      <c r="I1101">
        <v>0.99816460878453128</v>
      </c>
      <c r="J1101">
        <v>0.34226008145121617</v>
      </c>
      <c r="K1101" t="s">
        <v>220</v>
      </c>
      <c r="L1101" s="22">
        <f>IF(G1103&gt;10,C1103,IF(G1104&gt;10,#REF!,IF(G1105&gt;10,C1105,IF(G1106&gt;10,C1106,C1107))))</f>
        <v>58.269859704259297</v>
      </c>
      <c r="Q1101" t="s">
        <v>29</v>
      </c>
      <c r="R1101">
        <v>1.1534</v>
      </c>
    </row>
    <row r="1102" spans="1:18" x14ac:dyDescent="0.4">
      <c r="A1102">
        <v>3</v>
      </c>
      <c r="B1102" t="s">
        <v>15</v>
      </c>
      <c r="C1102" s="44">
        <v>29.134929852129648</v>
      </c>
      <c r="D1102">
        <v>12</v>
      </c>
      <c r="E1102">
        <v>37604.620999999999</v>
      </c>
      <c r="F1102">
        <v>16010.102000000001</v>
      </c>
      <c r="G1102">
        <v>1272.6780000000001</v>
      </c>
      <c r="H1102">
        <f>E1102/F1102</f>
        <v>2.3488058352157903</v>
      </c>
      <c r="I1102">
        <v>2719.2148474176856</v>
      </c>
      <c r="J1102">
        <v>5</v>
      </c>
      <c r="Q1102" t="s">
        <v>173</v>
      </c>
      <c r="R1102">
        <v>1.1053999999999999</v>
      </c>
    </row>
    <row r="1103" spans="1:18" x14ac:dyDescent="0.4">
      <c r="A1103">
        <v>4</v>
      </c>
      <c r="B1103" t="s">
        <v>17</v>
      </c>
      <c r="C1103" s="44">
        <v>58.269859704259297</v>
      </c>
      <c r="D1103">
        <v>11.98</v>
      </c>
      <c r="E1103">
        <v>65232.262000000002</v>
      </c>
      <c r="F1103">
        <v>14214.025</v>
      </c>
      <c r="G1103">
        <v>1979.7360000000001</v>
      </c>
      <c r="H1103">
        <f>E1103/F1103</f>
        <v>4.5892885372018135</v>
      </c>
      <c r="I1103">
        <v>318.53416601055574</v>
      </c>
      <c r="J1103">
        <v>0.58570981677496559</v>
      </c>
      <c r="Q1103" t="s">
        <v>172</v>
      </c>
      <c r="R1103" s="10">
        <v>1.0463</v>
      </c>
    </row>
    <row r="1104" spans="1:18" x14ac:dyDescent="0.4">
      <c r="A1104">
        <v>5</v>
      </c>
      <c r="B1104" t="s">
        <v>18</v>
      </c>
      <c r="C1104" s="44">
        <v>116.53971940851859</v>
      </c>
      <c r="D1104">
        <v>12</v>
      </c>
      <c r="E1104">
        <v>197207.766</v>
      </c>
      <c r="F1104">
        <v>21931.449000000001</v>
      </c>
      <c r="G1104">
        <v>3307.5929999999998</v>
      </c>
      <c r="H1104">
        <f t="shared" ref="H1104:H1107" si="211">E1104/F1104</f>
        <v>8.9920080519987522</v>
      </c>
      <c r="Q1104" t="s">
        <v>171</v>
      </c>
      <c r="R1104">
        <v>1.1154999999999999</v>
      </c>
    </row>
    <row r="1105" spans="1:18" x14ac:dyDescent="0.4">
      <c r="A1105">
        <v>6</v>
      </c>
      <c r="B1105" t="s">
        <v>19</v>
      </c>
      <c r="C1105" s="44">
        <v>174.8095791127779</v>
      </c>
      <c r="D1105">
        <v>12</v>
      </c>
      <c r="E1105">
        <v>252729.90599999999</v>
      </c>
      <c r="F1105">
        <v>17537.508000000002</v>
      </c>
      <c r="G1105">
        <v>2927.8049999999998</v>
      </c>
      <c r="H1105">
        <f t="shared" si="211"/>
        <v>14.410821993637862</v>
      </c>
      <c r="Q1105" t="s">
        <v>170</v>
      </c>
      <c r="R1105">
        <v>1.0873999999999999</v>
      </c>
    </row>
    <row r="1106" spans="1:18" x14ac:dyDescent="0.4">
      <c r="A1106">
        <v>7</v>
      </c>
      <c r="B1106" t="s">
        <v>20</v>
      </c>
      <c r="C1106" s="44">
        <v>233.07943881703719</v>
      </c>
      <c r="D1106">
        <v>12</v>
      </c>
      <c r="E1106">
        <v>571124.93799999997</v>
      </c>
      <c r="F1106">
        <v>29293.133000000002</v>
      </c>
      <c r="G1106">
        <v>18446.011999999999</v>
      </c>
      <c r="H1106">
        <f t="shared" si="211"/>
        <v>19.496888161467737</v>
      </c>
      <c r="I1106" s="23" t="s">
        <v>221</v>
      </c>
      <c r="J1106" s="23" t="s">
        <v>222</v>
      </c>
      <c r="K1106" s="9" t="s">
        <v>194</v>
      </c>
      <c r="O1106" s="24" t="s">
        <v>223</v>
      </c>
      <c r="Q1106" t="s">
        <v>169</v>
      </c>
      <c r="R1106">
        <v>1.0898000000000001</v>
      </c>
    </row>
    <row r="1107" spans="1:18" x14ac:dyDescent="0.4">
      <c r="A1107">
        <v>8</v>
      </c>
      <c r="B1107" t="s">
        <v>21</v>
      </c>
      <c r="C1107" s="44">
        <v>291.34929852129648</v>
      </c>
      <c r="D1107">
        <v>12</v>
      </c>
      <c r="E1107">
        <v>287284.93800000002</v>
      </c>
      <c r="F1107">
        <v>13919.142</v>
      </c>
      <c r="G1107">
        <v>3534.11</v>
      </c>
      <c r="H1107">
        <f t="shared" si="211"/>
        <v>20.639557955511915</v>
      </c>
      <c r="I1107">
        <f>AVERAGE(I1110:I1112)</f>
        <v>3.8392453635999124</v>
      </c>
      <c r="J1107">
        <v>256.39999999999998</v>
      </c>
      <c r="Q1107" t="s">
        <v>168</v>
      </c>
      <c r="R1107">
        <v>1.0536000000000001</v>
      </c>
    </row>
    <row r="1108" spans="1:18" x14ac:dyDescent="0.4">
      <c r="A1108">
        <v>9</v>
      </c>
      <c r="B1108" t="s">
        <v>22</v>
      </c>
      <c r="D1108">
        <v>12</v>
      </c>
      <c r="E1108">
        <v>6194.625</v>
      </c>
      <c r="G1108">
        <v>298.01499999999999</v>
      </c>
      <c r="I1108" s="23" t="s">
        <v>224</v>
      </c>
      <c r="J1108" s="9" t="s">
        <v>225</v>
      </c>
      <c r="K1108" s="9" t="s">
        <v>226</v>
      </c>
      <c r="Q1108" t="s">
        <v>167</v>
      </c>
      <c r="R1108" s="10">
        <v>1.1217999999999999</v>
      </c>
    </row>
    <row r="1109" spans="1:18" x14ac:dyDescent="0.4">
      <c r="A1109">
        <v>10</v>
      </c>
      <c r="B1109" t="s">
        <v>22</v>
      </c>
      <c r="L1109" s="23" t="s">
        <v>227</v>
      </c>
      <c r="M1109" s="23" t="s">
        <v>228</v>
      </c>
      <c r="N1109" s="9" t="s">
        <v>231</v>
      </c>
      <c r="O1109" s="9"/>
      <c r="P1109" s="9"/>
      <c r="Q1109" t="s">
        <v>166</v>
      </c>
      <c r="R1109">
        <v>1.198</v>
      </c>
    </row>
    <row r="1110" spans="1:18" x14ac:dyDescent="0.4">
      <c r="A1110">
        <v>11</v>
      </c>
      <c r="B1110" t="s">
        <v>24</v>
      </c>
      <c r="D1110">
        <v>12.02</v>
      </c>
      <c r="E1110">
        <v>2488.6669999999999</v>
      </c>
      <c r="F1110">
        <v>5289.1940000000004</v>
      </c>
      <c r="G1110">
        <v>52.667000000000002</v>
      </c>
      <c r="H1110">
        <f t="shared" ref="H1110:H1115" si="212">E1110/F1110</f>
        <v>0.4705191376984848</v>
      </c>
      <c r="I1110">
        <f>((H1110-$J$1099)/$I$1099)</f>
        <v>6.0404911296405803</v>
      </c>
      <c r="J1110">
        <f>(I1110-IF(I1107&gt;0,I1107,0))</f>
        <v>2.2012457660406679</v>
      </c>
      <c r="K1110">
        <f>J1110*1.1</f>
        <v>2.4213703426447348</v>
      </c>
      <c r="L1110">
        <f>AVERAGE(K1110:K1112)</f>
        <v>0</v>
      </c>
      <c r="M1110">
        <f>STDEV(K1111:K1112)</f>
        <v>0.89559176518147288</v>
      </c>
      <c r="N1110" t="str">
        <f>_xlfn.CONCAT(ROUND(L1110,1)," ± ",ROUND(M1110,1))</f>
        <v>0 ± 0.9</v>
      </c>
      <c r="Q1110" t="s">
        <v>165</v>
      </c>
      <c r="R1110">
        <v>1.1537999999999999</v>
      </c>
    </row>
    <row r="1111" spans="1:18" x14ac:dyDescent="0.4">
      <c r="A1111">
        <v>12</v>
      </c>
      <c r="B1111" t="s">
        <v>25</v>
      </c>
      <c r="D1111">
        <v>12.02</v>
      </c>
      <c r="E1111">
        <v>1638.6079999999999</v>
      </c>
      <c r="F1111">
        <v>6667.125</v>
      </c>
      <c r="G1111">
        <v>59.741999999999997</v>
      </c>
      <c r="H1111">
        <f t="shared" si="212"/>
        <v>0.24577430301666758</v>
      </c>
      <c r="I1111">
        <f t="shared" ref="I1111:I1115" si="213">((H1111-$J$1099)/$I$1099)</f>
        <v>3.3143306717928964</v>
      </c>
      <c r="J1111">
        <f>(I1111-IF(I1107&gt;0,I1107,0))</f>
        <v>-0.524914691807016</v>
      </c>
      <c r="K1111">
        <f>J1111*1.1</f>
        <v>-0.57740616098771769</v>
      </c>
      <c r="Q1111" t="s">
        <v>164</v>
      </c>
      <c r="R1111">
        <v>1.1183000000000001</v>
      </c>
    </row>
    <row r="1112" spans="1:18" x14ac:dyDescent="0.4">
      <c r="A1112">
        <v>13</v>
      </c>
      <c r="B1112" t="s">
        <v>26</v>
      </c>
      <c r="D1112">
        <v>12.02</v>
      </c>
      <c r="E1112">
        <v>823.78099999999995</v>
      </c>
      <c r="F1112">
        <v>5460.875</v>
      </c>
      <c r="G1112">
        <v>17.727</v>
      </c>
      <c r="H1112">
        <f t="shared" si="212"/>
        <v>0.15085146611120012</v>
      </c>
      <c r="I1112">
        <f t="shared" si="213"/>
        <v>2.1629142893662605</v>
      </c>
      <c r="J1112">
        <f>(I1112-IF(I1107&gt;0,I1107,0))</f>
        <v>-1.6763310742336519</v>
      </c>
      <c r="K1112" s="30">
        <f>J1112*1.1</f>
        <v>-1.8439641816570171</v>
      </c>
      <c r="L1112" s="25" t="s">
        <v>227</v>
      </c>
      <c r="M1112" s="25" t="s">
        <v>228</v>
      </c>
      <c r="N1112" s="26" t="s">
        <v>229</v>
      </c>
      <c r="O1112" s="26" t="s">
        <v>230</v>
      </c>
      <c r="P1112" s="26" t="s">
        <v>231</v>
      </c>
      <c r="Q1112" t="s">
        <v>163</v>
      </c>
      <c r="R1112">
        <v>1.1448</v>
      </c>
    </row>
    <row r="1113" spans="1:18" x14ac:dyDescent="0.4">
      <c r="A1113">
        <v>14</v>
      </c>
      <c r="B1113" t="s">
        <v>27</v>
      </c>
      <c r="D1113">
        <v>12.02</v>
      </c>
      <c r="E1113">
        <v>70313.898000000001</v>
      </c>
      <c r="F1113">
        <v>6517.9470000000001</v>
      </c>
      <c r="G1113">
        <v>3540.625</v>
      </c>
      <c r="H1113">
        <f t="shared" si="212"/>
        <v>10.787736997554598</v>
      </c>
      <c r="I1113">
        <f t="shared" si="213"/>
        <v>131.18860144932657</v>
      </c>
      <c r="J1113">
        <f>(I1113-IF($I$1107&gt;0,$I$1107,0))</f>
        <v>127.34935608572665</v>
      </c>
      <c r="K1113">
        <f>J1113/R1099*1.1</f>
        <v>129.15756195306966</v>
      </c>
      <c r="L1113" s="27">
        <f>AVERAGE(K1113:K1115)</f>
        <v>127.98833877455597</v>
      </c>
      <c r="M1113" s="27">
        <f>STDEV(K1113:K1115)</f>
        <v>5.8367136164062199</v>
      </c>
      <c r="N1113" s="28">
        <f>L1113/J1107*100</f>
        <v>49.917448820029634</v>
      </c>
      <c r="O1113" s="29">
        <f>M1113/J1107*100</f>
        <v>2.2764093667730969</v>
      </c>
      <c r="P1113" s="29" t="str">
        <f>_xlfn.CONCAT(ROUND(N1113,1)," ± ",ROUND(O1113,1))</f>
        <v>49.9 ± 2.3</v>
      </c>
      <c r="Q1113" t="s">
        <v>162</v>
      </c>
      <c r="R1113">
        <v>1.0492999999999999</v>
      </c>
    </row>
    <row r="1114" spans="1:18" x14ac:dyDescent="0.4">
      <c r="A1114">
        <v>15</v>
      </c>
      <c r="B1114" t="s">
        <v>28</v>
      </c>
      <c r="D1114">
        <v>12.03</v>
      </c>
      <c r="E1114">
        <v>73789.883000000002</v>
      </c>
      <c r="F1114">
        <v>6712.6419999999998</v>
      </c>
      <c r="G1114">
        <v>1298.8969999999999</v>
      </c>
      <c r="H1114">
        <f t="shared" si="212"/>
        <v>10.992673674538283</v>
      </c>
      <c r="I1114">
        <f t="shared" si="213"/>
        <v>133.6744884595735</v>
      </c>
      <c r="J1114">
        <f t="shared" ref="J1114:J1115" si="214">(I1114-IF($I$1107&gt;0,$I$1107,0))</f>
        <v>129.8352430959736</v>
      </c>
      <c r="K1114">
        <f>J1114/R1100*1.1</f>
        <v>133.15193679430448</v>
      </c>
      <c r="Q1114" t="s">
        <v>161</v>
      </c>
      <c r="R1114">
        <v>1.0704</v>
      </c>
    </row>
    <row r="1115" spans="1:18" x14ac:dyDescent="0.4">
      <c r="A1115">
        <v>16</v>
      </c>
      <c r="B1115" t="s">
        <v>29</v>
      </c>
      <c r="D1115">
        <v>12.03</v>
      </c>
      <c r="E1115">
        <v>68760.452999999994</v>
      </c>
      <c r="F1115">
        <v>6363.6369999999997</v>
      </c>
      <c r="G1115">
        <v>1928.375</v>
      </c>
      <c r="H1115">
        <f t="shared" si="212"/>
        <v>10.805212962335846</v>
      </c>
      <c r="I1115">
        <f t="shared" si="213"/>
        <v>131.40058533859738</v>
      </c>
      <c r="J1115">
        <f t="shared" si="214"/>
        <v>127.56133997499747</v>
      </c>
      <c r="K1115" s="30">
        <f>J1115/R1101*1.1</f>
        <v>121.65551757629376</v>
      </c>
      <c r="Q1115" t="s">
        <v>160</v>
      </c>
      <c r="R1115">
        <v>1.1589</v>
      </c>
    </row>
    <row r="1116" spans="1:18" x14ac:dyDescent="0.4">
      <c r="A1116">
        <v>17</v>
      </c>
      <c r="B1116" t="s">
        <v>22</v>
      </c>
      <c r="L1116" s="23" t="s">
        <v>227</v>
      </c>
      <c r="M1116" s="23" t="s">
        <v>228</v>
      </c>
      <c r="N1116" s="9" t="s">
        <v>231</v>
      </c>
      <c r="Q1116" t="s">
        <v>159</v>
      </c>
      <c r="R1116">
        <v>1.0206</v>
      </c>
    </row>
    <row r="1117" spans="1:18" x14ac:dyDescent="0.4">
      <c r="A1117">
        <v>18</v>
      </c>
      <c r="B1117" t="s">
        <v>173</v>
      </c>
      <c r="D1117">
        <v>12.03</v>
      </c>
      <c r="E1117">
        <v>2023.26</v>
      </c>
      <c r="F1117">
        <v>3930.0749999999998</v>
      </c>
      <c r="G1117">
        <v>36.781999999999996</v>
      </c>
      <c r="H1117">
        <f t="shared" ref="H1117:H1119" si="215">E1117/F1117</f>
        <v>0.51481460277475621</v>
      </c>
      <c r="I1117">
        <f t="shared" ref="I1117:I1119" si="216">((H1117-$J$1099)/$I$1099)</f>
        <v>6.5777962273255417</v>
      </c>
      <c r="J1117">
        <f>(I1117-IF($I$1107&gt;0,$I$1107,0))</f>
        <v>2.7385508637256293</v>
      </c>
      <c r="K1117">
        <f>J1117/R1101*1.1</f>
        <v>2.611761704610883</v>
      </c>
      <c r="L1117">
        <f>AVERAGE(K1117:K1119)</f>
        <v>0.601807062595616</v>
      </c>
      <c r="M1117">
        <f>STDEV(K1117:K1119)</f>
        <v>1.79255795477213</v>
      </c>
      <c r="N1117" t="str">
        <f>_xlfn.CONCAT(ROUND(L1117,1)," ± ",ROUND(M1117,1))</f>
        <v>0.6 ± 1.8</v>
      </c>
      <c r="Q1117" t="s">
        <v>158</v>
      </c>
      <c r="R1117">
        <v>1.1289</v>
      </c>
    </row>
    <row r="1118" spans="1:18" x14ac:dyDescent="0.4">
      <c r="A1118">
        <v>19</v>
      </c>
      <c r="B1118" t="s">
        <v>172</v>
      </c>
      <c r="D1118">
        <v>12.03</v>
      </c>
      <c r="E1118">
        <v>1382.26</v>
      </c>
      <c r="F1118">
        <v>6277.9639999999999</v>
      </c>
      <c r="G1118">
        <v>24.861999999999998</v>
      </c>
      <c r="H1118">
        <f t="shared" si="215"/>
        <v>0.22017647759687695</v>
      </c>
      <c r="I1118">
        <f t="shared" si="216"/>
        <v>3.0038284101274924</v>
      </c>
      <c r="J1118">
        <f t="shared" ref="J1118:J1119" si="217">(I1118-IF($I$1107&gt;0,$I$1107,0))</f>
        <v>-0.83541695347242007</v>
      </c>
      <c r="K1118">
        <f>J1118/R1102*1.1</f>
        <v>-0.8313358502077639</v>
      </c>
      <c r="Q1118" t="s">
        <v>157</v>
      </c>
      <c r="R1118">
        <v>1.1950000000000001</v>
      </c>
    </row>
    <row r="1119" spans="1:18" x14ac:dyDescent="0.4">
      <c r="A1119">
        <v>20</v>
      </c>
      <c r="B1119" t="s">
        <v>171</v>
      </c>
      <c r="D1119">
        <v>12.03</v>
      </c>
      <c r="E1119">
        <v>642.29</v>
      </c>
      <c r="F1119">
        <v>2207.1190000000001</v>
      </c>
      <c r="G1119">
        <v>17.748999999999999</v>
      </c>
      <c r="H1119">
        <f t="shared" si="215"/>
        <v>0.29100832352039013</v>
      </c>
      <c r="I1119">
        <f t="shared" si="216"/>
        <v>3.8630204702539084</v>
      </c>
      <c r="J1119">
        <f t="shared" si="217"/>
        <v>2.3775106653995959E-2</v>
      </c>
      <c r="K1119">
        <f>J1119/R1103*1.1</f>
        <v>2.4995333383728908E-2</v>
      </c>
      <c r="L1119" s="23"/>
      <c r="M1119" s="23"/>
      <c r="N1119" s="9"/>
      <c r="Q1119" t="s">
        <v>156</v>
      </c>
      <c r="R1119">
        <v>1.1716</v>
      </c>
    </row>
    <row r="1120" spans="1:18" x14ac:dyDescent="0.4">
      <c r="A1120">
        <v>21</v>
      </c>
      <c r="B1120" t="s">
        <v>22</v>
      </c>
      <c r="L1120" s="23" t="s">
        <v>227</v>
      </c>
      <c r="M1120" s="23" t="s">
        <v>228</v>
      </c>
      <c r="N1120" s="9" t="s">
        <v>231</v>
      </c>
    </row>
    <row r="1121" spans="1:14" x14ac:dyDescent="0.4">
      <c r="A1121">
        <v>22</v>
      </c>
      <c r="B1121" t="s">
        <v>170</v>
      </c>
      <c r="D1121">
        <v>12.05</v>
      </c>
      <c r="E1121">
        <v>636.43399999999997</v>
      </c>
      <c r="F1121">
        <v>4603.3459999999995</v>
      </c>
      <c r="G1121">
        <v>18.870999999999999</v>
      </c>
      <c r="H1121">
        <f>E1121/F1121</f>
        <v>0.13825465215953786</v>
      </c>
      <c r="I1121">
        <f>((H1121-$J$1099)/$I$1099)</f>
        <v>2.0101146215184817</v>
      </c>
      <c r="J1121">
        <f>(I1121-IF($I$1107&gt;0,$I$1107,0))</f>
        <v>-1.8291307420814307</v>
      </c>
      <c r="K1121">
        <f t="shared" ref="K1121:K1126" si="218">J1121/R1104*1.1</f>
        <v>-1.8037147613532714</v>
      </c>
      <c r="L1121">
        <f>AVERAGE(K1121:K1123)</f>
        <v>-2.5035900152850017</v>
      </c>
      <c r="M1121">
        <f>STDEV(K1122:K1123)</f>
        <v>0.32754187568711179</v>
      </c>
      <c r="N1121" t="str">
        <f>_xlfn.CONCAT(ROUND(L1121,1)," ± ",ROUND(M1121,1))</f>
        <v>-2.5 ± 0.3</v>
      </c>
    </row>
    <row r="1122" spans="1:14" x14ac:dyDescent="0.4">
      <c r="A1122">
        <v>23</v>
      </c>
      <c r="B1122" t="s">
        <v>169</v>
      </c>
      <c r="D1122">
        <v>12.07</v>
      </c>
      <c r="E1122">
        <v>364.25700000000001</v>
      </c>
      <c r="F1122">
        <v>4832.7299999999996</v>
      </c>
      <c r="G1122">
        <v>11.945</v>
      </c>
      <c r="H1122">
        <f t="shared" ref="H1122:H1126" si="219">E1122/F1122</f>
        <v>7.5372925861780002E-2</v>
      </c>
      <c r="I1122">
        <f t="shared" ref="I1122:I1126" si="220">((H1122-$J$1099)/$I$1099)</f>
        <v>1.2473577110121981</v>
      </c>
      <c r="J1122">
        <f t="shared" ref="J1122:J1123" si="221">(I1122-IF($I$1107&gt;0,$I$1107,0))</f>
        <v>-2.5918876525877144</v>
      </c>
      <c r="K1122">
        <f t="shared" si="218"/>
        <v>-2.621920560829949</v>
      </c>
    </row>
    <row r="1123" spans="1:14" x14ac:dyDescent="0.4">
      <c r="A1123">
        <v>24</v>
      </c>
      <c r="B1123" t="s">
        <v>168</v>
      </c>
      <c r="D1123">
        <v>12.05</v>
      </c>
      <c r="E1123">
        <v>194.61099999999999</v>
      </c>
      <c r="F1123">
        <v>5250.1049999999996</v>
      </c>
      <c r="G1123">
        <v>5.97</v>
      </c>
      <c r="H1123">
        <f t="shared" si="219"/>
        <v>3.7068020544351016E-2</v>
      </c>
      <c r="I1123">
        <f t="shared" si="220"/>
        <v>0.78271825282035712</v>
      </c>
      <c r="J1123">
        <f t="shared" si="221"/>
        <v>-3.0565271107795553</v>
      </c>
      <c r="K1123">
        <f t="shared" si="218"/>
        <v>-3.0851347236717848</v>
      </c>
      <c r="L1123" s="23" t="s">
        <v>227</v>
      </c>
      <c r="M1123" s="23" t="s">
        <v>228</v>
      </c>
      <c r="N1123" s="9" t="s">
        <v>231</v>
      </c>
    </row>
    <row r="1124" spans="1:14" x14ac:dyDescent="0.4">
      <c r="A1124">
        <v>25</v>
      </c>
      <c r="B1124" t="s">
        <v>167</v>
      </c>
      <c r="D1124">
        <v>12.05</v>
      </c>
      <c r="E1124">
        <v>426.77800000000002</v>
      </c>
      <c r="F1124">
        <v>4574.33</v>
      </c>
      <c r="G1124">
        <v>8.9550000000000001</v>
      </c>
      <c r="H1124">
        <f t="shared" si="219"/>
        <v>9.3298472125972559E-2</v>
      </c>
      <c r="I1124">
        <f t="shared" si="220"/>
        <v>1.4647950348997341</v>
      </c>
      <c r="J1124">
        <f>(I1124-IF($I$1107&gt;0,$I$1107,0))</f>
        <v>-2.3744503287001786</v>
      </c>
      <c r="K1124">
        <f t="shared" si="218"/>
        <v>-2.4790198951881135</v>
      </c>
      <c r="L1124">
        <f>AVERAGE(K1124:K1126)</f>
        <v>-2.7457303937170359</v>
      </c>
      <c r="M1124">
        <f>STDEV(K1124:K1126)</f>
        <v>0.23256688358071759</v>
      </c>
      <c r="N1124" t="str">
        <f>_xlfn.CONCAT(ROUND(L1124,1)," ± ",ROUND(M1124,1))</f>
        <v>-2.7 ± 0.2</v>
      </c>
    </row>
    <row r="1125" spans="1:14" x14ac:dyDescent="0.4">
      <c r="A1125">
        <v>26</v>
      </c>
      <c r="B1125" t="s">
        <v>166</v>
      </c>
      <c r="D1125">
        <v>12.05</v>
      </c>
      <c r="E1125">
        <v>235.70500000000001</v>
      </c>
      <c r="F1125">
        <v>5271.7690000000002</v>
      </c>
      <c r="G1125">
        <v>5.16</v>
      </c>
      <c r="H1125">
        <f t="shared" si="219"/>
        <v>4.4710798215930936E-2</v>
      </c>
      <c r="I1125">
        <f t="shared" si="220"/>
        <v>0.8754253368602648</v>
      </c>
      <c r="J1125">
        <f t="shared" ref="J1125:J1126" si="222">(I1125-IF($I$1107&gt;0,$I$1107,0))</f>
        <v>-2.9638200267396475</v>
      </c>
      <c r="K1125">
        <f t="shared" si="218"/>
        <v>-2.9062239520534967</v>
      </c>
    </row>
    <row r="1126" spans="1:14" x14ac:dyDescent="0.4">
      <c r="A1126">
        <v>27</v>
      </c>
      <c r="B1126" t="s">
        <v>165</v>
      </c>
      <c r="D1126">
        <v>12.06</v>
      </c>
      <c r="E1126">
        <v>154.22900000000001</v>
      </c>
      <c r="F1126">
        <v>4675.4470000000001</v>
      </c>
      <c r="G1126">
        <v>13.18</v>
      </c>
      <c r="H1126">
        <f t="shared" si="219"/>
        <v>3.2987006376074844E-2</v>
      </c>
      <c r="I1126">
        <f t="shared" si="220"/>
        <v>0.73321544903302383</v>
      </c>
      <c r="J1126">
        <f t="shared" si="222"/>
        <v>-3.1060299145668884</v>
      </c>
      <c r="K1126">
        <f t="shared" si="218"/>
        <v>-2.851947333909497</v>
      </c>
      <c r="L1126" s="23"/>
      <c r="M1126" s="23"/>
      <c r="N1126" s="9"/>
    </row>
    <row r="1127" spans="1:14" x14ac:dyDescent="0.4">
      <c r="A1127">
        <v>28</v>
      </c>
      <c r="B1127" t="s">
        <v>22</v>
      </c>
      <c r="L1127" s="23" t="s">
        <v>227</v>
      </c>
      <c r="M1127" s="23" t="s">
        <v>228</v>
      </c>
      <c r="N1127" s="9" t="s">
        <v>231</v>
      </c>
    </row>
    <row r="1128" spans="1:14" x14ac:dyDescent="0.4">
      <c r="A1128">
        <v>29</v>
      </c>
      <c r="B1128" t="s">
        <v>164</v>
      </c>
      <c r="D1128">
        <v>12.07</v>
      </c>
      <c r="E1128">
        <v>219.136</v>
      </c>
      <c r="F1128">
        <v>3868.886</v>
      </c>
      <c r="G1128">
        <v>6.05</v>
      </c>
      <c r="H1128">
        <f>E1128/F1128</f>
        <v>5.6640593700615631E-2</v>
      </c>
      <c r="I1128">
        <f>((H1128-$J$1099)/$I$1099)</f>
        <v>1.0201340540443598</v>
      </c>
      <c r="J1128">
        <f>(I1128-IF($I$1107&gt;0,$I$1107,0))</f>
        <v>-2.8191113095555527</v>
      </c>
      <c r="K1128">
        <f>J1128/R1110*1.1</f>
        <v>-2.6876602881878213</v>
      </c>
      <c r="L1128">
        <f>AVERAGE(K1128:K1130)</f>
        <v>-2.8150835446613898</v>
      </c>
      <c r="M1128">
        <f>STDEV(K1129:K1130)</f>
        <v>9.6738280860913017E-2</v>
      </c>
      <c r="N1128" t="str">
        <f>_xlfn.CONCAT(ROUND(L1128,1)," ± ",ROUND(M1128,1))</f>
        <v>-2.8 ± 0.1</v>
      </c>
    </row>
    <row r="1129" spans="1:14" x14ac:dyDescent="0.4">
      <c r="A1129">
        <v>30</v>
      </c>
      <c r="B1129" t="s">
        <v>163</v>
      </c>
      <c r="D1129">
        <v>12.07</v>
      </c>
      <c r="E1129">
        <v>233.66300000000001</v>
      </c>
      <c r="F1129">
        <v>5558.2560000000003</v>
      </c>
      <c r="G1129">
        <v>6.202</v>
      </c>
      <c r="H1129">
        <f t="shared" ref="H1129:H1133" si="223">E1129/F1129</f>
        <v>4.2038905728703391E-2</v>
      </c>
      <c r="I1129">
        <f t="shared" ref="I1129:I1137" si="224">((H1129-$J$1099)/$I$1099)</f>
        <v>0.8430152142578371</v>
      </c>
      <c r="J1129">
        <f t="shared" ref="J1129:J1130" si="225">(I1129-IF($I$1107&gt;0,$I$1107,0))</f>
        <v>-2.9962301493420753</v>
      </c>
      <c r="K1129">
        <f t="shared" ref="K1129:K1133" si="226">J1129/R1111*1.1</f>
        <v>-2.9471994672952544</v>
      </c>
    </row>
    <row r="1130" spans="1:14" x14ac:dyDescent="0.4">
      <c r="A1130">
        <v>31</v>
      </c>
      <c r="B1130" t="s">
        <v>162</v>
      </c>
      <c r="D1130">
        <v>12.07</v>
      </c>
      <c r="E1130">
        <v>240.55699999999999</v>
      </c>
      <c r="F1130">
        <v>5019.6090000000004</v>
      </c>
      <c r="G1130">
        <v>10.898999999999999</v>
      </c>
      <c r="H1130">
        <f t="shared" si="223"/>
        <v>4.7923453798891499E-2</v>
      </c>
      <c r="I1130">
        <f t="shared" si="224"/>
        <v>0.91439492931986521</v>
      </c>
      <c r="J1130">
        <f t="shared" si="225"/>
        <v>-2.9248504342800472</v>
      </c>
      <c r="K1130">
        <f t="shared" si="226"/>
        <v>-2.8103908785010936</v>
      </c>
      <c r="L1130" s="23" t="s">
        <v>227</v>
      </c>
      <c r="M1130" s="23" t="s">
        <v>228</v>
      </c>
      <c r="N1130" s="9" t="s">
        <v>231</v>
      </c>
    </row>
    <row r="1131" spans="1:14" x14ac:dyDescent="0.4">
      <c r="A1131">
        <v>32</v>
      </c>
      <c r="B1131" t="s">
        <v>161</v>
      </c>
      <c r="D1131">
        <v>12.04</v>
      </c>
      <c r="E1131">
        <v>192.28399999999999</v>
      </c>
      <c r="F1131">
        <v>4571.5209999999997</v>
      </c>
      <c r="G1131">
        <v>3.0960000000000001</v>
      </c>
      <c r="H1131">
        <f t="shared" si="223"/>
        <v>4.2061274573604715E-2</v>
      </c>
      <c r="I1131">
        <f t="shared" si="224"/>
        <v>0.84328654890516752</v>
      </c>
      <c r="J1131">
        <f>(I1131-IF($I$1107&gt;0,$I$1107,0))</f>
        <v>-2.9959588146947449</v>
      </c>
      <c r="K1131">
        <f t="shared" si="226"/>
        <v>-3.1407173317108739</v>
      </c>
      <c r="L1131">
        <f>AVERAGE(K1131:K1133)</f>
        <v>-3.1445169873497849</v>
      </c>
      <c r="M1131">
        <f>STDEV(K1131:K1133)</f>
        <v>0.11398872172803615</v>
      </c>
      <c r="N1131" t="str">
        <f>_xlfn.CONCAT(ROUND(L1131,1)," ± ",ROUND(M1131,1))</f>
        <v>-3.1 ± 0.1</v>
      </c>
    </row>
    <row r="1132" spans="1:14" x14ac:dyDescent="0.4">
      <c r="A1132">
        <v>33</v>
      </c>
      <c r="B1132" t="s">
        <v>160</v>
      </c>
      <c r="D1132">
        <v>12.09</v>
      </c>
      <c r="E1132">
        <v>138.679</v>
      </c>
      <c r="F1132">
        <v>5043.4369999999999</v>
      </c>
      <c r="G1132">
        <v>7.0529999999999999</v>
      </c>
      <c r="H1132">
        <f t="shared" si="223"/>
        <v>2.7496923229139176E-2</v>
      </c>
      <c r="I1132">
        <f t="shared" si="224"/>
        <v>0.66662060334208129</v>
      </c>
      <c r="J1132">
        <f t="shared" ref="J1132:J1133" si="227">(I1132-IF($I$1107&gt;0,$I$1107,0))</f>
        <v>-3.1726247602578312</v>
      </c>
      <c r="K1132">
        <f t="shared" si="226"/>
        <v>-3.2603580309077116</v>
      </c>
    </row>
    <row r="1133" spans="1:14" x14ac:dyDescent="0.4">
      <c r="A1133">
        <v>34</v>
      </c>
      <c r="B1133" t="s">
        <v>159</v>
      </c>
      <c r="D1133">
        <v>12.06</v>
      </c>
      <c r="E1133">
        <v>129.18700000000001</v>
      </c>
      <c r="F1133">
        <v>5033.665</v>
      </c>
      <c r="G1133">
        <v>6.8410000000000002</v>
      </c>
      <c r="H1133">
        <f t="shared" si="223"/>
        <v>2.5664600246540048E-2</v>
      </c>
      <c r="I1133">
        <f t="shared" si="224"/>
        <v>0.64439447979962383</v>
      </c>
      <c r="J1133">
        <f t="shared" si="227"/>
        <v>-3.1948508838002887</v>
      </c>
      <c r="K1133">
        <f t="shared" si="226"/>
        <v>-3.0324755994307684</v>
      </c>
      <c r="L1133" s="23"/>
      <c r="M1133" s="23"/>
      <c r="N1133" s="9"/>
    </row>
    <row r="1134" spans="1:14" x14ac:dyDescent="0.4">
      <c r="A1134">
        <v>35</v>
      </c>
      <c r="B1134" t="s">
        <v>22</v>
      </c>
      <c r="L1134" s="23" t="s">
        <v>227</v>
      </c>
      <c r="M1134" s="23" t="s">
        <v>228</v>
      </c>
      <c r="N1134" s="9" t="s">
        <v>231</v>
      </c>
    </row>
    <row r="1135" spans="1:14" x14ac:dyDescent="0.4">
      <c r="A1135">
        <v>36</v>
      </c>
      <c r="B1135" t="s">
        <v>158</v>
      </c>
      <c r="D1135">
        <v>12.09</v>
      </c>
      <c r="E1135">
        <v>207.505</v>
      </c>
      <c r="F1135">
        <v>3966.2049999999999</v>
      </c>
      <c r="G1135">
        <v>4.5510000000000002</v>
      </c>
      <c r="H1135">
        <f t="shared" ref="H1135:H1137" si="228">E1135/F1135</f>
        <v>5.2318274017606248E-2</v>
      </c>
      <c r="I1135">
        <f t="shared" si="224"/>
        <v>0.96770420833654092</v>
      </c>
      <c r="J1135">
        <f>(I1135-IF($I$1107&gt;0,$I$1107,0))</f>
        <v>-2.8715411552633716</v>
      </c>
      <c r="K1135">
        <f>J1135/R1116*1.1</f>
        <v>-3.0949395167447671</v>
      </c>
      <c r="L1135">
        <f>AVERAGE(K1135:K1137)</f>
        <v>-2.8481630875546551</v>
      </c>
      <c r="M1135">
        <f>STDEV(K1136:K1137)</f>
        <v>3.2062551996764894E-2</v>
      </c>
      <c r="N1135" t="str">
        <f>_xlfn.CONCAT(ROUND(L1135,1)," ± ",ROUND(M1135,1))</f>
        <v>-2.8 ± 0</v>
      </c>
    </row>
    <row r="1136" spans="1:14" x14ac:dyDescent="0.4">
      <c r="A1136">
        <v>37</v>
      </c>
      <c r="B1136" t="s">
        <v>157</v>
      </c>
      <c r="D1136">
        <v>12.07</v>
      </c>
      <c r="E1136">
        <v>240.37899999999999</v>
      </c>
      <c r="F1136">
        <v>3977.5329999999999</v>
      </c>
      <c r="G1136">
        <v>19.911000000000001</v>
      </c>
      <c r="H1136">
        <f t="shared" si="228"/>
        <v>6.0434193757789058E-2</v>
      </c>
      <c r="I1136">
        <f t="shared" si="224"/>
        <v>1.0661505174856509</v>
      </c>
      <c r="J1136">
        <f t="shared" ref="J1136:J1137" si="229">(I1136-IF($I$1107&gt;0,$I$1107,0))</f>
        <v>-2.7730948461142617</v>
      </c>
      <c r="K1136">
        <f t="shared" ref="K1136:K1137" si="230">J1136/R1117*1.1</f>
        <v>-2.7021032250205401</v>
      </c>
    </row>
    <row r="1137" spans="1:14" x14ac:dyDescent="0.4">
      <c r="A1137">
        <v>38</v>
      </c>
      <c r="B1137" t="s">
        <v>156</v>
      </c>
      <c r="D1137">
        <v>12.09</v>
      </c>
      <c r="E1137">
        <v>157.595</v>
      </c>
      <c r="F1137">
        <v>3666.0819999999999</v>
      </c>
      <c r="G1137">
        <v>5.5359999999999996</v>
      </c>
      <c r="H1137">
        <f t="shared" si="228"/>
        <v>4.2987309067282181E-2</v>
      </c>
      <c r="I1137">
        <f t="shared" si="224"/>
        <v>0.85451937044182524</v>
      </c>
      <c r="J1137">
        <f t="shared" si="229"/>
        <v>-2.9847259931580874</v>
      </c>
      <c r="K1137">
        <f t="shared" si="230"/>
        <v>-2.7474465208986576</v>
      </c>
      <c r="L1137" s="23"/>
      <c r="M1137" s="23"/>
      <c r="N1137" s="9"/>
    </row>
    <row r="1139" spans="1:14" x14ac:dyDescent="0.4">
      <c r="A1139" t="s">
        <v>489</v>
      </c>
    </row>
    <row r="1141" spans="1:14" x14ac:dyDescent="0.4">
      <c r="B1141" t="s">
        <v>3</v>
      </c>
      <c r="C1141" t="s">
        <v>4</v>
      </c>
      <c r="D1141" t="s">
        <v>5</v>
      </c>
      <c r="E1141" t="s">
        <v>6</v>
      </c>
      <c r="F1141" t="s">
        <v>7</v>
      </c>
      <c r="G1141" t="s">
        <v>8</v>
      </c>
      <c r="H1141" t="s">
        <v>9</v>
      </c>
      <c r="I1141" t="s">
        <v>10</v>
      </c>
      <c r="J1141" t="s">
        <v>11</v>
      </c>
      <c r="K1141" t="s">
        <v>282</v>
      </c>
    </row>
    <row r="1142" spans="1:14" x14ac:dyDescent="0.4">
      <c r="A1142">
        <v>1</v>
      </c>
      <c r="B1142" t="s">
        <v>12</v>
      </c>
      <c r="F1142">
        <v>19473.509999999998</v>
      </c>
      <c r="K1142" t="s">
        <v>448</v>
      </c>
    </row>
    <row r="1143" spans="1:14" x14ac:dyDescent="0.4">
      <c r="A1143">
        <v>2</v>
      </c>
      <c r="B1143" t="s">
        <v>14</v>
      </c>
      <c r="F1143">
        <v>13285.254999999999</v>
      </c>
      <c r="K1143" t="s">
        <v>447</v>
      </c>
    </row>
    <row r="1144" spans="1:14" x14ac:dyDescent="0.4">
      <c r="A1144">
        <v>3</v>
      </c>
      <c r="B1144" t="s">
        <v>15</v>
      </c>
      <c r="D1144">
        <v>12</v>
      </c>
      <c r="E1144">
        <v>79.948999999999998</v>
      </c>
      <c r="F1144">
        <v>16010.102000000001</v>
      </c>
      <c r="G1144">
        <v>5.649</v>
      </c>
      <c r="H1144" t="s">
        <v>13</v>
      </c>
      <c r="K1144" t="s">
        <v>446</v>
      </c>
    </row>
    <row r="1145" spans="1:14" x14ac:dyDescent="0.4">
      <c r="A1145">
        <v>4</v>
      </c>
      <c r="B1145" t="s">
        <v>17</v>
      </c>
      <c r="D1145">
        <v>12</v>
      </c>
      <c r="E1145">
        <v>136.773</v>
      </c>
      <c r="F1145">
        <v>14214.025</v>
      </c>
      <c r="G1145">
        <v>855</v>
      </c>
      <c r="H1145" t="s">
        <v>13</v>
      </c>
      <c r="K1145" t="s">
        <v>445</v>
      </c>
    </row>
    <row r="1146" spans="1:14" x14ac:dyDescent="0.4">
      <c r="A1146">
        <v>5</v>
      </c>
      <c r="B1146" t="s">
        <v>18</v>
      </c>
      <c r="D1146">
        <v>12.02</v>
      </c>
      <c r="E1146">
        <v>473.27</v>
      </c>
      <c r="F1146">
        <v>21931.449000000001</v>
      </c>
      <c r="G1146">
        <v>1233.8599999999999</v>
      </c>
      <c r="H1146" t="s">
        <v>13</v>
      </c>
      <c r="K1146" t="s">
        <v>444</v>
      </c>
    </row>
    <row r="1147" spans="1:14" x14ac:dyDescent="0.4">
      <c r="A1147">
        <v>6</v>
      </c>
      <c r="B1147" t="s">
        <v>19</v>
      </c>
      <c r="D1147">
        <v>12</v>
      </c>
      <c r="E1147">
        <v>893.149</v>
      </c>
      <c r="F1147">
        <v>17537.508000000002</v>
      </c>
      <c r="G1147">
        <v>2281.6179999999999</v>
      </c>
      <c r="H1147" t="s">
        <v>13</v>
      </c>
      <c r="K1147" t="s">
        <v>443</v>
      </c>
    </row>
    <row r="1148" spans="1:14" x14ac:dyDescent="0.4">
      <c r="A1148">
        <v>7</v>
      </c>
      <c r="B1148" t="s">
        <v>20</v>
      </c>
      <c r="D1148">
        <v>12</v>
      </c>
      <c r="E1148">
        <v>1735.7249999999999</v>
      </c>
      <c r="F1148">
        <v>29293.133000000002</v>
      </c>
      <c r="G1148">
        <v>11255</v>
      </c>
      <c r="H1148" t="s">
        <v>13</v>
      </c>
      <c r="K1148" t="s">
        <v>442</v>
      </c>
    </row>
    <row r="1149" spans="1:14" x14ac:dyDescent="0.4">
      <c r="A1149">
        <v>8</v>
      </c>
      <c r="B1149" t="s">
        <v>21</v>
      </c>
      <c r="D1149">
        <v>12</v>
      </c>
      <c r="E1149">
        <v>634.56100000000004</v>
      </c>
      <c r="F1149">
        <v>13919.142</v>
      </c>
      <c r="G1149">
        <v>4135</v>
      </c>
      <c r="H1149" t="s">
        <v>13</v>
      </c>
      <c r="K1149" t="s">
        <v>441</v>
      </c>
    </row>
    <row r="1150" spans="1:14" x14ac:dyDescent="0.4">
      <c r="A1150">
        <v>9</v>
      </c>
      <c r="B1150" t="s">
        <v>22</v>
      </c>
      <c r="K1150" t="s">
        <v>440</v>
      </c>
    </row>
    <row r="1151" spans="1:14" x14ac:dyDescent="0.4">
      <c r="A1151">
        <v>10</v>
      </c>
      <c r="B1151" t="s">
        <v>22</v>
      </c>
      <c r="K1151" t="s">
        <v>439</v>
      </c>
    </row>
    <row r="1152" spans="1:14" x14ac:dyDescent="0.4">
      <c r="A1152">
        <v>11</v>
      </c>
      <c r="B1152" t="s">
        <v>24</v>
      </c>
      <c r="F1152">
        <v>5289.1940000000004</v>
      </c>
      <c r="K1152" t="s">
        <v>438</v>
      </c>
    </row>
    <row r="1153" spans="1:11" x14ac:dyDescent="0.4">
      <c r="A1153">
        <v>12</v>
      </c>
      <c r="B1153" t="s">
        <v>25</v>
      </c>
      <c r="F1153">
        <v>6667.125</v>
      </c>
      <c r="K1153" t="s">
        <v>437</v>
      </c>
    </row>
    <row r="1154" spans="1:11" x14ac:dyDescent="0.4">
      <c r="A1154">
        <v>13</v>
      </c>
      <c r="B1154" t="s">
        <v>26</v>
      </c>
      <c r="F1154">
        <v>5460.875</v>
      </c>
      <c r="K1154" t="s">
        <v>436</v>
      </c>
    </row>
    <row r="1155" spans="1:11" x14ac:dyDescent="0.4">
      <c r="A1155">
        <v>14</v>
      </c>
      <c r="B1155" t="s">
        <v>27</v>
      </c>
      <c r="D1155">
        <v>12.03</v>
      </c>
      <c r="E1155">
        <v>237.869</v>
      </c>
      <c r="F1155">
        <v>6517.9470000000001</v>
      </c>
      <c r="G1155">
        <v>7.5069999999999997</v>
      </c>
      <c r="H1155" t="s">
        <v>13</v>
      </c>
      <c r="K1155" t="s">
        <v>435</v>
      </c>
    </row>
    <row r="1156" spans="1:11" x14ac:dyDescent="0.4">
      <c r="A1156">
        <v>15</v>
      </c>
      <c r="B1156" t="s">
        <v>28</v>
      </c>
      <c r="D1156">
        <v>12.03</v>
      </c>
      <c r="E1156">
        <v>155.41399999999999</v>
      </c>
      <c r="F1156">
        <v>6712.6419999999998</v>
      </c>
      <c r="G1156">
        <v>7.9560000000000004</v>
      </c>
      <c r="H1156" t="s">
        <v>13</v>
      </c>
      <c r="K1156" t="s">
        <v>434</v>
      </c>
    </row>
    <row r="1157" spans="1:11" x14ac:dyDescent="0.4">
      <c r="A1157">
        <v>16</v>
      </c>
      <c r="B1157" t="s">
        <v>29</v>
      </c>
      <c r="D1157">
        <v>12.02</v>
      </c>
      <c r="E1157">
        <v>47.246000000000002</v>
      </c>
      <c r="F1157">
        <v>6363.6369999999997</v>
      </c>
      <c r="G1157">
        <v>6.0529999999999999</v>
      </c>
      <c r="H1157" t="s">
        <v>13</v>
      </c>
      <c r="K1157" t="s">
        <v>433</v>
      </c>
    </row>
    <row r="1158" spans="1:11" x14ac:dyDescent="0.4">
      <c r="A1158">
        <v>17</v>
      </c>
      <c r="B1158" t="s">
        <v>22</v>
      </c>
      <c r="K1158" t="s">
        <v>432</v>
      </c>
    </row>
    <row r="1159" spans="1:11" x14ac:dyDescent="0.4">
      <c r="A1159">
        <v>18</v>
      </c>
      <c r="B1159" t="s">
        <v>173</v>
      </c>
      <c r="D1159">
        <v>12.05</v>
      </c>
      <c r="E1159">
        <v>22.253</v>
      </c>
      <c r="F1159">
        <v>3930.0749999999998</v>
      </c>
      <c r="G1159">
        <v>164</v>
      </c>
      <c r="H1159" t="s">
        <v>13</v>
      </c>
      <c r="K1159" t="s">
        <v>431</v>
      </c>
    </row>
    <row r="1160" spans="1:11" x14ac:dyDescent="0.4">
      <c r="A1160">
        <v>19</v>
      </c>
      <c r="B1160" t="s">
        <v>172</v>
      </c>
      <c r="F1160">
        <v>6277.9639999999999</v>
      </c>
      <c r="K1160" t="s">
        <v>430</v>
      </c>
    </row>
    <row r="1161" spans="1:11" x14ac:dyDescent="0.4">
      <c r="A1161">
        <v>20</v>
      </c>
      <c r="B1161" t="s">
        <v>171</v>
      </c>
      <c r="F1161">
        <v>2207.1190000000001</v>
      </c>
      <c r="K1161" t="s">
        <v>429</v>
      </c>
    </row>
    <row r="1162" spans="1:11" x14ac:dyDescent="0.4">
      <c r="A1162">
        <v>21</v>
      </c>
      <c r="B1162" t="s">
        <v>22</v>
      </c>
      <c r="K1162" t="s">
        <v>428</v>
      </c>
    </row>
    <row r="1163" spans="1:11" x14ac:dyDescent="0.4">
      <c r="A1163">
        <v>22</v>
      </c>
      <c r="B1163" t="s">
        <v>170</v>
      </c>
      <c r="F1163">
        <v>4603.3459999999995</v>
      </c>
      <c r="K1163" t="s">
        <v>427</v>
      </c>
    </row>
    <row r="1164" spans="1:11" x14ac:dyDescent="0.4">
      <c r="A1164">
        <v>23</v>
      </c>
      <c r="B1164" t="s">
        <v>169</v>
      </c>
      <c r="F1164">
        <v>4832.7299999999996</v>
      </c>
      <c r="K1164" t="s">
        <v>426</v>
      </c>
    </row>
    <row r="1165" spans="1:11" x14ac:dyDescent="0.4">
      <c r="A1165">
        <v>24</v>
      </c>
      <c r="B1165" t="s">
        <v>168</v>
      </c>
      <c r="F1165">
        <v>5250.1049999999996</v>
      </c>
      <c r="K1165" t="s">
        <v>425</v>
      </c>
    </row>
    <row r="1166" spans="1:11" x14ac:dyDescent="0.4">
      <c r="A1166">
        <v>25</v>
      </c>
      <c r="B1166" t="s">
        <v>167</v>
      </c>
      <c r="F1166">
        <v>4574.33</v>
      </c>
      <c r="K1166" t="s">
        <v>424</v>
      </c>
    </row>
    <row r="1167" spans="1:11" x14ac:dyDescent="0.4">
      <c r="A1167">
        <v>26</v>
      </c>
      <c r="B1167" t="s">
        <v>166</v>
      </c>
      <c r="F1167">
        <v>5271.7690000000002</v>
      </c>
      <c r="K1167" t="s">
        <v>423</v>
      </c>
    </row>
    <row r="1168" spans="1:11" x14ac:dyDescent="0.4">
      <c r="A1168">
        <v>27</v>
      </c>
      <c r="B1168" t="s">
        <v>165</v>
      </c>
      <c r="F1168">
        <v>4675.4470000000001</v>
      </c>
      <c r="K1168" t="s">
        <v>422</v>
      </c>
    </row>
    <row r="1169" spans="1:11" x14ac:dyDescent="0.4">
      <c r="A1169">
        <v>28</v>
      </c>
      <c r="B1169" t="s">
        <v>22</v>
      </c>
      <c r="K1169" t="s">
        <v>421</v>
      </c>
    </row>
    <row r="1170" spans="1:11" x14ac:dyDescent="0.4">
      <c r="A1170">
        <v>29</v>
      </c>
      <c r="B1170" t="s">
        <v>164</v>
      </c>
      <c r="F1170">
        <v>3868.886</v>
      </c>
      <c r="K1170" t="s">
        <v>420</v>
      </c>
    </row>
    <row r="1171" spans="1:11" x14ac:dyDescent="0.4">
      <c r="A1171">
        <v>30</v>
      </c>
      <c r="B1171" t="s">
        <v>163</v>
      </c>
      <c r="F1171">
        <v>5558.2560000000003</v>
      </c>
      <c r="K1171" t="s">
        <v>419</v>
      </c>
    </row>
    <row r="1172" spans="1:11" x14ac:dyDescent="0.4">
      <c r="A1172">
        <v>31</v>
      </c>
      <c r="B1172" t="s">
        <v>162</v>
      </c>
      <c r="F1172">
        <v>5019.6090000000004</v>
      </c>
      <c r="K1172" t="s">
        <v>418</v>
      </c>
    </row>
    <row r="1173" spans="1:11" x14ac:dyDescent="0.4">
      <c r="A1173">
        <v>32</v>
      </c>
      <c r="B1173" t="s">
        <v>161</v>
      </c>
      <c r="F1173">
        <v>4571.5209999999997</v>
      </c>
      <c r="K1173" t="s">
        <v>417</v>
      </c>
    </row>
    <row r="1174" spans="1:11" x14ac:dyDescent="0.4">
      <c r="A1174">
        <v>33</v>
      </c>
      <c r="B1174" t="s">
        <v>160</v>
      </c>
      <c r="F1174">
        <v>5043.4369999999999</v>
      </c>
      <c r="K1174" t="s">
        <v>416</v>
      </c>
    </row>
    <row r="1175" spans="1:11" x14ac:dyDescent="0.4">
      <c r="A1175">
        <v>34</v>
      </c>
      <c r="B1175" t="s">
        <v>159</v>
      </c>
      <c r="F1175">
        <v>5033.665</v>
      </c>
      <c r="K1175" t="s">
        <v>415</v>
      </c>
    </row>
    <row r="1176" spans="1:11" x14ac:dyDescent="0.4">
      <c r="A1176">
        <v>35</v>
      </c>
      <c r="B1176" t="s">
        <v>22</v>
      </c>
      <c r="K1176" t="s">
        <v>414</v>
      </c>
    </row>
    <row r="1177" spans="1:11" x14ac:dyDescent="0.4">
      <c r="A1177">
        <v>36</v>
      </c>
      <c r="B1177" t="s">
        <v>158</v>
      </c>
      <c r="D1177">
        <v>12.16</v>
      </c>
      <c r="E1177">
        <v>0.28699999999999998</v>
      </c>
      <c r="F1177">
        <v>3966.2049999999999</v>
      </c>
      <c r="G1177">
        <v>2</v>
      </c>
      <c r="H1177" t="s">
        <v>13</v>
      </c>
      <c r="K1177" t="s">
        <v>413</v>
      </c>
    </row>
    <row r="1178" spans="1:11" x14ac:dyDescent="0.4">
      <c r="A1178">
        <v>37</v>
      </c>
      <c r="B1178" t="s">
        <v>157</v>
      </c>
      <c r="F1178">
        <v>3977.5329999999999</v>
      </c>
      <c r="K1178" t="s">
        <v>412</v>
      </c>
    </row>
    <row r="1179" spans="1:11" x14ac:dyDescent="0.4">
      <c r="A1179">
        <v>38</v>
      </c>
      <c r="B1179" t="s">
        <v>156</v>
      </c>
      <c r="D1179">
        <v>11.52</v>
      </c>
      <c r="E1179">
        <v>0.64400000000000002</v>
      </c>
      <c r="F1179">
        <v>3666.0819999999999</v>
      </c>
      <c r="G1179">
        <v>5</v>
      </c>
      <c r="H1179" t="s">
        <v>13</v>
      </c>
      <c r="K1179" t="s">
        <v>411</v>
      </c>
    </row>
    <row r="1181" spans="1:11" x14ac:dyDescent="0.4">
      <c r="A1181" t="s">
        <v>488</v>
      </c>
    </row>
    <row r="1183" spans="1:11" x14ac:dyDescent="0.4">
      <c r="B1183" t="s">
        <v>3</v>
      </c>
      <c r="C1183" t="s">
        <v>4</v>
      </c>
      <c r="D1183" t="s">
        <v>5</v>
      </c>
      <c r="E1183" t="s">
        <v>6</v>
      </c>
      <c r="F1183" t="s">
        <v>7</v>
      </c>
      <c r="G1183" t="s">
        <v>8</v>
      </c>
      <c r="H1183" t="s">
        <v>9</v>
      </c>
      <c r="I1183" t="s">
        <v>10</v>
      </c>
      <c r="J1183" t="s">
        <v>11</v>
      </c>
      <c r="K1183" t="s">
        <v>282</v>
      </c>
    </row>
    <row r="1184" spans="1:11" x14ac:dyDescent="0.4">
      <c r="A1184">
        <v>1</v>
      </c>
      <c r="B1184" t="s">
        <v>12</v>
      </c>
      <c r="F1184">
        <v>19473.509999999998</v>
      </c>
      <c r="K1184" t="s">
        <v>448</v>
      </c>
    </row>
    <row r="1185" spans="1:11" x14ac:dyDescent="0.4">
      <c r="A1185">
        <v>2</v>
      </c>
      <c r="B1185" t="s">
        <v>14</v>
      </c>
      <c r="F1185">
        <v>13285.254999999999</v>
      </c>
      <c r="K1185" t="s">
        <v>447</v>
      </c>
    </row>
    <row r="1186" spans="1:11" x14ac:dyDescent="0.4">
      <c r="A1186">
        <v>3</v>
      </c>
      <c r="B1186" t="s">
        <v>15</v>
      </c>
      <c r="F1186">
        <v>16010.102000000001</v>
      </c>
      <c r="K1186" t="s">
        <v>446</v>
      </c>
    </row>
    <row r="1187" spans="1:11" x14ac:dyDescent="0.4">
      <c r="A1187">
        <v>4</v>
      </c>
      <c r="B1187" t="s">
        <v>17</v>
      </c>
      <c r="F1187">
        <v>14214.025</v>
      </c>
      <c r="K1187" t="s">
        <v>445</v>
      </c>
    </row>
    <row r="1188" spans="1:11" x14ac:dyDescent="0.4">
      <c r="A1188">
        <v>5</v>
      </c>
      <c r="B1188" t="s">
        <v>18</v>
      </c>
      <c r="F1188">
        <v>21931.449000000001</v>
      </c>
      <c r="K1188" t="s">
        <v>444</v>
      </c>
    </row>
    <row r="1189" spans="1:11" x14ac:dyDescent="0.4">
      <c r="A1189">
        <v>6</v>
      </c>
      <c r="B1189" t="s">
        <v>19</v>
      </c>
      <c r="F1189">
        <v>17537.508000000002</v>
      </c>
      <c r="K1189" t="s">
        <v>443</v>
      </c>
    </row>
    <row r="1190" spans="1:11" x14ac:dyDescent="0.4">
      <c r="A1190">
        <v>7</v>
      </c>
      <c r="B1190" t="s">
        <v>20</v>
      </c>
      <c r="D1190">
        <v>16.100000000000001</v>
      </c>
      <c r="E1190">
        <v>3.9060000000000001</v>
      </c>
      <c r="F1190">
        <v>29293.133000000002</v>
      </c>
      <c r="G1190">
        <v>32</v>
      </c>
      <c r="H1190" t="s">
        <v>13</v>
      </c>
      <c r="K1190" t="s">
        <v>442</v>
      </c>
    </row>
    <row r="1191" spans="1:11" x14ac:dyDescent="0.4">
      <c r="A1191">
        <v>8</v>
      </c>
      <c r="B1191" t="s">
        <v>21</v>
      </c>
      <c r="F1191">
        <v>13919.142</v>
      </c>
      <c r="K1191" t="s">
        <v>441</v>
      </c>
    </row>
    <row r="1192" spans="1:11" x14ac:dyDescent="0.4">
      <c r="A1192">
        <v>9</v>
      </c>
      <c r="B1192" t="s">
        <v>22</v>
      </c>
      <c r="K1192" t="s">
        <v>440</v>
      </c>
    </row>
    <row r="1193" spans="1:11" x14ac:dyDescent="0.4">
      <c r="A1193">
        <v>10</v>
      </c>
      <c r="B1193" t="s">
        <v>22</v>
      </c>
      <c r="K1193" t="s">
        <v>439</v>
      </c>
    </row>
    <row r="1194" spans="1:11" x14ac:dyDescent="0.4">
      <c r="A1194">
        <v>11</v>
      </c>
      <c r="B1194" t="s">
        <v>24</v>
      </c>
      <c r="F1194">
        <v>5289.1940000000004</v>
      </c>
      <c r="K1194" t="s">
        <v>438</v>
      </c>
    </row>
    <row r="1195" spans="1:11" x14ac:dyDescent="0.4">
      <c r="A1195">
        <v>12</v>
      </c>
      <c r="B1195" t="s">
        <v>25</v>
      </c>
      <c r="F1195">
        <v>6667.125</v>
      </c>
      <c r="K1195" t="s">
        <v>437</v>
      </c>
    </row>
    <row r="1196" spans="1:11" x14ac:dyDescent="0.4">
      <c r="A1196">
        <v>13</v>
      </c>
      <c r="B1196" t="s">
        <v>26</v>
      </c>
      <c r="F1196">
        <v>5460.875</v>
      </c>
      <c r="K1196" t="s">
        <v>436</v>
      </c>
    </row>
    <row r="1197" spans="1:11" x14ac:dyDescent="0.4">
      <c r="A1197">
        <v>14</v>
      </c>
      <c r="B1197" t="s">
        <v>27</v>
      </c>
      <c r="F1197">
        <v>6517.9470000000001</v>
      </c>
      <c r="K1197" t="s">
        <v>435</v>
      </c>
    </row>
    <row r="1198" spans="1:11" x14ac:dyDescent="0.4">
      <c r="A1198">
        <v>15</v>
      </c>
      <c r="B1198" t="s">
        <v>28</v>
      </c>
      <c r="F1198">
        <v>6712.6419999999998</v>
      </c>
      <c r="K1198" t="s">
        <v>434</v>
      </c>
    </row>
    <row r="1199" spans="1:11" x14ac:dyDescent="0.4">
      <c r="A1199">
        <v>16</v>
      </c>
      <c r="B1199" t="s">
        <v>29</v>
      </c>
      <c r="F1199">
        <v>6363.6369999999997</v>
      </c>
      <c r="K1199" t="s">
        <v>433</v>
      </c>
    </row>
    <row r="1200" spans="1:11" x14ac:dyDescent="0.4">
      <c r="A1200">
        <v>17</v>
      </c>
      <c r="B1200" t="s">
        <v>22</v>
      </c>
      <c r="K1200" t="s">
        <v>432</v>
      </c>
    </row>
    <row r="1201" spans="1:11" x14ac:dyDescent="0.4">
      <c r="A1201">
        <v>18</v>
      </c>
      <c r="B1201" t="s">
        <v>173</v>
      </c>
      <c r="F1201">
        <v>3930.0749999999998</v>
      </c>
      <c r="K1201" t="s">
        <v>431</v>
      </c>
    </row>
    <row r="1202" spans="1:11" x14ac:dyDescent="0.4">
      <c r="A1202">
        <v>19</v>
      </c>
      <c r="B1202" t="s">
        <v>172</v>
      </c>
      <c r="F1202">
        <v>6277.9639999999999</v>
      </c>
      <c r="K1202" t="s">
        <v>430</v>
      </c>
    </row>
    <row r="1203" spans="1:11" x14ac:dyDescent="0.4">
      <c r="A1203">
        <v>20</v>
      </c>
      <c r="B1203" t="s">
        <v>171</v>
      </c>
      <c r="F1203">
        <v>2207.1190000000001</v>
      </c>
      <c r="K1203" t="s">
        <v>429</v>
      </c>
    </row>
    <row r="1204" spans="1:11" x14ac:dyDescent="0.4">
      <c r="A1204">
        <v>21</v>
      </c>
      <c r="B1204" t="s">
        <v>22</v>
      </c>
      <c r="K1204" t="s">
        <v>428</v>
      </c>
    </row>
    <row r="1205" spans="1:11" x14ac:dyDescent="0.4">
      <c r="A1205">
        <v>22</v>
      </c>
      <c r="B1205" t="s">
        <v>170</v>
      </c>
      <c r="F1205">
        <v>4603.3459999999995</v>
      </c>
      <c r="K1205" t="s">
        <v>427</v>
      </c>
    </row>
    <row r="1206" spans="1:11" x14ac:dyDescent="0.4">
      <c r="A1206">
        <v>23</v>
      </c>
      <c r="B1206" t="s">
        <v>169</v>
      </c>
      <c r="F1206">
        <v>4832.7299999999996</v>
      </c>
      <c r="K1206" t="s">
        <v>426</v>
      </c>
    </row>
    <row r="1207" spans="1:11" x14ac:dyDescent="0.4">
      <c r="A1207">
        <v>24</v>
      </c>
      <c r="B1207" t="s">
        <v>168</v>
      </c>
      <c r="D1207">
        <v>16.350000000000001</v>
      </c>
      <c r="E1207">
        <v>0.312</v>
      </c>
      <c r="F1207">
        <v>5250.1049999999996</v>
      </c>
      <c r="G1207">
        <v>3</v>
      </c>
      <c r="H1207" t="s">
        <v>13</v>
      </c>
      <c r="K1207" t="s">
        <v>425</v>
      </c>
    </row>
    <row r="1208" spans="1:11" x14ac:dyDescent="0.4">
      <c r="A1208">
        <v>25</v>
      </c>
      <c r="B1208" t="s">
        <v>167</v>
      </c>
      <c r="F1208">
        <v>4574.33</v>
      </c>
      <c r="K1208" t="s">
        <v>424</v>
      </c>
    </row>
    <row r="1209" spans="1:11" x14ac:dyDescent="0.4">
      <c r="A1209">
        <v>26</v>
      </c>
      <c r="B1209" t="s">
        <v>166</v>
      </c>
      <c r="D1209">
        <v>16.3</v>
      </c>
      <c r="E1209">
        <v>0.18</v>
      </c>
      <c r="F1209">
        <v>5271.7690000000002</v>
      </c>
      <c r="G1209">
        <v>1</v>
      </c>
      <c r="H1209" t="s">
        <v>13</v>
      </c>
      <c r="K1209" t="s">
        <v>423</v>
      </c>
    </row>
    <row r="1210" spans="1:11" x14ac:dyDescent="0.4">
      <c r="A1210">
        <v>27</v>
      </c>
      <c r="B1210" t="s">
        <v>165</v>
      </c>
      <c r="F1210">
        <v>4675.4470000000001</v>
      </c>
      <c r="K1210" t="s">
        <v>422</v>
      </c>
    </row>
    <row r="1211" spans="1:11" x14ac:dyDescent="0.4">
      <c r="A1211">
        <v>28</v>
      </c>
      <c r="B1211" t="s">
        <v>22</v>
      </c>
      <c r="K1211" t="s">
        <v>421</v>
      </c>
    </row>
    <row r="1212" spans="1:11" x14ac:dyDescent="0.4">
      <c r="A1212">
        <v>29</v>
      </c>
      <c r="B1212" t="s">
        <v>164</v>
      </c>
      <c r="F1212">
        <v>3868.886</v>
      </c>
      <c r="K1212" t="s">
        <v>420</v>
      </c>
    </row>
    <row r="1213" spans="1:11" x14ac:dyDescent="0.4">
      <c r="A1213">
        <v>30</v>
      </c>
      <c r="B1213" t="s">
        <v>163</v>
      </c>
      <c r="F1213">
        <v>5558.2560000000003</v>
      </c>
      <c r="K1213" t="s">
        <v>419</v>
      </c>
    </row>
    <row r="1214" spans="1:11" x14ac:dyDescent="0.4">
      <c r="A1214">
        <v>31</v>
      </c>
      <c r="B1214" t="s">
        <v>162</v>
      </c>
      <c r="F1214">
        <v>5019.6090000000004</v>
      </c>
      <c r="K1214" t="s">
        <v>418</v>
      </c>
    </row>
    <row r="1215" spans="1:11" x14ac:dyDescent="0.4">
      <c r="A1215">
        <v>32</v>
      </c>
      <c r="B1215" t="s">
        <v>161</v>
      </c>
      <c r="F1215">
        <v>4571.5209999999997</v>
      </c>
      <c r="K1215" t="s">
        <v>417</v>
      </c>
    </row>
    <row r="1216" spans="1:11" x14ac:dyDescent="0.4">
      <c r="A1216">
        <v>33</v>
      </c>
      <c r="B1216" t="s">
        <v>160</v>
      </c>
      <c r="F1216">
        <v>5043.4369999999999</v>
      </c>
      <c r="K1216" t="s">
        <v>416</v>
      </c>
    </row>
    <row r="1217" spans="1:18" x14ac:dyDescent="0.4">
      <c r="A1217">
        <v>34</v>
      </c>
      <c r="B1217" t="s">
        <v>159</v>
      </c>
      <c r="F1217">
        <v>5033.665</v>
      </c>
      <c r="K1217" t="s">
        <v>415</v>
      </c>
    </row>
    <row r="1218" spans="1:18" x14ac:dyDescent="0.4">
      <c r="A1218">
        <v>35</v>
      </c>
      <c r="B1218" t="s">
        <v>22</v>
      </c>
      <c r="K1218" t="s">
        <v>414</v>
      </c>
    </row>
    <row r="1219" spans="1:18" x14ac:dyDescent="0.4">
      <c r="A1219">
        <v>36</v>
      </c>
      <c r="B1219" t="s">
        <v>158</v>
      </c>
      <c r="F1219">
        <v>3966.2049999999999</v>
      </c>
      <c r="K1219" t="s">
        <v>413</v>
      </c>
    </row>
    <row r="1220" spans="1:18" x14ac:dyDescent="0.4">
      <c r="A1220">
        <v>37</v>
      </c>
      <c r="B1220" t="s">
        <v>157</v>
      </c>
      <c r="F1220">
        <v>3977.5329999999999</v>
      </c>
      <c r="K1220" t="s">
        <v>412</v>
      </c>
    </row>
    <row r="1221" spans="1:18" x14ac:dyDescent="0.4">
      <c r="A1221">
        <v>38</v>
      </c>
      <c r="B1221" t="s">
        <v>156</v>
      </c>
      <c r="F1221">
        <v>3666.0819999999999</v>
      </c>
      <c r="K1221" t="s">
        <v>411</v>
      </c>
    </row>
    <row r="1223" spans="1:18" x14ac:dyDescent="0.4">
      <c r="A1223" t="s">
        <v>487</v>
      </c>
    </row>
    <row r="1224" spans="1:18" x14ac:dyDescent="0.4">
      <c r="I1224" t="s">
        <v>216</v>
      </c>
      <c r="Q1224" t="s">
        <v>191</v>
      </c>
      <c r="R1224" t="s">
        <v>192</v>
      </c>
    </row>
    <row r="1225" spans="1:18" x14ac:dyDescent="0.4">
      <c r="B1225" t="s">
        <v>3</v>
      </c>
      <c r="C1225" t="s">
        <v>4</v>
      </c>
      <c r="D1225" t="s">
        <v>5</v>
      </c>
      <c r="E1225" t="s">
        <v>6</v>
      </c>
      <c r="F1225" t="s">
        <v>7</v>
      </c>
      <c r="G1225" t="s">
        <v>8</v>
      </c>
      <c r="H1225" t="s">
        <v>217</v>
      </c>
      <c r="I1225" cm="1">
        <f t="array" ref="I1225:J1229">LINEST(H1226:H1231,C1226:C1231,1,1)</f>
        <v>5.3519327501822263E-2</v>
      </c>
      <c r="J1225">
        <v>6.3874962605177998E-2</v>
      </c>
      <c r="L1225" s="20" t="s">
        <v>218</v>
      </c>
      <c r="Q1225" t="s">
        <v>27</v>
      </c>
      <c r="R1225">
        <v>1.0846</v>
      </c>
    </row>
    <row r="1226" spans="1:18" x14ac:dyDescent="0.4">
      <c r="A1226">
        <v>1</v>
      </c>
      <c r="B1226" t="s">
        <v>12</v>
      </c>
      <c r="C1226" s="44">
        <v>0</v>
      </c>
      <c r="D1226">
        <v>15.86</v>
      </c>
      <c r="E1226">
        <v>622.57899999999995</v>
      </c>
      <c r="F1226">
        <v>19473.509999999998</v>
      </c>
      <c r="G1226">
        <v>4.5789999999999997</v>
      </c>
      <c r="H1226">
        <f>E1226/F1226</f>
        <v>3.197055897986547E-2</v>
      </c>
      <c r="I1226">
        <v>7.2975962962753436E-3</v>
      </c>
      <c r="J1226">
        <v>2.4809589302016381E-2</v>
      </c>
      <c r="K1226" t="s">
        <v>219</v>
      </c>
      <c r="L1226" s="21">
        <f>IF(G1229&gt;3,C1229,IF(G1230&gt;3,#REF!,IF(G1231&gt;3,C1231,IF(G1232&gt;3,C1232,C1233))))</f>
        <v>2.201190429519257</v>
      </c>
      <c r="Q1226" t="s">
        <v>28</v>
      </c>
      <c r="R1226">
        <v>1.0726</v>
      </c>
    </row>
    <row r="1227" spans="1:18" x14ac:dyDescent="0.4">
      <c r="A1227">
        <v>2</v>
      </c>
      <c r="B1227" t="s">
        <v>14</v>
      </c>
      <c r="C1227" s="44">
        <v>0.55029760737981426</v>
      </c>
      <c r="D1227">
        <v>15.83</v>
      </c>
      <c r="E1227">
        <v>1337.8119999999999</v>
      </c>
      <c r="F1227">
        <v>13285.254999999999</v>
      </c>
      <c r="G1227">
        <v>13.401999999999999</v>
      </c>
      <c r="H1227">
        <f>E1227/F1227</f>
        <v>0.10069900803560036</v>
      </c>
      <c r="I1227">
        <v>0.93077795079759262</v>
      </c>
      <c r="J1227">
        <v>4.1637216738552286E-2</v>
      </c>
      <c r="K1227" t="s">
        <v>220</v>
      </c>
      <c r="L1227" s="22">
        <f>IF(G1229&gt;10,C1229,IF(G1230&gt;10,#REF!,IF(G1231&gt;10,C1231,IF(G1232&gt;10,C1232,C1233))))</f>
        <v>2.201190429519257</v>
      </c>
      <c r="Q1227" t="s">
        <v>29</v>
      </c>
      <c r="R1227">
        <v>1.1534</v>
      </c>
    </row>
    <row r="1228" spans="1:18" x14ac:dyDescent="0.4">
      <c r="A1228">
        <v>3</v>
      </c>
      <c r="B1228" t="s">
        <v>15</v>
      </c>
      <c r="C1228" s="44">
        <v>1.1005952147596285</v>
      </c>
      <c r="D1228">
        <v>15.82</v>
      </c>
      <c r="E1228">
        <v>1738.876</v>
      </c>
      <c r="F1228">
        <v>16010.102000000001</v>
      </c>
      <c r="G1228">
        <v>18.702000000000002</v>
      </c>
      <c r="H1228">
        <f>E1228/F1228</f>
        <v>0.10861117561899356</v>
      </c>
      <c r="I1228">
        <v>53.785056150300882</v>
      </c>
      <c r="J1228">
        <v>4</v>
      </c>
      <c r="Q1228" t="s">
        <v>173</v>
      </c>
      <c r="R1228">
        <v>1.1053999999999999</v>
      </c>
    </row>
    <row r="1229" spans="1:18" x14ac:dyDescent="0.4">
      <c r="A1229">
        <v>4</v>
      </c>
      <c r="B1229" t="s">
        <v>17</v>
      </c>
      <c r="C1229" s="44">
        <v>2.201190429519257</v>
      </c>
      <c r="D1229">
        <v>15.82</v>
      </c>
      <c r="E1229">
        <v>3572.154</v>
      </c>
      <c r="F1229">
        <v>14214.025</v>
      </c>
      <c r="G1229">
        <v>28.344999999999999</v>
      </c>
      <c r="H1229">
        <f>E1229/F1229</f>
        <v>0.25131192607301595</v>
      </c>
      <c r="I1229">
        <v>9.3244883072187118E-2</v>
      </c>
      <c r="J1229">
        <v>6.9346312709327156E-3</v>
      </c>
      <c r="Q1229" t="s">
        <v>172</v>
      </c>
      <c r="R1229" s="10">
        <v>1.0463</v>
      </c>
    </row>
    <row r="1230" spans="1:18" x14ac:dyDescent="0.4">
      <c r="A1230">
        <v>5</v>
      </c>
      <c r="B1230" t="s">
        <v>18</v>
      </c>
      <c r="C1230" s="44">
        <v>4.4023808590385141</v>
      </c>
      <c r="D1230">
        <v>15.82</v>
      </c>
      <c r="E1230">
        <v>5945.223</v>
      </c>
      <c r="F1230">
        <v>21931.449000000001</v>
      </c>
      <c r="G1230">
        <v>49.158000000000001</v>
      </c>
      <c r="H1230">
        <f t="shared" ref="H1230:H1233" si="231">E1230/F1230</f>
        <v>0.27108208855693938</v>
      </c>
      <c r="Q1230" t="s">
        <v>171</v>
      </c>
      <c r="R1230">
        <v>1.1154999999999999</v>
      </c>
    </row>
    <row r="1231" spans="1:18" x14ac:dyDescent="0.4">
      <c r="A1231">
        <v>6</v>
      </c>
      <c r="B1231" t="s">
        <v>19</v>
      </c>
      <c r="C1231" s="44">
        <v>6.6035712885577711</v>
      </c>
      <c r="D1231">
        <v>15.83</v>
      </c>
      <c r="E1231">
        <v>7273.9809999999998</v>
      </c>
      <c r="F1231">
        <v>17537.508000000002</v>
      </c>
      <c r="G1231">
        <v>52.332999999999998</v>
      </c>
      <c r="H1231">
        <f t="shared" si="231"/>
        <v>0.41476708093304926</v>
      </c>
      <c r="Q1231" t="s">
        <v>170</v>
      </c>
      <c r="R1231">
        <v>1.0873999999999999</v>
      </c>
    </row>
    <row r="1232" spans="1:18" x14ac:dyDescent="0.4">
      <c r="A1232">
        <v>7</v>
      </c>
      <c r="B1232" t="s">
        <v>20</v>
      </c>
      <c r="C1232" s="44">
        <v>8.8047617180770281</v>
      </c>
      <c r="D1232">
        <v>15.82</v>
      </c>
      <c r="E1232">
        <v>30002.164000000001</v>
      </c>
      <c r="F1232">
        <v>29293.133000000002</v>
      </c>
      <c r="G1232">
        <v>233.86799999999999</v>
      </c>
      <c r="H1232">
        <f t="shared" si="231"/>
        <v>1.0242046830566058</v>
      </c>
      <c r="I1232" s="23" t="s">
        <v>221</v>
      </c>
      <c r="J1232" s="23" t="s">
        <v>222</v>
      </c>
      <c r="K1232" s="9" t="s">
        <v>194</v>
      </c>
      <c r="O1232" s="24" t="s">
        <v>223</v>
      </c>
      <c r="Q1232" t="s">
        <v>169</v>
      </c>
      <c r="R1232">
        <v>1.0898000000000001</v>
      </c>
    </row>
    <row r="1233" spans="1:18" x14ac:dyDescent="0.4">
      <c r="A1233">
        <v>8</v>
      </c>
      <c r="B1233" t="s">
        <v>21</v>
      </c>
      <c r="C1233" s="44">
        <v>11.005952147596284</v>
      </c>
      <c r="D1233">
        <v>15.82</v>
      </c>
      <c r="E1233">
        <v>11523.099</v>
      </c>
      <c r="F1233">
        <v>13919.142</v>
      </c>
      <c r="G1233">
        <v>102.678</v>
      </c>
      <c r="H1233">
        <f t="shared" si="231"/>
        <v>0.82785986377608622</v>
      </c>
      <c r="I1233">
        <f>AVERAGE(I1236:I1238)</f>
        <v>1.5960472755285664</v>
      </c>
      <c r="J1233">
        <v>9.6999999999999993</v>
      </c>
      <c r="Q1233" t="s">
        <v>168</v>
      </c>
      <c r="R1233">
        <v>1.0536000000000001</v>
      </c>
    </row>
    <row r="1234" spans="1:18" x14ac:dyDescent="0.4">
      <c r="A1234">
        <v>9</v>
      </c>
      <c r="B1234" t="s">
        <v>22</v>
      </c>
      <c r="I1234" s="23" t="s">
        <v>224</v>
      </c>
      <c r="J1234" s="9" t="s">
        <v>225</v>
      </c>
      <c r="K1234" s="9" t="s">
        <v>226</v>
      </c>
      <c r="Q1234" t="s">
        <v>167</v>
      </c>
      <c r="R1234" s="10">
        <v>1.1217999999999999</v>
      </c>
    </row>
    <row r="1235" spans="1:18" x14ac:dyDescent="0.4">
      <c r="A1235">
        <v>10</v>
      </c>
      <c r="B1235" t="s">
        <v>22</v>
      </c>
      <c r="L1235" s="23" t="s">
        <v>227</v>
      </c>
      <c r="M1235" s="23" t="s">
        <v>228</v>
      </c>
      <c r="N1235" s="9" t="s">
        <v>231</v>
      </c>
      <c r="O1235" s="9"/>
      <c r="P1235" s="9"/>
      <c r="Q1235" t="s">
        <v>166</v>
      </c>
      <c r="R1235">
        <v>1.198</v>
      </c>
    </row>
    <row r="1236" spans="1:18" x14ac:dyDescent="0.4">
      <c r="A1236">
        <v>11</v>
      </c>
      <c r="B1236" t="s">
        <v>24</v>
      </c>
      <c r="D1236">
        <v>15.84</v>
      </c>
      <c r="E1236">
        <v>1000.248</v>
      </c>
      <c r="F1236">
        <v>5289.1940000000004</v>
      </c>
      <c r="G1236">
        <v>7.0090000000000003</v>
      </c>
      <c r="H1236">
        <f t="shared" ref="H1236:H1241" si="232">E1236/F1236</f>
        <v>0.18911161133435453</v>
      </c>
      <c r="I1236">
        <f>((H1236-$J$1225)/$I$1225)</f>
        <v>2.3400265768457644</v>
      </c>
      <c r="J1236">
        <f>(I1236-IF(I1233&gt;0,I1233,0))</f>
        <v>0.74397930131719803</v>
      </c>
      <c r="K1236">
        <f>J1236*1.1</f>
        <v>0.81837723144891794</v>
      </c>
      <c r="L1236">
        <f>AVERAGE(K1236:K1238)</f>
        <v>8.3266726846886741E-17</v>
      </c>
      <c r="M1236">
        <f>STDEV(K1237:K1238)</f>
        <v>0.80738347962185741</v>
      </c>
      <c r="N1236" t="str">
        <f>_xlfn.CONCAT(ROUND(L1236,1)," ± ",ROUND(M1236,1))</f>
        <v>0 ± 0.8</v>
      </c>
      <c r="Q1236" t="s">
        <v>165</v>
      </c>
      <c r="R1236">
        <v>1.1537999999999999</v>
      </c>
    </row>
    <row r="1237" spans="1:18" x14ac:dyDescent="0.4">
      <c r="A1237">
        <v>12</v>
      </c>
      <c r="B1237" t="s">
        <v>25</v>
      </c>
      <c r="D1237">
        <v>15.84</v>
      </c>
      <c r="E1237">
        <v>677.43899999999996</v>
      </c>
      <c r="F1237">
        <v>6667.125</v>
      </c>
      <c r="G1237">
        <v>6.9729999999999999</v>
      </c>
      <c r="H1237">
        <f t="shared" si="232"/>
        <v>0.10160886439057314</v>
      </c>
      <c r="I1237">
        <f t="shared" ref="I1237:I1241" si="233">((H1237-$J$1225)/$I$1225)</f>
        <v>0.70505186718032564</v>
      </c>
      <c r="J1237">
        <f>(I1237-IF(I1233&gt;0,I1233,0))</f>
        <v>-0.89099540834824076</v>
      </c>
      <c r="K1237">
        <f>J1237*1.1</f>
        <v>-0.98009494918306495</v>
      </c>
      <c r="Q1237" t="s">
        <v>164</v>
      </c>
      <c r="R1237">
        <v>1.1183000000000001</v>
      </c>
    </row>
    <row r="1238" spans="1:18" x14ac:dyDescent="0.4">
      <c r="A1238">
        <v>13</v>
      </c>
      <c r="B1238" t="s">
        <v>26</v>
      </c>
      <c r="D1238">
        <v>16.45</v>
      </c>
      <c r="E1238">
        <v>858.245</v>
      </c>
      <c r="F1238">
        <v>5460.875</v>
      </c>
      <c r="G1238">
        <v>2.0369999999999999</v>
      </c>
      <c r="H1238">
        <f t="shared" si="232"/>
        <v>0.15716254263281984</v>
      </c>
      <c r="I1238">
        <f t="shared" si="233"/>
        <v>1.7430633825596094</v>
      </c>
      <c r="J1238">
        <f>(I1238-IF(I1233&gt;0,I1233,0))</f>
        <v>0.14701610703104295</v>
      </c>
      <c r="K1238" s="30">
        <f>J1238*1.1</f>
        <v>0.16171771773414725</v>
      </c>
      <c r="L1238" s="25" t="s">
        <v>227</v>
      </c>
      <c r="M1238" s="25" t="s">
        <v>228</v>
      </c>
      <c r="N1238" s="26" t="s">
        <v>229</v>
      </c>
      <c r="O1238" s="26" t="s">
        <v>230</v>
      </c>
      <c r="P1238" s="26" t="s">
        <v>231</v>
      </c>
      <c r="Q1238" t="s">
        <v>163</v>
      </c>
      <c r="R1238">
        <v>1.1448</v>
      </c>
    </row>
    <row r="1239" spans="1:18" x14ac:dyDescent="0.4">
      <c r="A1239">
        <v>14</v>
      </c>
      <c r="B1239" t="s">
        <v>27</v>
      </c>
      <c r="D1239">
        <v>15.82</v>
      </c>
      <c r="E1239">
        <v>11850.412</v>
      </c>
      <c r="F1239">
        <v>6517.9470000000001</v>
      </c>
      <c r="G1239">
        <v>210.06100000000001</v>
      </c>
      <c r="H1239">
        <f t="shared" si="232"/>
        <v>1.8181203375848254</v>
      </c>
      <c r="I1239">
        <f t="shared" si="233"/>
        <v>32.777791815861619</v>
      </c>
      <c r="J1239">
        <f>(I1239-IF($I$1233&gt;0,$I$1233,0))</f>
        <v>31.181744540333053</v>
      </c>
      <c r="K1239">
        <f>J1239/R1225*1.1</f>
        <v>31.62448736342095</v>
      </c>
      <c r="L1239" s="27">
        <f>AVERAGE(K1239:K1241)</f>
        <v>35.040412583952538</v>
      </c>
      <c r="M1239" s="27">
        <f>STDEV(K1239:K1241)</f>
        <v>3.0024825506612833</v>
      </c>
      <c r="N1239" s="28">
        <f>L1239/J1233*100</f>
        <v>361.24136684487155</v>
      </c>
      <c r="O1239" s="29">
        <f>M1239/J1233*100</f>
        <v>30.953428357332818</v>
      </c>
      <c r="P1239" s="29" t="str">
        <f>_xlfn.CONCAT(ROUND(N1239,1)," ± ",ROUND(O1239,1))</f>
        <v>361.2 ± 31</v>
      </c>
      <c r="Q1239" t="s">
        <v>162</v>
      </c>
      <c r="R1239">
        <v>1.0492999999999999</v>
      </c>
    </row>
    <row r="1240" spans="1:18" x14ac:dyDescent="0.4">
      <c r="A1240">
        <v>15</v>
      </c>
      <c r="B1240" t="s">
        <v>28</v>
      </c>
      <c r="D1240">
        <v>15.84</v>
      </c>
      <c r="E1240">
        <v>13695.566999999999</v>
      </c>
      <c r="F1240">
        <v>6712.6419999999998</v>
      </c>
      <c r="G1240">
        <v>135.82499999999999</v>
      </c>
      <c r="H1240">
        <f t="shared" si="232"/>
        <v>2.0402647720524945</v>
      </c>
      <c r="I1240">
        <f t="shared" si="233"/>
        <v>36.92852473491979</v>
      </c>
      <c r="J1240">
        <f t="shared" ref="J1240:J1241" si="234">(I1240-IF($I$1233&gt;0,$I$1233,0))</f>
        <v>35.332477459391221</v>
      </c>
      <c r="K1240">
        <f>J1240/R1226*1.1</f>
        <v>36.235059859528569</v>
      </c>
      <c r="Q1240" t="s">
        <v>161</v>
      </c>
      <c r="R1240">
        <v>1.0704</v>
      </c>
    </row>
    <row r="1241" spans="1:18" x14ac:dyDescent="0.4">
      <c r="A1241">
        <v>16</v>
      </c>
      <c r="B1241" t="s">
        <v>29</v>
      </c>
      <c r="D1241">
        <v>15.82</v>
      </c>
      <c r="E1241">
        <v>14256.617</v>
      </c>
      <c r="F1241">
        <v>6363.6369999999997</v>
      </c>
      <c r="G1241">
        <v>210.108</v>
      </c>
      <c r="H1241">
        <f t="shared" si="232"/>
        <v>2.2403253045388984</v>
      </c>
      <c r="I1241">
        <f t="shared" si="233"/>
        <v>40.666623508294556</v>
      </c>
      <c r="J1241">
        <f t="shared" si="234"/>
        <v>39.070576232765987</v>
      </c>
      <c r="K1241" s="30">
        <f>J1241/R1227*1.1</f>
        <v>37.26169052890809</v>
      </c>
      <c r="Q1241" t="s">
        <v>160</v>
      </c>
      <c r="R1241">
        <v>1.1589</v>
      </c>
    </row>
    <row r="1242" spans="1:18" x14ac:dyDescent="0.4">
      <c r="A1242">
        <v>17</v>
      </c>
      <c r="B1242" t="s">
        <v>22</v>
      </c>
      <c r="L1242" s="23" t="s">
        <v>227</v>
      </c>
      <c r="M1242" s="23" t="s">
        <v>228</v>
      </c>
      <c r="N1242" s="9" t="s">
        <v>231</v>
      </c>
      <c r="Q1242" t="s">
        <v>159</v>
      </c>
      <c r="R1242">
        <v>1.0206</v>
      </c>
    </row>
    <row r="1243" spans="1:18" x14ac:dyDescent="0.4">
      <c r="A1243">
        <v>18</v>
      </c>
      <c r="B1243" t="s">
        <v>173</v>
      </c>
      <c r="D1243">
        <v>15.82</v>
      </c>
      <c r="E1243">
        <v>1927.239</v>
      </c>
      <c r="F1243">
        <v>3930.0749999999998</v>
      </c>
      <c r="G1243">
        <v>16.553999999999998</v>
      </c>
      <c r="H1243">
        <f t="shared" ref="H1243:H1245" si="235">E1243/F1243</f>
        <v>0.49038224461365243</v>
      </c>
      <c r="I1243">
        <f t="shared" ref="I1243:I1245" si="236">((H1243-$J$1225)/$I$1225)</f>
        <v>7.9692197551240236</v>
      </c>
      <c r="J1243">
        <f>(I1243-IF($I$1233&gt;0,$I$1233,0))</f>
        <v>6.373172479595457</v>
      </c>
      <c r="K1243">
        <f>J1243/R1227*1.1</f>
        <v>6.0781079656277122</v>
      </c>
      <c r="L1243">
        <f>AVERAGE(K1243:K1245)</f>
        <v>2.208622103187619</v>
      </c>
      <c r="M1243">
        <f>STDEV(K1243:K1245)</f>
        <v>3.3780680347964647</v>
      </c>
      <c r="N1243" t="str">
        <f>_xlfn.CONCAT(ROUND(L1243,1)," ± ",ROUND(M1243,1))</f>
        <v>2.2 ± 3.4</v>
      </c>
      <c r="Q1243" t="s">
        <v>158</v>
      </c>
      <c r="R1243">
        <v>1.1289</v>
      </c>
    </row>
    <row r="1244" spans="1:18" x14ac:dyDescent="0.4">
      <c r="A1244">
        <v>19</v>
      </c>
      <c r="B1244" t="s">
        <v>172</v>
      </c>
      <c r="D1244">
        <v>15.82</v>
      </c>
      <c r="E1244">
        <v>885.83199999999999</v>
      </c>
      <c r="F1244">
        <v>6277.9639999999999</v>
      </c>
      <c r="G1244">
        <v>10.996</v>
      </c>
      <c r="H1244">
        <f t="shared" si="235"/>
        <v>0.14110179669714576</v>
      </c>
      <c r="I1244">
        <f t="shared" si="236"/>
        <v>1.442970935861223</v>
      </c>
      <c r="J1244">
        <f t="shared" ref="J1244:J1245" si="237">(I1244-IF($I$1233&gt;0,$I$1233,0))</f>
        <v>-0.15307633966734335</v>
      </c>
      <c r="K1244">
        <f>J1244/R1228*1.1</f>
        <v>-0.15232854499192844</v>
      </c>
      <c r="Q1244" t="s">
        <v>157</v>
      </c>
      <c r="R1244">
        <v>1.1950000000000001</v>
      </c>
    </row>
    <row r="1245" spans="1:18" x14ac:dyDescent="0.4">
      <c r="A1245">
        <v>20</v>
      </c>
      <c r="B1245" t="s">
        <v>171</v>
      </c>
      <c r="D1245">
        <v>16.22</v>
      </c>
      <c r="E1245">
        <v>408.17</v>
      </c>
      <c r="F1245">
        <v>2207.1190000000001</v>
      </c>
      <c r="G1245">
        <v>2.7989999999999999</v>
      </c>
      <c r="H1245">
        <f t="shared" si="235"/>
        <v>0.18493339054215019</v>
      </c>
      <c r="I1245">
        <f t="shared" si="236"/>
        <v>2.2619571954234723</v>
      </c>
      <c r="J1245">
        <f t="shared" si="237"/>
        <v>0.66590991989490589</v>
      </c>
      <c r="K1245">
        <f>J1245/R1229*1.1</f>
        <v>0.70008688892707305</v>
      </c>
      <c r="L1245" s="23"/>
      <c r="M1245" s="23"/>
      <c r="N1245" s="9"/>
      <c r="Q1245" t="s">
        <v>156</v>
      </c>
      <c r="R1245">
        <v>1.1716</v>
      </c>
    </row>
    <row r="1246" spans="1:18" x14ac:dyDescent="0.4">
      <c r="A1246">
        <v>21</v>
      </c>
      <c r="B1246" t="s">
        <v>22</v>
      </c>
      <c r="L1246" s="23" t="s">
        <v>227</v>
      </c>
      <c r="M1246" s="23" t="s">
        <v>228</v>
      </c>
      <c r="N1246" s="9" t="s">
        <v>231</v>
      </c>
    </row>
    <row r="1247" spans="1:18" x14ac:dyDescent="0.4">
      <c r="A1247">
        <v>22</v>
      </c>
      <c r="B1247" t="s">
        <v>170</v>
      </c>
      <c r="D1247">
        <v>15.84</v>
      </c>
      <c r="E1247">
        <v>992.88599999999997</v>
      </c>
      <c r="F1247">
        <v>4603.3459999999995</v>
      </c>
      <c r="G1247">
        <v>10.225</v>
      </c>
      <c r="H1247">
        <f>E1247/F1247</f>
        <v>0.21568789311079378</v>
      </c>
      <c r="I1247">
        <f>((H1247-$J$1225)/$I$1225)</f>
        <v>2.8366001142381085</v>
      </c>
      <c r="J1247">
        <f>(I1247-IF($I$1233&gt;0,$I$1233,0))</f>
        <v>1.2405528387095421</v>
      </c>
      <c r="K1247">
        <f t="shared" ref="K1247:K1252" si="238">J1247/R1230*1.1</f>
        <v>1.2233152152223188</v>
      </c>
      <c r="L1247">
        <f>AVERAGE(K1247:K1249)</f>
        <v>-0.22522341834174031</v>
      </c>
      <c r="M1247">
        <f>STDEV(K1248:K1249)</f>
        <v>0.11306336850306534</v>
      </c>
      <c r="N1247" t="str">
        <f>_xlfn.CONCAT(ROUND(L1247,1)," ± ",ROUND(M1247,1))</f>
        <v>-0.2 ± 0.1</v>
      </c>
    </row>
    <row r="1248" spans="1:18" x14ac:dyDescent="0.4">
      <c r="A1248">
        <v>23</v>
      </c>
      <c r="B1248" t="s">
        <v>169</v>
      </c>
      <c r="D1248">
        <v>15.82</v>
      </c>
      <c r="E1248">
        <v>458.29</v>
      </c>
      <c r="F1248">
        <v>4832.7299999999996</v>
      </c>
      <c r="G1248">
        <v>4.6239999999999997</v>
      </c>
      <c r="H1248">
        <f t="shared" ref="H1248:H1252" si="239">E1248/F1248</f>
        <v>9.4830458146844557E-2</v>
      </c>
      <c r="I1248">
        <f t="shared" ref="I1248:I1252" si="240">((H1248-$J$1225)/$I$1225)</f>
        <v>0.57839844008900454</v>
      </c>
      <c r="J1248">
        <f t="shared" ref="J1248:J1249" si="241">(I1248-IF($I$1233&gt;0,$I$1233,0))</f>
        <v>-1.0176488354395619</v>
      </c>
      <c r="K1248">
        <f t="shared" si="238"/>
        <v>-1.0294406096960809</v>
      </c>
    </row>
    <row r="1249" spans="1:14" x14ac:dyDescent="0.4">
      <c r="A1249">
        <v>24</v>
      </c>
      <c r="B1249" t="s">
        <v>168</v>
      </c>
      <c r="D1249">
        <v>15.84</v>
      </c>
      <c r="E1249">
        <v>541.75</v>
      </c>
      <c r="F1249">
        <v>5250.1049999999996</v>
      </c>
      <c r="G1249">
        <v>5.3630000000000004</v>
      </c>
      <c r="H1249">
        <f t="shared" si="239"/>
        <v>0.10318841242222776</v>
      </c>
      <c r="I1249">
        <f t="shared" si="240"/>
        <v>0.73456546732040295</v>
      </c>
      <c r="J1249">
        <f t="shared" si="241"/>
        <v>-0.86148180820816345</v>
      </c>
      <c r="K1249">
        <f t="shared" si="238"/>
        <v>-0.86954486055145885</v>
      </c>
      <c r="L1249" s="23" t="s">
        <v>227</v>
      </c>
      <c r="M1249" s="23" t="s">
        <v>228</v>
      </c>
      <c r="N1249" s="9" t="s">
        <v>231</v>
      </c>
    </row>
    <row r="1250" spans="1:14" x14ac:dyDescent="0.4">
      <c r="A1250">
        <v>25</v>
      </c>
      <c r="B1250" t="s">
        <v>167</v>
      </c>
      <c r="D1250">
        <v>15.82</v>
      </c>
      <c r="E1250">
        <v>821.24599999999998</v>
      </c>
      <c r="F1250">
        <v>4574.33</v>
      </c>
      <c r="G1250">
        <v>7.3339999999999996</v>
      </c>
      <c r="H1250">
        <f t="shared" si="239"/>
        <v>0.17953361475888271</v>
      </c>
      <c r="I1250">
        <f t="shared" si="240"/>
        <v>2.1610632560688789</v>
      </c>
      <c r="J1250">
        <f>(I1250-IF($I$1233&gt;0,$I$1233,0))</f>
        <v>0.56501598054031255</v>
      </c>
      <c r="K1250">
        <f t="shared" si="238"/>
        <v>0.58989899259144252</v>
      </c>
      <c r="L1250">
        <f>AVERAGE(K1250:K1252)</f>
        <v>6.4450306227384679E-2</v>
      </c>
      <c r="M1250">
        <f>STDEV(K1250:K1252)</f>
        <v>0.51048076355605154</v>
      </c>
      <c r="N1250" t="str">
        <f>_xlfn.CONCAT(ROUND(L1250,1)," ± ",ROUND(M1250,1))</f>
        <v>0.1 ± 0.5</v>
      </c>
    </row>
    <row r="1251" spans="1:14" x14ac:dyDescent="0.4">
      <c r="A1251">
        <v>26</v>
      </c>
      <c r="B1251" t="s">
        <v>166</v>
      </c>
      <c r="D1251">
        <v>15.84</v>
      </c>
      <c r="E1251">
        <v>663.43100000000004</v>
      </c>
      <c r="F1251">
        <v>5271.7690000000002</v>
      </c>
      <c r="G1251">
        <v>3.8439999999999999</v>
      </c>
      <c r="H1251">
        <f t="shared" si="239"/>
        <v>0.12584599211384262</v>
      </c>
      <c r="I1251">
        <f t="shared" si="240"/>
        <v>1.1579186884692187</v>
      </c>
      <c r="J1251">
        <f t="shared" ref="J1251:J1252" si="242">(I1251-IF($I$1233&gt;0,$I$1233,0))</f>
        <v>-0.43812858705934765</v>
      </c>
      <c r="K1251">
        <f t="shared" si="238"/>
        <v>-0.42961441055917499</v>
      </c>
    </row>
    <row r="1252" spans="1:14" x14ac:dyDescent="0.4">
      <c r="A1252">
        <v>27</v>
      </c>
      <c r="B1252" t="s">
        <v>165</v>
      </c>
      <c r="D1252">
        <v>15.83</v>
      </c>
      <c r="E1252">
        <v>707.029</v>
      </c>
      <c r="F1252">
        <v>4675.4470000000001</v>
      </c>
      <c r="G1252">
        <v>9.1890000000000001</v>
      </c>
      <c r="H1252">
        <f t="shared" si="239"/>
        <v>0.15122169067470981</v>
      </c>
      <c r="I1252">
        <f t="shared" si="240"/>
        <v>1.6320595221708973</v>
      </c>
      <c r="J1252">
        <f t="shared" si="242"/>
        <v>3.6012246642330936E-2</v>
      </c>
      <c r="K1252">
        <f t="shared" si="238"/>
        <v>3.3066336649886507E-2</v>
      </c>
      <c r="L1252" s="23"/>
      <c r="M1252" s="23"/>
      <c r="N1252" s="9"/>
    </row>
    <row r="1253" spans="1:14" x14ac:dyDescent="0.4">
      <c r="A1253">
        <v>28</v>
      </c>
      <c r="B1253" t="s">
        <v>22</v>
      </c>
      <c r="L1253" s="23" t="s">
        <v>227</v>
      </c>
      <c r="M1253" s="23" t="s">
        <v>228</v>
      </c>
      <c r="N1253" s="9" t="s">
        <v>231</v>
      </c>
    </row>
    <row r="1254" spans="1:14" x14ac:dyDescent="0.4">
      <c r="A1254">
        <v>29</v>
      </c>
      <c r="B1254" t="s">
        <v>164</v>
      </c>
      <c r="D1254">
        <v>15.83</v>
      </c>
      <c r="E1254">
        <v>729.88400000000001</v>
      </c>
      <c r="F1254">
        <v>3868.886</v>
      </c>
      <c r="G1254">
        <v>6.681</v>
      </c>
      <c r="H1254">
        <f>E1254/F1254</f>
        <v>0.18865482208573733</v>
      </c>
      <c r="I1254">
        <f>((H1254-$J$1225)/$I$1225)</f>
        <v>2.3314915434300021</v>
      </c>
      <c r="J1254">
        <f>(I1254-IF($I$1233&gt;0,$I$1233,0))</f>
        <v>0.73544426790143569</v>
      </c>
      <c r="K1254">
        <f>J1254/R1236*1.1</f>
        <v>0.70115158146262735</v>
      </c>
      <c r="L1254">
        <f>AVERAGE(K1254:K1256)</f>
        <v>0.19124002446499164</v>
      </c>
      <c r="M1254">
        <f>STDEV(K1255:K1256)</f>
        <v>0.33560722221345241</v>
      </c>
      <c r="N1254" t="str">
        <f>_xlfn.CONCAT(ROUND(L1254,1)," ± ",ROUND(M1254,1))</f>
        <v>0.2 ± 0.3</v>
      </c>
    </row>
    <row r="1255" spans="1:14" x14ac:dyDescent="0.4">
      <c r="A1255">
        <v>30</v>
      </c>
      <c r="B1255" t="s">
        <v>163</v>
      </c>
      <c r="D1255">
        <v>15.86</v>
      </c>
      <c r="E1255">
        <v>738.779</v>
      </c>
      <c r="F1255">
        <v>5558.2560000000003</v>
      </c>
      <c r="G1255">
        <v>3.556</v>
      </c>
      <c r="H1255">
        <f t="shared" ref="H1255:H1259" si="243">E1255/F1255</f>
        <v>0.13291561237913474</v>
      </c>
      <c r="I1255">
        <f t="shared" ref="I1255:I1263" si="244">((H1255-$J$1225)/$I$1225)</f>
        <v>1.2900134025713608</v>
      </c>
      <c r="J1255">
        <f t="shared" ref="J1255:J1256" si="245">(I1255-IF($I$1233&gt;0,$I$1233,0))</f>
        <v>-0.30603387295720563</v>
      </c>
      <c r="K1255">
        <f t="shared" ref="K1255:K1259" si="246">J1255/R1237*1.1</f>
        <v>-0.30102589667613894</v>
      </c>
    </row>
    <row r="1256" spans="1:14" x14ac:dyDescent="0.4">
      <c r="A1256">
        <v>31</v>
      </c>
      <c r="B1256" t="s">
        <v>162</v>
      </c>
      <c r="D1256">
        <v>15.82</v>
      </c>
      <c r="E1256">
        <v>797.93399999999997</v>
      </c>
      <c r="F1256">
        <v>5019.6090000000004</v>
      </c>
      <c r="G1256">
        <v>5.8360000000000003</v>
      </c>
      <c r="H1256">
        <f t="shared" si="243"/>
        <v>0.15896337742640909</v>
      </c>
      <c r="I1256">
        <f t="shared" si="244"/>
        <v>1.7767116901458349</v>
      </c>
      <c r="J1256">
        <f t="shared" si="245"/>
        <v>0.18066441461726845</v>
      </c>
      <c r="K1256">
        <f t="shared" si="246"/>
        <v>0.17359438860848647</v>
      </c>
      <c r="L1256" s="23" t="s">
        <v>227</v>
      </c>
      <c r="M1256" s="23" t="s">
        <v>228</v>
      </c>
      <c r="N1256" s="9" t="s">
        <v>231</v>
      </c>
    </row>
    <row r="1257" spans="1:14" x14ac:dyDescent="0.4">
      <c r="A1257">
        <v>32</v>
      </c>
      <c r="B1257" t="s">
        <v>161</v>
      </c>
      <c r="D1257">
        <v>15.84</v>
      </c>
      <c r="E1257">
        <v>764.88699999999994</v>
      </c>
      <c r="F1257">
        <v>4571.5209999999997</v>
      </c>
      <c r="G1257">
        <v>4.3179999999999996</v>
      </c>
      <c r="H1257">
        <f t="shared" si="243"/>
        <v>0.16731564833673518</v>
      </c>
      <c r="I1257">
        <f t="shared" si="244"/>
        <v>1.9327725246180487</v>
      </c>
      <c r="J1257">
        <f>(I1257-IF($I$1233&gt;0,$I$1233,0))</f>
        <v>0.33672524908948231</v>
      </c>
      <c r="K1257">
        <f t="shared" si="246"/>
        <v>0.35299511483696805</v>
      </c>
      <c r="L1257">
        <f>AVERAGE(K1257:K1259)</f>
        <v>-0.7016413241504319</v>
      </c>
      <c r="M1257">
        <f>STDEV(K1257:K1259)</f>
        <v>0.94981845654935149</v>
      </c>
      <c r="N1257" t="str">
        <f>_xlfn.CONCAT(ROUND(L1257,1)," ± ",ROUND(M1257,1))</f>
        <v>-0.7 ± 0.9</v>
      </c>
    </row>
    <row r="1258" spans="1:14" x14ac:dyDescent="0.4">
      <c r="A1258">
        <v>33</v>
      </c>
      <c r="B1258" t="s">
        <v>160</v>
      </c>
      <c r="D1258">
        <v>15.83</v>
      </c>
      <c r="E1258">
        <v>498.63400000000001</v>
      </c>
      <c r="F1258">
        <v>5043.4369999999999</v>
      </c>
      <c r="G1258">
        <v>4.1760000000000002</v>
      </c>
      <c r="H1258">
        <f t="shared" si="243"/>
        <v>9.8867895048555185E-2</v>
      </c>
      <c r="I1258">
        <f t="shared" si="244"/>
        <v>0.65383729723034589</v>
      </c>
      <c r="J1258">
        <f t="shared" ref="J1258:J1259" si="247">(I1258-IF($I$1233&gt;0,$I$1233,0))</f>
        <v>-0.94220997829822051</v>
      </c>
      <c r="K1258">
        <f t="shared" si="246"/>
        <v>-0.96826511222724465</v>
      </c>
    </row>
    <row r="1259" spans="1:14" x14ac:dyDescent="0.4">
      <c r="A1259">
        <v>34</v>
      </c>
      <c r="B1259" t="s">
        <v>159</v>
      </c>
      <c r="D1259">
        <v>15.81</v>
      </c>
      <c r="E1259">
        <v>328.69900000000001</v>
      </c>
      <c r="F1259">
        <v>5033.665</v>
      </c>
      <c r="G1259">
        <v>3.5449999999999999</v>
      </c>
      <c r="H1259">
        <f t="shared" si="243"/>
        <v>6.5300134196455265E-2</v>
      </c>
      <c r="I1259">
        <f t="shared" si="244"/>
        <v>2.6629101257461443E-2</v>
      </c>
      <c r="J1259">
        <f t="shared" si="247"/>
        <v>-1.5694181742711049</v>
      </c>
      <c r="K1259">
        <f t="shared" si="246"/>
        <v>-1.4896539750610194</v>
      </c>
      <c r="L1259" s="23"/>
      <c r="M1259" s="23"/>
      <c r="N1259" s="9"/>
    </row>
    <row r="1260" spans="1:14" x14ac:dyDescent="0.4">
      <c r="A1260">
        <v>35</v>
      </c>
      <c r="B1260" t="s">
        <v>22</v>
      </c>
      <c r="L1260" s="23" t="s">
        <v>227</v>
      </c>
      <c r="M1260" s="23" t="s">
        <v>228</v>
      </c>
      <c r="N1260" s="9" t="s">
        <v>231</v>
      </c>
    </row>
    <row r="1261" spans="1:14" x14ac:dyDescent="0.4">
      <c r="A1261">
        <v>36</v>
      </c>
      <c r="B1261" t="s">
        <v>158</v>
      </c>
      <c r="D1261">
        <v>15.81</v>
      </c>
      <c r="E1261">
        <v>701.10599999999999</v>
      </c>
      <c r="F1261">
        <v>3966.2049999999999</v>
      </c>
      <c r="G1261">
        <v>4.5670000000000002</v>
      </c>
      <c r="H1261">
        <f t="shared" ref="H1261:H1263" si="248">E1261/F1261</f>
        <v>0.1767699854142688</v>
      </c>
      <c r="I1261">
        <f t="shared" si="244"/>
        <v>2.1094252876261734</v>
      </c>
      <c r="J1261">
        <f>(I1261-IF($I$1233&gt;0,$I$1233,0))</f>
        <v>0.51337801209760703</v>
      </c>
      <c r="K1261">
        <f>J1261/R1242*1.1</f>
        <v>0.55331747335622949</v>
      </c>
      <c r="L1261">
        <f>AVERAGE(K1261:K1263)</f>
        <v>0.3829519381000967</v>
      </c>
      <c r="M1261">
        <f>STDEV(K1261:K1263)</f>
        <v>0.15577630252380226</v>
      </c>
      <c r="N1261" t="str">
        <f>_xlfn.CONCAT(ROUND(L1261,1)," ± ",ROUND(M1261,1))</f>
        <v>0.4 ± 0.2</v>
      </c>
    </row>
    <row r="1262" spans="1:14" x14ac:dyDescent="0.4">
      <c r="A1262">
        <v>37</v>
      </c>
      <c r="B1262" t="s">
        <v>157</v>
      </c>
      <c r="D1262">
        <v>16.46</v>
      </c>
      <c r="E1262">
        <v>669.79499999999996</v>
      </c>
      <c r="F1262">
        <v>3977.5329999999999</v>
      </c>
      <c r="G1262">
        <v>2.9689999999999999</v>
      </c>
      <c r="H1262">
        <f t="shared" si="248"/>
        <v>0.16839458025866785</v>
      </c>
      <c r="I1262">
        <f t="shared" si="244"/>
        <v>1.9529321935132893</v>
      </c>
      <c r="J1262">
        <f t="shared" ref="J1262:J1263" si="249">(I1262-IF($I$1233&gt;0,$I$1233,0))</f>
        <v>0.35688491798472288</v>
      </c>
      <c r="K1262">
        <f t="shared" ref="K1262:K1263" si="250">J1262/R1243*1.1</f>
        <v>0.34774861350269748</v>
      </c>
    </row>
    <row r="1263" spans="1:14" x14ac:dyDescent="0.4">
      <c r="A1263">
        <v>38</v>
      </c>
      <c r="B1263" t="s">
        <v>156</v>
      </c>
      <c r="D1263">
        <v>16.149999999999999</v>
      </c>
      <c r="E1263">
        <v>600.14200000000005</v>
      </c>
      <c r="F1263">
        <v>3666.0819999999999</v>
      </c>
      <c r="G1263">
        <v>2.9950000000000001</v>
      </c>
      <c r="H1263">
        <f t="shared" si="248"/>
        <v>0.16370119380854004</v>
      </c>
      <c r="I1263">
        <f t="shared" si="244"/>
        <v>1.8652370248853198</v>
      </c>
      <c r="J1263">
        <f t="shared" si="249"/>
        <v>0.26918974935675344</v>
      </c>
      <c r="K1263">
        <f t="shared" si="250"/>
        <v>0.24778972744136299</v>
      </c>
      <c r="L1263" s="23"/>
      <c r="M1263" s="23"/>
      <c r="N1263" s="9"/>
    </row>
    <row r="1265" spans="1:18" x14ac:dyDescent="0.4">
      <c r="A1265" t="s">
        <v>486</v>
      </c>
    </row>
    <row r="1266" spans="1:18" x14ac:dyDescent="0.4">
      <c r="I1266" t="s">
        <v>216</v>
      </c>
      <c r="Q1266" t="s">
        <v>191</v>
      </c>
      <c r="R1266" t="s">
        <v>192</v>
      </c>
    </row>
    <row r="1267" spans="1:18" x14ac:dyDescent="0.4">
      <c r="B1267" t="s">
        <v>3</v>
      </c>
      <c r="C1267" t="s">
        <v>4</v>
      </c>
      <c r="D1267" t="s">
        <v>5</v>
      </c>
      <c r="E1267" t="s">
        <v>6</v>
      </c>
      <c r="F1267" t="s">
        <v>7</v>
      </c>
      <c r="G1267" t="s">
        <v>8</v>
      </c>
      <c r="H1267" t="s">
        <v>217</v>
      </c>
      <c r="I1267" cm="1">
        <f t="array" ref="I1267:J1271">LINEST(H1269:H1274,C1269:C1274,1,1)</f>
        <v>1.7511985349648655E-2</v>
      </c>
      <c r="J1267">
        <v>1.1712293225846548E-2</v>
      </c>
      <c r="L1267" s="20" t="s">
        <v>218</v>
      </c>
      <c r="Q1267" t="s">
        <v>27</v>
      </c>
      <c r="R1267">
        <v>1.0846</v>
      </c>
    </row>
    <row r="1268" spans="1:18" x14ac:dyDescent="0.4">
      <c r="A1268">
        <v>1</v>
      </c>
      <c r="B1268" t="s">
        <v>12</v>
      </c>
      <c r="C1268" s="44">
        <v>0</v>
      </c>
      <c r="D1268">
        <v>16.09</v>
      </c>
      <c r="E1268">
        <v>697.745</v>
      </c>
      <c r="F1268">
        <v>19473.509999999998</v>
      </c>
      <c r="G1268">
        <v>12.118</v>
      </c>
      <c r="H1268">
        <f>E1268/F1268</f>
        <v>3.583046918608921E-2</v>
      </c>
      <c r="I1268">
        <v>2.5618111439333676E-3</v>
      </c>
      <c r="J1268">
        <v>3.340766552790627E-2</v>
      </c>
      <c r="K1268" t="s">
        <v>219</v>
      </c>
      <c r="L1268" s="21">
        <f>IF(G1271&gt;3,C1271,IF(G1272&gt;3,#REF!,IF(G1273&gt;3,C1273,IF(G1274&gt;3,C1274,C1275))))</f>
        <v>5.8018135185576156</v>
      </c>
      <c r="Q1268" t="s">
        <v>28</v>
      </c>
      <c r="R1268">
        <v>1.0726</v>
      </c>
    </row>
    <row r="1269" spans="1:18" x14ac:dyDescent="0.4">
      <c r="A1269">
        <v>2</v>
      </c>
      <c r="B1269" t="s">
        <v>14</v>
      </c>
      <c r="C1269" s="44">
        <v>1.4504533796394039</v>
      </c>
      <c r="D1269">
        <v>16.09</v>
      </c>
      <c r="E1269">
        <v>386.03199999999998</v>
      </c>
      <c r="F1269">
        <v>13285.254999999999</v>
      </c>
      <c r="G1269">
        <v>9.141</v>
      </c>
      <c r="H1269">
        <f>E1269/F1269</f>
        <v>2.9057176546479536E-2</v>
      </c>
      <c r="I1269">
        <v>0.92114797622764366</v>
      </c>
      <c r="J1269">
        <v>4.9412059029449389E-2</v>
      </c>
      <c r="K1269" t="s">
        <v>220</v>
      </c>
      <c r="L1269" s="22">
        <f>IF(G1271&gt;10,C1271,IF(G1272&gt;10,#REF!,IF(G1273&gt;10,C1273,IF(G1274&gt;10,C1274,C1275))))</f>
        <v>5.8018135185576156</v>
      </c>
      <c r="Q1269" t="s">
        <v>29</v>
      </c>
      <c r="R1269">
        <v>1.1534</v>
      </c>
    </row>
    <row r="1270" spans="1:18" x14ac:dyDescent="0.4">
      <c r="A1270">
        <v>3</v>
      </c>
      <c r="B1270" t="s">
        <v>15</v>
      </c>
      <c r="C1270" s="44">
        <v>2.9009067592788078</v>
      </c>
      <c r="D1270">
        <v>16.100000000000001</v>
      </c>
      <c r="E1270">
        <v>947.40800000000002</v>
      </c>
      <c r="F1270">
        <v>16010.102000000001</v>
      </c>
      <c r="G1270">
        <v>14.351000000000001</v>
      </c>
      <c r="H1270">
        <f>E1270/F1270</f>
        <v>5.9175637981569384E-2</v>
      </c>
      <c r="I1270">
        <v>46.727930731973267</v>
      </c>
      <c r="J1270">
        <v>4</v>
      </c>
      <c r="Q1270" t="s">
        <v>173</v>
      </c>
      <c r="R1270">
        <v>1.1053999999999999</v>
      </c>
    </row>
    <row r="1271" spans="1:18" x14ac:dyDescent="0.4">
      <c r="A1271">
        <v>4</v>
      </c>
      <c r="B1271" t="s">
        <v>17</v>
      </c>
      <c r="C1271" s="44">
        <v>5.8018135185576156</v>
      </c>
      <c r="D1271">
        <v>16.09</v>
      </c>
      <c r="E1271">
        <v>2416.4250000000002</v>
      </c>
      <c r="F1271">
        <v>14214.025</v>
      </c>
      <c r="G1271">
        <v>37.204000000000001</v>
      </c>
      <c r="H1271">
        <f>E1271/F1271</f>
        <v>0.17000286688675448</v>
      </c>
      <c r="I1271">
        <v>0.11408865299335212</v>
      </c>
      <c r="J1271">
        <v>9.7662063101191625E-3</v>
      </c>
      <c r="Q1271" t="s">
        <v>172</v>
      </c>
      <c r="R1271" s="10">
        <v>1.0463</v>
      </c>
    </row>
    <row r="1272" spans="1:18" x14ac:dyDescent="0.4">
      <c r="A1272">
        <v>5</v>
      </c>
      <c r="B1272" t="s">
        <v>18</v>
      </c>
      <c r="C1272" s="44">
        <v>11.603627037115231</v>
      </c>
      <c r="D1272">
        <v>16.09</v>
      </c>
      <c r="E1272">
        <v>3908.1370000000002</v>
      </c>
      <c r="F1272">
        <v>21931.449000000001</v>
      </c>
      <c r="G1272">
        <v>57.878999999999998</v>
      </c>
      <c r="H1272">
        <f t="shared" ref="H1272:H1275" si="251">E1272/F1272</f>
        <v>0.17819784730137986</v>
      </c>
      <c r="Q1272" t="s">
        <v>171</v>
      </c>
      <c r="R1272">
        <v>1.1154999999999999</v>
      </c>
    </row>
    <row r="1273" spans="1:18" x14ac:dyDescent="0.4">
      <c r="A1273">
        <v>6</v>
      </c>
      <c r="B1273" t="s">
        <v>19</v>
      </c>
      <c r="C1273" s="44">
        <v>17.405440555672847</v>
      </c>
      <c r="D1273">
        <v>16.09</v>
      </c>
      <c r="E1273">
        <v>4590.8040000000001</v>
      </c>
      <c r="F1273">
        <v>17537.508000000002</v>
      </c>
      <c r="G1273">
        <v>41.84</v>
      </c>
      <c r="H1273">
        <f t="shared" si="251"/>
        <v>0.26177060047527845</v>
      </c>
      <c r="Q1273" t="s">
        <v>170</v>
      </c>
      <c r="R1273">
        <v>1.0873999999999999</v>
      </c>
    </row>
    <row r="1274" spans="1:18" x14ac:dyDescent="0.4">
      <c r="A1274">
        <v>7</v>
      </c>
      <c r="B1274" t="s">
        <v>20</v>
      </c>
      <c r="C1274" s="44">
        <v>23.207254074230462</v>
      </c>
      <c r="D1274">
        <v>16.09</v>
      </c>
      <c r="E1274">
        <v>13600.313</v>
      </c>
      <c r="F1274">
        <v>29293.133000000002</v>
      </c>
      <c r="G1274">
        <v>252.42</v>
      </c>
      <c r="H1274">
        <f t="shared" si="251"/>
        <v>0.46428331855114302</v>
      </c>
      <c r="I1274" s="23" t="s">
        <v>221</v>
      </c>
      <c r="J1274" s="23" t="s">
        <v>222</v>
      </c>
      <c r="K1274" s="9" t="s">
        <v>194</v>
      </c>
      <c r="O1274" s="24" t="s">
        <v>223</v>
      </c>
      <c r="Q1274" t="s">
        <v>169</v>
      </c>
      <c r="R1274">
        <v>1.0898000000000001</v>
      </c>
    </row>
    <row r="1275" spans="1:18" x14ac:dyDescent="0.4">
      <c r="A1275">
        <v>8</v>
      </c>
      <c r="B1275" t="s">
        <v>21</v>
      </c>
      <c r="C1275" s="44">
        <v>29.009067592788078</v>
      </c>
      <c r="D1275">
        <v>16.09</v>
      </c>
      <c r="E1275">
        <v>5307.107</v>
      </c>
      <c r="F1275">
        <v>13919.142</v>
      </c>
      <c r="G1275">
        <v>80.082999999999998</v>
      </c>
      <c r="H1275">
        <f t="shared" si="251"/>
        <v>0.38128118816519008</v>
      </c>
      <c r="I1275">
        <f>AVERAGE(I1279:I1280)</f>
        <v>3.9776559141326864</v>
      </c>
      <c r="J1275">
        <v>25.5</v>
      </c>
      <c r="Q1275" t="s">
        <v>168</v>
      </c>
      <c r="R1275">
        <v>1.0536000000000001</v>
      </c>
    </row>
    <row r="1276" spans="1:18" x14ac:dyDescent="0.4">
      <c r="A1276">
        <v>9</v>
      </c>
      <c r="B1276" t="s">
        <v>22</v>
      </c>
      <c r="I1276" s="23" t="s">
        <v>224</v>
      </c>
      <c r="J1276" s="9" t="s">
        <v>225</v>
      </c>
      <c r="K1276" s="9" t="s">
        <v>226</v>
      </c>
      <c r="Q1276" t="s">
        <v>167</v>
      </c>
      <c r="R1276" s="10">
        <v>1.1217999999999999</v>
      </c>
    </row>
    <row r="1277" spans="1:18" x14ac:dyDescent="0.4">
      <c r="A1277">
        <v>10</v>
      </c>
      <c r="B1277" t="s">
        <v>22</v>
      </c>
      <c r="L1277" s="23" t="s">
        <v>227</v>
      </c>
      <c r="M1277" s="23" t="s">
        <v>228</v>
      </c>
      <c r="N1277" s="9" t="s">
        <v>231</v>
      </c>
      <c r="O1277" s="9"/>
      <c r="P1277" s="9"/>
      <c r="Q1277" t="s">
        <v>166</v>
      </c>
      <c r="R1277">
        <v>1.198</v>
      </c>
    </row>
    <row r="1278" spans="1:18" x14ac:dyDescent="0.4">
      <c r="A1278">
        <v>11</v>
      </c>
      <c r="B1278" t="s">
        <v>24</v>
      </c>
      <c r="D1278">
        <v>16.3</v>
      </c>
      <c r="E1278">
        <v>993.28800000000001</v>
      </c>
      <c r="F1278">
        <v>5289.1940000000004</v>
      </c>
      <c r="G1278">
        <v>13.304</v>
      </c>
      <c r="H1278">
        <f t="shared" ref="H1278:H1283" si="252">E1278/F1278</f>
        <v>0.18779572086030497</v>
      </c>
      <c r="I1278">
        <f>((H1278-$J$1267)/$I$1267)</f>
        <v>10.05502369484287</v>
      </c>
      <c r="J1278">
        <f>(I1278-IF(I1275&gt;0,I1275,0))</f>
        <v>6.0773677807101834</v>
      </c>
      <c r="K1278">
        <f>J1278*1.1</f>
        <v>6.6851045587812026</v>
      </c>
      <c r="L1278">
        <f>AVERAGE(K1278:K1280)</f>
        <v>2.228368186260401</v>
      </c>
      <c r="M1278">
        <f>STDEV(K1279:K1280)</f>
        <v>1.2770218007898015</v>
      </c>
      <c r="N1278" t="str">
        <f>_xlfn.CONCAT(ROUND(L1278,1)," ± ",ROUND(M1278,1))</f>
        <v>2.2 ± 1.3</v>
      </c>
      <c r="Q1278" t="s">
        <v>165</v>
      </c>
      <c r="R1278">
        <v>1.1537999999999999</v>
      </c>
    </row>
    <row r="1279" spans="1:18" x14ac:dyDescent="0.4">
      <c r="A1279">
        <v>12</v>
      </c>
      <c r="B1279" t="s">
        <v>25</v>
      </c>
      <c r="D1279">
        <v>16.09</v>
      </c>
      <c r="E1279">
        <v>446.65300000000002</v>
      </c>
      <c r="F1279">
        <v>6667.125</v>
      </c>
      <c r="G1279">
        <v>11.265000000000001</v>
      </c>
      <c r="H1279">
        <f t="shared" si="252"/>
        <v>6.6993344207585737E-2</v>
      </c>
      <c r="I1279">
        <f t="shared" ref="I1279:I1301" si="253">((H1279-$J$1267)/$I$1267)</f>
        <v>3.1567552095312998</v>
      </c>
      <c r="J1279">
        <f>(I1279-IF(I1275&gt;0,I1275,0))</f>
        <v>-0.82090070460138653</v>
      </c>
      <c r="K1279">
        <f>J1279*1.1</f>
        <v>-0.90299077506152525</v>
      </c>
      <c r="Q1279" t="s">
        <v>164</v>
      </c>
      <c r="R1279">
        <v>1.1183000000000001</v>
      </c>
    </row>
    <row r="1280" spans="1:18" x14ac:dyDescent="0.4">
      <c r="A1280">
        <v>13</v>
      </c>
      <c r="B1280" t="s">
        <v>26</v>
      </c>
      <c r="D1280">
        <v>16.11</v>
      </c>
      <c r="E1280">
        <v>522.84900000000005</v>
      </c>
      <c r="F1280">
        <v>5460.875</v>
      </c>
      <c r="G1280">
        <v>5.2119999999999997</v>
      </c>
      <c r="H1280">
        <f t="shared" si="252"/>
        <v>9.574454643257721E-2</v>
      </c>
      <c r="I1280">
        <f t="shared" si="253"/>
        <v>4.7985566187340725</v>
      </c>
      <c r="J1280">
        <f>(I1280-IF(I1275&gt;0,I1275,0))</f>
        <v>0.82090070460138609</v>
      </c>
      <c r="K1280" s="30">
        <f>J1280*1.1</f>
        <v>0.90299077506152481</v>
      </c>
      <c r="L1280" s="25" t="s">
        <v>227</v>
      </c>
      <c r="M1280" s="25" t="s">
        <v>228</v>
      </c>
      <c r="N1280" s="26" t="s">
        <v>229</v>
      </c>
      <c r="O1280" s="26" t="s">
        <v>230</v>
      </c>
      <c r="P1280" s="26" t="s">
        <v>231</v>
      </c>
      <c r="Q1280" t="s">
        <v>163</v>
      </c>
      <c r="R1280">
        <v>1.1448</v>
      </c>
    </row>
    <row r="1281" spans="1:18" x14ac:dyDescent="0.4">
      <c r="A1281">
        <v>14</v>
      </c>
      <c r="B1281" t="s">
        <v>27</v>
      </c>
      <c r="D1281">
        <v>16.100000000000001</v>
      </c>
      <c r="E1281">
        <v>571.30899999999997</v>
      </c>
      <c r="F1281">
        <v>6517.9470000000001</v>
      </c>
      <c r="G1281">
        <v>3.4660000000000002</v>
      </c>
      <c r="H1281">
        <f t="shared" si="252"/>
        <v>8.7651679278766756E-2</v>
      </c>
      <c r="I1281">
        <f t="shared" si="253"/>
        <v>4.3364235714395338</v>
      </c>
      <c r="J1281">
        <f>(I1281-IF($I$1275&gt;0,$I$1275,0))</f>
        <v>0.35876765730684745</v>
      </c>
      <c r="K1281">
        <f>J1281/R1267*1.1</f>
        <v>0.363861721406539</v>
      </c>
      <c r="L1281" s="27">
        <f>AVERAGE(K1281:K1283)</f>
        <v>-0.24115442077784346</v>
      </c>
      <c r="M1281" s="27">
        <f>STDEV(K1281:K1283)</f>
        <v>0.84245075606780961</v>
      </c>
      <c r="N1281" s="28">
        <f>L1281/J1275*100</f>
        <v>-0.94570361089350385</v>
      </c>
      <c r="O1281" s="29">
        <f>M1281/J1275*100</f>
        <v>3.3037284551678807</v>
      </c>
      <c r="P1281" s="29" t="str">
        <f>_xlfn.CONCAT(ROUND(N1281,1)," ± ",ROUND(O1281,1))</f>
        <v>-0.9 ± 3.3</v>
      </c>
      <c r="Q1281" t="s">
        <v>162</v>
      </c>
      <c r="R1281">
        <v>1.0492999999999999</v>
      </c>
    </row>
    <row r="1282" spans="1:18" x14ac:dyDescent="0.4">
      <c r="A1282">
        <v>15</v>
      </c>
      <c r="B1282" t="s">
        <v>28</v>
      </c>
      <c r="D1282">
        <v>16.100000000000001</v>
      </c>
      <c r="E1282">
        <v>559.5</v>
      </c>
      <c r="F1282">
        <v>6712.6419999999998</v>
      </c>
      <c r="G1282">
        <v>6.7140000000000004</v>
      </c>
      <c r="H1282">
        <f t="shared" si="252"/>
        <v>8.3350192070424739E-2</v>
      </c>
      <c r="I1282">
        <f t="shared" si="253"/>
        <v>4.0907925294727061</v>
      </c>
      <c r="J1282">
        <f t="shared" ref="J1282:J1283" si="254">(I1282-IF($I$1275&gt;0,$I$1275,0))</f>
        <v>0.11313661534001973</v>
      </c>
      <c r="K1282">
        <f>J1282/R1268*1.1</f>
        <v>0.11602673585122293</v>
      </c>
      <c r="Q1282" t="s">
        <v>161</v>
      </c>
      <c r="R1282">
        <v>1.0704</v>
      </c>
    </row>
    <row r="1283" spans="1:18" x14ac:dyDescent="0.4">
      <c r="A1283">
        <v>16</v>
      </c>
      <c r="B1283" t="s">
        <v>29</v>
      </c>
      <c r="D1283">
        <v>16.100000000000001</v>
      </c>
      <c r="E1283">
        <v>377.19099999999997</v>
      </c>
      <c r="F1283">
        <v>6363.6369999999997</v>
      </c>
      <c r="G1283">
        <v>4.0019999999999998</v>
      </c>
      <c r="H1283">
        <f t="shared" si="252"/>
        <v>5.9272865501284876E-2</v>
      </c>
      <c r="I1283">
        <f t="shared" si="253"/>
        <v>2.7158869383357804</v>
      </c>
      <c r="J1283">
        <f t="shared" si="254"/>
        <v>-1.2617689757969059</v>
      </c>
      <c r="K1283" s="30">
        <f>J1283/R1269*1.1</f>
        <v>-1.2033517195912924</v>
      </c>
      <c r="Q1283" t="s">
        <v>160</v>
      </c>
      <c r="R1283">
        <v>1.1589</v>
      </c>
    </row>
    <row r="1284" spans="1:18" x14ac:dyDescent="0.4">
      <c r="A1284">
        <v>17</v>
      </c>
      <c r="B1284" t="s">
        <v>22</v>
      </c>
      <c r="L1284" s="23" t="s">
        <v>227</v>
      </c>
      <c r="M1284" s="23" t="s">
        <v>228</v>
      </c>
      <c r="N1284" s="9" t="s">
        <v>231</v>
      </c>
      <c r="Q1284" t="s">
        <v>159</v>
      </c>
      <c r="R1284">
        <v>1.0206</v>
      </c>
    </row>
    <row r="1285" spans="1:18" x14ac:dyDescent="0.4">
      <c r="A1285">
        <v>18</v>
      </c>
      <c r="B1285" t="s">
        <v>173</v>
      </c>
      <c r="D1285">
        <v>16.059999999999999</v>
      </c>
      <c r="E1285">
        <v>179.25899999999999</v>
      </c>
      <c r="F1285">
        <v>3930.0749999999998</v>
      </c>
      <c r="G1285">
        <v>2.6459999999999999</v>
      </c>
      <c r="H1285">
        <f t="shared" ref="H1285:H1287" si="255">E1285/F1285</f>
        <v>4.5612106639186273E-2</v>
      </c>
      <c r="I1285">
        <f t="shared" si="253"/>
        <v>1.9358064055267075</v>
      </c>
      <c r="J1285">
        <f>(I1285-IF($I$1275&gt;0,$I$1275,0))</f>
        <v>-2.0418495086059787</v>
      </c>
      <c r="K1285">
        <f>J1285/R1269*1.1</f>
        <v>-1.9473161604530751</v>
      </c>
      <c r="L1285">
        <f>AVERAGE(K1285:K1287)</f>
        <v>-1.8680334625515569</v>
      </c>
      <c r="M1285">
        <f>STDEV(K1285:K1287)</f>
        <v>1.5575772598932252</v>
      </c>
      <c r="N1285" t="str">
        <f>_xlfn.CONCAT(ROUND(L1285,1)," ± ",ROUND(M1285,1))</f>
        <v>-1.9 ± 1.6</v>
      </c>
      <c r="Q1285" t="s">
        <v>158</v>
      </c>
      <c r="R1285">
        <v>1.1289</v>
      </c>
    </row>
    <row r="1286" spans="1:18" x14ac:dyDescent="0.4">
      <c r="A1286">
        <v>19</v>
      </c>
      <c r="B1286" t="s">
        <v>172</v>
      </c>
      <c r="D1286">
        <v>16.05</v>
      </c>
      <c r="E1286">
        <v>136.91900000000001</v>
      </c>
      <c r="F1286">
        <v>6277.9639999999999</v>
      </c>
      <c r="G1286">
        <v>2.76</v>
      </c>
      <c r="H1286">
        <f t="shared" si="255"/>
        <v>2.1809459245067352E-2</v>
      </c>
      <c r="I1286">
        <f t="shared" si="253"/>
        <v>0.57658602480634125</v>
      </c>
      <c r="J1286">
        <f t="shared" ref="J1286:J1287" si="256">(I1286-IF($I$1275&gt;0,$I$1275,0))</f>
        <v>-3.4010698893263451</v>
      </c>
      <c r="K1286">
        <f>J1286/R1270*1.1</f>
        <v>-3.3844552906269043</v>
      </c>
      <c r="Q1286" t="s">
        <v>157</v>
      </c>
      <c r="R1286">
        <v>1.1950000000000001</v>
      </c>
    </row>
    <row r="1287" spans="1:18" x14ac:dyDescent="0.4">
      <c r="A1287">
        <v>20</v>
      </c>
      <c r="B1287" t="s">
        <v>171</v>
      </c>
      <c r="D1287">
        <v>15.71</v>
      </c>
      <c r="E1287">
        <v>169.57900000000001</v>
      </c>
      <c r="F1287">
        <v>2207.1190000000001</v>
      </c>
      <c r="G1287">
        <v>2.0539999999999998</v>
      </c>
      <c r="H1287">
        <f t="shared" si="255"/>
        <v>7.6832739874922923E-2</v>
      </c>
      <c r="I1287">
        <f t="shared" si="253"/>
        <v>3.7186215810980503</v>
      </c>
      <c r="J1287">
        <f t="shared" si="256"/>
        <v>-0.25903433303463608</v>
      </c>
      <c r="K1287">
        <f>J1287/R1271*1.1</f>
        <v>-0.27232893657469148</v>
      </c>
      <c r="L1287" s="23"/>
      <c r="M1287" s="23"/>
      <c r="N1287" s="9"/>
      <c r="Q1287" t="s">
        <v>156</v>
      </c>
      <c r="R1287">
        <v>1.1716</v>
      </c>
    </row>
    <row r="1288" spans="1:18" x14ac:dyDescent="0.4">
      <c r="A1288">
        <v>21</v>
      </c>
      <c r="B1288" t="s">
        <v>22</v>
      </c>
      <c r="D1288">
        <v>16.07</v>
      </c>
      <c r="E1288">
        <v>188.977</v>
      </c>
      <c r="G1288">
        <v>1.6659999999999999</v>
      </c>
      <c r="L1288" s="23" t="s">
        <v>227</v>
      </c>
      <c r="M1288" s="23" t="s">
        <v>228</v>
      </c>
      <c r="N1288" s="9" t="s">
        <v>231</v>
      </c>
    </row>
    <row r="1289" spans="1:18" x14ac:dyDescent="0.4">
      <c r="A1289">
        <v>22</v>
      </c>
      <c r="B1289" t="s">
        <v>170</v>
      </c>
      <c r="D1289">
        <v>16.3</v>
      </c>
      <c r="E1289">
        <v>431.827</v>
      </c>
      <c r="F1289">
        <v>4603.3459999999995</v>
      </c>
      <c r="G1289">
        <v>6.5819999999999999</v>
      </c>
      <c r="H1289">
        <f>E1289/F1289</f>
        <v>9.3807200240868277E-2</v>
      </c>
      <c r="I1289">
        <f t="shared" si="253"/>
        <v>4.6879268898354125</v>
      </c>
      <c r="J1289">
        <f>(I1289-IF($I$1275&gt;0,$I$1275,0))</f>
        <v>0.71027097570272613</v>
      </c>
      <c r="K1289">
        <f t="shared" ref="K1289:K1294" si="257">J1289/R1272*1.1</f>
        <v>0.70040167931241504</v>
      </c>
      <c r="L1289">
        <f>AVERAGE(K1289:K1291)</f>
        <v>-1.3700612064737652</v>
      </c>
      <c r="M1289">
        <f>STDEV(K1290:K1291)</f>
        <v>5.8145571402172268E-2</v>
      </c>
      <c r="N1289" t="str">
        <f>_xlfn.CONCAT(ROUND(L1289,1)," ± ",ROUND(M1289,1))</f>
        <v>-1.4 ± 0.1</v>
      </c>
    </row>
    <row r="1290" spans="1:18" x14ac:dyDescent="0.4">
      <c r="A1290">
        <v>23</v>
      </c>
      <c r="B1290" t="s">
        <v>169</v>
      </c>
      <c r="D1290">
        <v>16.37</v>
      </c>
      <c r="E1290">
        <v>195.44399999999999</v>
      </c>
      <c r="F1290">
        <v>4832.7299999999996</v>
      </c>
      <c r="G1290">
        <v>2.9180000000000001</v>
      </c>
      <c r="H1290">
        <f t="shared" ref="H1290:H1294" si="258">E1290/F1290</f>
        <v>4.0441737899696448E-2</v>
      </c>
      <c r="I1290">
        <f t="shared" si="253"/>
        <v>1.640558971483282</v>
      </c>
      <c r="J1290">
        <f t="shared" ref="J1290:J1291" si="259">(I1290-IF($I$1275&gt;0,$I$1275,0))</f>
        <v>-2.3370969426494046</v>
      </c>
      <c r="K1290">
        <f t="shared" si="257"/>
        <v>-2.364177521532413</v>
      </c>
    </row>
    <row r="1291" spans="1:18" x14ac:dyDescent="0.4">
      <c r="A1291">
        <v>24</v>
      </c>
      <c r="B1291" t="s">
        <v>168</v>
      </c>
      <c r="D1291">
        <v>16.78</v>
      </c>
      <c r="E1291">
        <v>204.35900000000001</v>
      </c>
      <c r="F1291">
        <v>5250.1049999999996</v>
      </c>
      <c r="G1291">
        <v>3.7360000000000002</v>
      </c>
      <c r="H1291">
        <f t="shared" si="258"/>
        <v>3.8924745314617523E-2</v>
      </c>
      <c r="I1291">
        <f t="shared" si="253"/>
        <v>1.5539330090472547</v>
      </c>
      <c r="J1291">
        <f t="shared" si="259"/>
        <v>-2.4237229050854316</v>
      </c>
      <c r="K1291">
        <f t="shared" si="257"/>
        <v>-2.4464077772012982</v>
      </c>
      <c r="L1291" s="23" t="s">
        <v>227</v>
      </c>
      <c r="M1291" s="23" t="s">
        <v>228</v>
      </c>
      <c r="N1291" s="9" t="s">
        <v>231</v>
      </c>
    </row>
    <row r="1292" spans="1:18" x14ac:dyDescent="0.4">
      <c r="A1292">
        <v>25</v>
      </c>
      <c r="B1292" t="s">
        <v>167</v>
      </c>
      <c r="D1292">
        <v>16.190000000000001</v>
      </c>
      <c r="E1292">
        <v>217.11199999999999</v>
      </c>
      <c r="F1292">
        <v>4574.33</v>
      </c>
      <c r="G1292">
        <v>2.117</v>
      </c>
      <c r="H1292">
        <f t="shared" si="258"/>
        <v>4.7463125747377211E-2</v>
      </c>
      <c r="I1292">
        <f t="shared" si="253"/>
        <v>2.0415065343946246</v>
      </c>
      <c r="J1292">
        <f>(I1292-IF($I$1275&gt;0,$I$1275,0))</f>
        <v>-1.9361493797380618</v>
      </c>
      <c r="K1292">
        <f t="shared" si="257"/>
        <v>-2.0214163987394342</v>
      </c>
      <c r="L1292">
        <f>AVERAGE(K1292:K1294)</f>
        <v>-2.0879574696782175</v>
      </c>
      <c r="M1292">
        <f>STDEV(K1292:K1294)</f>
        <v>0.35979918548435097</v>
      </c>
      <c r="N1292" t="str">
        <f>_xlfn.CONCAT(ROUND(L1292,1)," ± ",ROUND(M1292,1))</f>
        <v>-2.1 ± 0.4</v>
      </c>
    </row>
    <row r="1293" spans="1:18" x14ac:dyDescent="0.4">
      <c r="A1293">
        <v>26</v>
      </c>
      <c r="B1293" t="s">
        <v>166</v>
      </c>
      <c r="D1293">
        <v>16.12</v>
      </c>
      <c r="E1293">
        <v>195.81</v>
      </c>
      <c r="F1293">
        <v>5271.7690000000002</v>
      </c>
      <c r="G1293">
        <v>3.5230000000000001</v>
      </c>
      <c r="H1293">
        <f t="shared" si="258"/>
        <v>3.7143129753978217E-2</v>
      </c>
      <c r="I1293">
        <f t="shared" si="253"/>
        <v>1.4521960828754286</v>
      </c>
      <c r="J1293">
        <f t="shared" ref="J1293:J1294" si="260">(I1293-IF($I$1275&gt;0,$I$1275,0))</f>
        <v>-2.5254598312572578</v>
      </c>
      <c r="K1293">
        <f t="shared" si="257"/>
        <v>-2.4763824339302767</v>
      </c>
    </row>
    <row r="1294" spans="1:18" x14ac:dyDescent="0.4">
      <c r="A1294">
        <v>27</v>
      </c>
      <c r="B1294" t="s">
        <v>165</v>
      </c>
      <c r="D1294">
        <v>16.29</v>
      </c>
      <c r="E1294">
        <v>222.95400000000001</v>
      </c>
      <c r="F1294">
        <v>4675.4470000000001</v>
      </c>
      <c r="G1294">
        <v>2.0070000000000001</v>
      </c>
      <c r="H1294">
        <f t="shared" si="258"/>
        <v>4.76861356785779E-2</v>
      </c>
      <c r="I1294">
        <f t="shared" si="253"/>
        <v>2.0542412373279593</v>
      </c>
      <c r="J1294">
        <f t="shared" si="260"/>
        <v>-1.9234146768047271</v>
      </c>
      <c r="K1294">
        <f t="shared" si="257"/>
        <v>-1.7660735763649416</v>
      </c>
      <c r="L1294" s="23"/>
      <c r="M1294" s="23"/>
      <c r="N1294" s="9"/>
    </row>
    <row r="1295" spans="1:18" x14ac:dyDescent="0.4">
      <c r="A1295">
        <v>28</v>
      </c>
      <c r="B1295" t="s">
        <v>22</v>
      </c>
      <c r="L1295" s="23" t="s">
        <v>227</v>
      </c>
      <c r="M1295" s="23" t="s">
        <v>228</v>
      </c>
      <c r="N1295" s="9" t="s">
        <v>231</v>
      </c>
    </row>
    <row r="1296" spans="1:18" x14ac:dyDescent="0.4">
      <c r="A1296">
        <v>29</v>
      </c>
      <c r="B1296" t="s">
        <v>164</v>
      </c>
      <c r="D1296">
        <v>16.39</v>
      </c>
      <c r="E1296">
        <v>279.17399999999998</v>
      </c>
      <c r="F1296">
        <v>3868.886</v>
      </c>
      <c r="G1296">
        <v>3.1190000000000002</v>
      </c>
      <c r="H1296">
        <f>E1296/F1296</f>
        <v>7.2158755776210518E-2</v>
      </c>
      <c r="I1296">
        <f t="shared" si="253"/>
        <v>3.4517195705383981</v>
      </c>
      <c r="J1296">
        <f>(I1296-IF($I$1275&gt;0,$I$1275,0))</f>
        <v>-0.52593634359428831</v>
      </c>
      <c r="K1296">
        <f>J1296/R1278*1.1</f>
        <v>-0.50141270406805105</v>
      </c>
      <c r="L1296">
        <f>AVERAGE(K1296:K1298)</f>
        <v>-2.2663508646022623</v>
      </c>
      <c r="M1296">
        <f>STDEV(K1297:K1298)</f>
        <v>0.8059452757605281</v>
      </c>
      <c r="N1296" t="str">
        <f>_xlfn.CONCAT(ROUND(L1296,1)," ± ",ROUND(M1296,1))</f>
        <v>-2.3 ± 0.8</v>
      </c>
    </row>
    <row r="1297" spans="1:14" x14ac:dyDescent="0.4">
      <c r="A1297">
        <v>30</v>
      </c>
      <c r="B1297" t="s">
        <v>163</v>
      </c>
      <c r="D1297">
        <v>16.239999999999998</v>
      </c>
      <c r="E1297">
        <v>84.283000000000001</v>
      </c>
      <c r="F1297">
        <v>5558.2560000000003</v>
      </c>
      <c r="G1297">
        <v>2.2610000000000001</v>
      </c>
      <c r="H1297">
        <f t="shared" ref="H1297:H1301" si="261">E1297/F1297</f>
        <v>1.5163569292238428E-2</v>
      </c>
      <c r="I1297">
        <f t="shared" si="253"/>
        <v>0.19708079909175591</v>
      </c>
      <c r="J1297">
        <f t="shared" ref="J1297:J1298" si="262">(I1297-IF($I$1275&gt;0,$I$1275,0))</f>
        <v>-3.7805751150409304</v>
      </c>
      <c r="K1297">
        <f t="shared" ref="K1297:K1301" si="263">J1297/R1279*1.1</f>
        <v>-3.7187093146248982</v>
      </c>
    </row>
    <row r="1298" spans="1:14" x14ac:dyDescent="0.4">
      <c r="A1298">
        <v>31</v>
      </c>
      <c r="B1298" t="s">
        <v>162</v>
      </c>
      <c r="D1298">
        <v>16.399999999999999</v>
      </c>
      <c r="E1298">
        <v>172.511</v>
      </c>
      <c r="F1298">
        <v>5019.6090000000004</v>
      </c>
      <c r="G1298">
        <v>2.96</v>
      </c>
      <c r="H1298">
        <f t="shared" si="261"/>
        <v>3.4367417860634158E-2</v>
      </c>
      <c r="I1298">
        <f t="shared" si="253"/>
        <v>1.2936925301414863</v>
      </c>
      <c r="J1298">
        <f t="shared" si="262"/>
        <v>-2.6839633839912</v>
      </c>
      <c r="K1298">
        <f t="shared" si="263"/>
        <v>-2.5789305751138367</v>
      </c>
      <c r="L1298" s="23" t="s">
        <v>227</v>
      </c>
      <c r="M1298" s="23" t="s">
        <v>228</v>
      </c>
      <c r="N1298" s="9" t="s">
        <v>231</v>
      </c>
    </row>
    <row r="1299" spans="1:14" x14ac:dyDescent="0.4">
      <c r="A1299">
        <v>32</v>
      </c>
      <c r="B1299" t="s">
        <v>161</v>
      </c>
      <c r="D1299">
        <v>16.45</v>
      </c>
      <c r="E1299">
        <v>159.10900000000001</v>
      </c>
      <c r="F1299">
        <v>4571.5209999999997</v>
      </c>
      <c r="G1299">
        <v>1.6919999999999999</v>
      </c>
      <c r="H1299">
        <f t="shared" si="261"/>
        <v>3.4804390048738705E-2</v>
      </c>
      <c r="I1299">
        <f t="shared" si="253"/>
        <v>1.31864527989429</v>
      </c>
      <c r="J1299">
        <f>(I1299-IF($I$1275&gt;0,$I$1275,0))</f>
        <v>-2.6590106342383963</v>
      </c>
      <c r="K1299">
        <f t="shared" si="263"/>
        <v>-2.7874885139256995</v>
      </c>
      <c r="L1299">
        <f>AVERAGE(K1299:K1301)</f>
        <v>-3.1609975112845952</v>
      </c>
      <c r="M1299">
        <f>STDEV(K1299:K1301)</f>
        <v>0.49129051948853664</v>
      </c>
      <c r="N1299" t="str">
        <f>_xlfn.CONCAT(ROUND(L1299,1)," ± ",ROUND(M1299,1))</f>
        <v>-3.2 ± 0.5</v>
      </c>
    </row>
    <row r="1300" spans="1:14" x14ac:dyDescent="0.4">
      <c r="A1300">
        <v>33</v>
      </c>
      <c r="B1300" t="s">
        <v>160</v>
      </c>
      <c r="D1300">
        <v>16.47</v>
      </c>
      <c r="E1300">
        <v>90.88</v>
      </c>
      <c r="F1300">
        <v>5043.4369999999999</v>
      </c>
      <c r="G1300">
        <v>2.6360000000000001</v>
      </c>
      <c r="H1300">
        <f t="shared" si="261"/>
        <v>1.8019457762632904E-2</v>
      </c>
      <c r="I1300">
        <f t="shared" si="253"/>
        <v>0.36016273488447709</v>
      </c>
      <c r="J1300">
        <f t="shared" ref="J1300:J1301" si="264">(I1300-IF($I$1275&gt;0,$I$1275,0))</f>
        <v>-3.6174931792482092</v>
      </c>
      <c r="K1300">
        <f t="shared" si="263"/>
        <v>-3.7175284913798863</v>
      </c>
    </row>
    <row r="1301" spans="1:14" x14ac:dyDescent="0.4">
      <c r="A1301">
        <v>34</v>
      </c>
      <c r="B1301" t="s">
        <v>159</v>
      </c>
      <c r="D1301">
        <v>16.309999999999999</v>
      </c>
      <c r="E1301">
        <v>133.02099999999999</v>
      </c>
      <c r="F1301">
        <v>5033.665</v>
      </c>
      <c r="G1301">
        <v>1.4850000000000001</v>
      </c>
      <c r="H1301">
        <f t="shared" si="261"/>
        <v>2.6426271911221742E-2</v>
      </c>
      <c r="I1301">
        <f t="shared" si="253"/>
        <v>0.84022333228313273</v>
      </c>
      <c r="J1301">
        <f t="shared" si="264"/>
        <v>-3.1374325818495539</v>
      </c>
      <c r="K1301">
        <f t="shared" si="263"/>
        <v>-2.9779755285482006</v>
      </c>
      <c r="L1301" s="23"/>
      <c r="M1301" s="23"/>
      <c r="N1301" s="9"/>
    </row>
    <row r="1302" spans="1:14" x14ac:dyDescent="0.4">
      <c r="A1302">
        <v>35</v>
      </c>
      <c r="B1302" t="s">
        <v>22</v>
      </c>
      <c r="D1302">
        <v>16.510000000000002</v>
      </c>
      <c r="E1302">
        <v>144.82499999999999</v>
      </c>
      <c r="G1302">
        <v>2.1309999999999998</v>
      </c>
      <c r="L1302" s="23" t="s">
        <v>227</v>
      </c>
      <c r="M1302" s="23" t="s">
        <v>228</v>
      </c>
      <c r="N1302" s="9" t="s">
        <v>231</v>
      </c>
    </row>
    <row r="1303" spans="1:14" x14ac:dyDescent="0.4">
      <c r="A1303">
        <v>36</v>
      </c>
      <c r="B1303" t="s">
        <v>158</v>
      </c>
      <c r="D1303">
        <v>16.399999999999999</v>
      </c>
      <c r="E1303">
        <v>431.51900000000001</v>
      </c>
      <c r="F1303">
        <v>3966.2049999999999</v>
      </c>
      <c r="G1303">
        <v>4.2160000000000002</v>
      </c>
      <c r="H1303">
        <f t="shared" ref="H1303:H1305" si="265">E1303/F1303</f>
        <v>0.10879896525772118</v>
      </c>
      <c r="I1303">
        <f t="shared" ref="I1303:I1305" si="266">((H1303-$J$1267)/$I$1267)</f>
        <v>5.5440128628146947</v>
      </c>
      <c r="J1303">
        <f>(I1303-IF($I$1275&gt;0,$I$1275,0))</f>
        <v>1.5663569486820084</v>
      </c>
      <c r="K1303">
        <f>J1303/R1284*1.1</f>
        <v>1.6882154061828427</v>
      </c>
      <c r="L1303">
        <f>AVERAGE(K1303:K1305)</f>
        <v>-0.98129418528427481</v>
      </c>
      <c r="M1303">
        <f>STDEV(K1304:K1305)</f>
        <v>0.61991645164802966</v>
      </c>
      <c r="N1303" t="str">
        <f>_xlfn.CONCAT(ROUND(L1303,1)," ± ",ROUND(M1303,1))</f>
        <v>-1 ± 0.6</v>
      </c>
    </row>
    <row r="1304" spans="1:14" x14ac:dyDescent="0.4">
      <c r="A1304">
        <v>37</v>
      </c>
      <c r="B1304" t="s">
        <v>157</v>
      </c>
      <c r="D1304">
        <v>16.27</v>
      </c>
      <c r="E1304">
        <v>126.751</v>
      </c>
      <c r="F1304">
        <v>3977.5329999999999</v>
      </c>
      <c r="G1304">
        <v>4.6589999999999998</v>
      </c>
      <c r="H1304">
        <f t="shared" si="265"/>
        <v>3.1866737497841004E-2</v>
      </c>
      <c r="I1304">
        <f t="shared" si="266"/>
        <v>1.1508943086455252</v>
      </c>
      <c r="J1304">
        <f t="shared" ref="J1304:J1305" si="267">(I1304-IF($I$1275&gt;0,$I$1275,0))</f>
        <v>-2.8267616054871612</v>
      </c>
      <c r="K1304">
        <f t="shared" ref="K1304:K1305" si="268">J1304/R1285*1.1</f>
        <v>-2.7543961077472563</v>
      </c>
    </row>
    <row r="1305" spans="1:14" x14ac:dyDescent="0.4">
      <c r="A1305">
        <v>38</v>
      </c>
      <c r="B1305" t="s">
        <v>156</v>
      </c>
      <c r="D1305">
        <v>16.38</v>
      </c>
      <c r="E1305">
        <v>167.345</v>
      </c>
      <c r="F1305">
        <v>3666.0819999999999</v>
      </c>
      <c r="G1305">
        <v>2.6120000000000001</v>
      </c>
      <c r="H1305">
        <f t="shared" si="265"/>
        <v>4.5646824048125492E-2</v>
      </c>
      <c r="I1305">
        <f t="shared" si="266"/>
        <v>1.9377888997011854</v>
      </c>
      <c r="J1305">
        <f t="shared" si="267"/>
        <v>-2.039867014431501</v>
      </c>
      <c r="K1305">
        <f t="shared" si="268"/>
        <v>-1.877701854288411</v>
      </c>
      <c r="L1305" s="23"/>
      <c r="M1305" s="23"/>
      <c r="N1305" s="9"/>
    </row>
    <row r="1307" spans="1:14" x14ac:dyDescent="0.4">
      <c r="A1307" t="s">
        <v>485</v>
      </c>
    </row>
    <row r="1309" spans="1:14" x14ac:dyDescent="0.4">
      <c r="B1309" t="s">
        <v>3</v>
      </c>
      <c r="C1309" t="s">
        <v>4</v>
      </c>
      <c r="D1309" t="s">
        <v>5</v>
      </c>
      <c r="E1309" t="s">
        <v>6</v>
      </c>
      <c r="F1309" t="s">
        <v>7</v>
      </c>
      <c r="G1309" t="s">
        <v>8</v>
      </c>
      <c r="H1309" t="s">
        <v>9</v>
      </c>
      <c r="I1309" t="s">
        <v>10</v>
      </c>
      <c r="J1309" t="s">
        <v>11</v>
      </c>
      <c r="K1309" t="s">
        <v>282</v>
      </c>
    </row>
    <row r="1310" spans="1:14" x14ac:dyDescent="0.4">
      <c r="A1310">
        <v>1</v>
      </c>
      <c r="B1310" t="s">
        <v>12</v>
      </c>
      <c r="F1310">
        <v>19473.509999999998</v>
      </c>
      <c r="K1310" t="s">
        <v>448</v>
      </c>
    </row>
    <row r="1311" spans="1:14" x14ac:dyDescent="0.4">
      <c r="A1311">
        <v>2</v>
      </c>
      <c r="B1311" t="s">
        <v>14</v>
      </c>
      <c r="F1311">
        <v>13285.254999999999</v>
      </c>
      <c r="K1311" t="s">
        <v>447</v>
      </c>
    </row>
    <row r="1312" spans="1:14" x14ac:dyDescent="0.4">
      <c r="A1312">
        <v>3</v>
      </c>
      <c r="B1312" t="s">
        <v>15</v>
      </c>
      <c r="F1312">
        <v>16010.102000000001</v>
      </c>
      <c r="K1312" t="s">
        <v>446</v>
      </c>
    </row>
    <row r="1313" spans="1:11" x14ac:dyDescent="0.4">
      <c r="A1313">
        <v>4</v>
      </c>
      <c r="B1313" t="s">
        <v>17</v>
      </c>
      <c r="F1313">
        <v>14214.025</v>
      </c>
      <c r="K1313" t="s">
        <v>445</v>
      </c>
    </row>
    <row r="1314" spans="1:11" x14ac:dyDescent="0.4">
      <c r="A1314">
        <v>5</v>
      </c>
      <c r="B1314" t="s">
        <v>18</v>
      </c>
      <c r="F1314">
        <v>21931.449000000001</v>
      </c>
      <c r="K1314" t="s">
        <v>444</v>
      </c>
    </row>
    <row r="1315" spans="1:11" x14ac:dyDescent="0.4">
      <c r="A1315">
        <v>6</v>
      </c>
      <c r="B1315" t="s">
        <v>19</v>
      </c>
      <c r="F1315">
        <v>17537.508000000002</v>
      </c>
      <c r="K1315" t="s">
        <v>443</v>
      </c>
    </row>
    <row r="1316" spans="1:11" x14ac:dyDescent="0.4">
      <c r="A1316">
        <v>7</v>
      </c>
      <c r="B1316" t="s">
        <v>20</v>
      </c>
      <c r="F1316">
        <v>29293.133000000002</v>
      </c>
      <c r="K1316" t="s">
        <v>442</v>
      </c>
    </row>
    <row r="1317" spans="1:11" x14ac:dyDescent="0.4">
      <c r="A1317">
        <v>8</v>
      </c>
      <c r="B1317" t="s">
        <v>21</v>
      </c>
      <c r="F1317">
        <v>13919.142</v>
      </c>
      <c r="K1317" t="s">
        <v>441</v>
      </c>
    </row>
    <row r="1318" spans="1:11" x14ac:dyDescent="0.4">
      <c r="A1318">
        <v>9</v>
      </c>
      <c r="B1318" t="s">
        <v>22</v>
      </c>
      <c r="K1318" t="s">
        <v>440</v>
      </c>
    </row>
    <row r="1319" spans="1:11" x14ac:dyDescent="0.4">
      <c r="A1319">
        <v>10</v>
      </c>
      <c r="B1319" t="s">
        <v>22</v>
      </c>
      <c r="K1319" t="s">
        <v>439</v>
      </c>
    </row>
    <row r="1320" spans="1:11" x14ac:dyDescent="0.4">
      <c r="A1320">
        <v>11</v>
      </c>
      <c r="B1320" t="s">
        <v>24</v>
      </c>
      <c r="F1320">
        <v>5289.1940000000004</v>
      </c>
      <c r="K1320" t="s">
        <v>438</v>
      </c>
    </row>
    <row r="1321" spans="1:11" x14ac:dyDescent="0.4">
      <c r="A1321">
        <v>12</v>
      </c>
      <c r="B1321" t="s">
        <v>25</v>
      </c>
      <c r="F1321">
        <v>6667.125</v>
      </c>
      <c r="K1321" t="s">
        <v>437</v>
      </c>
    </row>
    <row r="1322" spans="1:11" x14ac:dyDescent="0.4">
      <c r="A1322">
        <v>13</v>
      </c>
      <c r="B1322" t="s">
        <v>26</v>
      </c>
      <c r="F1322">
        <v>5460.875</v>
      </c>
      <c r="K1322" t="s">
        <v>436</v>
      </c>
    </row>
    <row r="1323" spans="1:11" x14ac:dyDescent="0.4">
      <c r="A1323">
        <v>14</v>
      </c>
      <c r="B1323" t="s">
        <v>27</v>
      </c>
      <c r="F1323">
        <v>6517.9470000000001</v>
      </c>
      <c r="K1323" t="s">
        <v>435</v>
      </c>
    </row>
    <row r="1324" spans="1:11" x14ac:dyDescent="0.4">
      <c r="A1324">
        <v>15</v>
      </c>
      <c r="B1324" t="s">
        <v>28</v>
      </c>
      <c r="F1324">
        <v>6712.6419999999998</v>
      </c>
      <c r="K1324" t="s">
        <v>434</v>
      </c>
    </row>
    <row r="1325" spans="1:11" x14ac:dyDescent="0.4">
      <c r="A1325">
        <v>16</v>
      </c>
      <c r="B1325" t="s">
        <v>29</v>
      </c>
      <c r="F1325">
        <v>6363.6369999999997</v>
      </c>
      <c r="K1325" t="s">
        <v>433</v>
      </c>
    </row>
    <row r="1326" spans="1:11" x14ac:dyDescent="0.4">
      <c r="A1326">
        <v>17</v>
      </c>
      <c r="B1326" t="s">
        <v>22</v>
      </c>
      <c r="K1326" t="s">
        <v>432</v>
      </c>
    </row>
    <row r="1327" spans="1:11" x14ac:dyDescent="0.4">
      <c r="A1327">
        <v>18</v>
      </c>
      <c r="B1327" t="s">
        <v>173</v>
      </c>
      <c r="F1327">
        <v>3930.0749999999998</v>
      </c>
      <c r="K1327" t="s">
        <v>431</v>
      </c>
    </row>
    <row r="1328" spans="1:11" x14ac:dyDescent="0.4">
      <c r="A1328">
        <v>19</v>
      </c>
      <c r="B1328" t="s">
        <v>172</v>
      </c>
      <c r="D1328">
        <v>16.399999999999999</v>
      </c>
      <c r="E1328">
        <v>0.80300000000000005</v>
      </c>
      <c r="F1328">
        <v>6277.9639999999999</v>
      </c>
      <c r="G1328">
        <v>6</v>
      </c>
      <c r="H1328" t="s">
        <v>13</v>
      </c>
      <c r="K1328" t="s">
        <v>430</v>
      </c>
    </row>
    <row r="1329" spans="1:11" x14ac:dyDescent="0.4">
      <c r="A1329">
        <v>20</v>
      </c>
      <c r="B1329" t="s">
        <v>171</v>
      </c>
      <c r="F1329">
        <v>2207.1190000000001</v>
      </c>
      <c r="K1329" t="s">
        <v>429</v>
      </c>
    </row>
    <row r="1330" spans="1:11" x14ac:dyDescent="0.4">
      <c r="A1330">
        <v>21</v>
      </c>
      <c r="B1330" t="s">
        <v>22</v>
      </c>
      <c r="K1330" t="s">
        <v>428</v>
      </c>
    </row>
    <row r="1331" spans="1:11" x14ac:dyDescent="0.4">
      <c r="A1331">
        <v>22</v>
      </c>
      <c r="B1331" t="s">
        <v>170</v>
      </c>
      <c r="F1331">
        <v>4603.3459999999995</v>
      </c>
      <c r="K1331" t="s">
        <v>427</v>
      </c>
    </row>
    <row r="1332" spans="1:11" x14ac:dyDescent="0.4">
      <c r="A1332">
        <v>23</v>
      </c>
      <c r="B1332" t="s">
        <v>169</v>
      </c>
      <c r="F1332">
        <v>4832.7299999999996</v>
      </c>
      <c r="K1332" t="s">
        <v>426</v>
      </c>
    </row>
    <row r="1333" spans="1:11" x14ac:dyDescent="0.4">
      <c r="A1333">
        <v>24</v>
      </c>
      <c r="B1333" t="s">
        <v>168</v>
      </c>
      <c r="F1333">
        <v>5250.1049999999996</v>
      </c>
      <c r="K1333" t="s">
        <v>425</v>
      </c>
    </row>
    <row r="1334" spans="1:11" x14ac:dyDescent="0.4">
      <c r="A1334">
        <v>25</v>
      </c>
      <c r="B1334" t="s">
        <v>167</v>
      </c>
      <c r="F1334">
        <v>4574.33</v>
      </c>
      <c r="K1334" t="s">
        <v>424</v>
      </c>
    </row>
    <row r="1335" spans="1:11" x14ac:dyDescent="0.4">
      <c r="A1335">
        <v>26</v>
      </c>
      <c r="B1335" t="s">
        <v>166</v>
      </c>
      <c r="F1335">
        <v>5271.7690000000002</v>
      </c>
      <c r="K1335" t="s">
        <v>423</v>
      </c>
    </row>
    <row r="1336" spans="1:11" x14ac:dyDescent="0.4">
      <c r="A1336">
        <v>27</v>
      </c>
      <c r="B1336" t="s">
        <v>165</v>
      </c>
      <c r="F1336">
        <v>4675.4470000000001</v>
      </c>
      <c r="K1336" t="s">
        <v>422</v>
      </c>
    </row>
    <row r="1337" spans="1:11" x14ac:dyDescent="0.4">
      <c r="A1337">
        <v>28</v>
      </c>
      <c r="B1337" t="s">
        <v>22</v>
      </c>
      <c r="K1337" t="s">
        <v>421</v>
      </c>
    </row>
    <row r="1338" spans="1:11" x14ac:dyDescent="0.4">
      <c r="A1338">
        <v>29</v>
      </c>
      <c r="B1338" t="s">
        <v>164</v>
      </c>
      <c r="F1338">
        <v>3868.886</v>
      </c>
      <c r="K1338" t="s">
        <v>420</v>
      </c>
    </row>
    <row r="1339" spans="1:11" x14ac:dyDescent="0.4">
      <c r="A1339">
        <v>30</v>
      </c>
      <c r="B1339" t="s">
        <v>163</v>
      </c>
      <c r="F1339">
        <v>5558.2560000000003</v>
      </c>
      <c r="K1339" t="s">
        <v>419</v>
      </c>
    </row>
    <row r="1340" spans="1:11" x14ac:dyDescent="0.4">
      <c r="A1340">
        <v>31</v>
      </c>
      <c r="B1340" t="s">
        <v>162</v>
      </c>
      <c r="F1340">
        <v>5019.6090000000004</v>
      </c>
      <c r="K1340" t="s">
        <v>418</v>
      </c>
    </row>
    <row r="1341" spans="1:11" x14ac:dyDescent="0.4">
      <c r="A1341">
        <v>32</v>
      </c>
      <c r="B1341" t="s">
        <v>161</v>
      </c>
      <c r="F1341">
        <v>4571.5209999999997</v>
      </c>
      <c r="K1341" t="s">
        <v>417</v>
      </c>
    </row>
    <row r="1342" spans="1:11" x14ac:dyDescent="0.4">
      <c r="A1342">
        <v>33</v>
      </c>
      <c r="B1342" t="s">
        <v>160</v>
      </c>
      <c r="F1342">
        <v>5043.4369999999999</v>
      </c>
      <c r="K1342" t="s">
        <v>416</v>
      </c>
    </row>
    <row r="1343" spans="1:11" x14ac:dyDescent="0.4">
      <c r="A1343">
        <v>34</v>
      </c>
      <c r="B1343" t="s">
        <v>159</v>
      </c>
      <c r="F1343">
        <v>5033.665</v>
      </c>
      <c r="K1343" t="s">
        <v>415</v>
      </c>
    </row>
    <row r="1344" spans="1:11" x14ac:dyDescent="0.4">
      <c r="A1344">
        <v>35</v>
      </c>
      <c r="B1344" t="s">
        <v>22</v>
      </c>
      <c r="K1344" t="s">
        <v>414</v>
      </c>
    </row>
    <row r="1345" spans="1:18" x14ac:dyDescent="0.4">
      <c r="A1345">
        <v>36</v>
      </c>
      <c r="B1345" t="s">
        <v>158</v>
      </c>
      <c r="F1345">
        <v>3966.2049999999999</v>
      </c>
      <c r="K1345" t="s">
        <v>413</v>
      </c>
    </row>
    <row r="1346" spans="1:18" x14ac:dyDescent="0.4">
      <c r="A1346">
        <v>37</v>
      </c>
      <c r="B1346" t="s">
        <v>157</v>
      </c>
      <c r="F1346">
        <v>3977.5329999999999</v>
      </c>
      <c r="K1346" t="s">
        <v>412</v>
      </c>
    </row>
    <row r="1347" spans="1:18" x14ac:dyDescent="0.4">
      <c r="A1347">
        <v>38</v>
      </c>
      <c r="B1347" t="s">
        <v>156</v>
      </c>
      <c r="F1347">
        <v>3666.0819999999999</v>
      </c>
      <c r="K1347" t="s">
        <v>411</v>
      </c>
    </row>
    <row r="1349" spans="1:18" x14ac:dyDescent="0.4">
      <c r="A1349" t="s">
        <v>484</v>
      </c>
    </row>
    <row r="1350" spans="1:18" x14ac:dyDescent="0.4">
      <c r="I1350" t="s">
        <v>216</v>
      </c>
      <c r="Q1350" t="s">
        <v>191</v>
      </c>
      <c r="R1350" t="s">
        <v>192</v>
      </c>
    </row>
    <row r="1351" spans="1:18" x14ac:dyDescent="0.4">
      <c r="B1351" t="s">
        <v>3</v>
      </c>
      <c r="C1351" t="s">
        <v>4</v>
      </c>
      <c r="D1351" t="s">
        <v>5</v>
      </c>
      <c r="E1351" t="s">
        <v>6</v>
      </c>
      <c r="F1351" t="s">
        <v>7</v>
      </c>
      <c r="G1351" t="s">
        <v>8</v>
      </c>
      <c r="H1351" t="s">
        <v>217</v>
      </c>
      <c r="I1351" cm="1">
        <f t="array" ref="I1351:J1355">LINEST(H1353:H1359,C1353:C1359,1,1)</f>
        <v>6.7893405426707083E-3</v>
      </c>
      <c r="J1351">
        <v>2.550350681560281E-2</v>
      </c>
      <c r="L1351" s="20" t="s">
        <v>218</v>
      </c>
      <c r="Q1351" t="s">
        <v>27</v>
      </c>
      <c r="R1351">
        <v>1.0846</v>
      </c>
    </row>
    <row r="1352" spans="1:18" x14ac:dyDescent="0.4">
      <c r="A1352">
        <v>1</v>
      </c>
      <c r="B1352" t="s">
        <v>12</v>
      </c>
      <c r="C1352" s="47">
        <v>0</v>
      </c>
      <c r="D1352">
        <v>16.350000000000001</v>
      </c>
      <c r="E1352">
        <v>255.208</v>
      </c>
      <c r="F1352">
        <v>19473.509999999998</v>
      </c>
      <c r="G1352">
        <v>3.9809999999999999</v>
      </c>
      <c r="H1352">
        <f>E1352/F1352</f>
        <v>1.3105392915812301E-2</v>
      </c>
      <c r="I1352">
        <v>1.0688989143066818E-3</v>
      </c>
      <c r="J1352">
        <v>1.1417150002505467E-2</v>
      </c>
      <c r="K1352" t="s">
        <v>219</v>
      </c>
      <c r="L1352" s="21">
        <f>IF(G1355&gt;3,C1355,IF(G1356&gt;3,#REF!,IF(G1357&gt;3,C1357,IF(G1358&gt;3,C1358,C1359))))</f>
        <v>3.8</v>
      </c>
      <c r="Q1352" t="s">
        <v>28</v>
      </c>
      <c r="R1352">
        <v>1.0726</v>
      </c>
    </row>
    <row r="1353" spans="1:18" x14ac:dyDescent="0.4">
      <c r="A1353">
        <v>2</v>
      </c>
      <c r="B1353" t="s">
        <v>14</v>
      </c>
      <c r="C1353" s="47">
        <v>0.9</v>
      </c>
      <c r="D1353">
        <v>16.29</v>
      </c>
      <c r="E1353">
        <v>189.61500000000001</v>
      </c>
      <c r="F1353">
        <v>13285.254999999999</v>
      </c>
      <c r="G1353">
        <v>1.9730000000000001</v>
      </c>
      <c r="H1353">
        <f>E1353/F1353</f>
        <v>1.427259017610125E-2</v>
      </c>
      <c r="I1353">
        <v>0.88973249612954053</v>
      </c>
      <c r="J1353">
        <v>1.8132166248035528E-2</v>
      </c>
      <c r="K1353" t="s">
        <v>220</v>
      </c>
      <c r="L1353" s="22">
        <f>IF(G1355&gt;10,C1355,IF(G1356&gt;10,#REF!,IF(G1357&gt;10,C1357,IF(G1358&gt;10,C1358,C1359))))</f>
        <v>3.8</v>
      </c>
      <c r="Q1353" t="s">
        <v>29</v>
      </c>
      <c r="R1353">
        <v>1.1534</v>
      </c>
    </row>
    <row r="1354" spans="1:18" x14ac:dyDescent="0.4">
      <c r="A1354">
        <v>3</v>
      </c>
      <c r="B1354" t="s">
        <v>15</v>
      </c>
      <c r="C1354" s="47">
        <v>1.9</v>
      </c>
      <c r="D1354">
        <v>16.32</v>
      </c>
      <c r="E1354">
        <v>396.21100000000001</v>
      </c>
      <c r="F1354">
        <v>16010.102000000001</v>
      </c>
      <c r="G1354">
        <v>4.2220000000000004</v>
      </c>
      <c r="H1354">
        <f>E1354/F1354</f>
        <v>2.4747562507721688E-2</v>
      </c>
      <c r="I1354">
        <v>40.344274827096122</v>
      </c>
      <c r="J1354">
        <v>5</v>
      </c>
      <c r="Q1354" t="s">
        <v>173</v>
      </c>
      <c r="R1354">
        <v>1.1053999999999999</v>
      </c>
    </row>
    <row r="1355" spans="1:18" x14ac:dyDescent="0.4">
      <c r="A1355">
        <v>4</v>
      </c>
      <c r="B1355" t="s">
        <v>17</v>
      </c>
      <c r="C1355" s="47">
        <v>3.8</v>
      </c>
      <c r="D1355">
        <v>16.32</v>
      </c>
      <c r="E1355">
        <v>1025.2650000000001</v>
      </c>
      <c r="F1355">
        <v>14214.025</v>
      </c>
      <c r="G1355">
        <v>16.631</v>
      </c>
      <c r="H1355">
        <f>E1355/F1355</f>
        <v>7.2130518976855615E-2</v>
      </c>
      <c r="I1355">
        <v>1.3264207226038096E-2</v>
      </c>
      <c r="J1355">
        <v>1.6438772642319941E-3</v>
      </c>
      <c r="Q1355" t="s">
        <v>172</v>
      </c>
      <c r="R1355" s="10">
        <v>1.0463</v>
      </c>
    </row>
    <row r="1356" spans="1:18" x14ac:dyDescent="0.4">
      <c r="A1356">
        <v>5</v>
      </c>
      <c r="B1356" t="s">
        <v>18</v>
      </c>
      <c r="C1356" s="47">
        <v>7.6</v>
      </c>
      <c r="D1356">
        <v>16.32</v>
      </c>
      <c r="E1356">
        <v>1863.405</v>
      </c>
      <c r="F1356">
        <v>21931.449000000001</v>
      </c>
      <c r="G1356">
        <v>35.21</v>
      </c>
      <c r="H1356">
        <f t="shared" ref="H1356:H1359" si="269">E1356/F1356</f>
        <v>8.4964974270509891E-2</v>
      </c>
      <c r="Q1356" t="s">
        <v>171</v>
      </c>
      <c r="R1356">
        <v>1.1154999999999999</v>
      </c>
    </row>
    <row r="1357" spans="1:18" x14ac:dyDescent="0.4">
      <c r="A1357">
        <v>6</v>
      </c>
      <c r="B1357" t="s">
        <v>19</v>
      </c>
      <c r="C1357" s="47">
        <v>11.4</v>
      </c>
      <c r="D1357">
        <v>16.32</v>
      </c>
      <c r="E1357">
        <v>2175.4079999999999</v>
      </c>
      <c r="F1357">
        <v>17537.508000000002</v>
      </c>
      <c r="G1357">
        <v>26.992000000000001</v>
      </c>
      <c r="H1357">
        <f t="shared" si="269"/>
        <v>0.12404316508365953</v>
      </c>
      <c r="Q1357" t="s">
        <v>170</v>
      </c>
      <c r="R1357">
        <v>1.0873999999999999</v>
      </c>
    </row>
    <row r="1358" spans="1:18" x14ac:dyDescent="0.4">
      <c r="A1358">
        <v>7</v>
      </c>
      <c r="B1358" t="s">
        <v>20</v>
      </c>
      <c r="C1358" s="47">
        <v>15.2</v>
      </c>
      <c r="D1358">
        <v>16.32</v>
      </c>
      <c r="E1358">
        <v>3619.8020000000001</v>
      </c>
      <c r="F1358">
        <v>29293.133000000002</v>
      </c>
      <c r="G1358">
        <v>73.472999999999999</v>
      </c>
      <c r="H1358">
        <f t="shared" si="269"/>
        <v>0.12357169169989431</v>
      </c>
      <c r="I1358" s="23" t="s">
        <v>221</v>
      </c>
      <c r="J1358" s="23" t="s">
        <v>222</v>
      </c>
      <c r="K1358" s="9" t="s">
        <v>194</v>
      </c>
      <c r="O1358" s="24" t="s">
        <v>223</v>
      </c>
      <c r="Q1358" t="s">
        <v>169</v>
      </c>
      <c r="R1358">
        <v>1.0898000000000001</v>
      </c>
    </row>
    <row r="1359" spans="1:18" x14ac:dyDescent="0.4">
      <c r="A1359">
        <v>8</v>
      </c>
      <c r="B1359" t="s">
        <v>21</v>
      </c>
      <c r="C1359" s="47">
        <v>19</v>
      </c>
      <c r="D1359">
        <v>16.34</v>
      </c>
      <c r="E1359">
        <v>1959.768</v>
      </c>
      <c r="F1359">
        <v>13919.142</v>
      </c>
      <c r="G1359">
        <v>38.377000000000002</v>
      </c>
      <c r="H1359">
        <f t="shared" si="269"/>
        <v>0.14079660944618569</v>
      </c>
      <c r="I1359">
        <f>AVERAGE(I1362:I1364)</f>
        <v>0.21598132382971177</v>
      </c>
      <c r="J1359">
        <v>16.7</v>
      </c>
      <c r="Q1359" t="s">
        <v>168</v>
      </c>
      <c r="R1359">
        <v>1.0536000000000001</v>
      </c>
    </row>
    <row r="1360" spans="1:18" x14ac:dyDescent="0.4">
      <c r="A1360">
        <v>9</v>
      </c>
      <c r="B1360" t="s">
        <v>22</v>
      </c>
      <c r="I1360" s="23" t="s">
        <v>224</v>
      </c>
      <c r="J1360" s="9" t="s">
        <v>225</v>
      </c>
      <c r="K1360" s="9" t="s">
        <v>226</v>
      </c>
      <c r="Q1360" t="s">
        <v>167</v>
      </c>
      <c r="R1360" s="10">
        <v>1.1217999999999999</v>
      </c>
    </row>
    <row r="1361" spans="1:18" x14ac:dyDescent="0.4">
      <c r="A1361">
        <v>10</v>
      </c>
      <c r="B1361" t="s">
        <v>22</v>
      </c>
      <c r="L1361" s="23" t="s">
        <v>227</v>
      </c>
      <c r="M1361" s="23" t="s">
        <v>228</v>
      </c>
      <c r="N1361" s="9" t="s">
        <v>231</v>
      </c>
      <c r="O1361" s="9"/>
      <c r="P1361" s="9"/>
      <c r="Q1361" t="s">
        <v>166</v>
      </c>
      <c r="R1361">
        <v>1.198</v>
      </c>
    </row>
    <row r="1362" spans="1:18" x14ac:dyDescent="0.4">
      <c r="A1362">
        <v>11</v>
      </c>
      <c r="B1362" t="s">
        <v>24</v>
      </c>
      <c r="D1362">
        <v>16.55</v>
      </c>
      <c r="E1362">
        <v>251.91</v>
      </c>
      <c r="F1362">
        <v>5289.1940000000004</v>
      </c>
      <c r="G1362">
        <v>2.8759999999999999</v>
      </c>
      <c r="H1362">
        <f t="shared" ref="H1362:H1367" si="270">E1362/F1362</f>
        <v>4.7627294442215577E-2</v>
      </c>
      <c r="I1362">
        <f>((H1362-$J$1351)/$I$1351)</f>
        <v>3.2586062648597061</v>
      </c>
      <c r="J1362">
        <f>(I1362-IF(I1359&gt;0,I1359,0))</f>
        <v>3.0426249410299944</v>
      </c>
      <c r="K1362">
        <f>J1362*1.1</f>
        <v>3.3468874351329942</v>
      </c>
      <c r="L1362">
        <f>AVERAGE(K1362:K1364)</f>
        <v>0</v>
      </c>
      <c r="M1362">
        <f>STDEV(K1363:K1364)</f>
        <v>0.44222599654352041</v>
      </c>
      <c r="N1362" t="str">
        <f>_xlfn.CONCAT(ROUND(L1362,1)," ± ",ROUND(M1362,1))</f>
        <v>0 ± 0.4</v>
      </c>
      <c r="Q1362" t="s">
        <v>165</v>
      </c>
      <c r="R1362">
        <v>1.1537999999999999</v>
      </c>
    </row>
    <row r="1363" spans="1:18" x14ac:dyDescent="0.4">
      <c r="A1363">
        <v>12</v>
      </c>
      <c r="B1363" t="s">
        <v>25</v>
      </c>
      <c r="D1363">
        <v>16.52</v>
      </c>
      <c r="E1363">
        <v>98.081000000000003</v>
      </c>
      <c r="F1363">
        <v>6667.125</v>
      </c>
      <c r="G1363">
        <v>1.655</v>
      </c>
      <c r="H1363">
        <f t="shared" si="270"/>
        <v>1.4711138609220617E-2</v>
      </c>
      <c r="I1363">
        <f t="shared" ref="I1363:I1367" si="271">((H1363-$J$1351)/$I$1351)</f>
        <v>-1.5896047839333778</v>
      </c>
      <c r="J1363">
        <f>(I1363-IF(I1359&gt;0,I1359,0))</f>
        <v>-1.8055861077630895</v>
      </c>
      <c r="K1363">
        <f>J1363*1.1</f>
        <v>-1.9861447185393986</v>
      </c>
      <c r="Q1363" t="s">
        <v>164</v>
      </c>
      <c r="R1363">
        <v>1.1183000000000001</v>
      </c>
    </row>
    <row r="1364" spans="1:18" x14ac:dyDescent="0.4">
      <c r="A1364">
        <v>13</v>
      </c>
      <c r="B1364" t="s">
        <v>26</v>
      </c>
      <c r="D1364">
        <v>16.48</v>
      </c>
      <c r="E1364">
        <v>101.41500000000001</v>
      </c>
      <c r="F1364">
        <v>5460.875</v>
      </c>
      <c r="G1364">
        <v>1.7430000000000001</v>
      </c>
      <c r="H1364">
        <f t="shared" si="270"/>
        <v>1.8571199670382496E-2</v>
      </c>
      <c r="I1364">
        <f t="shared" si="271"/>
        <v>-1.021057509437193</v>
      </c>
      <c r="J1364">
        <f>(I1364-IF(I1359&gt;0,I1359,0))</f>
        <v>-1.2370388332669047</v>
      </c>
      <c r="K1364" s="30">
        <f>J1364*1.1</f>
        <v>-1.3607427165935952</v>
      </c>
      <c r="L1364" s="25" t="s">
        <v>227</v>
      </c>
      <c r="M1364" s="25" t="s">
        <v>228</v>
      </c>
      <c r="N1364" s="26" t="s">
        <v>229</v>
      </c>
      <c r="O1364" s="26" t="s">
        <v>230</v>
      </c>
      <c r="P1364" s="26" t="s">
        <v>231</v>
      </c>
      <c r="Q1364" t="s">
        <v>163</v>
      </c>
      <c r="R1364">
        <v>1.1448</v>
      </c>
    </row>
    <row r="1365" spans="1:18" x14ac:dyDescent="0.4">
      <c r="A1365">
        <v>14</v>
      </c>
      <c r="B1365" t="s">
        <v>27</v>
      </c>
      <c r="D1365">
        <v>16.510000000000002</v>
      </c>
      <c r="E1365">
        <v>273.71300000000002</v>
      </c>
      <c r="F1365">
        <v>6517.9470000000001</v>
      </c>
      <c r="G1365">
        <v>3.39</v>
      </c>
      <c r="H1365">
        <f t="shared" si="270"/>
        <v>4.1993744349255985E-2</v>
      </c>
      <c r="I1365">
        <f t="shared" si="271"/>
        <v>2.4288423050829095</v>
      </c>
      <c r="J1365">
        <f>(I1365-IF($I$1359&gt;0,$I$1359))</f>
        <v>2.2128609812531979</v>
      </c>
      <c r="K1365">
        <f>J1365/R1351*1.1</f>
        <v>2.2442809140498965</v>
      </c>
      <c r="L1365" s="27">
        <f>AVERAGE(K1365:K1367)</f>
        <v>2.5743597495213852</v>
      </c>
      <c r="M1365" s="27">
        <f>STDEV(K1365:K1367)</f>
        <v>0.8846427218342936</v>
      </c>
      <c r="N1365" s="28">
        <f>L1365/J1359*100</f>
        <v>15.415327841445423</v>
      </c>
      <c r="O1365" s="29">
        <f>M1365/J1359*100</f>
        <v>5.2972618073909805</v>
      </c>
      <c r="P1365" s="29" t="str">
        <f>_xlfn.CONCAT(ROUND(N1365,1)," ± ",ROUND(O1365,1))</f>
        <v>15.4 ± 5.3</v>
      </c>
      <c r="Q1365" t="s">
        <v>162</v>
      </c>
      <c r="R1365">
        <v>1.0492999999999999</v>
      </c>
    </row>
    <row r="1366" spans="1:18" x14ac:dyDescent="0.4">
      <c r="A1366">
        <v>15</v>
      </c>
      <c r="B1366" t="s">
        <v>28</v>
      </c>
      <c r="D1366">
        <v>16.37</v>
      </c>
      <c r="E1366">
        <v>265.572</v>
      </c>
      <c r="F1366">
        <v>6712.6419999999998</v>
      </c>
      <c r="G1366">
        <v>3.2269999999999999</v>
      </c>
      <c r="H1366">
        <f t="shared" si="270"/>
        <v>3.9562961945535005E-2</v>
      </c>
      <c r="I1366">
        <f t="shared" si="271"/>
        <v>2.0708130696301259</v>
      </c>
      <c r="J1366">
        <f t="shared" ref="J1366:J1367" si="272">(I1366-IF($I$1359&gt;0,$I$1359))</f>
        <v>1.8548317458004142</v>
      </c>
      <c r="K1366">
        <f>J1366/R1352*1.1</f>
        <v>1.9022141715275551</v>
      </c>
      <c r="Q1366" t="s">
        <v>161</v>
      </c>
      <c r="R1366">
        <v>1.0704</v>
      </c>
    </row>
    <row r="1367" spans="1:18" x14ac:dyDescent="0.4">
      <c r="A1367">
        <v>16</v>
      </c>
      <c r="B1367" t="s">
        <v>29</v>
      </c>
      <c r="D1367">
        <v>16.53</v>
      </c>
      <c r="E1367">
        <v>333.654</v>
      </c>
      <c r="F1367">
        <v>6363.6369999999997</v>
      </c>
      <c r="G1367">
        <v>6.4950000000000001</v>
      </c>
      <c r="H1367">
        <f t="shared" si="270"/>
        <v>5.2431337614009095E-2</v>
      </c>
      <c r="I1367">
        <f t="shared" si="271"/>
        <v>3.9661923907286791</v>
      </c>
      <c r="J1367">
        <f t="shared" si="272"/>
        <v>3.7502110668989674</v>
      </c>
      <c r="K1367" s="30">
        <f>J1367/R1353*1.1</f>
        <v>3.5765841629867041</v>
      </c>
      <c r="Q1367" t="s">
        <v>160</v>
      </c>
      <c r="R1367">
        <v>1.1589</v>
      </c>
    </row>
    <row r="1368" spans="1:18" x14ac:dyDescent="0.4">
      <c r="A1368">
        <v>17</v>
      </c>
      <c r="B1368" t="s">
        <v>22</v>
      </c>
      <c r="L1368" s="23" t="s">
        <v>227</v>
      </c>
      <c r="M1368" s="23" t="s">
        <v>228</v>
      </c>
      <c r="N1368" s="9" t="s">
        <v>231</v>
      </c>
      <c r="Q1368" t="s">
        <v>159</v>
      </c>
      <c r="R1368">
        <v>1.0206</v>
      </c>
    </row>
    <row r="1369" spans="1:18" x14ac:dyDescent="0.4">
      <c r="A1369">
        <v>18</v>
      </c>
      <c r="B1369" t="s">
        <v>173</v>
      </c>
      <c r="D1369">
        <v>16.32</v>
      </c>
      <c r="E1369">
        <v>128.839</v>
      </c>
      <c r="F1369">
        <v>3930.0749999999998</v>
      </c>
      <c r="G1369">
        <v>3.355</v>
      </c>
      <c r="H1369">
        <f t="shared" ref="H1369:H1371" si="273">E1369/F1369</f>
        <v>3.2782834933175575E-2</v>
      </c>
      <c r="I1369">
        <f t="shared" ref="I1369:I1371" si="274">((H1369-$J$1351)/$I$1351)</f>
        <v>1.0721701278382645</v>
      </c>
      <c r="J1369">
        <f>(I1369-IF($I$1359&gt;0,$I$1359))</f>
        <v>0.85618880400855268</v>
      </c>
      <c r="K1369">
        <f>J1369/R1353*1.1</f>
        <v>0.81654905879088613</v>
      </c>
      <c r="L1369">
        <f>AVERAGE(K1369:K1371)</f>
        <v>1.1869246995978535</v>
      </c>
      <c r="M1369">
        <f>STDEV(K1369:K1371)</f>
        <v>2.528614225915641</v>
      </c>
      <c r="N1369" t="str">
        <f>_xlfn.CONCAT(ROUND(L1369,1)," ± ",ROUND(M1369,1))</f>
        <v>1.2 ± 2.5</v>
      </c>
      <c r="Q1369" t="s">
        <v>158</v>
      </c>
      <c r="R1369">
        <v>1.1289</v>
      </c>
    </row>
    <row r="1370" spans="1:18" x14ac:dyDescent="0.4">
      <c r="A1370">
        <v>19</v>
      </c>
      <c r="B1370" t="s">
        <v>172</v>
      </c>
      <c r="D1370">
        <v>16.350000000000001</v>
      </c>
      <c r="E1370">
        <v>120.655</v>
      </c>
      <c r="F1370">
        <v>6277.9639999999999</v>
      </c>
      <c r="G1370">
        <v>1.6020000000000001</v>
      </c>
      <c r="H1370">
        <f t="shared" si="273"/>
        <v>1.9218810429623364E-2</v>
      </c>
      <c r="I1370">
        <f t="shared" si="274"/>
        <v>-0.92567110847959444</v>
      </c>
      <c r="J1370">
        <f t="shared" ref="J1370:J1371" si="275">(I1370-IF($I$1359&gt;0,$I$1359))</f>
        <v>-1.1416524323093062</v>
      </c>
      <c r="K1370">
        <f>J1370/R1354*1.1</f>
        <v>-1.1360753352091886</v>
      </c>
      <c r="Q1370" t="s">
        <v>157</v>
      </c>
      <c r="R1370">
        <v>1.1950000000000001</v>
      </c>
    </row>
    <row r="1371" spans="1:18" x14ac:dyDescent="0.4">
      <c r="A1371">
        <v>20</v>
      </c>
      <c r="B1371" t="s">
        <v>171</v>
      </c>
      <c r="D1371">
        <v>16.45</v>
      </c>
      <c r="E1371">
        <v>114.833</v>
      </c>
      <c r="F1371">
        <v>2207.1190000000001</v>
      </c>
      <c r="G1371">
        <v>1.7</v>
      </c>
      <c r="H1371">
        <f t="shared" si="273"/>
        <v>5.2028458818939978E-2</v>
      </c>
      <c r="I1371">
        <f t="shared" si="274"/>
        <v>3.9068524898153223</v>
      </c>
      <c r="J1371">
        <f t="shared" si="275"/>
        <v>3.6908711659856106</v>
      </c>
      <c r="K1371">
        <f>J1371/R1355*1.1</f>
        <v>3.8803003752118626</v>
      </c>
      <c r="L1371" s="23"/>
      <c r="M1371" s="23"/>
      <c r="N1371" s="9"/>
      <c r="Q1371" t="s">
        <v>156</v>
      </c>
      <c r="R1371">
        <v>1.1716</v>
      </c>
    </row>
    <row r="1372" spans="1:18" x14ac:dyDescent="0.4">
      <c r="A1372">
        <v>21</v>
      </c>
      <c r="B1372" t="s">
        <v>22</v>
      </c>
      <c r="L1372" s="23" t="s">
        <v>227</v>
      </c>
      <c r="M1372" s="23" t="s">
        <v>228</v>
      </c>
      <c r="N1372" s="9" t="s">
        <v>231</v>
      </c>
    </row>
    <row r="1373" spans="1:18" x14ac:dyDescent="0.4">
      <c r="A1373">
        <v>22</v>
      </c>
      <c r="B1373" t="s">
        <v>170</v>
      </c>
      <c r="D1373">
        <v>16.55</v>
      </c>
      <c r="E1373">
        <v>292.12200000000001</v>
      </c>
      <c r="F1373">
        <v>4603.3459999999995</v>
      </c>
      <c r="G1373">
        <v>4.3520000000000003</v>
      </c>
      <c r="H1373">
        <f>E1373/F1373</f>
        <v>6.345862335787926E-2</v>
      </c>
      <c r="I1373">
        <f>((H1373-$J$1351)/$I$1351)</f>
        <v>5.5903981106456806</v>
      </c>
      <c r="J1373">
        <f>(I1373-IF($I$1359&gt;0,$I$1359))</f>
        <v>5.3744167868159689</v>
      </c>
      <c r="K1373">
        <f t="shared" ref="K1373:K1378" si="276">J1373/R1356*1.1</f>
        <v>5.2997386512752733</v>
      </c>
      <c r="L1373">
        <f>AVERAGE(K1373:K1375)</f>
        <v>1.3913850444450464</v>
      </c>
      <c r="M1373">
        <f>STDEV(K1374:K1375)</f>
        <v>1.7447942397139919</v>
      </c>
      <c r="N1373" t="str">
        <f>_xlfn.CONCAT(ROUND(L1373,1)," ± ",ROUND(M1373,1))</f>
        <v>1.4 ± 1.7</v>
      </c>
    </row>
    <row r="1374" spans="1:18" x14ac:dyDescent="0.4">
      <c r="A1374">
        <v>23</v>
      </c>
      <c r="B1374" t="s">
        <v>169</v>
      </c>
      <c r="D1374">
        <v>16.34</v>
      </c>
      <c r="E1374">
        <v>152.101</v>
      </c>
      <c r="F1374">
        <v>4832.7299999999996</v>
      </c>
      <c r="G1374">
        <v>3.4</v>
      </c>
      <c r="H1374">
        <f t="shared" ref="H1374:H1378" si="277">E1374/F1374</f>
        <v>3.1473101125036991E-2</v>
      </c>
      <c r="I1374">
        <f t="shared" ref="I1374:I1378" si="278">((H1374-$J$1351)/$I$1351)</f>
        <v>0.87925981498726458</v>
      </c>
      <c r="J1374">
        <f t="shared" ref="J1374:J1375" si="279">(I1374-IF($I$1359&gt;0,$I$1359))</f>
        <v>0.66327849115755277</v>
      </c>
      <c r="K1374">
        <f t="shared" si="276"/>
        <v>0.67096407970692307</v>
      </c>
    </row>
    <row r="1375" spans="1:18" x14ac:dyDescent="0.4">
      <c r="A1375">
        <v>24</v>
      </c>
      <c r="B1375" t="s">
        <v>168</v>
      </c>
      <c r="D1375">
        <v>16.190000000000001</v>
      </c>
      <c r="E1375">
        <v>78.150999999999996</v>
      </c>
      <c r="F1375">
        <v>5250.1049999999996</v>
      </c>
      <c r="G1375">
        <v>2.4420000000000002</v>
      </c>
      <c r="H1375">
        <f t="shared" si="277"/>
        <v>1.4885607049763766E-2</v>
      </c>
      <c r="I1375">
        <f t="shared" si="278"/>
        <v>-1.5639073779118911</v>
      </c>
      <c r="J1375">
        <f t="shared" si="279"/>
        <v>-1.7798887017416027</v>
      </c>
      <c r="K1375">
        <f t="shared" si="276"/>
        <v>-1.7965475976470573</v>
      </c>
      <c r="L1375" s="23" t="s">
        <v>227</v>
      </c>
      <c r="M1375" s="23" t="s">
        <v>228</v>
      </c>
      <c r="N1375" s="9" t="s">
        <v>231</v>
      </c>
    </row>
    <row r="1376" spans="1:18" x14ac:dyDescent="0.4">
      <c r="A1376">
        <v>25</v>
      </c>
      <c r="B1376" t="s">
        <v>167</v>
      </c>
      <c r="D1376">
        <v>16.3</v>
      </c>
      <c r="E1376">
        <v>27.82</v>
      </c>
      <c r="F1376">
        <v>4574.33</v>
      </c>
      <c r="G1376">
        <v>0.80600000000000005</v>
      </c>
      <c r="H1376">
        <f t="shared" si="277"/>
        <v>6.0817649797893902E-3</v>
      </c>
      <c r="I1376">
        <f t="shared" si="278"/>
        <v>-2.8606227237753976</v>
      </c>
      <c r="J1376">
        <f>(I1376-IF($I$1359&gt;0,$I$1359))</f>
        <v>-3.0766040476051093</v>
      </c>
      <c r="K1376">
        <f t="shared" si="276"/>
        <v>-3.2120961013341116</v>
      </c>
      <c r="L1376">
        <f>AVERAGE(K1376:K1378)</f>
        <v>-0.64562286023028881</v>
      </c>
      <c r="M1376">
        <f>STDEV(K1376:K1378)</f>
        <v>2.5290952819753225</v>
      </c>
      <c r="N1376" t="str">
        <f>_xlfn.CONCAT(ROUND(L1376,1)," ± ",ROUND(M1376,1))</f>
        <v>-0.6 ± 2.5</v>
      </c>
    </row>
    <row r="1377" spans="1:14" x14ac:dyDescent="0.4">
      <c r="A1377">
        <v>26</v>
      </c>
      <c r="B1377" t="s">
        <v>166</v>
      </c>
      <c r="D1377">
        <v>16.72</v>
      </c>
      <c r="E1377">
        <v>121.405</v>
      </c>
      <c r="F1377">
        <v>5271.7690000000002</v>
      </c>
      <c r="G1377">
        <v>2.2810000000000001</v>
      </c>
      <c r="H1377">
        <f t="shared" si="277"/>
        <v>2.3029271578477735E-2</v>
      </c>
      <c r="I1377">
        <f t="shared" si="278"/>
        <v>-0.36442939068597524</v>
      </c>
      <c r="J1377">
        <f t="shared" ref="J1377:J1378" si="280">(I1377-IF($I$1359&gt;0,$I$1359))</f>
        <v>-0.58041071451568704</v>
      </c>
      <c r="K1377">
        <f t="shared" si="276"/>
        <v>-0.56913156174652868</v>
      </c>
    </row>
    <row r="1378" spans="1:14" x14ac:dyDescent="0.4">
      <c r="A1378">
        <v>27</v>
      </c>
      <c r="B1378" t="s">
        <v>165</v>
      </c>
      <c r="D1378">
        <v>16.77</v>
      </c>
      <c r="E1378">
        <v>189.858</v>
      </c>
      <c r="F1378">
        <v>4675.4470000000001</v>
      </c>
      <c r="G1378">
        <v>3.7789999999999999</v>
      </c>
      <c r="H1378">
        <f t="shared" si="277"/>
        <v>4.0607454217746454E-2</v>
      </c>
      <c r="I1378">
        <f t="shared" si="278"/>
        <v>2.2246560335596652</v>
      </c>
      <c r="J1378">
        <f t="shared" si="280"/>
        <v>2.0086747097299535</v>
      </c>
      <c r="K1378">
        <f t="shared" si="276"/>
        <v>1.844359082389774</v>
      </c>
      <c r="L1378" s="23"/>
      <c r="M1378" s="23"/>
      <c r="N1378" s="9"/>
    </row>
    <row r="1379" spans="1:14" x14ac:dyDescent="0.4">
      <c r="A1379">
        <v>28</v>
      </c>
      <c r="B1379" t="s">
        <v>22</v>
      </c>
      <c r="L1379" s="23" t="s">
        <v>227</v>
      </c>
      <c r="M1379" s="23" t="s">
        <v>228</v>
      </c>
      <c r="N1379" s="9" t="s">
        <v>231</v>
      </c>
    </row>
    <row r="1380" spans="1:14" x14ac:dyDescent="0.4">
      <c r="A1380">
        <v>29</v>
      </c>
      <c r="B1380" t="s">
        <v>164</v>
      </c>
      <c r="D1380">
        <v>16.5</v>
      </c>
      <c r="E1380">
        <v>204.61</v>
      </c>
      <c r="F1380">
        <v>3868.886</v>
      </c>
      <c r="G1380">
        <v>3.1389999999999998</v>
      </c>
      <c r="H1380">
        <f>E1380/F1380</f>
        <v>5.2886024555905763E-2</v>
      </c>
      <c r="I1380">
        <f>((H1380-$J$1351)/$I$1351)</f>
        <v>4.0331630985667939</v>
      </c>
      <c r="J1380">
        <f>(I1380-IF($I$1359&gt;0,$I$1359))</f>
        <v>3.8171817747370822</v>
      </c>
      <c r="K1380">
        <f>J1380/R1362*1.1</f>
        <v>3.6391921929370694</v>
      </c>
      <c r="L1380">
        <f>AVERAGE(K1380:K1382)</f>
        <v>0.52971022710006255</v>
      </c>
      <c r="M1380">
        <f>STDEV(K1381:K1382)</f>
        <v>0.38865796178042283</v>
      </c>
      <c r="N1380" t="str">
        <f>_xlfn.CONCAT(ROUND(L1380,1)," ± ",ROUND(M1380,1))</f>
        <v>0.5 ± 0.4</v>
      </c>
    </row>
    <row r="1381" spans="1:14" x14ac:dyDescent="0.4">
      <c r="A1381">
        <v>30</v>
      </c>
      <c r="B1381" t="s">
        <v>163</v>
      </c>
      <c r="D1381">
        <v>16.66</v>
      </c>
      <c r="E1381">
        <v>100.03700000000001</v>
      </c>
      <c r="F1381">
        <v>5558.2560000000003</v>
      </c>
      <c r="G1381">
        <v>1.1579999999999999</v>
      </c>
      <c r="H1381">
        <f t="shared" ref="H1381:H1385" si="281">E1381/F1381</f>
        <v>1.7997911575141554E-2</v>
      </c>
      <c r="I1381">
        <f t="shared" ref="I1381:I1389" si="282">((H1381-$J$1351)/$I$1351)</f>
        <v>-1.1054969467636684</v>
      </c>
      <c r="J1381">
        <f t="shared" ref="J1381:J1382" si="283">(I1381-IF($I$1359&gt;0,$I$1359))</f>
        <v>-1.3214782705933801</v>
      </c>
      <c r="K1381">
        <f t="shared" ref="K1381:K1385" si="284">J1381/R1363*1.1</f>
        <v>-1.2998534361555201</v>
      </c>
    </row>
    <row r="1382" spans="1:14" x14ac:dyDescent="0.4">
      <c r="A1382">
        <v>31</v>
      </c>
      <c r="B1382" t="s">
        <v>162</v>
      </c>
      <c r="D1382">
        <v>16.38</v>
      </c>
      <c r="E1382">
        <v>108.77</v>
      </c>
      <c r="F1382">
        <v>5019.6090000000004</v>
      </c>
      <c r="G1382">
        <v>2.5499999999999998</v>
      </c>
      <c r="H1382">
        <f t="shared" si="281"/>
        <v>2.1669018443468403E-2</v>
      </c>
      <c r="I1382">
        <f t="shared" si="282"/>
        <v>-0.56478068054398145</v>
      </c>
      <c r="J1382">
        <f t="shared" si="283"/>
        <v>-0.78076200437369325</v>
      </c>
      <c r="K1382">
        <f t="shared" si="284"/>
        <v>-0.75020807548136148</v>
      </c>
      <c r="L1382" s="23" t="s">
        <v>227</v>
      </c>
      <c r="M1382" s="23" t="s">
        <v>228</v>
      </c>
      <c r="N1382" s="9" t="s">
        <v>231</v>
      </c>
    </row>
    <row r="1383" spans="1:14" x14ac:dyDescent="0.4">
      <c r="A1383">
        <v>32</v>
      </c>
      <c r="B1383" t="s">
        <v>161</v>
      </c>
      <c r="D1383">
        <v>16.53</v>
      </c>
      <c r="E1383">
        <v>129.261</v>
      </c>
      <c r="F1383">
        <v>4571.5209999999997</v>
      </c>
      <c r="G1383">
        <v>2.8079999999999998</v>
      </c>
      <c r="H1383">
        <f t="shared" si="281"/>
        <v>2.8275272059343052E-2</v>
      </c>
      <c r="I1383">
        <f t="shared" si="282"/>
        <v>0.40825249909322103</v>
      </c>
      <c r="J1383">
        <f>(I1383-IF($I$1359&gt;0,$I$1359))</f>
        <v>0.19227117526350926</v>
      </c>
      <c r="K1383">
        <f t="shared" si="284"/>
        <v>0.20156131972730412</v>
      </c>
      <c r="L1383">
        <f>AVERAGE(K1383:K1385)</f>
        <v>1.7537002512001145</v>
      </c>
      <c r="M1383">
        <f>STDEV(K1383:K1385)</f>
        <v>2.0392513293089318</v>
      </c>
      <c r="N1383" t="str">
        <f>_xlfn.CONCAT(ROUND(L1383,1)," ± ",ROUND(M1383,1))</f>
        <v>1.8 ± 2</v>
      </c>
    </row>
    <row r="1384" spans="1:14" x14ac:dyDescent="0.4">
      <c r="A1384">
        <v>33</v>
      </c>
      <c r="B1384" t="s">
        <v>160</v>
      </c>
      <c r="D1384">
        <v>16.75</v>
      </c>
      <c r="E1384">
        <v>169.21600000000001</v>
      </c>
      <c r="F1384">
        <v>5043.4369999999999</v>
      </c>
      <c r="G1384">
        <v>5.48</v>
      </c>
      <c r="H1384">
        <f t="shared" si="281"/>
        <v>3.3551722763662958E-2</v>
      </c>
      <c r="I1384">
        <f t="shared" si="282"/>
        <v>1.1854193934561779</v>
      </c>
      <c r="J1384">
        <f t="shared" ref="J1384:J1385" si="285">(I1384-IF($I$1359&gt;0,$I$1359))</f>
        <v>0.96943806962646606</v>
      </c>
      <c r="K1384">
        <f t="shared" si="284"/>
        <v>0.9962461477850455</v>
      </c>
    </row>
    <row r="1385" spans="1:14" x14ac:dyDescent="0.4">
      <c r="A1385">
        <v>34</v>
      </c>
      <c r="B1385" t="s">
        <v>159</v>
      </c>
      <c r="D1385">
        <v>16.57</v>
      </c>
      <c r="E1385">
        <v>282.05700000000002</v>
      </c>
      <c r="F1385">
        <v>5033.665</v>
      </c>
      <c r="G1385">
        <v>3.5550000000000002</v>
      </c>
      <c r="H1385">
        <f t="shared" si="281"/>
        <v>5.6034122254858043E-2</v>
      </c>
      <c r="I1385">
        <f t="shared" si="282"/>
        <v>4.4968454958727806</v>
      </c>
      <c r="J1385">
        <f t="shared" si="285"/>
        <v>4.2808641720430689</v>
      </c>
      <c r="K1385">
        <f t="shared" si="284"/>
        <v>4.063293286087994</v>
      </c>
      <c r="L1385" s="23"/>
      <c r="M1385" s="23"/>
      <c r="N1385" s="9"/>
    </row>
    <row r="1386" spans="1:14" x14ac:dyDescent="0.4">
      <c r="A1386">
        <v>35</v>
      </c>
      <c r="B1386" t="s">
        <v>22</v>
      </c>
      <c r="L1386" s="23" t="s">
        <v>227</v>
      </c>
      <c r="M1386" s="23" t="s">
        <v>228</v>
      </c>
      <c r="N1386" s="9" t="s">
        <v>231</v>
      </c>
    </row>
    <row r="1387" spans="1:14" x14ac:dyDescent="0.4">
      <c r="A1387">
        <v>36</v>
      </c>
      <c r="B1387" t="s">
        <v>158</v>
      </c>
      <c r="D1387">
        <v>16.86</v>
      </c>
      <c r="E1387">
        <v>96.777000000000001</v>
      </c>
      <c r="F1387">
        <v>3966.2049999999999</v>
      </c>
      <c r="G1387">
        <v>1.6040000000000001</v>
      </c>
      <c r="H1387">
        <f t="shared" ref="H1387:H1389" si="286">E1387/F1387</f>
        <v>2.440040290403547E-2</v>
      </c>
      <c r="I1387">
        <f t="shared" si="282"/>
        <v>-0.16247585529616318</v>
      </c>
      <c r="J1387">
        <f>(I1387-IF($I$1359&gt;0,$I$1359))</f>
        <v>-0.37845717912587495</v>
      </c>
      <c r="K1387">
        <f>J1387/R1368*1.1</f>
        <v>-0.40790015386876594</v>
      </c>
      <c r="L1387">
        <f>AVERAGE(K1387:K1389)</f>
        <v>-0.89728608969214674</v>
      </c>
      <c r="M1387">
        <f>STDEV(K1388:K1389)</f>
        <v>1.2627663861283496</v>
      </c>
      <c r="N1387" t="str">
        <f>_xlfn.CONCAT(ROUND(L1387,1)," ± ",ROUND(M1387,1))</f>
        <v>-0.9 ± 1.3</v>
      </c>
    </row>
    <row r="1388" spans="1:14" x14ac:dyDescent="0.4">
      <c r="A1388">
        <v>37</v>
      </c>
      <c r="B1388" t="s">
        <v>157</v>
      </c>
      <c r="D1388">
        <v>17.2</v>
      </c>
      <c r="E1388">
        <v>50.878</v>
      </c>
      <c r="F1388">
        <v>3977.5329999999999</v>
      </c>
      <c r="G1388">
        <v>0.86099999999999999</v>
      </c>
      <c r="H1388">
        <f t="shared" si="286"/>
        <v>1.2791345791474264E-2</v>
      </c>
      <c r="I1388">
        <f t="shared" si="282"/>
        <v>-1.8723705114264295</v>
      </c>
      <c r="J1388">
        <f t="shared" ref="J1388:J1389" si="287">(I1388-IF($I$1359&gt;0,$I$1359))</f>
        <v>-2.0883518352561414</v>
      </c>
      <c r="K1388">
        <f t="shared" ref="K1388:K1389" si="288">J1388/R1369*1.1</f>
        <v>-2.0348897322896233</v>
      </c>
    </row>
    <row r="1389" spans="1:14" x14ac:dyDescent="0.4">
      <c r="A1389">
        <v>38</v>
      </c>
      <c r="B1389" t="s">
        <v>156</v>
      </c>
      <c r="D1389">
        <v>16.84</v>
      </c>
      <c r="E1389">
        <v>92.138999999999996</v>
      </c>
      <c r="F1389">
        <v>3666.0819999999999</v>
      </c>
      <c r="G1389">
        <v>2.2149999999999999</v>
      </c>
      <c r="H1389">
        <f t="shared" si="286"/>
        <v>2.513282572512017E-2</v>
      </c>
      <c r="I1389">
        <f t="shared" si="282"/>
        <v>-5.4597510340352713E-2</v>
      </c>
      <c r="J1389">
        <f t="shared" si="287"/>
        <v>-0.27057883417006451</v>
      </c>
      <c r="K1389">
        <f t="shared" si="288"/>
        <v>-0.249068382918051</v>
      </c>
      <c r="L1389" s="23"/>
      <c r="M1389" s="23"/>
      <c r="N1389" s="9"/>
    </row>
    <row r="1391" spans="1:14" x14ac:dyDescent="0.4">
      <c r="A1391" t="s">
        <v>483</v>
      </c>
    </row>
    <row r="1393" spans="1:11" x14ac:dyDescent="0.4">
      <c r="B1393" t="s">
        <v>3</v>
      </c>
      <c r="C1393" t="s">
        <v>4</v>
      </c>
      <c r="D1393" t="s">
        <v>5</v>
      </c>
      <c r="E1393" t="s">
        <v>6</v>
      </c>
      <c r="F1393" t="s">
        <v>7</v>
      </c>
      <c r="G1393" t="s">
        <v>8</v>
      </c>
      <c r="H1393" t="s">
        <v>9</v>
      </c>
      <c r="I1393" t="s">
        <v>10</v>
      </c>
      <c r="J1393" t="s">
        <v>11</v>
      </c>
      <c r="K1393" t="s">
        <v>282</v>
      </c>
    </row>
    <row r="1394" spans="1:11" x14ac:dyDescent="0.4">
      <c r="A1394">
        <v>1</v>
      </c>
      <c r="B1394" t="s">
        <v>12</v>
      </c>
      <c r="F1394">
        <v>19473.509999999998</v>
      </c>
      <c r="K1394" t="s">
        <v>448</v>
      </c>
    </row>
    <row r="1395" spans="1:11" x14ac:dyDescent="0.4">
      <c r="A1395">
        <v>2</v>
      </c>
      <c r="B1395" t="s">
        <v>14</v>
      </c>
      <c r="F1395">
        <v>13285.254999999999</v>
      </c>
      <c r="K1395" t="s">
        <v>447</v>
      </c>
    </row>
    <row r="1396" spans="1:11" x14ac:dyDescent="0.4">
      <c r="A1396">
        <v>3</v>
      </c>
      <c r="B1396" t="s">
        <v>15</v>
      </c>
      <c r="F1396">
        <v>16010.102000000001</v>
      </c>
      <c r="K1396" t="s">
        <v>446</v>
      </c>
    </row>
    <row r="1397" spans="1:11" x14ac:dyDescent="0.4">
      <c r="A1397">
        <v>4</v>
      </c>
      <c r="B1397" t="s">
        <v>17</v>
      </c>
      <c r="F1397">
        <v>14214.025</v>
      </c>
      <c r="K1397" t="s">
        <v>445</v>
      </c>
    </row>
    <row r="1398" spans="1:11" x14ac:dyDescent="0.4">
      <c r="A1398">
        <v>5</v>
      </c>
      <c r="B1398" t="s">
        <v>18</v>
      </c>
      <c r="F1398">
        <v>21931.449000000001</v>
      </c>
      <c r="K1398" t="s">
        <v>444</v>
      </c>
    </row>
    <row r="1399" spans="1:11" x14ac:dyDescent="0.4">
      <c r="A1399">
        <v>6</v>
      </c>
      <c r="B1399" t="s">
        <v>19</v>
      </c>
      <c r="F1399">
        <v>17537.508000000002</v>
      </c>
      <c r="K1399" t="s">
        <v>443</v>
      </c>
    </row>
    <row r="1400" spans="1:11" x14ac:dyDescent="0.4">
      <c r="A1400">
        <v>7</v>
      </c>
      <c r="B1400" t="s">
        <v>20</v>
      </c>
      <c r="F1400">
        <v>29293.133000000002</v>
      </c>
      <c r="K1400" t="s">
        <v>442</v>
      </c>
    </row>
    <row r="1401" spans="1:11" x14ac:dyDescent="0.4">
      <c r="A1401">
        <v>8</v>
      </c>
      <c r="B1401" t="s">
        <v>21</v>
      </c>
      <c r="F1401">
        <v>13919.142</v>
      </c>
      <c r="K1401" t="s">
        <v>441</v>
      </c>
    </row>
    <row r="1402" spans="1:11" x14ac:dyDescent="0.4">
      <c r="A1402">
        <v>9</v>
      </c>
      <c r="B1402" t="s">
        <v>22</v>
      </c>
      <c r="K1402" t="s">
        <v>440</v>
      </c>
    </row>
    <row r="1403" spans="1:11" x14ac:dyDescent="0.4">
      <c r="A1403">
        <v>10</v>
      </c>
      <c r="B1403" t="s">
        <v>22</v>
      </c>
      <c r="K1403" t="s">
        <v>439</v>
      </c>
    </row>
    <row r="1404" spans="1:11" x14ac:dyDescent="0.4">
      <c r="A1404">
        <v>11</v>
      </c>
      <c r="B1404" t="s">
        <v>24</v>
      </c>
      <c r="F1404">
        <v>5289.1940000000004</v>
      </c>
      <c r="K1404" t="s">
        <v>438</v>
      </c>
    </row>
    <row r="1405" spans="1:11" x14ac:dyDescent="0.4">
      <c r="A1405">
        <v>12</v>
      </c>
      <c r="B1405" t="s">
        <v>25</v>
      </c>
      <c r="F1405">
        <v>6667.125</v>
      </c>
      <c r="K1405" t="s">
        <v>437</v>
      </c>
    </row>
    <row r="1406" spans="1:11" x14ac:dyDescent="0.4">
      <c r="A1406">
        <v>13</v>
      </c>
      <c r="B1406" t="s">
        <v>26</v>
      </c>
      <c r="F1406">
        <v>5460.875</v>
      </c>
      <c r="K1406" t="s">
        <v>436</v>
      </c>
    </row>
    <row r="1407" spans="1:11" x14ac:dyDescent="0.4">
      <c r="A1407">
        <v>14</v>
      </c>
      <c r="B1407" t="s">
        <v>27</v>
      </c>
      <c r="F1407">
        <v>6517.9470000000001</v>
      </c>
      <c r="K1407" t="s">
        <v>435</v>
      </c>
    </row>
    <row r="1408" spans="1:11" x14ac:dyDescent="0.4">
      <c r="A1408">
        <v>15</v>
      </c>
      <c r="B1408" t="s">
        <v>28</v>
      </c>
      <c r="F1408">
        <v>6712.6419999999998</v>
      </c>
      <c r="K1408" t="s">
        <v>434</v>
      </c>
    </row>
    <row r="1409" spans="1:11" x14ac:dyDescent="0.4">
      <c r="A1409">
        <v>16</v>
      </c>
      <c r="B1409" t="s">
        <v>29</v>
      </c>
      <c r="F1409">
        <v>6363.6369999999997</v>
      </c>
      <c r="K1409" t="s">
        <v>433</v>
      </c>
    </row>
    <row r="1410" spans="1:11" x14ac:dyDescent="0.4">
      <c r="A1410">
        <v>17</v>
      </c>
      <c r="B1410" t="s">
        <v>22</v>
      </c>
      <c r="K1410" t="s">
        <v>432</v>
      </c>
    </row>
    <row r="1411" spans="1:11" x14ac:dyDescent="0.4">
      <c r="A1411">
        <v>18</v>
      </c>
      <c r="B1411" t="s">
        <v>173</v>
      </c>
      <c r="F1411">
        <v>3930.0749999999998</v>
      </c>
      <c r="K1411" t="s">
        <v>431</v>
      </c>
    </row>
    <row r="1412" spans="1:11" x14ac:dyDescent="0.4">
      <c r="A1412">
        <v>19</v>
      </c>
      <c r="B1412" t="s">
        <v>172</v>
      </c>
      <c r="F1412">
        <v>6277.9639999999999</v>
      </c>
      <c r="K1412" t="s">
        <v>430</v>
      </c>
    </row>
    <row r="1413" spans="1:11" x14ac:dyDescent="0.4">
      <c r="A1413">
        <v>20</v>
      </c>
      <c r="B1413" t="s">
        <v>171</v>
      </c>
      <c r="F1413">
        <v>2207.1190000000001</v>
      </c>
      <c r="K1413" t="s">
        <v>429</v>
      </c>
    </row>
    <row r="1414" spans="1:11" x14ac:dyDescent="0.4">
      <c r="A1414">
        <v>21</v>
      </c>
      <c r="B1414" t="s">
        <v>22</v>
      </c>
      <c r="K1414" t="s">
        <v>428</v>
      </c>
    </row>
    <row r="1415" spans="1:11" x14ac:dyDescent="0.4">
      <c r="A1415">
        <v>22</v>
      </c>
      <c r="B1415" t="s">
        <v>170</v>
      </c>
      <c r="F1415">
        <v>4603.3459999999995</v>
      </c>
      <c r="K1415" t="s">
        <v>427</v>
      </c>
    </row>
    <row r="1416" spans="1:11" x14ac:dyDescent="0.4">
      <c r="A1416">
        <v>23</v>
      </c>
      <c r="B1416" t="s">
        <v>169</v>
      </c>
      <c r="F1416">
        <v>4832.7299999999996</v>
      </c>
      <c r="K1416" t="s">
        <v>426</v>
      </c>
    </row>
    <row r="1417" spans="1:11" x14ac:dyDescent="0.4">
      <c r="A1417">
        <v>24</v>
      </c>
      <c r="B1417" t="s">
        <v>168</v>
      </c>
      <c r="F1417">
        <v>5250.1049999999996</v>
      </c>
      <c r="K1417" t="s">
        <v>425</v>
      </c>
    </row>
    <row r="1418" spans="1:11" x14ac:dyDescent="0.4">
      <c r="A1418">
        <v>25</v>
      </c>
      <c r="B1418" t="s">
        <v>167</v>
      </c>
      <c r="F1418">
        <v>4574.33</v>
      </c>
      <c r="K1418" t="s">
        <v>424</v>
      </c>
    </row>
    <row r="1419" spans="1:11" x14ac:dyDescent="0.4">
      <c r="A1419">
        <v>26</v>
      </c>
      <c r="B1419" t="s">
        <v>166</v>
      </c>
      <c r="F1419">
        <v>5271.7690000000002</v>
      </c>
      <c r="K1419" t="s">
        <v>423</v>
      </c>
    </row>
    <row r="1420" spans="1:11" x14ac:dyDescent="0.4">
      <c r="A1420">
        <v>27</v>
      </c>
      <c r="B1420" t="s">
        <v>165</v>
      </c>
      <c r="F1420">
        <v>4675.4470000000001</v>
      </c>
      <c r="K1420" t="s">
        <v>422</v>
      </c>
    </row>
    <row r="1421" spans="1:11" x14ac:dyDescent="0.4">
      <c r="A1421">
        <v>28</v>
      </c>
      <c r="B1421" t="s">
        <v>22</v>
      </c>
      <c r="K1421" t="s">
        <v>421</v>
      </c>
    </row>
    <row r="1422" spans="1:11" x14ac:dyDescent="0.4">
      <c r="A1422">
        <v>29</v>
      </c>
      <c r="B1422" t="s">
        <v>164</v>
      </c>
      <c r="F1422">
        <v>3868.886</v>
      </c>
      <c r="K1422" t="s">
        <v>420</v>
      </c>
    </row>
    <row r="1423" spans="1:11" x14ac:dyDescent="0.4">
      <c r="A1423">
        <v>30</v>
      </c>
      <c r="B1423" t="s">
        <v>163</v>
      </c>
      <c r="F1423">
        <v>5558.2560000000003</v>
      </c>
      <c r="K1423" t="s">
        <v>419</v>
      </c>
    </row>
    <row r="1424" spans="1:11" x14ac:dyDescent="0.4">
      <c r="A1424">
        <v>31</v>
      </c>
      <c r="B1424" t="s">
        <v>162</v>
      </c>
      <c r="F1424">
        <v>5019.6090000000004</v>
      </c>
      <c r="K1424" t="s">
        <v>418</v>
      </c>
    </row>
    <row r="1425" spans="1:18" x14ac:dyDescent="0.4">
      <c r="A1425">
        <v>32</v>
      </c>
      <c r="B1425" t="s">
        <v>161</v>
      </c>
      <c r="F1425">
        <v>4571.5209999999997</v>
      </c>
      <c r="K1425" t="s">
        <v>417</v>
      </c>
    </row>
    <row r="1426" spans="1:18" x14ac:dyDescent="0.4">
      <c r="A1426">
        <v>33</v>
      </c>
      <c r="B1426" t="s">
        <v>160</v>
      </c>
      <c r="F1426">
        <v>5043.4369999999999</v>
      </c>
      <c r="K1426" t="s">
        <v>416</v>
      </c>
    </row>
    <row r="1427" spans="1:18" x14ac:dyDescent="0.4">
      <c r="A1427">
        <v>34</v>
      </c>
      <c r="B1427" t="s">
        <v>159</v>
      </c>
      <c r="F1427">
        <v>5033.665</v>
      </c>
      <c r="K1427" t="s">
        <v>415</v>
      </c>
    </row>
    <row r="1428" spans="1:18" x14ac:dyDescent="0.4">
      <c r="A1428">
        <v>35</v>
      </c>
      <c r="B1428" t="s">
        <v>22</v>
      </c>
      <c r="K1428" t="s">
        <v>414</v>
      </c>
    </row>
    <row r="1429" spans="1:18" x14ac:dyDescent="0.4">
      <c r="A1429">
        <v>36</v>
      </c>
      <c r="B1429" t="s">
        <v>158</v>
      </c>
      <c r="F1429">
        <v>3966.2049999999999</v>
      </c>
      <c r="K1429" t="s">
        <v>413</v>
      </c>
    </row>
    <row r="1430" spans="1:18" x14ac:dyDescent="0.4">
      <c r="A1430">
        <v>37</v>
      </c>
      <c r="B1430" t="s">
        <v>157</v>
      </c>
      <c r="F1430">
        <v>3977.5329999999999</v>
      </c>
      <c r="K1430" t="s">
        <v>412</v>
      </c>
    </row>
    <row r="1431" spans="1:18" x14ac:dyDescent="0.4">
      <c r="A1431">
        <v>38</v>
      </c>
      <c r="B1431" t="s">
        <v>156</v>
      </c>
      <c r="F1431">
        <v>3666.0819999999999</v>
      </c>
      <c r="K1431" t="s">
        <v>411</v>
      </c>
    </row>
    <row r="1433" spans="1:18" x14ac:dyDescent="0.4">
      <c r="A1433" t="s">
        <v>482</v>
      </c>
    </row>
    <row r="1434" spans="1:18" x14ac:dyDescent="0.4">
      <c r="I1434" t="s">
        <v>216</v>
      </c>
      <c r="Q1434" t="s">
        <v>191</v>
      </c>
      <c r="R1434" t="s">
        <v>192</v>
      </c>
    </row>
    <row r="1435" spans="1:18" x14ac:dyDescent="0.4">
      <c r="B1435" t="s">
        <v>3</v>
      </c>
      <c r="C1435" t="s">
        <v>4</v>
      </c>
      <c r="D1435" t="s">
        <v>5</v>
      </c>
      <c r="E1435" t="s">
        <v>6</v>
      </c>
      <c r="F1435" t="s">
        <v>7</v>
      </c>
      <c r="G1435" t="s">
        <v>8</v>
      </c>
      <c r="H1435" t="s">
        <v>217</v>
      </c>
      <c r="I1435" cm="1">
        <f t="array" ref="I1435:J1439">LINEST(H1438:H1442,C1438:C1442,1,1)</f>
        <v>5.319390929927191E-3</v>
      </c>
      <c r="J1435">
        <v>-2.0522340247775862E-3</v>
      </c>
      <c r="L1435" s="20" t="s">
        <v>218</v>
      </c>
      <c r="Q1435" t="s">
        <v>27</v>
      </c>
      <c r="R1435">
        <v>1.0846</v>
      </c>
    </row>
    <row r="1436" spans="1:18" x14ac:dyDescent="0.4">
      <c r="A1436">
        <v>1</v>
      </c>
      <c r="B1436" t="s">
        <v>12</v>
      </c>
      <c r="C1436" s="44">
        <v>0</v>
      </c>
      <c r="D1436">
        <v>16.34</v>
      </c>
      <c r="E1436">
        <v>44.054000000000002</v>
      </c>
      <c r="F1436">
        <v>19473.509999999998</v>
      </c>
      <c r="G1436">
        <v>2.1280000000000001</v>
      </c>
      <c r="H1436">
        <f>E1436/F1436</f>
        <v>2.2622526704225384E-3</v>
      </c>
      <c r="I1436">
        <v>9.9710351557024822E-4</v>
      </c>
      <c r="J1436">
        <v>6.1737835125026579E-3</v>
      </c>
      <c r="K1436" t="s">
        <v>219</v>
      </c>
      <c r="L1436" s="21">
        <f>IF(G1439&gt;3,C1439,IF(G1440&gt;3,#REF!,IF(G1441&gt;3,C1441,IF(G1442&gt;3,#REF!,C1442))))</f>
        <v>2.5172912243498189</v>
      </c>
      <c r="Q1436" t="s">
        <v>28</v>
      </c>
      <c r="R1436">
        <v>1.0726</v>
      </c>
    </row>
    <row r="1437" spans="1:18" x14ac:dyDescent="0.4">
      <c r="A1437">
        <v>2</v>
      </c>
      <c r="B1437" t="s">
        <v>14</v>
      </c>
      <c r="C1437" s="44">
        <v>0.62932280608745472</v>
      </c>
      <c r="D1437">
        <v>16.52</v>
      </c>
      <c r="E1437">
        <v>97.489000000000004</v>
      </c>
      <c r="F1437">
        <v>13285.254999999999</v>
      </c>
      <c r="G1437">
        <v>2.6259999999999999</v>
      </c>
      <c r="H1437">
        <f>E1437/F1437</f>
        <v>7.3381353989818042E-3</v>
      </c>
      <c r="I1437">
        <v>0.90464248744291975</v>
      </c>
      <c r="J1437">
        <v>7.18754597192165E-3</v>
      </c>
      <c r="K1437" t="s">
        <v>220</v>
      </c>
      <c r="L1437" s="22">
        <f>IF(G1439&gt;10,C1439,IF(G1440&gt;10,#REF!,IF(G1441&gt;10,C1441,IF(G1442&gt;10,#REF!,C1442))))</f>
        <v>2.5172912243498189</v>
      </c>
      <c r="Q1437" t="s">
        <v>29</v>
      </c>
      <c r="R1437">
        <v>1.1534</v>
      </c>
    </row>
    <row r="1438" spans="1:18" x14ac:dyDescent="0.4">
      <c r="A1438">
        <v>3</v>
      </c>
      <c r="B1438" t="s">
        <v>15</v>
      </c>
      <c r="C1438" s="44">
        <v>1.2586456121749094</v>
      </c>
      <c r="D1438">
        <v>16.559999999999999</v>
      </c>
      <c r="E1438">
        <v>77.837000000000003</v>
      </c>
      <c r="F1438">
        <v>16010.102000000001</v>
      </c>
      <c r="G1438">
        <v>2.0670000000000002</v>
      </c>
      <c r="H1438">
        <f>E1438/F1438</f>
        <v>4.8617429170657372E-3</v>
      </c>
      <c r="I1438">
        <v>28.460552184645376</v>
      </c>
      <c r="J1438">
        <v>3</v>
      </c>
      <c r="Q1438" t="s">
        <v>173</v>
      </c>
      <c r="R1438">
        <v>1.1053999999999999</v>
      </c>
    </row>
    <row r="1439" spans="1:18" x14ac:dyDescent="0.4">
      <c r="A1439">
        <v>4</v>
      </c>
      <c r="B1439" t="s">
        <v>17</v>
      </c>
      <c r="C1439" s="44">
        <v>2.5172912243498189</v>
      </c>
      <c r="D1439">
        <v>16.53</v>
      </c>
      <c r="E1439">
        <v>222.887</v>
      </c>
      <c r="F1439">
        <v>14214.025</v>
      </c>
      <c r="G1439">
        <v>10.256</v>
      </c>
      <c r="H1439">
        <f>E1439/F1439</f>
        <v>1.5680780074609411E-2</v>
      </c>
      <c r="I1439">
        <v>1.4702953809329132E-3</v>
      </c>
      <c r="J1439">
        <v>1.5498245129546141E-4</v>
      </c>
      <c r="Q1439" t="s">
        <v>172</v>
      </c>
      <c r="R1439" s="10">
        <v>1.0463</v>
      </c>
    </row>
    <row r="1440" spans="1:18" x14ac:dyDescent="0.4">
      <c r="A1440">
        <v>5</v>
      </c>
      <c r="B1440" t="s">
        <v>18</v>
      </c>
      <c r="C1440" s="44">
        <v>5.0345824486996378</v>
      </c>
      <c r="D1440">
        <v>16.53</v>
      </c>
      <c r="E1440">
        <v>491.04</v>
      </c>
      <c r="F1440">
        <v>21931.449000000001</v>
      </c>
      <c r="G1440">
        <v>19.510000000000002</v>
      </c>
      <c r="H1440">
        <f t="shared" ref="H1440:H1441" si="289">E1440/F1440</f>
        <v>2.2389765491555073E-2</v>
      </c>
      <c r="Q1440" t="s">
        <v>171</v>
      </c>
      <c r="R1440">
        <v>1.1154999999999999</v>
      </c>
    </row>
    <row r="1441" spans="1:18" x14ac:dyDescent="0.4">
      <c r="A1441">
        <v>6</v>
      </c>
      <c r="B1441" t="s">
        <v>19</v>
      </c>
      <c r="C1441" s="44">
        <v>7.5518736730494576</v>
      </c>
      <c r="D1441">
        <v>16.53</v>
      </c>
      <c r="E1441">
        <v>508.65199999999999</v>
      </c>
      <c r="F1441">
        <v>17537.508000000002</v>
      </c>
      <c r="G1441">
        <v>9.8079999999999998</v>
      </c>
      <c r="H1441">
        <f t="shared" si="289"/>
        <v>2.9003664602747434E-2</v>
      </c>
      <c r="Q1441" t="s">
        <v>170</v>
      </c>
      <c r="R1441">
        <v>1.0873999999999999</v>
      </c>
    </row>
    <row r="1442" spans="1:18" x14ac:dyDescent="0.4">
      <c r="A1442">
        <v>7</v>
      </c>
      <c r="B1442" t="s">
        <v>20</v>
      </c>
      <c r="C1442" s="44">
        <v>10.069164897399276</v>
      </c>
      <c r="D1442">
        <v>16.53</v>
      </c>
      <c r="E1442">
        <v>269.08800000000002</v>
      </c>
      <c r="F1442">
        <v>29293.133000000002</v>
      </c>
      <c r="G1442">
        <v>6.907</v>
      </c>
      <c r="H1442">
        <f>E1443/F1443</f>
        <v>5.8402665911447701E-2</v>
      </c>
      <c r="I1442" s="23" t="s">
        <v>221</v>
      </c>
      <c r="J1442" s="23" t="s">
        <v>222</v>
      </c>
      <c r="K1442" s="9" t="s">
        <v>194</v>
      </c>
      <c r="O1442" s="24" t="s">
        <v>223</v>
      </c>
      <c r="Q1442" t="s">
        <v>169</v>
      </c>
      <c r="R1442">
        <v>1.0898000000000001</v>
      </c>
    </row>
    <row r="1443" spans="1:18" x14ac:dyDescent="0.4">
      <c r="A1443">
        <v>8</v>
      </c>
      <c r="B1443" t="s">
        <v>21</v>
      </c>
      <c r="C1443" s="44">
        <v>12.586456121749096</v>
      </c>
      <c r="D1443">
        <v>16.53</v>
      </c>
      <c r="E1443">
        <v>812.91499999999996</v>
      </c>
      <c r="F1443">
        <v>13919.142</v>
      </c>
      <c r="G1443">
        <v>14.161</v>
      </c>
      <c r="I1443">
        <f>AVERAGE(I1446:I1448)</f>
        <v>3.0094426210116936</v>
      </c>
      <c r="J1443">
        <v>11.1</v>
      </c>
      <c r="Q1443" t="s">
        <v>168</v>
      </c>
      <c r="R1443">
        <v>1.0536000000000001</v>
      </c>
    </row>
    <row r="1444" spans="1:18" x14ac:dyDescent="0.4">
      <c r="A1444">
        <v>9</v>
      </c>
      <c r="B1444" t="s">
        <v>22</v>
      </c>
      <c r="I1444" s="23" t="s">
        <v>224</v>
      </c>
      <c r="J1444" s="9" t="s">
        <v>225</v>
      </c>
      <c r="K1444" s="9" t="s">
        <v>226</v>
      </c>
      <c r="Q1444" t="s">
        <v>167</v>
      </c>
      <c r="R1444" s="10">
        <v>1.1217999999999999</v>
      </c>
    </row>
    <row r="1445" spans="1:18" x14ac:dyDescent="0.4">
      <c r="A1445">
        <v>10</v>
      </c>
      <c r="B1445" t="s">
        <v>22</v>
      </c>
      <c r="L1445" s="23" t="s">
        <v>227</v>
      </c>
      <c r="M1445" s="23" t="s">
        <v>228</v>
      </c>
      <c r="N1445" s="9" t="s">
        <v>231</v>
      </c>
      <c r="O1445" s="9"/>
      <c r="P1445" s="9"/>
      <c r="Q1445" t="s">
        <v>166</v>
      </c>
      <c r="R1445">
        <v>1.198</v>
      </c>
    </row>
    <row r="1446" spans="1:18" x14ac:dyDescent="0.4">
      <c r="A1446">
        <v>11</v>
      </c>
      <c r="B1446" t="s">
        <v>24</v>
      </c>
      <c r="D1446">
        <v>16.7</v>
      </c>
      <c r="E1446">
        <v>122.61799999999999</v>
      </c>
      <c r="F1446">
        <v>5289.1940000000004</v>
      </c>
      <c r="G1446">
        <v>2.2240000000000002</v>
      </c>
      <c r="H1446">
        <f t="shared" ref="H1446:H1451" si="290">E1446/F1446</f>
        <v>2.3182738239512484E-2</v>
      </c>
      <c r="I1446">
        <f>((H1446-$J$1435)/$I$1435)</f>
        <v>4.7439589600976131</v>
      </c>
      <c r="J1446">
        <f>(I1446-IF(I1443&gt;0,I1443,0))</f>
        <v>1.7345163390859195</v>
      </c>
      <c r="K1446">
        <f>J1446*1.1</f>
        <v>1.9079679729945116</v>
      </c>
      <c r="L1446">
        <f>AVERAGE(K1446:K1448)</f>
        <v>0</v>
      </c>
      <c r="M1446">
        <f>STDEV(K1447:K1448)</f>
        <v>0.23190114032037848</v>
      </c>
      <c r="N1446" t="str">
        <f>_xlfn.CONCAT(ROUND(L1446,1)," ± ",ROUND(M1446,1))</f>
        <v>0 ± 0.2</v>
      </c>
      <c r="Q1446" t="s">
        <v>165</v>
      </c>
      <c r="R1446">
        <v>1.1537999999999999</v>
      </c>
    </row>
    <row r="1447" spans="1:18" x14ac:dyDescent="0.4">
      <c r="A1447">
        <v>12</v>
      </c>
      <c r="B1447" t="s">
        <v>25</v>
      </c>
      <c r="D1447">
        <v>17.13</v>
      </c>
      <c r="E1447">
        <v>67.576999999999998</v>
      </c>
      <c r="F1447">
        <v>6667.125</v>
      </c>
      <c r="G1447">
        <v>1.1479999999999999</v>
      </c>
      <c r="H1447">
        <f t="shared" si="290"/>
        <v>1.0135853160095243E-2</v>
      </c>
      <c r="I1447">
        <f t="shared" ref="I1447:I1451" si="291">((H1447-$J$1435)/$I$1435)</f>
        <v>2.2912561504554909</v>
      </c>
      <c r="J1447">
        <f>(I1447-IF(I1443&gt;0,I1443,0))</f>
        <v>-0.71818647055620266</v>
      </c>
      <c r="K1447">
        <f>J1447*1.1</f>
        <v>-0.79000511761182302</v>
      </c>
      <c r="Q1447" t="s">
        <v>164</v>
      </c>
      <c r="R1447">
        <v>1.1183000000000001</v>
      </c>
    </row>
    <row r="1448" spans="1:18" x14ac:dyDescent="0.4">
      <c r="A1448">
        <v>13</v>
      </c>
      <c r="B1448" t="s">
        <v>26</v>
      </c>
      <c r="D1448">
        <v>16.89</v>
      </c>
      <c r="E1448">
        <v>46.69</v>
      </c>
      <c r="F1448">
        <v>5460.875</v>
      </c>
      <c r="G1448">
        <v>0.80200000000000005</v>
      </c>
      <c r="H1448">
        <f t="shared" si="290"/>
        <v>8.5499118730972597E-3</v>
      </c>
      <c r="I1448">
        <f t="shared" si="291"/>
        <v>1.9931127524819767</v>
      </c>
      <c r="J1448">
        <f>(I1448-IF(I1443&gt;0,I1443,0))</f>
        <v>-1.0163298685297169</v>
      </c>
      <c r="K1448" s="30">
        <f>J1448*1.1</f>
        <v>-1.1179628553826886</v>
      </c>
      <c r="L1448" s="25" t="s">
        <v>227</v>
      </c>
      <c r="M1448" s="25" t="s">
        <v>228</v>
      </c>
      <c r="N1448" s="26" t="s">
        <v>229</v>
      </c>
      <c r="O1448" s="26" t="s">
        <v>230</v>
      </c>
      <c r="P1448" s="26" t="s">
        <v>231</v>
      </c>
      <c r="Q1448" t="s">
        <v>163</v>
      </c>
      <c r="R1448">
        <v>1.1448</v>
      </c>
    </row>
    <row r="1449" spans="1:18" x14ac:dyDescent="0.4">
      <c r="A1449">
        <v>14</v>
      </c>
      <c r="B1449" t="s">
        <v>27</v>
      </c>
      <c r="D1449">
        <v>16.55</v>
      </c>
      <c r="E1449">
        <v>142.60400000000001</v>
      </c>
      <c r="F1449">
        <v>6517.9470000000001</v>
      </c>
      <c r="G1449">
        <v>2.6509999999999998</v>
      </c>
      <c r="H1449">
        <f t="shared" si="290"/>
        <v>2.1878668237099812E-2</v>
      </c>
      <c r="I1449">
        <f t="shared" si="291"/>
        <v>4.4988049528830087</v>
      </c>
      <c r="J1449">
        <f>(I1449-IF($I$1443&gt;0,$I$1443))</f>
        <v>1.4893623318713152</v>
      </c>
      <c r="K1449">
        <f>J1449/R1435*1.1</f>
        <v>1.5105094643725308</v>
      </c>
      <c r="L1449" s="27">
        <f>AVERAGE(K1449:K1451)</f>
        <v>0.9657929678514986</v>
      </c>
      <c r="M1449" s="27">
        <f>STDEV(K1449:K1451)</f>
        <v>0.76391362229967064</v>
      </c>
      <c r="N1449" s="28">
        <f>L1449/J1443*100</f>
        <v>8.7008375482117</v>
      </c>
      <c r="O1449" s="29">
        <f>M1449/J1443*100</f>
        <v>6.8821047054024378</v>
      </c>
      <c r="P1449" s="29" t="str">
        <f>_xlfn.CONCAT(ROUND(N1449,1)," ± ",ROUND(O1449,1))</f>
        <v>8.7 ± 6.9</v>
      </c>
      <c r="Q1449" t="s">
        <v>162</v>
      </c>
      <c r="R1449">
        <v>1.0492999999999999</v>
      </c>
    </row>
    <row r="1450" spans="1:18" x14ac:dyDescent="0.4">
      <c r="A1450">
        <v>15</v>
      </c>
      <c r="B1450" t="s">
        <v>28</v>
      </c>
      <c r="D1450">
        <v>16.670000000000002</v>
      </c>
      <c r="E1450">
        <v>138.74700000000001</v>
      </c>
      <c r="F1450">
        <v>6712.6419999999998</v>
      </c>
      <c r="G1450">
        <v>2.46</v>
      </c>
      <c r="H1450">
        <f t="shared" si="290"/>
        <v>2.066950687970549E-2</v>
      </c>
      <c r="I1450">
        <f t="shared" si="291"/>
        <v>4.2714929592125461</v>
      </c>
      <c r="J1450">
        <f t="shared" ref="J1450:J1451" si="292">(I1450-IF($I$1443&gt;0,$I$1443))</f>
        <v>1.2620503382008526</v>
      </c>
      <c r="K1450">
        <f>J1450/R1436*1.1</f>
        <v>1.2942899235697725</v>
      </c>
      <c r="Q1450" t="s">
        <v>161</v>
      </c>
      <c r="R1450">
        <v>1.0704</v>
      </c>
    </row>
    <row r="1451" spans="1:18" x14ac:dyDescent="0.4">
      <c r="A1451">
        <v>16</v>
      </c>
      <c r="B1451" t="s">
        <v>29</v>
      </c>
      <c r="D1451">
        <v>16.75</v>
      </c>
      <c r="E1451">
        <v>92.097999999999999</v>
      </c>
      <c r="F1451">
        <v>6363.6369999999997</v>
      </c>
      <c r="G1451">
        <v>1.5289999999999999</v>
      </c>
      <c r="H1451">
        <f t="shared" si="290"/>
        <v>1.4472541409888717E-2</v>
      </c>
      <c r="I1451">
        <f t="shared" si="291"/>
        <v>3.1065164512908781</v>
      </c>
      <c r="J1451">
        <f t="shared" si="292"/>
        <v>9.7073830279184481E-2</v>
      </c>
      <c r="K1451" s="30">
        <f>J1451/R1437*1.1</f>
        <v>9.2579515612192589E-2</v>
      </c>
      <c r="Q1451" t="s">
        <v>160</v>
      </c>
      <c r="R1451">
        <v>1.1589</v>
      </c>
    </row>
    <row r="1452" spans="1:18" x14ac:dyDescent="0.4">
      <c r="A1452">
        <v>17</v>
      </c>
      <c r="B1452" t="s">
        <v>22</v>
      </c>
      <c r="L1452" s="23" t="s">
        <v>227</v>
      </c>
      <c r="M1452" s="23" t="s">
        <v>228</v>
      </c>
      <c r="N1452" s="9" t="s">
        <v>231</v>
      </c>
      <c r="Q1452" t="s">
        <v>159</v>
      </c>
      <c r="R1452">
        <v>1.0206</v>
      </c>
    </row>
    <row r="1453" spans="1:18" x14ac:dyDescent="0.4">
      <c r="A1453">
        <v>18</v>
      </c>
      <c r="B1453" t="s">
        <v>173</v>
      </c>
      <c r="D1453">
        <v>16.7</v>
      </c>
      <c r="E1453">
        <v>76.784000000000006</v>
      </c>
      <c r="F1453">
        <v>3930.0749999999998</v>
      </c>
      <c r="G1453">
        <v>1.0169999999999999</v>
      </c>
      <c r="H1453">
        <f t="shared" ref="H1453:H1455" si="293">E1453/F1453</f>
        <v>1.9537540632176234E-2</v>
      </c>
      <c r="I1453">
        <f t="shared" ref="I1453:I1455" si="294">((H1453-$J$1435)/$I$1435)</f>
        <v>4.0586929859748677</v>
      </c>
      <c r="J1453">
        <f>(I1453-IF($I$1443&gt;0,$I$1443))</f>
        <v>1.0492503649631741</v>
      </c>
      <c r="K1453">
        <f>J1453/R1437*1.1</f>
        <v>1.0006722745443832</v>
      </c>
      <c r="L1453">
        <f>AVERAGE(K1453:K1455)</f>
        <v>-0.40185632367634444</v>
      </c>
      <c r="M1453">
        <f>STDEV(K1453:K1455)</f>
        <v>1.5182767030279898</v>
      </c>
      <c r="N1453" t="str">
        <f>_xlfn.CONCAT(ROUND(L1453,1)," ± ",ROUND(M1453,1))</f>
        <v>-0.4 ± 1.5</v>
      </c>
      <c r="Q1453" t="s">
        <v>158</v>
      </c>
      <c r="R1453">
        <v>1.1289</v>
      </c>
    </row>
    <row r="1454" spans="1:18" x14ac:dyDescent="0.4">
      <c r="A1454">
        <v>19</v>
      </c>
      <c r="B1454" t="s">
        <v>172</v>
      </c>
      <c r="D1454">
        <v>16.63</v>
      </c>
      <c r="E1454">
        <v>20.026</v>
      </c>
      <c r="F1454">
        <v>6277.9639999999999</v>
      </c>
      <c r="G1454">
        <v>0.85799999999999998</v>
      </c>
      <c r="H1454">
        <f t="shared" si="293"/>
        <v>3.1898876769602376E-3</v>
      </c>
      <c r="I1454">
        <f t="shared" si="294"/>
        <v>0.98547404595615518</v>
      </c>
      <c r="J1454">
        <f t="shared" ref="J1454:J1455" si="295">(I1454-IF($I$1443&gt;0,$I$1443))</f>
        <v>-2.0239685750555383</v>
      </c>
      <c r="K1454">
        <f>J1454/R1438*1.1</f>
        <v>-2.014081267017453</v>
      </c>
      <c r="Q1454" t="s">
        <v>157</v>
      </c>
      <c r="R1454">
        <v>1.1950000000000001</v>
      </c>
    </row>
    <row r="1455" spans="1:18" x14ac:dyDescent="0.4">
      <c r="A1455">
        <v>20</v>
      </c>
      <c r="B1455" t="s">
        <v>171</v>
      </c>
      <c r="D1455">
        <v>16.39</v>
      </c>
      <c r="E1455">
        <v>28.657</v>
      </c>
      <c r="F1455">
        <v>2207.1190000000001</v>
      </c>
      <c r="G1455">
        <v>0.88400000000000001</v>
      </c>
      <c r="H1455">
        <f t="shared" si="293"/>
        <v>1.2983894389020256E-2</v>
      </c>
      <c r="I1455">
        <f t="shared" si="294"/>
        <v>2.826663543227053</v>
      </c>
      <c r="J1455">
        <f t="shared" si="295"/>
        <v>-0.18277907778464053</v>
      </c>
      <c r="K1455">
        <f>J1455/R1439*1.1</f>
        <v>-0.19215997855596348</v>
      </c>
      <c r="L1455" s="23"/>
      <c r="M1455" s="23"/>
      <c r="N1455" s="9"/>
      <c r="Q1455" t="s">
        <v>156</v>
      </c>
      <c r="R1455">
        <v>1.1716</v>
      </c>
    </row>
    <row r="1456" spans="1:18" x14ac:dyDescent="0.4">
      <c r="A1456">
        <v>21</v>
      </c>
      <c r="B1456" t="s">
        <v>22</v>
      </c>
      <c r="L1456" s="23" t="s">
        <v>227</v>
      </c>
      <c r="M1456" s="23" t="s">
        <v>228</v>
      </c>
      <c r="N1456" s="9" t="s">
        <v>231</v>
      </c>
    </row>
    <row r="1457" spans="1:14" x14ac:dyDescent="0.4">
      <c r="A1457">
        <v>22</v>
      </c>
      <c r="B1457" t="s">
        <v>170</v>
      </c>
      <c r="D1457">
        <v>16.72</v>
      </c>
      <c r="E1457">
        <v>29.018999999999998</v>
      </c>
      <c r="F1457">
        <v>4603.3459999999995</v>
      </c>
      <c r="G1457">
        <v>1.032</v>
      </c>
      <c r="H1457">
        <f>E1457/F1457</f>
        <v>6.3038928640167394E-3</v>
      </c>
      <c r="I1457">
        <f>((H1457-$J$1435)/$I$1435)</f>
        <v>1.5708803881629168</v>
      </c>
      <c r="J1457">
        <f>(I1457-IF($I$1443&gt;0,$I$1443))</f>
        <v>-1.4385622328487768</v>
      </c>
      <c r="K1457">
        <f t="shared" ref="K1457:K1462" si="296">J1457/R1440*1.1</f>
        <v>-1.4185732461978078</v>
      </c>
      <c r="L1457">
        <f>AVERAGE(K1457:K1459)</f>
        <v>-1.1414093186079293</v>
      </c>
      <c r="M1457">
        <f>STDEV(K1458:K1459)</f>
        <v>2.0140691730777185</v>
      </c>
      <c r="N1457" t="str">
        <f>_xlfn.CONCAT(ROUND(L1457,1)," ± ",ROUND(M1457,1))</f>
        <v>-1.1 ± 2</v>
      </c>
    </row>
    <row r="1458" spans="1:14" x14ac:dyDescent="0.4">
      <c r="A1458">
        <v>23</v>
      </c>
      <c r="B1458" t="s">
        <v>169</v>
      </c>
      <c r="D1458">
        <v>16.39</v>
      </c>
      <c r="E1458">
        <v>5.77</v>
      </c>
      <c r="F1458">
        <v>4832.7299999999996</v>
      </c>
      <c r="G1458">
        <v>0.13900000000000001</v>
      </c>
      <c r="H1458">
        <f t="shared" ref="H1458:H1462" si="297">E1458/F1458</f>
        <v>1.1939421403637282E-3</v>
      </c>
      <c r="I1458">
        <f t="shared" ref="I1458:I1462" si="298">((H1458-$J$1435)/$I$1435)</f>
        <v>0.61025335567614436</v>
      </c>
      <c r="J1458">
        <f t="shared" ref="J1458:J1459" si="299">(I1458-IF($I$1443&gt;0,$I$1443))</f>
        <v>-2.3991892653355493</v>
      </c>
      <c r="K1458">
        <f t="shared" si="296"/>
        <v>-2.4269893248750272</v>
      </c>
    </row>
    <row r="1459" spans="1:14" x14ac:dyDescent="0.4">
      <c r="A1459">
        <v>24</v>
      </c>
      <c r="B1459" t="s">
        <v>168</v>
      </c>
      <c r="D1459">
        <v>17.16</v>
      </c>
      <c r="E1459">
        <v>84.929000000000002</v>
      </c>
      <c r="F1459">
        <v>5250.1049999999996</v>
      </c>
      <c r="G1459">
        <v>2.2850000000000001</v>
      </c>
      <c r="H1459">
        <f t="shared" si="297"/>
        <v>1.6176628848375414E-2</v>
      </c>
      <c r="I1459">
        <f t="shared" si="298"/>
        <v>3.4268703152829767</v>
      </c>
      <c r="J1459">
        <f t="shared" si="299"/>
        <v>0.41742769427128312</v>
      </c>
      <c r="K1459">
        <f t="shared" si="296"/>
        <v>0.42133461524904697</v>
      </c>
      <c r="L1459" s="23" t="s">
        <v>227</v>
      </c>
      <c r="M1459" s="23" t="s">
        <v>228</v>
      </c>
      <c r="N1459" s="9" t="s">
        <v>231</v>
      </c>
    </row>
    <row r="1460" spans="1:14" x14ac:dyDescent="0.4">
      <c r="A1460">
        <v>25</v>
      </c>
      <c r="B1460" t="s">
        <v>167</v>
      </c>
      <c r="D1460">
        <v>17.190000000000001</v>
      </c>
      <c r="E1460">
        <v>92.863</v>
      </c>
      <c r="F1460">
        <v>4574.33</v>
      </c>
      <c r="G1460">
        <v>1.927</v>
      </c>
      <c r="H1460">
        <f t="shared" si="297"/>
        <v>2.0300896524736958E-2</v>
      </c>
      <c r="I1460">
        <f t="shared" si="298"/>
        <v>4.2021973650694822</v>
      </c>
      <c r="J1460">
        <f>(I1460-IF($I$1443&gt;0,$I$1443))</f>
        <v>1.1927547440577886</v>
      </c>
      <c r="K1460">
        <f t="shared" si="296"/>
        <v>1.2452830471370229</v>
      </c>
      <c r="L1460">
        <f>AVERAGE(K1460:K1462)</f>
        <v>0.22271504738111</v>
      </c>
      <c r="M1460">
        <f>STDEV(K1460:K1462)</f>
        <v>1.568846586849165</v>
      </c>
      <c r="N1460" t="str">
        <f>_xlfn.CONCAT(ROUND(L1460,1)," ± ",ROUND(M1460,1))</f>
        <v>0.2 ± 1.6</v>
      </c>
    </row>
    <row r="1461" spans="1:14" x14ac:dyDescent="0.4">
      <c r="A1461">
        <v>26</v>
      </c>
      <c r="B1461" t="s">
        <v>166</v>
      </c>
      <c r="D1461">
        <v>17.100000000000001</v>
      </c>
      <c r="E1461">
        <v>28.286000000000001</v>
      </c>
      <c r="F1461">
        <v>5271.7690000000002</v>
      </c>
      <c r="G1461">
        <v>1.246</v>
      </c>
      <c r="H1461">
        <f t="shared" si="297"/>
        <v>5.3655613514173323E-3</v>
      </c>
      <c r="I1461">
        <f t="shared" si="298"/>
        <v>1.3944820890042104</v>
      </c>
      <c r="J1461">
        <f t="shared" ref="J1461:J1462" si="300">(I1461-IF($I$1443&gt;0,$I$1443))</f>
        <v>-1.6149605320074831</v>
      </c>
      <c r="K1461">
        <f t="shared" si="296"/>
        <v>-1.58357691674829</v>
      </c>
    </row>
    <row r="1462" spans="1:14" x14ac:dyDescent="0.4">
      <c r="A1462">
        <v>27</v>
      </c>
      <c r="B1462" t="s">
        <v>165</v>
      </c>
      <c r="D1462">
        <v>16.95</v>
      </c>
      <c r="E1462">
        <v>92.512</v>
      </c>
      <c r="F1462">
        <v>4675.4470000000001</v>
      </c>
      <c r="G1462">
        <v>2.7309999999999999</v>
      </c>
      <c r="H1462">
        <f t="shared" si="297"/>
        <v>1.9786771190006002E-2</v>
      </c>
      <c r="I1462">
        <f t="shared" si="298"/>
        <v>4.1055461992680637</v>
      </c>
      <c r="J1462">
        <f t="shared" si="300"/>
        <v>1.0961035782563702</v>
      </c>
      <c r="K1462">
        <f t="shared" si="296"/>
        <v>1.0064390117545972</v>
      </c>
      <c r="L1462" s="23"/>
      <c r="M1462" s="23"/>
      <c r="N1462" s="9"/>
    </row>
    <row r="1463" spans="1:14" x14ac:dyDescent="0.4">
      <c r="A1463">
        <v>28</v>
      </c>
      <c r="B1463" t="s">
        <v>22</v>
      </c>
      <c r="L1463" s="23" t="s">
        <v>227</v>
      </c>
      <c r="M1463" s="23" t="s">
        <v>228</v>
      </c>
      <c r="N1463" s="9" t="s">
        <v>231</v>
      </c>
    </row>
    <row r="1464" spans="1:14" x14ac:dyDescent="0.4">
      <c r="A1464">
        <v>29</v>
      </c>
      <c r="B1464" t="s">
        <v>164</v>
      </c>
      <c r="D1464">
        <v>16.75</v>
      </c>
      <c r="E1464">
        <v>94.257000000000005</v>
      </c>
      <c r="F1464">
        <v>3868.886</v>
      </c>
      <c r="G1464">
        <v>1.0940000000000001</v>
      </c>
      <c r="H1464">
        <f>E1464/F1464</f>
        <v>2.4362826922271683E-2</v>
      </c>
      <c r="I1464">
        <f>((H1464-$J$1435)/$I$1435)</f>
        <v>4.9658055395847409</v>
      </c>
      <c r="J1464">
        <f>(I1464-IF($I$1443&gt;0,$I$1443))</f>
        <v>1.9563629185730473</v>
      </c>
      <c r="K1464">
        <f>J1464/R1446*1.1</f>
        <v>1.865140587996492</v>
      </c>
      <c r="L1464">
        <f>AVERAGE(K1464:K1466)</f>
        <v>-0.44652329720258677</v>
      </c>
      <c r="M1464">
        <f>STDEV(K1465:K1466)</f>
        <v>0.50830117948692977</v>
      </c>
      <c r="N1464" t="str">
        <f>_xlfn.CONCAT(ROUND(L1464,1)," ± ",ROUND(M1464,1))</f>
        <v>-0.4 ± 0.5</v>
      </c>
    </row>
    <row r="1465" spans="1:14" x14ac:dyDescent="0.4">
      <c r="A1465">
        <v>30</v>
      </c>
      <c r="B1465" t="s">
        <v>163</v>
      </c>
      <c r="D1465">
        <v>17.04</v>
      </c>
      <c r="E1465">
        <v>18.603999999999999</v>
      </c>
      <c r="F1465">
        <v>5558.2560000000003</v>
      </c>
      <c r="G1465">
        <v>0.71499999999999997</v>
      </c>
      <c r="H1465">
        <f t="shared" ref="H1465:H1469" si="301">E1465/F1465</f>
        <v>3.34709304501268E-3</v>
      </c>
      <c r="I1465">
        <f t="shared" ref="I1465:I1473" si="302">((H1465-$J$1435)/$I$1435)</f>
        <v>1.015027310629371</v>
      </c>
      <c r="J1465">
        <f t="shared" ref="J1465:J1466" si="303">(I1465-IF($I$1443&gt;0,$I$1443))</f>
        <v>-1.9944153103823226</v>
      </c>
      <c r="K1465">
        <f t="shared" ref="K1465:K1469" si="304">J1465/R1447*1.1</f>
        <v>-1.9617784507024545</v>
      </c>
    </row>
    <row r="1466" spans="1:14" x14ac:dyDescent="0.4">
      <c r="A1466">
        <v>31</v>
      </c>
      <c r="B1466" t="s">
        <v>162</v>
      </c>
      <c r="D1466">
        <v>16.5</v>
      </c>
      <c r="E1466">
        <v>35.515000000000001</v>
      </c>
      <c r="F1466">
        <v>5019.6090000000004</v>
      </c>
      <c r="G1466">
        <v>0.97199999999999998</v>
      </c>
      <c r="H1466">
        <f t="shared" si="301"/>
        <v>7.0752522756254519E-3</v>
      </c>
      <c r="I1466">
        <f t="shared" si="302"/>
        <v>1.71588936038735</v>
      </c>
      <c r="J1466">
        <f t="shared" si="303"/>
        <v>-1.2935532606243436</v>
      </c>
      <c r="K1466">
        <f t="shared" si="304"/>
        <v>-1.2429320289017978</v>
      </c>
      <c r="L1466" s="23" t="s">
        <v>227</v>
      </c>
      <c r="M1466" s="23" t="s">
        <v>228</v>
      </c>
      <c r="N1466" s="9" t="s">
        <v>231</v>
      </c>
    </row>
    <row r="1467" spans="1:14" x14ac:dyDescent="0.4">
      <c r="A1467">
        <v>32</v>
      </c>
      <c r="B1467" t="s">
        <v>161</v>
      </c>
      <c r="D1467">
        <v>16.63</v>
      </c>
      <c r="E1467">
        <v>13.116</v>
      </c>
      <c r="F1467">
        <v>4571.5209999999997</v>
      </c>
      <c r="G1467">
        <v>0.25600000000000001</v>
      </c>
      <c r="H1467">
        <f t="shared" si="301"/>
        <v>2.8690669910517749E-3</v>
      </c>
      <c r="I1467">
        <f t="shared" si="302"/>
        <v>0.92516250086863261</v>
      </c>
      <c r="J1467">
        <f>(I1467-IF($I$1443&gt;0,$I$1443))</f>
        <v>-2.084280120143061</v>
      </c>
      <c r="K1467">
        <f t="shared" si="304"/>
        <v>-2.1849882132444178</v>
      </c>
      <c r="L1467">
        <f>AVERAGE(K1467:K1469)</f>
        <v>-0.69058429042289216</v>
      </c>
      <c r="M1467">
        <f>STDEV(K1467:K1469)</f>
        <v>1.298332611394506</v>
      </c>
      <c r="N1467" t="str">
        <f>_xlfn.CONCAT(ROUND(L1467,1)," ± ",ROUND(M1467,1))</f>
        <v>-0.7 ± 1.3</v>
      </c>
    </row>
    <row r="1468" spans="1:14" x14ac:dyDescent="0.4">
      <c r="A1468">
        <v>33</v>
      </c>
      <c r="B1468" t="s">
        <v>160</v>
      </c>
      <c r="D1468">
        <v>17.11</v>
      </c>
      <c r="E1468">
        <v>74.569999999999993</v>
      </c>
      <c r="F1468">
        <v>5043.4369999999999</v>
      </c>
      <c r="G1468">
        <v>4.1189999999999998</v>
      </c>
      <c r="H1468">
        <f t="shared" si="301"/>
        <v>1.478555199559348E-2</v>
      </c>
      <c r="I1468">
        <f t="shared" si="302"/>
        <v>3.1653597643370674</v>
      </c>
      <c r="J1468">
        <f t="shared" ref="J1468:J1469" si="305">(I1468-IF($I$1443&gt;0,$I$1443))</f>
        <v>0.15591714332537387</v>
      </c>
      <c r="K1468">
        <f t="shared" si="304"/>
        <v>0.16022875341733114</v>
      </c>
    </row>
    <row r="1469" spans="1:14" x14ac:dyDescent="0.4">
      <c r="A1469">
        <v>34</v>
      </c>
      <c r="B1469" t="s">
        <v>159</v>
      </c>
      <c r="D1469">
        <v>17.100000000000001</v>
      </c>
      <c r="E1469">
        <v>68.924999999999997</v>
      </c>
      <c r="F1469">
        <v>5033.665</v>
      </c>
      <c r="G1469">
        <v>1.7929999999999999</v>
      </c>
      <c r="H1469">
        <f t="shared" si="301"/>
        <v>1.3692806334946803E-2</v>
      </c>
      <c r="I1469">
        <f t="shared" si="302"/>
        <v>2.9599329259938223</v>
      </c>
      <c r="J1469">
        <f t="shared" si="305"/>
        <v>-4.950969501787128E-2</v>
      </c>
      <c r="K1469">
        <f t="shared" si="304"/>
        <v>-4.6993411441589791E-2</v>
      </c>
      <c r="L1469" s="23"/>
      <c r="M1469" s="23"/>
      <c r="N1469" s="9"/>
    </row>
    <row r="1470" spans="1:14" x14ac:dyDescent="0.4">
      <c r="A1470">
        <v>35</v>
      </c>
      <c r="B1470" t="s">
        <v>22</v>
      </c>
      <c r="L1470" s="23" t="s">
        <v>227</v>
      </c>
      <c r="M1470" s="23" t="s">
        <v>228</v>
      </c>
      <c r="N1470" s="9" t="s">
        <v>231</v>
      </c>
    </row>
    <row r="1471" spans="1:14" x14ac:dyDescent="0.4">
      <c r="A1471">
        <v>36</v>
      </c>
      <c r="B1471" t="s">
        <v>158</v>
      </c>
      <c r="D1471">
        <v>17.100000000000001</v>
      </c>
      <c r="E1471">
        <v>115.36199999999999</v>
      </c>
      <c r="F1471">
        <v>3966.2049999999999</v>
      </c>
      <c r="G1471">
        <v>2.0030000000000001</v>
      </c>
      <c r="H1471">
        <f t="shared" ref="H1471:H1473" si="306">E1471/F1471</f>
        <v>2.9086242390395856E-2</v>
      </c>
      <c r="I1471">
        <f t="shared" si="302"/>
        <v>5.8537672499283016</v>
      </c>
      <c r="J1471">
        <f>(I1471-IF($I$1443&gt;0,$I$1443))</f>
        <v>2.844324628916608</v>
      </c>
      <c r="K1471">
        <f>J1471/R1452*1.1</f>
        <v>3.0656056161162741</v>
      </c>
      <c r="L1471">
        <f>AVERAGE(K1471:K1473)</f>
        <v>1.5665241689949809</v>
      </c>
      <c r="M1471">
        <f>STDEV(K1472:K1473)</f>
        <v>1.8165244174399451</v>
      </c>
      <c r="N1471" t="str">
        <f>_xlfn.CONCAT(ROUND(L1471,1)," ± ",ROUND(M1471,1))</f>
        <v>1.6 ± 1.8</v>
      </c>
    </row>
    <row r="1472" spans="1:14" x14ac:dyDescent="0.4">
      <c r="A1472">
        <v>37</v>
      </c>
      <c r="B1472" t="s">
        <v>157</v>
      </c>
      <c r="D1472">
        <v>16.37</v>
      </c>
      <c r="E1472">
        <v>45.36</v>
      </c>
      <c r="F1472">
        <v>3977.5329999999999</v>
      </c>
      <c r="G1472">
        <v>2.113</v>
      </c>
      <c r="H1472">
        <f t="shared" si="306"/>
        <v>1.1404053718724647E-2</v>
      </c>
      <c r="I1472">
        <f t="shared" si="302"/>
        <v>2.5296670090172175</v>
      </c>
      <c r="J1472">
        <f t="shared" ref="J1472:J1473" si="307">(I1472-IF($I$1443&gt;0,$I$1443))</f>
        <v>-0.47977561199447605</v>
      </c>
      <c r="K1472">
        <f t="shared" ref="K1472:K1473" si="308">J1472/R1453*1.1</f>
        <v>-0.46749328832839371</v>
      </c>
    </row>
    <row r="1473" spans="1:14" x14ac:dyDescent="0.4">
      <c r="A1473">
        <v>38</v>
      </c>
      <c r="B1473" t="s">
        <v>156</v>
      </c>
      <c r="D1473">
        <v>16.95</v>
      </c>
      <c r="E1473">
        <v>95.685000000000002</v>
      </c>
      <c r="F1473">
        <v>3666.0819999999999</v>
      </c>
      <c r="G1473">
        <v>1.6839999999999999</v>
      </c>
      <c r="H1473">
        <f t="shared" si="306"/>
        <v>2.6100070865845336E-2</v>
      </c>
      <c r="I1473">
        <f t="shared" si="302"/>
        <v>5.2923925429575931</v>
      </c>
      <c r="J1473">
        <f t="shared" si="307"/>
        <v>2.2829499219458995</v>
      </c>
      <c r="K1473">
        <f t="shared" si="308"/>
        <v>2.1014601791970624</v>
      </c>
      <c r="L1473" s="23"/>
      <c r="M1473" s="23"/>
      <c r="N1473" s="9"/>
    </row>
    <row r="1475" spans="1:14" x14ac:dyDescent="0.4">
      <c r="A1475" t="s">
        <v>481</v>
      </c>
    </row>
    <row r="1477" spans="1:14" x14ac:dyDescent="0.4">
      <c r="B1477" t="s">
        <v>3</v>
      </c>
      <c r="C1477" t="s">
        <v>4</v>
      </c>
      <c r="D1477" t="s">
        <v>5</v>
      </c>
      <c r="E1477" t="s">
        <v>6</v>
      </c>
      <c r="F1477" t="s">
        <v>7</v>
      </c>
      <c r="G1477" t="s">
        <v>8</v>
      </c>
      <c r="H1477" t="s">
        <v>9</v>
      </c>
      <c r="I1477" t="s">
        <v>10</v>
      </c>
      <c r="J1477" t="s">
        <v>11</v>
      </c>
      <c r="K1477" t="s">
        <v>282</v>
      </c>
    </row>
    <row r="1478" spans="1:14" x14ac:dyDescent="0.4">
      <c r="A1478">
        <v>1</v>
      </c>
      <c r="B1478" t="s">
        <v>12</v>
      </c>
      <c r="F1478">
        <v>19473.509999999998</v>
      </c>
      <c r="K1478" t="s">
        <v>448</v>
      </c>
    </row>
    <row r="1479" spans="1:14" x14ac:dyDescent="0.4">
      <c r="A1479">
        <v>2</v>
      </c>
      <c r="B1479" t="s">
        <v>14</v>
      </c>
      <c r="F1479">
        <v>13285.254999999999</v>
      </c>
      <c r="K1479" t="s">
        <v>447</v>
      </c>
    </row>
    <row r="1480" spans="1:14" x14ac:dyDescent="0.4">
      <c r="A1480">
        <v>3</v>
      </c>
      <c r="B1480" t="s">
        <v>15</v>
      </c>
      <c r="F1480">
        <v>16010.102000000001</v>
      </c>
      <c r="K1480" t="s">
        <v>446</v>
      </c>
    </row>
    <row r="1481" spans="1:14" x14ac:dyDescent="0.4">
      <c r="A1481">
        <v>4</v>
      </c>
      <c r="B1481" t="s">
        <v>17</v>
      </c>
      <c r="F1481">
        <v>14214.025</v>
      </c>
      <c r="K1481" t="s">
        <v>445</v>
      </c>
    </row>
    <row r="1482" spans="1:14" x14ac:dyDescent="0.4">
      <c r="A1482">
        <v>5</v>
      </c>
      <c r="B1482" t="s">
        <v>18</v>
      </c>
      <c r="F1482">
        <v>21931.449000000001</v>
      </c>
      <c r="K1482" t="s">
        <v>444</v>
      </c>
    </row>
    <row r="1483" spans="1:14" x14ac:dyDescent="0.4">
      <c r="A1483">
        <v>6</v>
      </c>
      <c r="B1483" t="s">
        <v>19</v>
      </c>
      <c r="F1483">
        <v>17537.508000000002</v>
      </c>
      <c r="K1483" t="s">
        <v>443</v>
      </c>
    </row>
    <row r="1484" spans="1:14" x14ac:dyDescent="0.4">
      <c r="A1484">
        <v>7</v>
      </c>
      <c r="B1484" t="s">
        <v>20</v>
      </c>
      <c r="F1484">
        <v>29293.133000000002</v>
      </c>
      <c r="K1484" t="s">
        <v>442</v>
      </c>
    </row>
    <row r="1485" spans="1:14" x14ac:dyDescent="0.4">
      <c r="A1485">
        <v>8</v>
      </c>
      <c r="B1485" t="s">
        <v>21</v>
      </c>
      <c r="F1485">
        <v>13919.142</v>
      </c>
      <c r="K1485" t="s">
        <v>441</v>
      </c>
    </row>
    <row r="1486" spans="1:14" x14ac:dyDescent="0.4">
      <c r="A1486">
        <v>9</v>
      </c>
      <c r="B1486" t="s">
        <v>22</v>
      </c>
      <c r="K1486" t="s">
        <v>440</v>
      </c>
    </row>
    <row r="1487" spans="1:14" x14ac:dyDescent="0.4">
      <c r="A1487">
        <v>10</v>
      </c>
      <c r="B1487" t="s">
        <v>22</v>
      </c>
      <c r="K1487" t="s">
        <v>439</v>
      </c>
    </row>
    <row r="1488" spans="1:14" x14ac:dyDescent="0.4">
      <c r="A1488">
        <v>11</v>
      </c>
      <c r="B1488" t="s">
        <v>24</v>
      </c>
      <c r="F1488">
        <v>5289.1940000000004</v>
      </c>
      <c r="K1488" t="s">
        <v>438</v>
      </c>
    </row>
    <row r="1489" spans="1:11" x14ac:dyDescent="0.4">
      <c r="A1489">
        <v>12</v>
      </c>
      <c r="B1489" t="s">
        <v>25</v>
      </c>
      <c r="F1489">
        <v>6667.125</v>
      </c>
      <c r="K1489" t="s">
        <v>437</v>
      </c>
    </row>
    <row r="1490" spans="1:11" x14ac:dyDescent="0.4">
      <c r="A1490">
        <v>13</v>
      </c>
      <c r="B1490" t="s">
        <v>26</v>
      </c>
      <c r="F1490">
        <v>5460.875</v>
      </c>
      <c r="K1490" t="s">
        <v>436</v>
      </c>
    </row>
    <row r="1491" spans="1:11" x14ac:dyDescent="0.4">
      <c r="A1491">
        <v>14</v>
      </c>
      <c r="B1491" t="s">
        <v>27</v>
      </c>
      <c r="F1491">
        <v>6517.9470000000001</v>
      </c>
      <c r="K1491" t="s">
        <v>435</v>
      </c>
    </row>
    <row r="1492" spans="1:11" x14ac:dyDescent="0.4">
      <c r="A1492">
        <v>15</v>
      </c>
      <c r="B1492" t="s">
        <v>28</v>
      </c>
      <c r="F1492">
        <v>6712.6419999999998</v>
      </c>
      <c r="K1492" t="s">
        <v>434</v>
      </c>
    </row>
    <row r="1493" spans="1:11" x14ac:dyDescent="0.4">
      <c r="A1493">
        <v>16</v>
      </c>
      <c r="B1493" t="s">
        <v>29</v>
      </c>
      <c r="F1493">
        <v>6363.6369999999997</v>
      </c>
      <c r="K1493" t="s">
        <v>433</v>
      </c>
    </row>
    <row r="1494" spans="1:11" x14ac:dyDescent="0.4">
      <c r="A1494">
        <v>17</v>
      </c>
      <c r="B1494" t="s">
        <v>22</v>
      </c>
      <c r="K1494" t="s">
        <v>432</v>
      </c>
    </row>
    <row r="1495" spans="1:11" x14ac:dyDescent="0.4">
      <c r="A1495">
        <v>18</v>
      </c>
      <c r="B1495" t="s">
        <v>173</v>
      </c>
      <c r="F1495">
        <v>3930.0749999999998</v>
      </c>
      <c r="K1495" t="s">
        <v>431</v>
      </c>
    </row>
    <row r="1496" spans="1:11" x14ac:dyDescent="0.4">
      <c r="A1496">
        <v>19</v>
      </c>
      <c r="B1496" t="s">
        <v>172</v>
      </c>
      <c r="F1496">
        <v>6277.9639999999999</v>
      </c>
      <c r="K1496" t="s">
        <v>430</v>
      </c>
    </row>
    <row r="1497" spans="1:11" x14ac:dyDescent="0.4">
      <c r="A1497">
        <v>20</v>
      </c>
      <c r="B1497" t="s">
        <v>171</v>
      </c>
      <c r="F1497">
        <v>2207.1190000000001</v>
      </c>
      <c r="K1497" t="s">
        <v>429</v>
      </c>
    </row>
    <row r="1498" spans="1:11" x14ac:dyDescent="0.4">
      <c r="A1498">
        <v>21</v>
      </c>
      <c r="B1498" t="s">
        <v>22</v>
      </c>
      <c r="D1498">
        <v>16.89</v>
      </c>
      <c r="E1498">
        <v>0.441</v>
      </c>
      <c r="G1498">
        <v>4</v>
      </c>
      <c r="H1498" t="s">
        <v>13</v>
      </c>
      <c r="K1498" t="s">
        <v>428</v>
      </c>
    </row>
    <row r="1499" spans="1:11" x14ac:dyDescent="0.4">
      <c r="A1499">
        <v>22</v>
      </c>
      <c r="B1499" t="s">
        <v>170</v>
      </c>
      <c r="F1499">
        <v>4603.3459999999995</v>
      </c>
      <c r="K1499" t="s">
        <v>427</v>
      </c>
    </row>
    <row r="1500" spans="1:11" x14ac:dyDescent="0.4">
      <c r="A1500">
        <v>23</v>
      </c>
      <c r="B1500" t="s">
        <v>169</v>
      </c>
      <c r="F1500">
        <v>4832.7299999999996</v>
      </c>
      <c r="K1500" t="s">
        <v>426</v>
      </c>
    </row>
    <row r="1501" spans="1:11" x14ac:dyDescent="0.4">
      <c r="A1501">
        <v>24</v>
      </c>
      <c r="B1501" t="s">
        <v>168</v>
      </c>
      <c r="F1501">
        <v>5250.1049999999996</v>
      </c>
      <c r="K1501" t="s">
        <v>425</v>
      </c>
    </row>
    <row r="1502" spans="1:11" x14ac:dyDescent="0.4">
      <c r="A1502">
        <v>25</v>
      </c>
      <c r="B1502" t="s">
        <v>167</v>
      </c>
      <c r="F1502">
        <v>4574.33</v>
      </c>
      <c r="K1502" t="s">
        <v>424</v>
      </c>
    </row>
    <row r="1503" spans="1:11" x14ac:dyDescent="0.4">
      <c r="A1503">
        <v>26</v>
      </c>
      <c r="B1503" t="s">
        <v>166</v>
      </c>
      <c r="F1503">
        <v>5271.7690000000002</v>
      </c>
      <c r="K1503" t="s">
        <v>423</v>
      </c>
    </row>
    <row r="1504" spans="1:11" x14ac:dyDescent="0.4">
      <c r="A1504">
        <v>27</v>
      </c>
      <c r="B1504" t="s">
        <v>165</v>
      </c>
      <c r="F1504">
        <v>4675.4470000000001</v>
      </c>
      <c r="K1504" t="s">
        <v>422</v>
      </c>
    </row>
    <row r="1505" spans="1:11" x14ac:dyDescent="0.4">
      <c r="A1505">
        <v>28</v>
      </c>
      <c r="B1505" t="s">
        <v>22</v>
      </c>
      <c r="K1505" t="s">
        <v>421</v>
      </c>
    </row>
    <row r="1506" spans="1:11" x14ac:dyDescent="0.4">
      <c r="A1506">
        <v>29</v>
      </c>
      <c r="B1506" t="s">
        <v>164</v>
      </c>
      <c r="F1506">
        <v>3868.886</v>
      </c>
      <c r="K1506" t="s">
        <v>420</v>
      </c>
    </row>
    <row r="1507" spans="1:11" x14ac:dyDescent="0.4">
      <c r="A1507">
        <v>30</v>
      </c>
      <c r="B1507" t="s">
        <v>163</v>
      </c>
      <c r="F1507">
        <v>5558.2560000000003</v>
      </c>
      <c r="K1507" t="s">
        <v>419</v>
      </c>
    </row>
    <row r="1508" spans="1:11" x14ac:dyDescent="0.4">
      <c r="A1508">
        <v>31</v>
      </c>
      <c r="B1508" t="s">
        <v>162</v>
      </c>
      <c r="F1508">
        <v>5019.6090000000004</v>
      </c>
      <c r="K1508" t="s">
        <v>418</v>
      </c>
    </row>
    <row r="1509" spans="1:11" x14ac:dyDescent="0.4">
      <c r="A1509">
        <v>32</v>
      </c>
      <c r="B1509" t="s">
        <v>161</v>
      </c>
      <c r="F1509">
        <v>4571.5209999999997</v>
      </c>
      <c r="K1509" t="s">
        <v>417</v>
      </c>
    </row>
    <row r="1510" spans="1:11" x14ac:dyDescent="0.4">
      <c r="A1510">
        <v>33</v>
      </c>
      <c r="B1510" t="s">
        <v>160</v>
      </c>
      <c r="F1510">
        <v>5043.4369999999999</v>
      </c>
      <c r="K1510" t="s">
        <v>416</v>
      </c>
    </row>
    <row r="1511" spans="1:11" x14ac:dyDescent="0.4">
      <c r="A1511">
        <v>34</v>
      </c>
      <c r="B1511" t="s">
        <v>159</v>
      </c>
      <c r="D1511">
        <v>17.03</v>
      </c>
      <c r="E1511">
        <v>0.40500000000000003</v>
      </c>
      <c r="F1511">
        <v>5033.665</v>
      </c>
      <c r="G1511">
        <v>4</v>
      </c>
      <c r="H1511" t="s">
        <v>13</v>
      </c>
      <c r="K1511" t="s">
        <v>415</v>
      </c>
    </row>
    <row r="1512" spans="1:11" x14ac:dyDescent="0.4">
      <c r="A1512">
        <v>35</v>
      </c>
      <c r="B1512" t="s">
        <v>22</v>
      </c>
      <c r="K1512" t="s">
        <v>414</v>
      </c>
    </row>
    <row r="1513" spans="1:11" x14ac:dyDescent="0.4">
      <c r="A1513">
        <v>36</v>
      </c>
      <c r="B1513" t="s">
        <v>158</v>
      </c>
      <c r="D1513">
        <v>17.079999999999998</v>
      </c>
      <c r="E1513">
        <v>0.35399999999999998</v>
      </c>
      <c r="F1513">
        <v>3966.2049999999999</v>
      </c>
      <c r="G1513">
        <v>3</v>
      </c>
      <c r="H1513" t="s">
        <v>13</v>
      </c>
      <c r="K1513" t="s">
        <v>413</v>
      </c>
    </row>
    <row r="1514" spans="1:11" x14ac:dyDescent="0.4">
      <c r="A1514">
        <v>37</v>
      </c>
      <c r="B1514" t="s">
        <v>157</v>
      </c>
      <c r="F1514">
        <v>3977.5329999999999</v>
      </c>
      <c r="K1514" t="s">
        <v>412</v>
      </c>
    </row>
    <row r="1515" spans="1:11" x14ac:dyDescent="0.4">
      <c r="A1515">
        <v>38</v>
      </c>
      <c r="B1515" t="s">
        <v>156</v>
      </c>
      <c r="F1515">
        <v>3666.0819999999999</v>
      </c>
      <c r="K1515" t="s">
        <v>411</v>
      </c>
    </row>
    <row r="1517" spans="1:11" x14ac:dyDescent="0.4">
      <c r="A1517" t="s">
        <v>480</v>
      </c>
    </row>
    <row r="1519" spans="1:11" x14ac:dyDescent="0.4">
      <c r="B1519" t="s">
        <v>3</v>
      </c>
      <c r="C1519" t="s">
        <v>4</v>
      </c>
      <c r="D1519" t="s">
        <v>5</v>
      </c>
      <c r="E1519" t="s">
        <v>6</v>
      </c>
      <c r="F1519" t="s">
        <v>7</v>
      </c>
      <c r="G1519" t="s">
        <v>8</v>
      </c>
      <c r="H1519" t="s">
        <v>9</v>
      </c>
      <c r="I1519" t="s">
        <v>10</v>
      </c>
      <c r="J1519" t="s">
        <v>11</v>
      </c>
      <c r="K1519" t="s">
        <v>282</v>
      </c>
    </row>
    <row r="1520" spans="1:11" x14ac:dyDescent="0.4">
      <c r="A1520">
        <v>1</v>
      </c>
      <c r="B1520" t="s">
        <v>12</v>
      </c>
      <c r="D1520">
        <v>11.98</v>
      </c>
      <c r="E1520">
        <v>19473.509999999998</v>
      </c>
      <c r="G1520">
        <v>467.74</v>
      </c>
      <c r="H1520" t="s">
        <v>13</v>
      </c>
      <c r="I1520">
        <v>19473.509999999998</v>
      </c>
      <c r="K1520" t="s">
        <v>448</v>
      </c>
    </row>
    <row r="1521" spans="1:11" x14ac:dyDescent="0.4">
      <c r="A1521">
        <v>2</v>
      </c>
      <c r="B1521" t="s">
        <v>14</v>
      </c>
      <c r="D1521">
        <v>11.97</v>
      </c>
      <c r="E1521">
        <v>13285.254999999999</v>
      </c>
      <c r="G1521">
        <v>549.69899999999996</v>
      </c>
      <c r="H1521" t="s">
        <v>13</v>
      </c>
      <c r="I1521">
        <v>13285.254999999999</v>
      </c>
      <c r="K1521" t="s">
        <v>447</v>
      </c>
    </row>
    <row r="1522" spans="1:11" x14ac:dyDescent="0.4">
      <c r="A1522">
        <v>3</v>
      </c>
      <c r="B1522" t="s">
        <v>15</v>
      </c>
      <c r="D1522">
        <v>11.98</v>
      </c>
      <c r="E1522">
        <v>16010.102000000001</v>
      </c>
      <c r="G1522">
        <v>710.78599999999994</v>
      </c>
      <c r="H1522" t="s">
        <v>13</v>
      </c>
      <c r="I1522">
        <v>16010.102000000001</v>
      </c>
      <c r="K1522" t="s">
        <v>446</v>
      </c>
    </row>
    <row r="1523" spans="1:11" x14ac:dyDescent="0.4">
      <c r="A1523">
        <v>4</v>
      </c>
      <c r="B1523" t="s">
        <v>17</v>
      </c>
      <c r="D1523">
        <v>11.98</v>
      </c>
      <c r="E1523">
        <v>14214.025</v>
      </c>
      <c r="G1523">
        <v>353.65</v>
      </c>
      <c r="H1523" t="s">
        <v>13</v>
      </c>
      <c r="I1523">
        <v>14214.025</v>
      </c>
      <c r="K1523" t="s">
        <v>445</v>
      </c>
    </row>
    <row r="1524" spans="1:11" x14ac:dyDescent="0.4">
      <c r="A1524">
        <v>5</v>
      </c>
      <c r="B1524" t="s">
        <v>18</v>
      </c>
      <c r="D1524">
        <v>12</v>
      </c>
      <c r="E1524">
        <v>21931.449000000001</v>
      </c>
      <c r="G1524">
        <v>472.73</v>
      </c>
      <c r="H1524" t="s">
        <v>13</v>
      </c>
      <c r="I1524">
        <v>21931.449000000001</v>
      </c>
      <c r="K1524" t="s">
        <v>444</v>
      </c>
    </row>
    <row r="1525" spans="1:11" x14ac:dyDescent="0.4">
      <c r="A1525">
        <v>6</v>
      </c>
      <c r="B1525" t="s">
        <v>19</v>
      </c>
      <c r="D1525">
        <v>12</v>
      </c>
      <c r="E1525">
        <v>17537.508000000002</v>
      </c>
      <c r="G1525">
        <v>397.17399999999998</v>
      </c>
      <c r="H1525" t="s">
        <v>13</v>
      </c>
      <c r="I1525">
        <v>17537.508000000002</v>
      </c>
      <c r="K1525" t="s">
        <v>443</v>
      </c>
    </row>
    <row r="1526" spans="1:11" x14ac:dyDescent="0.4">
      <c r="A1526">
        <v>7</v>
      </c>
      <c r="B1526" t="s">
        <v>20</v>
      </c>
      <c r="D1526">
        <v>12</v>
      </c>
      <c r="E1526">
        <v>29293.133000000002</v>
      </c>
      <c r="G1526">
        <v>677.05</v>
      </c>
      <c r="H1526" t="s">
        <v>13</v>
      </c>
      <c r="I1526">
        <v>29293.133000000002</v>
      </c>
      <c r="K1526" t="s">
        <v>442</v>
      </c>
    </row>
    <row r="1527" spans="1:11" x14ac:dyDescent="0.4">
      <c r="A1527">
        <v>8</v>
      </c>
      <c r="B1527" t="s">
        <v>21</v>
      </c>
      <c r="D1527">
        <v>12</v>
      </c>
      <c r="E1527">
        <v>13919.142</v>
      </c>
      <c r="G1527">
        <v>340.93400000000003</v>
      </c>
      <c r="H1527" t="s">
        <v>13</v>
      </c>
      <c r="I1527">
        <v>13919.142</v>
      </c>
      <c r="K1527" t="s">
        <v>441</v>
      </c>
    </row>
    <row r="1528" spans="1:11" x14ac:dyDescent="0.4">
      <c r="A1528">
        <v>9</v>
      </c>
      <c r="B1528" t="s">
        <v>22</v>
      </c>
      <c r="H1528" t="s">
        <v>95</v>
      </c>
      <c r="K1528" t="s">
        <v>440</v>
      </c>
    </row>
    <row r="1529" spans="1:11" x14ac:dyDescent="0.4">
      <c r="A1529">
        <v>10</v>
      </c>
      <c r="B1529" t="s">
        <v>22</v>
      </c>
      <c r="H1529" t="s">
        <v>95</v>
      </c>
      <c r="K1529" t="s">
        <v>439</v>
      </c>
    </row>
    <row r="1530" spans="1:11" x14ac:dyDescent="0.4">
      <c r="A1530">
        <v>11</v>
      </c>
      <c r="B1530" t="s">
        <v>24</v>
      </c>
      <c r="D1530">
        <v>12.02</v>
      </c>
      <c r="E1530">
        <v>5289.1940000000004</v>
      </c>
      <c r="G1530">
        <v>149.959</v>
      </c>
      <c r="H1530" t="s">
        <v>13</v>
      </c>
      <c r="I1530">
        <v>5289.1940000000004</v>
      </c>
      <c r="K1530" t="s">
        <v>438</v>
      </c>
    </row>
    <row r="1531" spans="1:11" x14ac:dyDescent="0.4">
      <c r="A1531">
        <v>12</v>
      </c>
      <c r="B1531" t="s">
        <v>25</v>
      </c>
      <c r="D1531">
        <v>12.02</v>
      </c>
      <c r="E1531">
        <v>6667.125</v>
      </c>
      <c r="G1531">
        <v>301.01299999999998</v>
      </c>
      <c r="H1531" t="s">
        <v>13</v>
      </c>
      <c r="I1531">
        <v>6667.125</v>
      </c>
      <c r="K1531" t="s">
        <v>437</v>
      </c>
    </row>
    <row r="1532" spans="1:11" x14ac:dyDescent="0.4">
      <c r="A1532">
        <v>13</v>
      </c>
      <c r="B1532" t="s">
        <v>26</v>
      </c>
      <c r="D1532">
        <v>12.02</v>
      </c>
      <c r="E1532">
        <v>5460.875</v>
      </c>
      <c r="G1532">
        <v>228.80600000000001</v>
      </c>
      <c r="H1532" t="s">
        <v>13</v>
      </c>
      <c r="I1532">
        <v>5460.875</v>
      </c>
      <c r="K1532" t="s">
        <v>436</v>
      </c>
    </row>
    <row r="1533" spans="1:11" x14ac:dyDescent="0.4">
      <c r="A1533">
        <v>14</v>
      </c>
      <c r="B1533" t="s">
        <v>27</v>
      </c>
      <c r="D1533">
        <v>12.02</v>
      </c>
      <c r="E1533">
        <v>6517.9470000000001</v>
      </c>
      <c r="G1533">
        <v>196.72300000000001</v>
      </c>
      <c r="H1533" t="s">
        <v>13</v>
      </c>
      <c r="I1533">
        <v>6517.9470000000001</v>
      </c>
      <c r="K1533" t="s">
        <v>435</v>
      </c>
    </row>
    <row r="1534" spans="1:11" x14ac:dyDescent="0.4">
      <c r="A1534">
        <v>15</v>
      </c>
      <c r="B1534" t="s">
        <v>28</v>
      </c>
      <c r="D1534">
        <v>12.03</v>
      </c>
      <c r="E1534">
        <v>6712.6419999999998</v>
      </c>
      <c r="G1534">
        <v>425.983</v>
      </c>
      <c r="H1534" t="s">
        <v>13</v>
      </c>
      <c r="I1534">
        <v>6712.6419999999998</v>
      </c>
      <c r="K1534" t="s">
        <v>434</v>
      </c>
    </row>
    <row r="1535" spans="1:11" x14ac:dyDescent="0.4">
      <c r="A1535">
        <v>16</v>
      </c>
      <c r="B1535" t="s">
        <v>29</v>
      </c>
      <c r="D1535">
        <v>12.03</v>
      </c>
      <c r="E1535">
        <v>6363.6369999999997</v>
      </c>
      <c r="G1535">
        <v>261.24099999999999</v>
      </c>
      <c r="H1535" t="s">
        <v>13</v>
      </c>
      <c r="I1535">
        <v>6363.6369999999997</v>
      </c>
      <c r="K1535" t="s">
        <v>433</v>
      </c>
    </row>
    <row r="1536" spans="1:11" x14ac:dyDescent="0.4">
      <c r="A1536">
        <v>17</v>
      </c>
      <c r="B1536" t="s">
        <v>22</v>
      </c>
      <c r="H1536" t="s">
        <v>95</v>
      </c>
      <c r="K1536" t="s">
        <v>432</v>
      </c>
    </row>
    <row r="1537" spans="1:11" x14ac:dyDescent="0.4">
      <c r="A1537">
        <v>18</v>
      </c>
      <c r="B1537" t="s">
        <v>173</v>
      </c>
      <c r="D1537">
        <v>12.03</v>
      </c>
      <c r="E1537">
        <v>3930.0749999999998</v>
      </c>
      <c r="G1537">
        <v>184.988</v>
      </c>
      <c r="H1537" t="s">
        <v>13</v>
      </c>
      <c r="I1537">
        <v>3930.0749999999998</v>
      </c>
      <c r="K1537" t="s">
        <v>431</v>
      </c>
    </row>
    <row r="1538" spans="1:11" x14ac:dyDescent="0.4">
      <c r="A1538">
        <v>19</v>
      </c>
      <c r="B1538" t="s">
        <v>172</v>
      </c>
      <c r="D1538">
        <v>12.03</v>
      </c>
      <c r="E1538">
        <v>6277.9639999999999</v>
      </c>
      <c r="G1538">
        <v>255.45500000000001</v>
      </c>
      <c r="H1538" t="s">
        <v>13</v>
      </c>
      <c r="I1538">
        <v>6277.9639999999999</v>
      </c>
      <c r="K1538" t="s">
        <v>430</v>
      </c>
    </row>
    <row r="1539" spans="1:11" x14ac:dyDescent="0.4">
      <c r="A1539">
        <v>20</v>
      </c>
      <c r="B1539" t="s">
        <v>171</v>
      </c>
      <c r="D1539">
        <v>12.03</v>
      </c>
      <c r="E1539">
        <v>2207.1190000000001</v>
      </c>
      <c r="G1539">
        <v>195.43799999999999</v>
      </c>
      <c r="H1539" t="s">
        <v>13</v>
      </c>
      <c r="I1539">
        <v>2207.1190000000001</v>
      </c>
      <c r="K1539" t="s">
        <v>429</v>
      </c>
    </row>
    <row r="1540" spans="1:11" x14ac:dyDescent="0.4">
      <c r="A1540">
        <v>21</v>
      </c>
      <c r="B1540" t="s">
        <v>22</v>
      </c>
      <c r="H1540" t="s">
        <v>95</v>
      </c>
      <c r="K1540" t="s">
        <v>428</v>
      </c>
    </row>
    <row r="1541" spans="1:11" x14ac:dyDescent="0.4">
      <c r="A1541">
        <v>22</v>
      </c>
      <c r="B1541" t="s">
        <v>170</v>
      </c>
      <c r="D1541">
        <v>12.05</v>
      </c>
      <c r="E1541">
        <v>4603.3459999999995</v>
      </c>
      <c r="G1541">
        <v>243.06800000000001</v>
      </c>
      <c r="H1541" t="s">
        <v>13</v>
      </c>
      <c r="I1541">
        <v>4603.3459999999995</v>
      </c>
      <c r="K1541" t="s">
        <v>427</v>
      </c>
    </row>
    <row r="1542" spans="1:11" x14ac:dyDescent="0.4">
      <c r="A1542">
        <v>23</v>
      </c>
      <c r="B1542" t="s">
        <v>169</v>
      </c>
      <c r="D1542">
        <v>12.05</v>
      </c>
      <c r="E1542">
        <v>4832.7299999999996</v>
      </c>
      <c r="G1542">
        <v>232.43799999999999</v>
      </c>
      <c r="H1542" t="s">
        <v>13</v>
      </c>
      <c r="I1542">
        <v>4832.7299999999996</v>
      </c>
      <c r="K1542" t="s">
        <v>426</v>
      </c>
    </row>
    <row r="1543" spans="1:11" x14ac:dyDescent="0.4">
      <c r="A1543">
        <v>24</v>
      </c>
      <c r="B1543" t="s">
        <v>168</v>
      </c>
      <c r="D1543">
        <v>12.04</v>
      </c>
      <c r="E1543">
        <v>5250.1049999999996</v>
      </c>
      <c r="G1543">
        <v>429.791</v>
      </c>
      <c r="H1543" t="s">
        <v>13</v>
      </c>
      <c r="I1543">
        <v>5250.1049999999996</v>
      </c>
      <c r="K1543" t="s">
        <v>425</v>
      </c>
    </row>
    <row r="1544" spans="1:11" x14ac:dyDescent="0.4">
      <c r="A1544">
        <v>25</v>
      </c>
      <c r="B1544" t="s">
        <v>167</v>
      </c>
      <c r="D1544">
        <v>12.05</v>
      </c>
      <c r="E1544">
        <v>4574.33</v>
      </c>
      <c r="G1544">
        <v>265.66899999999998</v>
      </c>
      <c r="H1544" t="s">
        <v>13</v>
      </c>
      <c r="I1544">
        <v>4574.33</v>
      </c>
      <c r="K1544" t="s">
        <v>424</v>
      </c>
    </row>
    <row r="1545" spans="1:11" x14ac:dyDescent="0.4">
      <c r="A1545">
        <v>26</v>
      </c>
      <c r="B1545" t="s">
        <v>166</v>
      </c>
      <c r="D1545">
        <v>12.03</v>
      </c>
      <c r="E1545">
        <v>5271.7690000000002</v>
      </c>
      <c r="G1545">
        <v>501.30799999999999</v>
      </c>
      <c r="H1545" t="s">
        <v>13</v>
      </c>
      <c r="I1545">
        <v>5271.7690000000002</v>
      </c>
      <c r="K1545" t="s">
        <v>423</v>
      </c>
    </row>
    <row r="1546" spans="1:11" x14ac:dyDescent="0.4">
      <c r="A1546">
        <v>27</v>
      </c>
      <c r="B1546" t="s">
        <v>165</v>
      </c>
      <c r="D1546">
        <v>12.06</v>
      </c>
      <c r="E1546">
        <v>4675.4470000000001</v>
      </c>
      <c r="G1546">
        <v>247.37299999999999</v>
      </c>
      <c r="H1546" t="s">
        <v>13</v>
      </c>
      <c r="I1546">
        <v>4675.4470000000001</v>
      </c>
      <c r="K1546" t="s">
        <v>422</v>
      </c>
    </row>
    <row r="1547" spans="1:11" x14ac:dyDescent="0.4">
      <c r="A1547">
        <v>28</v>
      </c>
      <c r="B1547" t="s">
        <v>22</v>
      </c>
      <c r="H1547" t="s">
        <v>95</v>
      </c>
      <c r="K1547" t="s">
        <v>421</v>
      </c>
    </row>
    <row r="1548" spans="1:11" x14ac:dyDescent="0.4">
      <c r="A1548">
        <v>29</v>
      </c>
      <c r="B1548" t="s">
        <v>164</v>
      </c>
      <c r="D1548">
        <v>12.06</v>
      </c>
      <c r="E1548">
        <v>3868.886</v>
      </c>
      <c r="G1548">
        <v>849.36500000000001</v>
      </c>
      <c r="H1548" t="s">
        <v>13</v>
      </c>
      <c r="I1548">
        <v>3868.886</v>
      </c>
      <c r="K1548" t="s">
        <v>420</v>
      </c>
    </row>
    <row r="1549" spans="1:11" x14ac:dyDescent="0.4">
      <c r="A1549">
        <v>30</v>
      </c>
      <c r="B1549" t="s">
        <v>163</v>
      </c>
      <c r="D1549">
        <v>12.07</v>
      </c>
      <c r="E1549">
        <v>5558.2560000000003</v>
      </c>
      <c r="G1549">
        <v>95.588999999999999</v>
      </c>
      <c r="H1549" t="s">
        <v>13</v>
      </c>
      <c r="I1549">
        <v>5558.2560000000003</v>
      </c>
      <c r="K1549" t="s">
        <v>419</v>
      </c>
    </row>
    <row r="1550" spans="1:11" x14ac:dyDescent="0.4">
      <c r="A1550">
        <v>31</v>
      </c>
      <c r="B1550" t="s">
        <v>162</v>
      </c>
      <c r="D1550">
        <v>12.05</v>
      </c>
      <c r="E1550">
        <v>5019.6090000000004</v>
      </c>
      <c r="G1550">
        <v>289.25900000000001</v>
      </c>
      <c r="H1550" t="s">
        <v>13</v>
      </c>
      <c r="I1550">
        <v>5019.6090000000004</v>
      </c>
      <c r="K1550" t="s">
        <v>418</v>
      </c>
    </row>
    <row r="1551" spans="1:11" x14ac:dyDescent="0.4">
      <c r="A1551">
        <v>32</v>
      </c>
      <c r="B1551" t="s">
        <v>161</v>
      </c>
      <c r="D1551">
        <v>12.06</v>
      </c>
      <c r="E1551">
        <v>4571.5209999999997</v>
      </c>
      <c r="G1551">
        <v>198.87</v>
      </c>
      <c r="H1551" t="s">
        <v>13</v>
      </c>
      <c r="I1551">
        <v>4571.5209999999997</v>
      </c>
      <c r="K1551" t="s">
        <v>417</v>
      </c>
    </row>
    <row r="1552" spans="1:11" x14ac:dyDescent="0.4">
      <c r="A1552">
        <v>33</v>
      </c>
      <c r="B1552" t="s">
        <v>160</v>
      </c>
      <c r="D1552">
        <v>12.06</v>
      </c>
      <c r="E1552">
        <v>5043.4369999999999</v>
      </c>
      <c r="G1552">
        <v>99.048000000000002</v>
      </c>
      <c r="H1552" t="s">
        <v>13</v>
      </c>
      <c r="I1552">
        <v>5043.4369999999999</v>
      </c>
      <c r="K1552" t="s">
        <v>416</v>
      </c>
    </row>
    <row r="1553" spans="1:11" x14ac:dyDescent="0.4">
      <c r="A1553">
        <v>34</v>
      </c>
      <c r="B1553" t="s">
        <v>159</v>
      </c>
      <c r="D1553">
        <v>12.06</v>
      </c>
      <c r="E1553">
        <v>5033.665</v>
      </c>
      <c r="G1553">
        <v>133.38999999999999</v>
      </c>
      <c r="H1553" t="s">
        <v>13</v>
      </c>
      <c r="I1553">
        <v>5033.665</v>
      </c>
      <c r="K1553" t="s">
        <v>415</v>
      </c>
    </row>
    <row r="1554" spans="1:11" x14ac:dyDescent="0.4">
      <c r="A1554">
        <v>35</v>
      </c>
      <c r="B1554" t="s">
        <v>22</v>
      </c>
      <c r="H1554" t="s">
        <v>95</v>
      </c>
      <c r="K1554" t="s">
        <v>414</v>
      </c>
    </row>
    <row r="1555" spans="1:11" x14ac:dyDescent="0.4">
      <c r="A1555">
        <v>36</v>
      </c>
      <c r="B1555" t="s">
        <v>158</v>
      </c>
      <c r="D1555">
        <v>12.05</v>
      </c>
      <c r="E1555">
        <v>3966.2049999999999</v>
      </c>
      <c r="G1555">
        <v>121.041</v>
      </c>
      <c r="H1555" t="s">
        <v>13</v>
      </c>
      <c r="I1555">
        <v>3966.2049999999999</v>
      </c>
      <c r="K1555" t="s">
        <v>413</v>
      </c>
    </row>
    <row r="1556" spans="1:11" x14ac:dyDescent="0.4">
      <c r="A1556">
        <v>37</v>
      </c>
      <c r="B1556" t="s">
        <v>157</v>
      </c>
      <c r="D1556">
        <v>12.07</v>
      </c>
      <c r="E1556">
        <v>3977.5329999999999</v>
      </c>
      <c r="G1556">
        <v>192.041</v>
      </c>
      <c r="H1556" t="s">
        <v>13</v>
      </c>
      <c r="I1556">
        <v>3977.5329999999999</v>
      </c>
      <c r="K1556" t="s">
        <v>412</v>
      </c>
    </row>
    <row r="1557" spans="1:11" x14ac:dyDescent="0.4">
      <c r="A1557">
        <v>38</v>
      </c>
      <c r="B1557" t="s">
        <v>156</v>
      </c>
      <c r="D1557">
        <v>12.07</v>
      </c>
      <c r="E1557">
        <v>3666.0819999999999</v>
      </c>
      <c r="G1557">
        <v>236.31</v>
      </c>
      <c r="H1557" t="s">
        <v>13</v>
      </c>
      <c r="I1557">
        <v>3666.0819999999999</v>
      </c>
      <c r="K1557" t="s">
        <v>411</v>
      </c>
    </row>
    <row r="1559" spans="1:11" x14ac:dyDescent="0.4">
      <c r="A1559" t="s">
        <v>479</v>
      </c>
    </row>
    <row r="1561" spans="1:11" x14ac:dyDescent="0.4">
      <c r="B1561" t="s">
        <v>3</v>
      </c>
      <c r="C1561" t="s">
        <v>4</v>
      </c>
      <c r="D1561" t="s">
        <v>5</v>
      </c>
      <c r="E1561" t="s">
        <v>6</v>
      </c>
      <c r="F1561" t="s">
        <v>7</v>
      </c>
      <c r="G1561" t="s">
        <v>8</v>
      </c>
      <c r="H1561" t="s">
        <v>9</v>
      </c>
      <c r="I1561" t="s">
        <v>10</v>
      </c>
      <c r="J1561" t="s">
        <v>11</v>
      </c>
      <c r="K1561" t="s">
        <v>282</v>
      </c>
    </row>
    <row r="1562" spans="1:11" x14ac:dyDescent="0.4">
      <c r="A1562">
        <v>1</v>
      </c>
      <c r="B1562" t="s">
        <v>12</v>
      </c>
      <c r="F1562">
        <v>19473.509999999998</v>
      </c>
      <c r="K1562" t="s">
        <v>448</v>
      </c>
    </row>
    <row r="1563" spans="1:11" x14ac:dyDescent="0.4">
      <c r="A1563">
        <v>2</v>
      </c>
      <c r="B1563" t="s">
        <v>14</v>
      </c>
      <c r="F1563">
        <v>13285.254999999999</v>
      </c>
      <c r="K1563" t="s">
        <v>447</v>
      </c>
    </row>
    <row r="1564" spans="1:11" x14ac:dyDescent="0.4">
      <c r="A1564">
        <v>3</v>
      </c>
      <c r="B1564" t="s">
        <v>15</v>
      </c>
      <c r="F1564">
        <v>16010.102000000001</v>
      </c>
      <c r="K1564" t="s">
        <v>446</v>
      </c>
    </row>
    <row r="1565" spans="1:11" x14ac:dyDescent="0.4">
      <c r="A1565">
        <v>4</v>
      </c>
      <c r="B1565" t="s">
        <v>17</v>
      </c>
      <c r="F1565">
        <v>14214.025</v>
      </c>
      <c r="K1565" t="s">
        <v>445</v>
      </c>
    </row>
    <row r="1566" spans="1:11" x14ac:dyDescent="0.4">
      <c r="A1566">
        <v>5</v>
      </c>
      <c r="B1566" t="s">
        <v>18</v>
      </c>
      <c r="F1566">
        <v>21931.449000000001</v>
      </c>
      <c r="K1566" t="s">
        <v>444</v>
      </c>
    </row>
    <row r="1567" spans="1:11" x14ac:dyDescent="0.4">
      <c r="A1567">
        <v>6</v>
      </c>
      <c r="B1567" t="s">
        <v>19</v>
      </c>
      <c r="F1567">
        <v>17537.508000000002</v>
      </c>
      <c r="K1567" t="s">
        <v>443</v>
      </c>
    </row>
    <row r="1568" spans="1:11" x14ac:dyDescent="0.4">
      <c r="A1568">
        <v>7</v>
      </c>
      <c r="B1568" t="s">
        <v>20</v>
      </c>
      <c r="F1568">
        <v>29293.133000000002</v>
      </c>
      <c r="K1568" t="s">
        <v>442</v>
      </c>
    </row>
    <row r="1569" spans="1:11" x14ac:dyDescent="0.4">
      <c r="A1569">
        <v>8</v>
      </c>
      <c r="B1569" t="s">
        <v>21</v>
      </c>
      <c r="F1569">
        <v>13919.142</v>
      </c>
      <c r="K1569" t="s">
        <v>441</v>
      </c>
    </row>
    <row r="1570" spans="1:11" x14ac:dyDescent="0.4">
      <c r="A1570">
        <v>9</v>
      </c>
      <c r="B1570" t="s">
        <v>22</v>
      </c>
      <c r="K1570" t="s">
        <v>440</v>
      </c>
    </row>
    <row r="1571" spans="1:11" x14ac:dyDescent="0.4">
      <c r="A1571">
        <v>10</v>
      </c>
      <c r="B1571" t="s">
        <v>22</v>
      </c>
      <c r="K1571" t="s">
        <v>439</v>
      </c>
    </row>
    <row r="1572" spans="1:11" x14ac:dyDescent="0.4">
      <c r="A1572">
        <v>11</v>
      </c>
      <c r="B1572" t="s">
        <v>24</v>
      </c>
      <c r="F1572">
        <v>5289.1940000000004</v>
      </c>
      <c r="K1572" t="s">
        <v>438</v>
      </c>
    </row>
    <row r="1573" spans="1:11" x14ac:dyDescent="0.4">
      <c r="A1573">
        <v>12</v>
      </c>
      <c r="B1573" t="s">
        <v>25</v>
      </c>
      <c r="F1573">
        <v>6667.125</v>
      </c>
      <c r="K1573" t="s">
        <v>437</v>
      </c>
    </row>
    <row r="1574" spans="1:11" x14ac:dyDescent="0.4">
      <c r="A1574">
        <v>13</v>
      </c>
      <c r="B1574" t="s">
        <v>26</v>
      </c>
      <c r="F1574">
        <v>5460.875</v>
      </c>
      <c r="K1574" t="s">
        <v>436</v>
      </c>
    </row>
    <row r="1575" spans="1:11" x14ac:dyDescent="0.4">
      <c r="A1575">
        <v>14</v>
      </c>
      <c r="B1575" t="s">
        <v>27</v>
      </c>
      <c r="F1575">
        <v>6517.9470000000001</v>
      </c>
      <c r="K1575" t="s">
        <v>435</v>
      </c>
    </row>
    <row r="1576" spans="1:11" x14ac:dyDescent="0.4">
      <c r="A1576">
        <v>15</v>
      </c>
      <c r="B1576" t="s">
        <v>28</v>
      </c>
      <c r="F1576">
        <v>6712.6419999999998</v>
      </c>
      <c r="K1576" t="s">
        <v>434</v>
      </c>
    </row>
    <row r="1577" spans="1:11" x14ac:dyDescent="0.4">
      <c r="A1577">
        <v>16</v>
      </c>
      <c r="B1577" t="s">
        <v>29</v>
      </c>
      <c r="F1577">
        <v>6363.6369999999997</v>
      </c>
      <c r="K1577" t="s">
        <v>433</v>
      </c>
    </row>
    <row r="1578" spans="1:11" x14ac:dyDescent="0.4">
      <c r="A1578">
        <v>17</v>
      </c>
      <c r="B1578" t="s">
        <v>22</v>
      </c>
      <c r="K1578" t="s">
        <v>432</v>
      </c>
    </row>
    <row r="1579" spans="1:11" x14ac:dyDescent="0.4">
      <c r="A1579">
        <v>18</v>
      </c>
      <c r="B1579" t="s">
        <v>173</v>
      </c>
      <c r="F1579">
        <v>3930.0749999999998</v>
      </c>
      <c r="K1579" t="s">
        <v>431</v>
      </c>
    </row>
    <row r="1580" spans="1:11" x14ac:dyDescent="0.4">
      <c r="A1580">
        <v>19</v>
      </c>
      <c r="B1580" t="s">
        <v>172</v>
      </c>
      <c r="F1580">
        <v>6277.9639999999999</v>
      </c>
      <c r="K1580" t="s">
        <v>430</v>
      </c>
    </row>
    <row r="1581" spans="1:11" x14ac:dyDescent="0.4">
      <c r="A1581">
        <v>20</v>
      </c>
      <c r="B1581" t="s">
        <v>171</v>
      </c>
      <c r="F1581">
        <v>2207.1190000000001</v>
      </c>
      <c r="K1581" t="s">
        <v>429</v>
      </c>
    </row>
    <row r="1582" spans="1:11" x14ac:dyDescent="0.4">
      <c r="A1582">
        <v>21</v>
      </c>
      <c r="B1582" t="s">
        <v>22</v>
      </c>
      <c r="K1582" t="s">
        <v>428</v>
      </c>
    </row>
    <row r="1583" spans="1:11" x14ac:dyDescent="0.4">
      <c r="A1583">
        <v>22</v>
      </c>
      <c r="B1583" t="s">
        <v>170</v>
      </c>
      <c r="F1583">
        <v>4603.3459999999995</v>
      </c>
      <c r="K1583" t="s">
        <v>427</v>
      </c>
    </row>
    <row r="1584" spans="1:11" x14ac:dyDescent="0.4">
      <c r="A1584">
        <v>23</v>
      </c>
      <c r="B1584" t="s">
        <v>169</v>
      </c>
      <c r="F1584">
        <v>4832.7299999999996</v>
      </c>
      <c r="K1584" t="s">
        <v>426</v>
      </c>
    </row>
    <row r="1585" spans="1:11" x14ac:dyDescent="0.4">
      <c r="A1585">
        <v>24</v>
      </c>
      <c r="B1585" t="s">
        <v>168</v>
      </c>
      <c r="F1585">
        <v>5250.1049999999996</v>
      </c>
      <c r="K1585" t="s">
        <v>425</v>
      </c>
    </row>
    <row r="1586" spans="1:11" x14ac:dyDescent="0.4">
      <c r="A1586">
        <v>25</v>
      </c>
      <c r="B1586" t="s">
        <v>167</v>
      </c>
      <c r="F1586">
        <v>4574.33</v>
      </c>
      <c r="K1586" t="s">
        <v>424</v>
      </c>
    </row>
    <row r="1587" spans="1:11" x14ac:dyDescent="0.4">
      <c r="A1587">
        <v>26</v>
      </c>
      <c r="B1587" t="s">
        <v>166</v>
      </c>
      <c r="F1587">
        <v>5271.7690000000002</v>
      </c>
      <c r="K1587" t="s">
        <v>423</v>
      </c>
    </row>
    <row r="1588" spans="1:11" x14ac:dyDescent="0.4">
      <c r="A1588">
        <v>27</v>
      </c>
      <c r="B1588" t="s">
        <v>165</v>
      </c>
      <c r="F1588">
        <v>4675.4470000000001</v>
      </c>
      <c r="K1588" t="s">
        <v>422</v>
      </c>
    </row>
    <row r="1589" spans="1:11" x14ac:dyDescent="0.4">
      <c r="A1589">
        <v>28</v>
      </c>
      <c r="B1589" t="s">
        <v>22</v>
      </c>
      <c r="K1589" t="s">
        <v>421</v>
      </c>
    </row>
    <row r="1590" spans="1:11" x14ac:dyDescent="0.4">
      <c r="A1590">
        <v>29</v>
      </c>
      <c r="B1590" t="s">
        <v>164</v>
      </c>
      <c r="F1590">
        <v>3868.886</v>
      </c>
      <c r="K1590" t="s">
        <v>420</v>
      </c>
    </row>
    <row r="1591" spans="1:11" x14ac:dyDescent="0.4">
      <c r="A1591">
        <v>30</v>
      </c>
      <c r="B1591" t="s">
        <v>163</v>
      </c>
      <c r="F1591">
        <v>5558.2560000000003</v>
      </c>
      <c r="K1591" t="s">
        <v>419</v>
      </c>
    </row>
    <row r="1592" spans="1:11" x14ac:dyDescent="0.4">
      <c r="A1592">
        <v>31</v>
      </c>
      <c r="B1592" t="s">
        <v>162</v>
      </c>
      <c r="F1592">
        <v>5019.6090000000004</v>
      </c>
      <c r="K1592" t="s">
        <v>418</v>
      </c>
    </row>
    <row r="1593" spans="1:11" x14ac:dyDescent="0.4">
      <c r="A1593">
        <v>32</v>
      </c>
      <c r="B1593" t="s">
        <v>161</v>
      </c>
      <c r="F1593">
        <v>4571.5209999999997</v>
      </c>
      <c r="K1593" t="s">
        <v>417</v>
      </c>
    </row>
    <row r="1594" spans="1:11" x14ac:dyDescent="0.4">
      <c r="A1594">
        <v>33</v>
      </c>
      <c r="B1594" t="s">
        <v>160</v>
      </c>
      <c r="F1594">
        <v>5043.4369999999999</v>
      </c>
      <c r="K1594" t="s">
        <v>416</v>
      </c>
    </row>
    <row r="1595" spans="1:11" x14ac:dyDescent="0.4">
      <c r="A1595">
        <v>34</v>
      </c>
      <c r="B1595" t="s">
        <v>159</v>
      </c>
      <c r="F1595">
        <v>5033.665</v>
      </c>
      <c r="K1595" t="s">
        <v>415</v>
      </c>
    </row>
    <row r="1596" spans="1:11" x14ac:dyDescent="0.4">
      <c r="A1596">
        <v>35</v>
      </c>
      <c r="B1596" t="s">
        <v>22</v>
      </c>
      <c r="K1596" t="s">
        <v>414</v>
      </c>
    </row>
    <row r="1597" spans="1:11" x14ac:dyDescent="0.4">
      <c r="A1597">
        <v>36</v>
      </c>
      <c r="B1597" t="s">
        <v>158</v>
      </c>
      <c r="F1597">
        <v>3966.2049999999999</v>
      </c>
      <c r="K1597" t="s">
        <v>413</v>
      </c>
    </row>
    <row r="1598" spans="1:11" x14ac:dyDescent="0.4">
      <c r="A1598">
        <v>37</v>
      </c>
      <c r="B1598" t="s">
        <v>157</v>
      </c>
      <c r="F1598">
        <v>3977.5329999999999</v>
      </c>
      <c r="K1598" t="s">
        <v>412</v>
      </c>
    </row>
    <row r="1599" spans="1:11" x14ac:dyDescent="0.4">
      <c r="A1599">
        <v>38</v>
      </c>
      <c r="B1599" t="s">
        <v>156</v>
      </c>
      <c r="F1599">
        <v>3666.0819999999999</v>
      </c>
      <c r="K1599" t="s">
        <v>411</v>
      </c>
    </row>
    <row r="1601" spans="1:11" x14ac:dyDescent="0.4">
      <c r="A1601" t="s">
        <v>478</v>
      </c>
    </row>
    <row r="1603" spans="1:11" x14ac:dyDescent="0.4">
      <c r="B1603" t="s">
        <v>3</v>
      </c>
      <c r="C1603" t="s">
        <v>4</v>
      </c>
      <c r="D1603" t="s">
        <v>5</v>
      </c>
      <c r="E1603" t="s">
        <v>6</v>
      </c>
      <c r="F1603" t="s">
        <v>7</v>
      </c>
      <c r="G1603" t="s">
        <v>8</v>
      </c>
      <c r="H1603" t="s">
        <v>9</v>
      </c>
      <c r="I1603" t="s">
        <v>10</v>
      </c>
      <c r="J1603" t="s">
        <v>11</v>
      </c>
      <c r="K1603" t="s">
        <v>282</v>
      </c>
    </row>
    <row r="1604" spans="1:11" x14ac:dyDescent="0.4">
      <c r="A1604">
        <v>1</v>
      </c>
      <c r="B1604" t="s">
        <v>12</v>
      </c>
      <c r="F1604">
        <v>19473.509999999998</v>
      </c>
      <c r="K1604" t="s">
        <v>448</v>
      </c>
    </row>
    <row r="1605" spans="1:11" x14ac:dyDescent="0.4">
      <c r="A1605">
        <v>2</v>
      </c>
      <c r="B1605" t="s">
        <v>14</v>
      </c>
      <c r="F1605">
        <v>13285.254999999999</v>
      </c>
      <c r="K1605" t="s">
        <v>447</v>
      </c>
    </row>
    <row r="1606" spans="1:11" x14ac:dyDescent="0.4">
      <c r="A1606">
        <v>3</v>
      </c>
      <c r="B1606" t="s">
        <v>15</v>
      </c>
      <c r="F1606">
        <v>16010.102000000001</v>
      </c>
      <c r="K1606" t="s">
        <v>446</v>
      </c>
    </row>
    <row r="1607" spans="1:11" x14ac:dyDescent="0.4">
      <c r="A1607">
        <v>4</v>
      </c>
      <c r="B1607" t="s">
        <v>17</v>
      </c>
      <c r="F1607">
        <v>14214.025</v>
      </c>
      <c r="K1607" t="s">
        <v>445</v>
      </c>
    </row>
    <row r="1608" spans="1:11" x14ac:dyDescent="0.4">
      <c r="A1608">
        <v>5</v>
      </c>
      <c r="B1608" t="s">
        <v>18</v>
      </c>
      <c r="F1608">
        <v>21931.449000000001</v>
      </c>
      <c r="K1608" t="s">
        <v>444</v>
      </c>
    </row>
    <row r="1609" spans="1:11" x14ac:dyDescent="0.4">
      <c r="A1609">
        <v>6</v>
      </c>
      <c r="B1609" t="s">
        <v>19</v>
      </c>
      <c r="F1609">
        <v>17537.508000000002</v>
      </c>
      <c r="K1609" t="s">
        <v>443</v>
      </c>
    </row>
    <row r="1610" spans="1:11" x14ac:dyDescent="0.4">
      <c r="A1610">
        <v>7</v>
      </c>
      <c r="B1610" t="s">
        <v>20</v>
      </c>
      <c r="F1610">
        <v>29293.133000000002</v>
      </c>
      <c r="K1610" t="s">
        <v>442</v>
      </c>
    </row>
    <row r="1611" spans="1:11" x14ac:dyDescent="0.4">
      <c r="A1611">
        <v>8</v>
      </c>
      <c r="B1611" t="s">
        <v>21</v>
      </c>
      <c r="F1611">
        <v>13919.142</v>
      </c>
      <c r="K1611" t="s">
        <v>441</v>
      </c>
    </row>
    <row r="1612" spans="1:11" x14ac:dyDescent="0.4">
      <c r="A1612">
        <v>9</v>
      </c>
      <c r="B1612" t="s">
        <v>22</v>
      </c>
      <c r="K1612" t="s">
        <v>440</v>
      </c>
    </row>
    <row r="1613" spans="1:11" x14ac:dyDescent="0.4">
      <c r="A1613">
        <v>10</v>
      </c>
      <c r="B1613" t="s">
        <v>22</v>
      </c>
      <c r="D1613">
        <v>13.39</v>
      </c>
      <c r="E1613">
        <v>0.14199999999999999</v>
      </c>
      <c r="G1613">
        <v>1</v>
      </c>
      <c r="H1613" t="s">
        <v>13</v>
      </c>
      <c r="K1613" t="s">
        <v>439</v>
      </c>
    </row>
    <row r="1614" spans="1:11" x14ac:dyDescent="0.4">
      <c r="A1614">
        <v>11</v>
      </c>
      <c r="B1614" t="s">
        <v>24</v>
      </c>
      <c r="F1614">
        <v>5289.1940000000004</v>
      </c>
      <c r="K1614" t="s">
        <v>438</v>
      </c>
    </row>
    <row r="1615" spans="1:11" x14ac:dyDescent="0.4">
      <c r="A1615">
        <v>12</v>
      </c>
      <c r="B1615" t="s">
        <v>25</v>
      </c>
      <c r="F1615">
        <v>6667.125</v>
      </c>
      <c r="K1615" t="s">
        <v>437</v>
      </c>
    </row>
    <row r="1616" spans="1:11" x14ac:dyDescent="0.4">
      <c r="A1616">
        <v>13</v>
      </c>
      <c r="B1616" t="s">
        <v>26</v>
      </c>
      <c r="F1616">
        <v>5460.875</v>
      </c>
      <c r="K1616" t="s">
        <v>436</v>
      </c>
    </row>
    <row r="1617" spans="1:11" x14ac:dyDescent="0.4">
      <c r="A1617">
        <v>14</v>
      </c>
      <c r="B1617" t="s">
        <v>27</v>
      </c>
      <c r="F1617">
        <v>6517.9470000000001</v>
      </c>
      <c r="K1617" t="s">
        <v>435</v>
      </c>
    </row>
    <row r="1618" spans="1:11" x14ac:dyDescent="0.4">
      <c r="A1618">
        <v>15</v>
      </c>
      <c r="B1618" t="s">
        <v>28</v>
      </c>
      <c r="F1618">
        <v>6712.6419999999998</v>
      </c>
      <c r="K1618" t="s">
        <v>434</v>
      </c>
    </row>
    <row r="1619" spans="1:11" x14ac:dyDescent="0.4">
      <c r="A1619">
        <v>16</v>
      </c>
      <c r="B1619" t="s">
        <v>29</v>
      </c>
      <c r="F1619">
        <v>6363.6369999999997</v>
      </c>
      <c r="K1619" t="s">
        <v>433</v>
      </c>
    </row>
    <row r="1620" spans="1:11" x14ac:dyDescent="0.4">
      <c r="A1620">
        <v>17</v>
      </c>
      <c r="B1620" t="s">
        <v>22</v>
      </c>
      <c r="K1620" t="s">
        <v>432</v>
      </c>
    </row>
    <row r="1621" spans="1:11" x14ac:dyDescent="0.4">
      <c r="A1621">
        <v>18</v>
      </c>
      <c r="B1621" t="s">
        <v>173</v>
      </c>
      <c r="F1621">
        <v>3930.0749999999998</v>
      </c>
      <c r="K1621" t="s">
        <v>431</v>
      </c>
    </row>
    <row r="1622" spans="1:11" x14ac:dyDescent="0.4">
      <c r="A1622">
        <v>19</v>
      </c>
      <c r="B1622" t="s">
        <v>172</v>
      </c>
      <c r="F1622">
        <v>6277.9639999999999</v>
      </c>
      <c r="K1622" t="s">
        <v>430</v>
      </c>
    </row>
    <row r="1623" spans="1:11" x14ac:dyDescent="0.4">
      <c r="A1623">
        <v>20</v>
      </c>
      <c r="B1623" t="s">
        <v>171</v>
      </c>
      <c r="F1623">
        <v>2207.1190000000001</v>
      </c>
      <c r="K1623" t="s">
        <v>429</v>
      </c>
    </row>
    <row r="1624" spans="1:11" x14ac:dyDescent="0.4">
      <c r="A1624">
        <v>21</v>
      </c>
      <c r="B1624" t="s">
        <v>22</v>
      </c>
      <c r="K1624" t="s">
        <v>428</v>
      </c>
    </row>
    <row r="1625" spans="1:11" x14ac:dyDescent="0.4">
      <c r="A1625">
        <v>22</v>
      </c>
      <c r="B1625" t="s">
        <v>170</v>
      </c>
      <c r="F1625">
        <v>4603.3459999999995</v>
      </c>
      <c r="K1625" t="s">
        <v>427</v>
      </c>
    </row>
    <row r="1626" spans="1:11" x14ac:dyDescent="0.4">
      <c r="A1626">
        <v>23</v>
      </c>
      <c r="B1626" t="s">
        <v>169</v>
      </c>
      <c r="F1626">
        <v>4832.7299999999996</v>
      </c>
      <c r="K1626" t="s">
        <v>426</v>
      </c>
    </row>
    <row r="1627" spans="1:11" x14ac:dyDescent="0.4">
      <c r="A1627">
        <v>24</v>
      </c>
      <c r="B1627" t="s">
        <v>168</v>
      </c>
      <c r="F1627">
        <v>5250.1049999999996</v>
      </c>
      <c r="K1627" t="s">
        <v>425</v>
      </c>
    </row>
    <row r="1628" spans="1:11" x14ac:dyDescent="0.4">
      <c r="A1628">
        <v>25</v>
      </c>
      <c r="B1628" t="s">
        <v>167</v>
      </c>
      <c r="F1628">
        <v>4574.33</v>
      </c>
      <c r="K1628" t="s">
        <v>424</v>
      </c>
    </row>
    <row r="1629" spans="1:11" x14ac:dyDescent="0.4">
      <c r="A1629">
        <v>26</v>
      </c>
      <c r="B1629" t="s">
        <v>166</v>
      </c>
      <c r="F1629">
        <v>5271.7690000000002</v>
      </c>
      <c r="K1629" t="s">
        <v>423</v>
      </c>
    </row>
    <row r="1630" spans="1:11" x14ac:dyDescent="0.4">
      <c r="A1630">
        <v>27</v>
      </c>
      <c r="B1630" t="s">
        <v>165</v>
      </c>
      <c r="F1630">
        <v>4675.4470000000001</v>
      </c>
      <c r="K1630" t="s">
        <v>422</v>
      </c>
    </row>
    <row r="1631" spans="1:11" x14ac:dyDescent="0.4">
      <c r="A1631">
        <v>28</v>
      </c>
      <c r="B1631" t="s">
        <v>22</v>
      </c>
      <c r="K1631" t="s">
        <v>421</v>
      </c>
    </row>
    <row r="1632" spans="1:11" x14ac:dyDescent="0.4">
      <c r="A1632">
        <v>29</v>
      </c>
      <c r="B1632" t="s">
        <v>164</v>
      </c>
      <c r="F1632">
        <v>3868.886</v>
      </c>
      <c r="K1632" t="s">
        <v>420</v>
      </c>
    </row>
    <row r="1633" spans="1:18" x14ac:dyDescent="0.4">
      <c r="A1633">
        <v>30</v>
      </c>
      <c r="B1633" t="s">
        <v>163</v>
      </c>
      <c r="F1633">
        <v>5558.2560000000003</v>
      </c>
      <c r="K1633" t="s">
        <v>419</v>
      </c>
    </row>
    <row r="1634" spans="1:18" x14ac:dyDescent="0.4">
      <c r="A1634">
        <v>31</v>
      </c>
      <c r="B1634" t="s">
        <v>162</v>
      </c>
      <c r="F1634">
        <v>5019.6090000000004</v>
      </c>
      <c r="K1634" t="s">
        <v>418</v>
      </c>
    </row>
    <row r="1635" spans="1:18" x14ac:dyDescent="0.4">
      <c r="A1635">
        <v>32</v>
      </c>
      <c r="B1635" t="s">
        <v>161</v>
      </c>
      <c r="F1635">
        <v>4571.5209999999997</v>
      </c>
      <c r="K1635" t="s">
        <v>417</v>
      </c>
    </row>
    <row r="1636" spans="1:18" x14ac:dyDescent="0.4">
      <c r="A1636">
        <v>33</v>
      </c>
      <c r="B1636" t="s">
        <v>160</v>
      </c>
      <c r="F1636">
        <v>5043.4369999999999</v>
      </c>
      <c r="K1636" t="s">
        <v>416</v>
      </c>
    </row>
    <row r="1637" spans="1:18" x14ac:dyDescent="0.4">
      <c r="A1637">
        <v>34</v>
      </c>
      <c r="B1637" t="s">
        <v>159</v>
      </c>
      <c r="F1637">
        <v>5033.665</v>
      </c>
      <c r="K1637" t="s">
        <v>415</v>
      </c>
    </row>
    <row r="1638" spans="1:18" x14ac:dyDescent="0.4">
      <c r="A1638">
        <v>35</v>
      </c>
      <c r="B1638" t="s">
        <v>22</v>
      </c>
      <c r="K1638" t="s">
        <v>414</v>
      </c>
    </row>
    <row r="1639" spans="1:18" x14ac:dyDescent="0.4">
      <c r="A1639">
        <v>36</v>
      </c>
      <c r="B1639" t="s">
        <v>158</v>
      </c>
      <c r="F1639">
        <v>3966.2049999999999</v>
      </c>
      <c r="K1639" t="s">
        <v>413</v>
      </c>
    </row>
    <row r="1640" spans="1:18" x14ac:dyDescent="0.4">
      <c r="A1640">
        <v>37</v>
      </c>
      <c r="B1640" t="s">
        <v>157</v>
      </c>
      <c r="F1640">
        <v>3977.5329999999999</v>
      </c>
      <c r="K1640" t="s">
        <v>412</v>
      </c>
    </row>
    <row r="1641" spans="1:18" x14ac:dyDescent="0.4">
      <c r="A1641">
        <v>38</v>
      </c>
      <c r="B1641" t="s">
        <v>156</v>
      </c>
      <c r="F1641">
        <v>3666.0819999999999</v>
      </c>
      <c r="K1641" t="s">
        <v>411</v>
      </c>
    </row>
    <row r="1643" spans="1:18" x14ac:dyDescent="0.4">
      <c r="A1643" t="s">
        <v>477</v>
      </c>
    </row>
    <row r="1644" spans="1:18" x14ac:dyDescent="0.4">
      <c r="I1644" t="s">
        <v>216</v>
      </c>
      <c r="Q1644" t="s">
        <v>191</v>
      </c>
      <c r="R1644" t="s">
        <v>192</v>
      </c>
    </row>
    <row r="1645" spans="1:18" x14ac:dyDescent="0.4">
      <c r="B1645" t="s">
        <v>3</v>
      </c>
      <c r="C1645" t="s">
        <v>4</v>
      </c>
      <c r="D1645" t="s">
        <v>5</v>
      </c>
      <c r="E1645" t="s">
        <v>6</v>
      </c>
      <c r="F1645" t="s">
        <v>7</v>
      </c>
      <c r="G1645" t="s">
        <v>8</v>
      </c>
      <c r="H1645" t="s">
        <v>217</v>
      </c>
      <c r="I1645" cm="1">
        <f t="array" ref="I1645:J1649">LINEST(H1647:H1651,C1647:C1651,1,1)</f>
        <v>8.0316850616731439E-2</v>
      </c>
      <c r="J1645">
        <v>-0.4049281673174443</v>
      </c>
      <c r="L1645" s="20" t="s">
        <v>218</v>
      </c>
      <c r="Q1645" t="s">
        <v>27</v>
      </c>
      <c r="R1645">
        <v>1.0846</v>
      </c>
    </row>
    <row r="1646" spans="1:18" x14ac:dyDescent="0.4">
      <c r="A1646">
        <v>1</v>
      </c>
      <c r="B1646" t="s">
        <v>12</v>
      </c>
      <c r="C1646" s="44">
        <v>0</v>
      </c>
      <c r="D1646">
        <v>12.57</v>
      </c>
      <c r="E1646">
        <v>4578.8069999999998</v>
      </c>
      <c r="F1646">
        <v>19473.509999999998</v>
      </c>
      <c r="G1646">
        <v>132.089</v>
      </c>
      <c r="H1646">
        <f>E1646/F1646</f>
        <v>0.23513003048757006</v>
      </c>
      <c r="I1646">
        <v>3.4968737426322085E-3</v>
      </c>
      <c r="J1646">
        <v>0.32270725893053265</v>
      </c>
      <c r="K1646" t="s">
        <v>219</v>
      </c>
      <c r="L1646" s="21">
        <f>IF(G1649&gt;3,C1649,IF(G1650&gt;3,#REF!,IF(G1651&gt;3,C1651,IF(G1652&gt;3,#REF!,C1652))))</f>
        <v>54.545136729631366</v>
      </c>
      <c r="Q1646" t="s">
        <v>28</v>
      </c>
      <c r="R1646">
        <v>1.0726</v>
      </c>
    </row>
    <row r="1647" spans="1:18" x14ac:dyDescent="0.4">
      <c r="A1647">
        <v>2</v>
      </c>
      <c r="B1647" t="s">
        <v>14</v>
      </c>
      <c r="C1647" s="44">
        <v>13.636284182407842</v>
      </c>
      <c r="D1647">
        <v>12.57</v>
      </c>
      <c r="E1647">
        <v>14755.083000000001</v>
      </c>
      <c r="F1647">
        <v>13285.254999999999</v>
      </c>
      <c r="G1647">
        <v>330.28699999999998</v>
      </c>
      <c r="H1647">
        <f>E1647/F1647</f>
        <v>1.1106360397297605</v>
      </c>
      <c r="I1647">
        <v>0.99434535859978457</v>
      </c>
      <c r="J1647">
        <v>0.43494832090774288</v>
      </c>
      <c r="K1647" t="s">
        <v>220</v>
      </c>
      <c r="L1647" s="22">
        <f>IF(G1649&gt;10,C1649,IF(G1650&gt;10,#REF!,IF(G1651&gt;10,C1651,IF(G1652&gt;10,#REF!,C1652))))</f>
        <v>54.545136729631366</v>
      </c>
      <c r="Q1647" t="s">
        <v>29</v>
      </c>
      <c r="R1647">
        <v>1.1534</v>
      </c>
    </row>
    <row r="1648" spans="1:18" x14ac:dyDescent="0.4">
      <c r="A1648">
        <v>3</v>
      </c>
      <c r="B1648" t="s">
        <v>15</v>
      </c>
      <c r="C1648" s="44">
        <v>27.272568364815683</v>
      </c>
      <c r="D1648">
        <v>12.58</v>
      </c>
      <c r="E1648">
        <v>29164.460999999999</v>
      </c>
      <c r="F1648">
        <v>16010.102000000001</v>
      </c>
      <c r="G1648">
        <v>2092.279</v>
      </c>
      <c r="H1648">
        <f>E1648/F1648</f>
        <v>1.8216286816910972</v>
      </c>
      <c r="I1648">
        <v>527.53762169351012</v>
      </c>
      <c r="J1648">
        <v>3</v>
      </c>
      <c r="Q1648" t="s">
        <v>173</v>
      </c>
      <c r="R1648">
        <v>1.1053999999999999</v>
      </c>
    </row>
    <row r="1649" spans="1:18" x14ac:dyDescent="0.4">
      <c r="A1649">
        <v>4</v>
      </c>
      <c r="B1649" t="s">
        <v>17</v>
      </c>
      <c r="C1649" s="44">
        <v>54.545136729631366</v>
      </c>
      <c r="D1649">
        <v>12.58</v>
      </c>
      <c r="E1649">
        <v>49265.68</v>
      </c>
      <c r="F1649">
        <v>14214.025</v>
      </c>
      <c r="G1649">
        <v>1624.383</v>
      </c>
      <c r="H1649">
        <f>E1649/F1649</f>
        <v>3.4659908083741238</v>
      </c>
      <c r="I1649">
        <v>99.799589354948324</v>
      </c>
      <c r="J1649">
        <v>0.56754012558139466</v>
      </c>
      <c r="Q1649" t="s">
        <v>172</v>
      </c>
      <c r="R1649" s="10">
        <v>1.0463</v>
      </c>
    </row>
    <row r="1650" spans="1:18" x14ac:dyDescent="0.4">
      <c r="A1650">
        <v>5</v>
      </c>
      <c r="B1650" t="s">
        <v>18</v>
      </c>
      <c r="C1650" s="44">
        <v>109.09027345926273</v>
      </c>
      <c r="D1650">
        <v>12.6</v>
      </c>
      <c r="E1650">
        <v>178315.75</v>
      </c>
      <c r="F1650">
        <v>21931.449000000001</v>
      </c>
      <c r="G1650">
        <v>13386.273999999999</v>
      </c>
      <c r="H1650">
        <f t="shared" ref="H1650:H1653" si="309">E1650/F1650</f>
        <v>8.1305959309847697</v>
      </c>
      <c r="Q1650" t="s">
        <v>171</v>
      </c>
      <c r="R1650">
        <v>1.1154999999999999</v>
      </c>
    </row>
    <row r="1651" spans="1:18" x14ac:dyDescent="0.4">
      <c r="A1651">
        <v>6</v>
      </c>
      <c r="B1651" t="s">
        <v>19</v>
      </c>
      <c r="C1651" s="44">
        <v>163.6354101888941</v>
      </c>
      <c r="D1651">
        <v>12.6</v>
      </c>
      <c r="E1651">
        <v>228295.20300000001</v>
      </c>
      <c r="F1651">
        <v>17537.508000000002</v>
      </c>
      <c r="G1651">
        <v>5624.6009999999997</v>
      </c>
      <c r="H1651">
        <f t="shared" si="309"/>
        <v>13.017539493068227</v>
      </c>
      <c r="Q1651" t="s">
        <v>170</v>
      </c>
      <c r="R1651">
        <v>1.0873999999999999</v>
      </c>
    </row>
    <row r="1652" spans="1:18" x14ac:dyDescent="0.4">
      <c r="A1652">
        <v>7</v>
      </c>
      <c r="B1652" t="s">
        <v>20</v>
      </c>
      <c r="C1652" s="44">
        <v>218.18054691852547</v>
      </c>
      <c r="D1652">
        <v>12.61</v>
      </c>
      <c r="E1652">
        <v>566769.31299999997</v>
      </c>
      <c r="F1652">
        <v>29293.133000000002</v>
      </c>
      <c r="G1652">
        <v>15246.668</v>
      </c>
      <c r="H1652">
        <f t="shared" si="309"/>
        <v>19.348197169623337</v>
      </c>
      <c r="I1652" s="23" t="s">
        <v>221</v>
      </c>
      <c r="J1652" s="23" t="s">
        <v>222</v>
      </c>
      <c r="K1652" s="9" t="s">
        <v>194</v>
      </c>
      <c r="O1652" s="24" t="s">
        <v>223</v>
      </c>
      <c r="Q1652" t="s">
        <v>169</v>
      </c>
      <c r="R1652">
        <v>1.0898000000000001</v>
      </c>
    </row>
    <row r="1653" spans="1:18" x14ac:dyDescent="0.4">
      <c r="A1653">
        <v>8</v>
      </c>
      <c r="B1653" t="s">
        <v>21</v>
      </c>
      <c r="C1653" s="44">
        <v>272.7256836481568</v>
      </c>
      <c r="D1653">
        <v>12.61</v>
      </c>
      <c r="E1653">
        <v>272502.03100000002</v>
      </c>
      <c r="F1653">
        <v>13919.142</v>
      </c>
      <c r="G1653">
        <v>4724.0249999999996</v>
      </c>
      <c r="H1653">
        <f t="shared" si="309"/>
        <v>19.577502047180783</v>
      </c>
      <c r="I1653">
        <f>AVERAGE(I1656:I1658)</f>
        <v>9.2094093661510978</v>
      </c>
      <c r="J1653">
        <v>240</v>
      </c>
      <c r="Q1653" t="s">
        <v>168</v>
      </c>
      <c r="R1653">
        <v>1.0536000000000001</v>
      </c>
    </row>
    <row r="1654" spans="1:18" x14ac:dyDescent="0.4">
      <c r="A1654">
        <v>9</v>
      </c>
      <c r="B1654" t="s">
        <v>22</v>
      </c>
      <c r="I1654" s="23" t="s">
        <v>224</v>
      </c>
      <c r="J1654" s="9" t="s">
        <v>225</v>
      </c>
      <c r="K1654" s="9" t="s">
        <v>226</v>
      </c>
      <c r="Q1654" t="s">
        <v>167</v>
      </c>
      <c r="R1654" s="10">
        <v>1.1217999999999999</v>
      </c>
    </row>
    <row r="1655" spans="1:18" x14ac:dyDescent="0.4">
      <c r="A1655">
        <v>10</v>
      </c>
      <c r="B1655" t="s">
        <v>22</v>
      </c>
      <c r="L1655" s="23" t="s">
        <v>227</v>
      </c>
      <c r="M1655" s="23" t="s">
        <v>228</v>
      </c>
      <c r="N1655" s="9" t="s">
        <v>231</v>
      </c>
      <c r="O1655" s="9"/>
      <c r="P1655" s="9"/>
      <c r="Q1655" t="s">
        <v>166</v>
      </c>
      <c r="R1655">
        <v>1.198</v>
      </c>
    </row>
    <row r="1656" spans="1:18" x14ac:dyDescent="0.4">
      <c r="A1656">
        <v>11</v>
      </c>
      <c r="B1656" t="s">
        <v>24</v>
      </c>
      <c r="D1656">
        <v>12.61</v>
      </c>
      <c r="E1656">
        <v>2646.1770000000001</v>
      </c>
      <c r="F1656">
        <v>5289.1940000000004</v>
      </c>
      <c r="G1656">
        <v>82.433999999999997</v>
      </c>
      <c r="H1656">
        <f t="shared" ref="H1656:H1661" si="310">E1656/F1656</f>
        <v>0.50029872226278704</v>
      </c>
      <c r="I1656">
        <f>((H1656-$J$1645)/$I$1645)</f>
        <v>11.270697028447183</v>
      </c>
      <c r="J1656">
        <f>(I1656-IF(I1653&gt;0,I1653,0))</f>
        <v>2.0612876622960847</v>
      </c>
      <c r="K1656">
        <f>J1656*1.1</f>
        <v>2.2674164285256935</v>
      </c>
      <c r="L1656">
        <f>AVERAGE(K1656:K1658)</f>
        <v>-1.2582527612418441E-15</v>
      </c>
      <c r="M1656">
        <f>STDEV(K1657:K1658)</f>
        <v>0.62691678519855443</v>
      </c>
      <c r="N1656" t="str">
        <f>_xlfn.CONCAT(ROUND(L1656,1)," ± ",ROUND(M1656,1))</f>
        <v>0 ± 0.6</v>
      </c>
      <c r="Q1656" t="s">
        <v>165</v>
      </c>
      <c r="R1656">
        <v>1.1537999999999999</v>
      </c>
    </row>
    <row r="1657" spans="1:18" x14ac:dyDescent="0.4">
      <c r="A1657">
        <v>12</v>
      </c>
      <c r="B1657" t="s">
        <v>25</v>
      </c>
      <c r="D1657">
        <v>12.61</v>
      </c>
      <c r="E1657">
        <v>1895.6769999999999</v>
      </c>
      <c r="F1657">
        <v>6667.125</v>
      </c>
      <c r="G1657">
        <v>90.191000000000003</v>
      </c>
      <c r="H1657">
        <f t="shared" si="310"/>
        <v>0.28433200217485044</v>
      </c>
      <c r="I1657">
        <f t="shared" ref="I1657:I1661" si="311">((H1657-$J$1645)/$I$1645)</f>
        <v>8.5817629077790247</v>
      </c>
      <c r="J1657">
        <f>(I1657-IF(I1653&gt;0,I1653,0))</f>
        <v>-0.62764645837207311</v>
      </c>
      <c r="K1657">
        <f>J1657*1.1</f>
        <v>-0.69041110420928054</v>
      </c>
      <c r="Q1657" t="s">
        <v>164</v>
      </c>
      <c r="R1657">
        <v>1.1183000000000001</v>
      </c>
    </row>
    <row r="1658" spans="1:18" x14ac:dyDescent="0.4">
      <c r="A1658">
        <v>13</v>
      </c>
      <c r="B1658" t="s">
        <v>26</v>
      </c>
      <c r="D1658">
        <v>12.61</v>
      </c>
      <c r="E1658">
        <v>1199.192</v>
      </c>
      <c r="F1658">
        <v>5460.875</v>
      </c>
      <c r="G1658">
        <v>296.67</v>
      </c>
      <c r="H1658">
        <f t="shared" si="310"/>
        <v>0.21959704259848467</v>
      </c>
      <c r="I1658">
        <f t="shared" si="311"/>
        <v>7.7757681622270827</v>
      </c>
      <c r="J1658">
        <f>(I1658-IF(I1653&gt;0,I1653,0))</f>
        <v>-1.4336412039240152</v>
      </c>
      <c r="K1658" s="30">
        <f>J1658*1.1</f>
        <v>-1.5770053243164168</v>
      </c>
      <c r="L1658" s="25" t="s">
        <v>227</v>
      </c>
      <c r="M1658" s="25" t="s">
        <v>228</v>
      </c>
      <c r="N1658" s="26" t="s">
        <v>229</v>
      </c>
      <c r="O1658" s="26" t="s">
        <v>230</v>
      </c>
      <c r="P1658" s="26" t="s">
        <v>231</v>
      </c>
      <c r="Q1658" t="s">
        <v>163</v>
      </c>
      <c r="R1658">
        <v>1.1448</v>
      </c>
    </row>
    <row r="1659" spans="1:18" x14ac:dyDescent="0.4">
      <c r="A1659">
        <v>14</v>
      </c>
      <c r="B1659" t="s">
        <v>27</v>
      </c>
      <c r="D1659">
        <v>12.63</v>
      </c>
      <c r="E1659">
        <v>45221.563000000002</v>
      </c>
      <c r="F1659">
        <v>6517.9470000000001</v>
      </c>
      <c r="G1659">
        <v>1734.1690000000001</v>
      </c>
      <c r="H1659">
        <f t="shared" si="310"/>
        <v>6.938007166980646</v>
      </c>
      <c r="I1659">
        <f t="shared" si="311"/>
        <v>91.424592447458664</v>
      </c>
      <c r="J1659">
        <f>(I1659-IF($I$1653&gt;0,$I$1653))</f>
        <v>82.215183081307572</v>
      </c>
      <c r="K1659">
        <f>J1659/R1645*1.1</f>
        <v>83.382538622015801</v>
      </c>
      <c r="L1659" s="27">
        <f>AVERAGE(K1659:K1661)</f>
        <v>84.692439298020773</v>
      </c>
      <c r="M1659" s="27">
        <f>STDEV(K1659:K1661)</f>
        <v>4.8645270023078568</v>
      </c>
      <c r="N1659" s="28">
        <f>L1659/J1653*100</f>
        <v>35.288516374175323</v>
      </c>
      <c r="O1659" s="29">
        <f>M1659/J1653*100</f>
        <v>2.0268862509616072</v>
      </c>
      <c r="P1659" s="29" t="str">
        <f>_xlfn.CONCAT(ROUND(N1659,1)," ± ",ROUND(O1659,1))</f>
        <v>35.3 ± 2</v>
      </c>
      <c r="Q1659" t="s">
        <v>162</v>
      </c>
      <c r="R1659">
        <v>1.0492999999999999</v>
      </c>
    </row>
    <row r="1660" spans="1:18" x14ac:dyDescent="0.4">
      <c r="A1660">
        <v>15</v>
      </c>
      <c r="B1660" t="s">
        <v>28</v>
      </c>
      <c r="D1660">
        <v>12.63</v>
      </c>
      <c r="E1660">
        <v>49601.699000000001</v>
      </c>
      <c r="F1660">
        <v>6712.6419999999998</v>
      </c>
      <c r="G1660">
        <v>3315.0329999999999</v>
      </c>
      <c r="H1660">
        <f t="shared" si="310"/>
        <v>7.3892960476664777</v>
      </c>
      <c r="I1660">
        <f t="shared" si="311"/>
        <v>97.043449228078245</v>
      </c>
      <c r="J1660">
        <f t="shared" ref="J1660:J1661" si="312">(I1660-IF($I$1653&gt;0,$I$1653))</f>
        <v>87.834039861927153</v>
      </c>
      <c r="K1660">
        <f>J1660/R1646*1.1</f>
        <v>90.077795868096104</v>
      </c>
      <c r="Q1660" t="s">
        <v>161</v>
      </c>
      <c r="R1660">
        <v>1.0704</v>
      </c>
    </row>
    <row r="1661" spans="1:18" x14ac:dyDescent="0.4">
      <c r="A1661">
        <v>16</v>
      </c>
      <c r="B1661" t="s">
        <v>29</v>
      </c>
      <c r="D1661">
        <v>12.63</v>
      </c>
      <c r="E1661">
        <v>45334.370999999999</v>
      </c>
      <c r="F1661">
        <v>6363.6369999999997</v>
      </c>
      <c r="G1661">
        <v>940.25400000000002</v>
      </c>
      <c r="H1661">
        <f t="shared" si="310"/>
        <v>7.1239718733170987</v>
      </c>
      <c r="I1661">
        <f t="shared" si="311"/>
        <v>93.739980873529646</v>
      </c>
      <c r="J1661">
        <f t="shared" si="312"/>
        <v>84.530571507378554</v>
      </c>
      <c r="K1661" s="30">
        <f>J1661/R1647*1.1</f>
        <v>80.616983403950428</v>
      </c>
      <c r="Q1661" t="s">
        <v>160</v>
      </c>
      <c r="R1661">
        <v>1.1589</v>
      </c>
    </row>
    <row r="1662" spans="1:18" x14ac:dyDescent="0.4">
      <c r="A1662">
        <v>17</v>
      </c>
      <c r="B1662" t="s">
        <v>22</v>
      </c>
      <c r="L1662" s="23" t="s">
        <v>227</v>
      </c>
      <c r="M1662" s="23" t="s">
        <v>228</v>
      </c>
      <c r="N1662" s="9" t="s">
        <v>231</v>
      </c>
      <c r="Q1662" t="s">
        <v>159</v>
      </c>
      <c r="R1662">
        <v>1.0206</v>
      </c>
    </row>
    <row r="1663" spans="1:18" x14ac:dyDescent="0.4">
      <c r="A1663">
        <v>18</v>
      </c>
      <c r="B1663" t="s">
        <v>173</v>
      </c>
      <c r="D1663">
        <v>12.63</v>
      </c>
      <c r="E1663">
        <v>2409.1559999999999</v>
      </c>
      <c r="F1663">
        <v>3930.0749999999998</v>
      </c>
      <c r="G1663">
        <v>1404.9849999999999</v>
      </c>
      <c r="H1663">
        <f t="shared" ref="H1663:H1665" si="313">E1663/F1663</f>
        <v>0.61300509532260838</v>
      </c>
      <c r="I1663">
        <f t="shared" ref="I1663:I1665" si="314">((H1663-$J$1645)/$I$1645)</f>
        <v>12.673968847428871</v>
      </c>
      <c r="J1663">
        <f>(I1663-IF($I$1653&gt;0,$I$1653))</f>
        <v>3.4645594812777727</v>
      </c>
      <c r="K1663">
        <f>J1663/R1647*1.1</f>
        <v>3.3041576464414342</v>
      </c>
      <c r="L1663">
        <f>AVERAGE(K1663:K1665)</f>
        <v>0.3053836956717087</v>
      </c>
      <c r="M1663">
        <f>STDEV(K1663:K1665)</f>
        <v>2.6155709397964322</v>
      </c>
      <c r="N1663" t="str">
        <f>_xlfn.CONCAT(ROUND(L1663,1)," ± ",ROUND(M1663,1))</f>
        <v>0.3 ± 2.6</v>
      </c>
      <c r="Q1663" t="s">
        <v>158</v>
      </c>
      <c r="R1663">
        <v>1.1289</v>
      </c>
    </row>
    <row r="1664" spans="1:18" x14ac:dyDescent="0.4">
      <c r="A1664">
        <v>19</v>
      </c>
      <c r="B1664" t="s">
        <v>172</v>
      </c>
      <c r="D1664">
        <v>12.63</v>
      </c>
      <c r="E1664">
        <v>1654.088</v>
      </c>
      <c r="F1664">
        <v>6277.9639999999999</v>
      </c>
      <c r="G1664">
        <v>67.171999999999997</v>
      </c>
      <c r="H1664">
        <f t="shared" si="313"/>
        <v>0.26347522859321909</v>
      </c>
      <c r="I1664">
        <f t="shared" si="314"/>
        <v>8.3220817397367295</v>
      </c>
      <c r="J1664">
        <f t="shared" ref="J1664:J1665" si="315">(I1664-IF($I$1653&gt;0,$I$1653))</f>
        <v>-0.88732762641436835</v>
      </c>
      <c r="K1664">
        <f>J1664/R1648*1.1</f>
        <v>-0.88299293383011157</v>
      </c>
      <c r="Q1664" t="s">
        <v>157</v>
      </c>
      <c r="R1664">
        <v>1.1950000000000001</v>
      </c>
    </row>
    <row r="1665" spans="1:18" x14ac:dyDescent="0.4">
      <c r="A1665">
        <v>20</v>
      </c>
      <c r="B1665" t="s">
        <v>171</v>
      </c>
      <c r="D1665">
        <v>12.64</v>
      </c>
      <c r="E1665">
        <v>485.04899999999998</v>
      </c>
      <c r="F1665">
        <v>2207.1190000000001</v>
      </c>
      <c r="G1665">
        <v>18.425999999999998</v>
      </c>
      <c r="H1665">
        <f t="shared" si="313"/>
        <v>0.2197656764315834</v>
      </c>
      <c r="I1665">
        <f t="shared" si="314"/>
        <v>7.7778677693680978</v>
      </c>
      <c r="J1665">
        <f t="shared" si="315"/>
        <v>-1.4315415967830001</v>
      </c>
      <c r="K1665">
        <f>J1665/R1649*1.1</f>
        <v>-1.5050136255961963</v>
      </c>
      <c r="L1665" s="23"/>
      <c r="M1665" s="23"/>
      <c r="N1665" s="9"/>
      <c r="Q1665" t="s">
        <v>156</v>
      </c>
      <c r="R1665">
        <v>1.1716</v>
      </c>
    </row>
    <row r="1666" spans="1:18" x14ac:dyDescent="0.4">
      <c r="A1666">
        <v>21</v>
      </c>
      <c r="B1666" t="s">
        <v>22</v>
      </c>
      <c r="L1666" s="23" t="s">
        <v>227</v>
      </c>
      <c r="M1666" s="23" t="s">
        <v>228</v>
      </c>
      <c r="N1666" s="9" t="s">
        <v>231</v>
      </c>
    </row>
    <row r="1667" spans="1:18" x14ac:dyDescent="0.4">
      <c r="A1667">
        <v>22</v>
      </c>
      <c r="B1667" t="s">
        <v>170</v>
      </c>
      <c r="D1667">
        <v>12.64</v>
      </c>
      <c r="E1667">
        <v>494.16800000000001</v>
      </c>
      <c r="F1667">
        <v>4603.3459999999995</v>
      </c>
      <c r="G1667">
        <v>108.673</v>
      </c>
      <c r="H1667">
        <f>E1667/F1667</f>
        <v>0.10734974081896083</v>
      </c>
      <c r="I1667">
        <f>((H1667-$J$1645)/$I$1645)</f>
        <v>6.3782120962508024</v>
      </c>
      <c r="J1667">
        <f>(I1667-IF($I$1653&gt;0,$I$1653))</f>
        <v>-2.8311972699002954</v>
      </c>
      <c r="K1667">
        <f t="shared" ref="K1667:K1672" si="316">J1667/R1650*1.1</f>
        <v>-2.7918574602333712</v>
      </c>
      <c r="L1667">
        <f>AVERAGE(K1667:K1669)</f>
        <v>-3.1349305459020993</v>
      </c>
      <c r="M1667">
        <f>STDEV(K1668:K1669)</f>
        <v>7.6163711253947441E-2</v>
      </c>
      <c r="N1667" t="str">
        <f>_xlfn.CONCAT(ROUND(L1667,1)," ± ",ROUND(M1667,1))</f>
        <v>-3.1 ± 0.1</v>
      </c>
    </row>
    <row r="1668" spans="1:18" x14ac:dyDescent="0.4">
      <c r="A1668">
        <v>23</v>
      </c>
      <c r="B1668" t="s">
        <v>169</v>
      </c>
      <c r="D1668">
        <v>12.66</v>
      </c>
      <c r="E1668">
        <v>369.68200000000002</v>
      </c>
      <c r="F1668">
        <v>4832.7299999999996</v>
      </c>
      <c r="G1668">
        <v>73.701999999999998</v>
      </c>
      <c r="H1668">
        <f t="shared" ref="H1668:H1672" si="317">E1668/F1668</f>
        <v>7.6495479780579523E-2</v>
      </c>
      <c r="I1668">
        <f t="shared" ref="I1668:I1672" si="318">((H1668-$J$1645)/$I$1645)</f>
        <v>5.9940553370967793</v>
      </c>
      <c r="J1668">
        <f t="shared" ref="J1668:J1669" si="319">(I1668-IF($I$1653&gt;0,$I$1653))</f>
        <v>-3.2153540290543186</v>
      </c>
      <c r="K1668">
        <f t="shared" si="316"/>
        <v>-3.2526112120284632</v>
      </c>
    </row>
    <row r="1669" spans="1:18" x14ac:dyDescent="0.4">
      <c r="A1669">
        <v>24</v>
      </c>
      <c r="B1669" t="s">
        <v>168</v>
      </c>
      <c r="D1669">
        <v>12.64</v>
      </c>
      <c r="E1669">
        <v>353.61900000000003</v>
      </c>
      <c r="F1669">
        <v>5250.1049999999996</v>
      </c>
      <c r="G1669">
        <v>15.971</v>
      </c>
      <c r="H1669">
        <f t="shared" si="317"/>
        <v>6.735465290694187E-2</v>
      </c>
      <c r="I1669">
        <f t="shared" si="318"/>
        <v>5.8802457591134827</v>
      </c>
      <c r="J1669">
        <f t="shared" si="319"/>
        <v>-3.3291636070376152</v>
      </c>
      <c r="K1669">
        <f t="shared" si="316"/>
        <v>-3.360322965444464</v>
      </c>
      <c r="L1669" s="23" t="s">
        <v>227</v>
      </c>
      <c r="M1669" s="23" t="s">
        <v>228</v>
      </c>
      <c r="N1669" s="9" t="s">
        <v>231</v>
      </c>
    </row>
    <row r="1670" spans="1:18" x14ac:dyDescent="0.4">
      <c r="A1670">
        <v>25</v>
      </c>
      <c r="B1670" t="s">
        <v>167</v>
      </c>
      <c r="D1670">
        <v>12.64</v>
      </c>
      <c r="E1670">
        <v>358.67399999999998</v>
      </c>
      <c r="F1670">
        <v>4574.33</v>
      </c>
      <c r="G1670">
        <v>16.507999999999999</v>
      </c>
      <c r="H1670">
        <f t="shared" si="317"/>
        <v>7.8410171544248009E-2</v>
      </c>
      <c r="I1670">
        <f t="shared" si="318"/>
        <v>6.0178945657140135</v>
      </c>
      <c r="J1670">
        <f>(I1670-IF($I$1653&gt;0,$I$1653))</f>
        <v>-3.1915148004370844</v>
      </c>
      <c r="K1670">
        <f t="shared" si="316"/>
        <v>-3.3320674643895147</v>
      </c>
      <c r="L1670">
        <f>AVERAGE(K1670:K1672)</f>
        <v>-3.2218711822234329</v>
      </c>
      <c r="M1670">
        <f>STDEV(K1670:K1672)</f>
        <v>0.14013059741553507</v>
      </c>
      <c r="N1670" t="str">
        <f>_xlfn.CONCAT(ROUND(L1670,1)," ± ",ROUND(M1670,1))</f>
        <v>-3.2 ± 0.1</v>
      </c>
    </row>
    <row r="1671" spans="1:18" x14ac:dyDescent="0.4">
      <c r="A1671">
        <v>26</v>
      </c>
      <c r="B1671" t="s">
        <v>166</v>
      </c>
      <c r="D1671">
        <v>12.66</v>
      </c>
      <c r="E1671">
        <v>352.95499999999998</v>
      </c>
      <c r="F1671">
        <v>5271.7690000000002</v>
      </c>
      <c r="G1671">
        <v>31.445</v>
      </c>
      <c r="H1671">
        <f t="shared" si="317"/>
        <v>6.6951909311656094E-2</v>
      </c>
      <c r="I1671">
        <f t="shared" si="318"/>
        <v>5.8752313245061343</v>
      </c>
      <c r="J1671">
        <f t="shared" ref="J1671:J1672" si="320">(I1671-IF($I$1653&gt;0,$I$1653))</f>
        <v>-3.3341780416449636</v>
      </c>
      <c r="K1671">
        <f t="shared" si="316"/>
        <v>-3.269384779648298</v>
      </c>
    </row>
    <row r="1672" spans="1:18" x14ac:dyDescent="0.4">
      <c r="A1672">
        <v>27</v>
      </c>
      <c r="B1672" t="s">
        <v>165</v>
      </c>
      <c r="D1672">
        <v>12.65</v>
      </c>
      <c r="E1672">
        <v>311.91399999999999</v>
      </c>
      <c r="F1672">
        <v>4675.4470000000001</v>
      </c>
      <c r="G1672">
        <v>11.7</v>
      </c>
      <c r="H1672">
        <f t="shared" si="317"/>
        <v>6.6713193412309024E-2</v>
      </c>
      <c r="I1672">
        <f t="shared" si="318"/>
        <v>5.8722591474658987</v>
      </c>
      <c r="J1672">
        <f t="shared" si="320"/>
        <v>-3.3371502186851991</v>
      </c>
      <c r="K1672">
        <f t="shared" si="316"/>
        <v>-3.064161302632487</v>
      </c>
      <c r="L1672" s="23"/>
      <c r="M1672" s="23"/>
      <c r="N1672" s="9"/>
    </row>
    <row r="1673" spans="1:18" x14ac:dyDescent="0.4">
      <c r="A1673">
        <v>28</v>
      </c>
      <c r="B1673" t="s">
        <v>22</v>
      </c>
      <c r="L1673" s="23" t="s">
        <v>227</v>
      </c>
      <c r="M1673" s="23" t="s">
        <v>228</v>
      </c>
      <c r="N1673" s="9" t="s">
        <v>231</v>
      </c>
    </row>
    <row r="1674" spans="1:18" x14ac:dyDescent="0.4">
      <c r="A1674">
        <v>29</v>
      </c>
      <c r="B1674" t="s">
        <v>164</v>
      </c>
      <c r="D1674">
        <v>12.66</v>
      </c>
      <c r="E1674">
        <v>136.09899999999999</v>
      </c>
      <c r="F1674">
        <v>3868.886</v>
      </c>
      <c r="G1674">
        <v>12.635</v>
      </c>
      <c r="H1674">
        <f>E1674/F1674</f>
        <v>3.51778263820645E-2</v>
      </c>
      <c r="I1674">
        <f>((H1674-$J$1645)/$I$1645)</f>
        <v>5.479622150520763</v>
      </c>
      <c r="J1674">
        <f>(I1674-IF($I$1653&gt;0,$I$1653))</f>
        <v>-3.7297872156303349</v>
      </c>
      <c r="K1674">
        <f>J1674/R1656*1.1</f>
        <v>-3.5558727138094723</v>
      </c>
      <c r="L1674">
        <f>AVERAGE(K1674:K1676)</f>
        <v>-3.6518966545819942</v>
      </c>
      <c r="M1674">
        <f>STDEV(K1675:K1676)</f>
        <v>0.11604540569977126</v>
      </c>
      <c r="N1674" t="str">
        <f>_xlfn.CONCAT(ROUND(L1674,1)," ± ",ROUND(M1674,1))</f>
        <v>-3.7 ± 0.1</v>
      </c>
    </row>
    <row r="1675" spans="1:18" x14ac:dyDescent="0.4">
      <c r="A1675">
        <v>30</v>
      </c>
      <c r="B1675" t="s">
        <v>163</v>
      </c>
      <c r="D1675">
        <v>12.67</v>
      </c>
      <c r="E1675">
        <v>144.14599999999999</v>
      </c>
      <c r="F1675">
        <v>5558.2560000000003</v>
      </c>
      <c r="G1675">
        <v>1143</v>
      </c>
      <c r="H1675">
        <f t="shared" ref="H1675:H1679" si="321">E1675/F1675</f>
        <v>2.5933674159664466E-2</v>
      </c>
      <c r="I1675">
        <f t="shared" ref="I1675:I1683" si="322">((H1675-$J$1645)/$I$1645)</f>
        <v>5.3645261009195062</v>
      </c>
      <c r="J1675">
        <f t="shared" ref="J1675:J1676" si="323">(I1675-IF($I$1653&gt;0,$I$1653))</f>
        <v>-3.8448832652315916</v>
      </c>
      <c r="K1675">
        <f t="shared" ref="K1675:K1679" si="324">J1675/R1657*1.1</f>
        <v>-3.781965118264107</v>
      </c>
    </row>
    <row r="1676" spans="1:18" x14ac:dyDescent="0.4">
      <c r="A1676">
        <v>31</v>
      </c>
      <c r="B1676" t="s">
        <v>162</v>
      </c>
      <c r="D1676">
        <v>12.67</v>
      </c>
      <c r="E1676">
        <v>162.303</v>
      </c>
      <c r="F1676">
        <v>5019.6090000000004</v>
      </c>
      <c r="G1676">
        <v>1224</v>
      </c>
      <c r="H1676">
        <f t="shared" si="321"/>
        <v>3.2333793329321063E-2</v>
      </c>
      <c r="I1676">
        <f t="shared" si="322"/>
        <v>5.4442119840251291</v>
      </c>
      <c r="J1676">
        <f t="shared" si="323"/>
        <v>-3.7651973821259688</v>
      </c>
      <c r="K1676">
        <f t="shared" si="324"/>
        <v>-3.6178521316724024</v>
      </c>
      <c r="L1676" s="23" t="s">
        <v>227</v>
      </c>
      <c r="M1676" s="23" t="s">
        <v>228</v>
      </c>
      <c r="N1676" s="9" t="s">
        <v>231</v>
      </c>
    </row>
    <row r="1677" spans="1:18" x14ac:dyDescent="0.4">
      <c r="A1677">
        <v>32</v>
      </c>
      <c r="B1677" t="s">
        <v>161</v>
      </c>
      <c r="D1677">
        <v>12.66</v>
      </c>
      <c r="E1677">
        <v>258.74299999999999</v>
      </c>
      <c r="F1677">
        <v>4571.5209999999997</v>
      </c>
      <c r="G1677">
        <v>41.286000000000001</v>
      </c>
      <c r="H1677">
        <f t="shared" si="321"/>
        <v>5.6598886891255668E-2</v>
      </c>
      <c r="I1677">
        <f t="shared" si="322"/>
        <v>5.7463290787021428</v>
      </c>
      <c r="J1677">
        <f>(I1677-IF($I$1653&gt;0,$I$1653))</f>
        <v>-3.463080287448955</v>
      </c>
      <c r="K1677">
        <f t="shared" si="324"/>
        <v>-3.630409145329125</v>
      </c>
      <c r="L1677">
        <f>AVERAGE(K1677:K1679)</f>
        <v>-3.8410172303369747</v>
      </c>
      <c r="M1677">
        <f>STDEV(K1677:K1679)</f>
        <v>0.22756302712848797</v>
      </c>
      <c r="N1677" t="str">
        <f>_xlfn.CONCAT(ROUND(L1677,1)," ± ",ROUND(M1677,1))</f>
        <v>-3.8 ± 0.2</v>
      </c>
    </row>
    <row r="1678" spans="1:18" x14ac:dyDescent="0.4">
      <c r="A1678">
        <v>33</v>
      </c>
      <c r="B1678" t="s">
        <v>160</v>
      </c>
      <c r="D1678">
        <v>12.65</v>
      </c>
      <c r="E1678">
        <v>79.081000000000003</v>
      </c>
      <c r="F1678">
        <v>5043.4369999999999</v>
      </c>
      <c r="G1678">
        <v>10.217000000000001</v>
      </c>
      <c r="H1678">
        <f t="shared" si="321"/>
        <v>1.5679981726747057E-2</v>
      </c>
      <c r="I1678">
        <f t="shared" si="322"/>
        <v>5.2368605817391343</v>
      </c>
      <c r="J1678">
        <f t="shared" ref="J1678:J1679" si="325">(I1678-IF($I$1653&gt;0,$I$1653))</f>
        <v>-3.9725487844119636</v>
      </c>
      <c r="K1678">
        <f t="shared" si="324"/>
        <v>-4.0824025250870326</v>
      </c>
    </row>
    <row r="1679" spans="1:18" x14ac:dyDescent="0.4">
      <c r="A1679">
        <v>34</v>
      </c>
      <c r="B1679" t="s">
        <v>159</v>
      </c>
      <c r="D1679">
        <v>12.68</v>
      </c>
      <c r="E1679">
        <v>62.064</v>
      </c>
      <c r="F1679">
        <v>5033.665</v>
      </c>
      <c r="G1679">
        <v>4.8330000000000002</v>
      </c>
      <c r="H1679">
        <f t="shared" si="321"/>
        <v>1.2329783567241761E-2</v>
      </c>
      <c r="I1679">
        <f t="shared" si="322"/>
        <v>5.1951483117263031</v>
      </c>
      <c r="J1679">
        <f t="shared" si="325"/>
        <v>-4.0142610544247948</v>
      </c>
      <c r="K1679">
        <f t="shared" si="324"/>
        <v>-3.8102400205947662</v>
      </c>
      <c r="L1679" s="23"/>
      <c r="M1679" s="23"/>
      <c r="N1679" s="9"/>
    </row>
    <row r="1680" spans="1:18" x14ac:dyDescent="0.4">
      <c r="A1680">
        <v>35</v>
      </c>
      <c r="B1680" t="s">
        <v>22</v>
      </c>
      <c r="L1680" s="23" t="s">
        <v>227</v>
      </c>
      <c r="M1680" s="23" t="s">
        <v>228</v>
      </c>
      <c r="N1680" s="9" t="s">
        <v>231</v>
      </c>
    </row>
    <row r="1681" spans="1:14" x14ac:dyDescent="0.4">
      <c r="A1681">
        <v>36</v>
      </c>
      <c r="B1681" t="s">
        <v>158</v>
      </c>
      <c r="D1681">
        <v>12.67</v>
      </c>
      <c r="E1681">
        <v>113.721</v>
      </c>
      <c r="F1681">
        <v>3966.2049999999999</v>
      </c>
      <c r="G1681">
        <v>10.288</v>
      </c>
      <c r="H1681">
        <f t="shared" ref="H1681:H1683" si="326">E1681/F1681</f>
        <v>2.8672496756975498E-2</v>
      </c>
      <c r="I1681">
        <f t="shared" si="322"/>
        <v>5.3986263249233151</v>
      </c>
      <c r="J1681">
        <f>(I1681-IF($I$1653&gt;0,$I$1653))</f>
        <v>-3.8107830412277828</v>
      </c>
      <c r="K1681">
        <f>J1681/R1662*1.1</f>
        <v>-4.1072519550759958</v>
      </c>
      <c r="L1681">
        <f>AVERAGE(K1681:K1683)</f>
        <v>-3.7825718570951143</v>
      </c>
      <c r="M1681">
        <f>STDEV(K1682:K1683)</f>
        <v>5.8937206811270539E-3</v>
      </c>
      <c r="N1681" t="str">
        <f>_xlfn.CONCAT(ROUND(L1681,1)," ± ",ROUND(M1681,1))</f>
        <v>-3.8 ± 0</v>
      </c>
    </row>
    <row r="1682" spans="1:14" x14ac:dyDescent="0.4">
      <c r="A1682">
        <v>37</v>
      </c>
      <c r="B1682" t="s">
        <v>157</v>
      </c>
      <c r="D1682">
        <v>12.66</v>
      </c>
      <c r="E1682">
        <v>145.90100000000001</v>
      </c>
      <c r="F1682">
        <v>3977.5329999999999</v>
      </c>
      <c r="G1682">
        <v>4.9720000000000004</v>
      </c>
      <c r="H1682">
        <f t="shared" si="326"/>
        <v>3.6681279577064484E-2</v>
      </c>
      <c r="I1682">
        <f t="shared" si="322"/>
        <v>5.4983411762725867</v>
      </c>
      <c r="J1682">
        <f t="shared" ref="J1682:J1683" si="327">(I1682-IF($I$1653&gt;0,$I$1653))</f>
        <v>-3.7110681898785112</v>
      </c>
      <c r="K1682">
        <f t="shared" ref="K1682:K1683" si="328">J1682/R1663*1.1</f>
        <v>-3.6160643182446299</v>
      </c>
    </row>
    <row r="1683" spans="1:14" x14ac:dyDescent="0.4">
      <c r="A1683">
        <v>38</v>
      </c>
      <c r="B1683" t="s">
        <v>156</v>
      </c>
      <c r="D1683">
        <v>12.66</v>
      </c>
      <c r="E1683">
        <v>67.828999999999994</v>
      </c>
      <c r="F1683">
        <v>3666.0819999999999</v>
      </c>
      <c r="G1683">
        <v>583</v>
      </c>
      <c r="H1683">
        <f t="shared" si="326"/>
        <v>1.8501768372884184E-2</v>
      </c>
      <c r="I1683">
        <f t="shared" si="322"/>
        <v>5.2719937651803352</v>
      </c>
      <c r="J1683">
        <f t="shared" si="327"/>
        <v>-3.9374156009707626</v>
      </c>
      <c r="K1683">
        <f t="shared" si="328"/>
        <v>-3.6243992979647186</v>
      </c>
      <c r="L1683" s="23"/>
      <c r="M1683" s="23"/>
      <c r="N1683" s="9"/>
    </row>
    <row r="1685" spans="1:14" x14ac:dyDescent="0.4">
      <c r="A1685" t="s">
        <v>476</v>
      </c>
    </row>
    <row r="1687" spans="1:14" x14ac:dyDescent="0.4">
      <c r="B1687" t="s">
        <v>3</v>
      </c>
      <c r="C1687" t="s">
        <v>4</v>
      </c>
      <c r="D1687" t="s">
        <v>5</v>
      </c>
      <c r="E1687" t="s">
        <v>6</v>
      </c>
      <c r="F1687" t="s">
        <v>7</v>
      </c>
      <c r="G1687" t="s">
        <v>8</v>
      </c>
      <c r="H1687" t="s">
        <v>9</v>
      </c>
      <c r="I1687" t="s">
        <v>10</v>
      </c>
      <c r="J1687" t="s">
        <v>11</v>
      </c>
      <c r="K1687" t="s">
        <v>282</v>
      </c>
    </row>
    <row r="1688" spans="1:14" x14ac:dyDescent="0.4">
      <c r="A1688">
        <v>1</v>
      </c>
      <c r="B1688" t="s">
        <v>12</v>
      </c>
      <c r="F1688">
        <v>19473.509999999998</v>
      </c>
      <c r="K1688" t="s">
        <v>448</v>
      </c>
    </row>
    <row r="1689" spans="1:14" x14ac:dyDescent="0.4">
      <c r="A1689">
        <v>2</v>
      </c>
      <c r="B1689" t="s">
        <v>14</v>
      </c>
      <c r="D1689">
        <v>12.57</v>
      </c>
      <c r="E1689">
        <v>67.215000000000003</v>
      </c>
      <c r="F1689">
        <v>13285.254999999999</v>
      </c>
      <c r="G1689">
        <v>564</v>
      </c>
      <c r="H1689" t="s">
        <v>13</v>
      </c>
      <c r="K1689" t="s">
        <v>447</v>
      </c>
    </row>
    <row r="1690" spans="1:14" x14ac:dyDescent="0.4">
      <c r="A1690">
        <v>3</v>
      </c>
      <c r="B1690" t="s">
        <v>15</v>
      </c>
      <c r="D1690">
        <v>12.58</v>
      </c>
      <c r="E1690">
        <v>86.65</v>
      </c>
      <c r="F1690">
        <v>16010.102000000001</v>
      </c>
      <c r="G1690">
        <v>691</v>
      </c>
      <c r="H1690" t="s">
        <v>13</v>
      </c>
      <c r="K1690" t="s">
        <v>446</v>
      </c>
    </row>
    <row r="1691" spans="1:14" x14ac:dyDescent="0.4">
      <c r="A1691">
        <v>4</v>
      </c>
      <c r="B1691" t="s">
        <v>17</v>
      </c>
      <c r="D1691">
        <v>12.6</v>
      </c>
      <c r="E1691">
        <v>232.744</v>
      </c>
      <c r="F1691">
        <v>14214.025</v>
      </c>
      <c r="G1691">
        <v>15.058</v>
      </c>
      <c r="H1691" t="s">
        <v>13</v>
      </c>
      <c r="K1691" t="s">
        <v>445</v>
      </c>
    </row>
    <row r="1692" spans="1:14" x14ac:dyDescent="0.4">
      <c r="A1692">
        <v>5</v>
      </c>
      <c r="B1692" t="s">
        <v>18</v>
      </c>
      <c r="D1692">
        <v>12.61</v>
      </c>
      <c r="E1692">
        <v>1015.325</v>
      </c>
      <c r="F1692">
        <v>21931.449000000001</v>
      </c>
      <c r="G1692">
        <v>7015</v>
      </c>
      <c r="H1692" t="s">
        <v>13</v>
      </c>
      <c r="K1692" t="s">
        <v>444</v>
      </c>
    </row>
    <row r="1693" spans="1:14" x14ac:dyDescent="0.4">
      <c r="A1693">
        <v>6</v>
      </c>
      <c r="B1693" t="s">
        <v>19</v>
      </c>
      <c r="D1693">
        <v>12.6</v>
      </c>
      <c r="E1693">
        <v>1088.8</v>
      </c>
      <c r="F1693">
        <v>17537.508000000002</v>
      </c>
      <c r="G1693">
        <v>8122</v>
      </c>
      <c r="H1693" t="s">
        <v>13</v>
      </c>
      <c r="K1693" t="s">
        <v>443</v>
      </c>
    </row>
    <row r="1694" spans="1:14" x14ac:dyDescent="0.4">
      <c r="A1694">
        <v>7</v>
      </c>
      <c r="B1694" t="s">
        <v>20</v>
      </c>
      <c r="D1694">
        <v>12.61</v>
      </c>
      <c r="E1694">
        <v>3113.6990000000001</v>
      </c>
      <c r="F1694">
        <v>29293.133000000002</v>
      </c>
      <c r="G1694">
        <v>23157</v>
      </c>
      <c r="H1694" t="s">
        <v>13</v>
      </c>
      <c r="K1694" t="s">
        <v>442</v>
      </c>
    </row>
    <row r="1695" spans="1:14" x14ac:dyDescent="0.4">
      <c r="A1695">
        <v>8</v>
      </c>
      <c r="B1695" t="s">
        <v>21</v>
      </c>
      <c r="D1695">
        <v>12.61</v>
      </c>
      <c r="E1695">
        <v>1343.2360000000001</v>
      </c>
      <c r="F1695">
        <v>13919.142</v>
      </c>
      <c r="G1695">
        <v>10275</v>
      </c>
      <c r="H1695" t="s">
        <v>13</v>
      </c>
      <c r="K1695" t="s">
        <v>441</v>
      </c>
    </row>
    <row r="1696" spans="1:14" x14ac:dyDescent="0.4">
      <c r="A1696">
        <v>9</v>
      </c>
      <c r="B1696" t="s">
        <v>22</v>
      </c>
      <c r="H1696" t="s">
        <v>95</v>
      </c>
      <c r="K1696" t="s">
        <v>440</v>
      </c>
    </row>
    <row r="1697" spans="1:11" x14ac:dyDescent="0.4">
      <c r="A1697">
        <v>10</v>
      </c>
      <c r="B1697" t="s">
        <v>22</v>
      </c>
      <c r="H1697" t="s">
        <v>95</v>
      </c>
      <c r="K1697" t="s">
        <v>439</v>
      </c>
    </row>
    <row r="1698" spans="1:11" x14ac:dyDescent="0.4">
      <c r="A1698">
        <v>11</v>
      </c>
      <c r="B1698" t="s">
        <v>24</v>
      </c>
      <c r="D1698">
        <v>12.61</v>
      </c>
      <c r="E1698">
        <v>0.28699999999999998</v>
      </c>
      <c r="F1698">
        <v>5289.1940000000004</v>
      </c>
      <c r="G1698">
        <v>3</v>
      </c>
      <c r="H1698" t="s">
        <v>13</v>
      </c>
      <c r="K1698" t="s">
        <v>438</v>
      </c>
    </row>
    <row r="1699" spans="1:11" x14ac:dyDescent="0.4">
      <c r="A1699">
        <v>12</v>
      </c>
      <c r="B1699" t="s">
        <v>25</v>
      </c>
      <c r="F1699">
        <v>6667.125</v>
      </c>
      <c r="K1699" t="s">
        <v>437</v>
      </c>
    </row>
    <row r="1700" spans="1:11" x14ac:dyDescent="0.4">
      <c r="A1700">
        <v>13</v>
      </c>
      <c r="B1700" t="s">
        <v>26</v>
      </c>
      <c r="D1700">
        <v>11.41</v>
      </c>
      <c r="E1700">
        <v>0.40200000000000002</v>
      </c>
      <c r="F1700">
        <v>5460.875</v>
      </c>
      <c r="G1700">
        <v>3</v>
      </c>
      <c r="H1700" t="s">
        <v>16</v>
      </c>
      <c r="K1700" t="s">
        <v>436</v>
      </c>
    </row>
    <row r="1701" spans="1:11" x14ac:dyDescent="0.4">
      <c r="A1701">
        <v>14</v>
      </c>
      <c r="B1701" t="s">
        <v>27</v>
      </c>
      <c r="D1701">
        <v>12.63</v>
      </c>
      <c r="E1701">
        <v>192.89400000000001</v>
      </c>
      <c r="F1701">
        <v>6517.9470000000001</v>
      </c>
      <c r="G1701">
        <v>17.568999999999999</v>
      </c>
      <c r="H1701" t="s">
        <v>13</v>
      </c>
      <c r="K1701" t="s">
        <v>435</v>
      </c>
    </row>
    <row r="1702" spans="1:11" x14ac:dyDescent="0.4">
      <c r="A1702">
        <v>15</v>
      </c>
      <c r="B1702" t="s">
        <v>28</v>
      </c>
      <c r="D1702">
        <v>12.64</v>
      </c>
      <c r="E1702">
        <v>259.38499999999999</v>
      </c>
      <c r="F1702">
        <v>6712.6419999999998</v>
      </c>
      <c r="G1702">
        <v>1840</v>
      </c>
      <c r="H1702" t="s">
        <v>13</v>
      </c>
      <c r="K1702" t="s">
        <v>434</v>
      </c>
    </row>
    <row r="1703" spans="1:11" x14ac:dyDescent="0.4">
      <c r="A1703">
        <v>16</v>
      </c>
      <c r="B1703" t="s">
        <v>29</v>
      </c>
      <c r="D1703">
        <v>12.64</v>
      </c>
      <c r="E1703">
        <v>163.40199999999999</v>
      </c>
      <c r="F1703">
        <v>6363.6369999999997</v>
      </c>
      <c r="G1703">
        <v>1215</v>
      </c>
      <c r="H1703" t="s">
        <v>13</v>
      </c>
      <c r="K1703" t="s">
        <v>433</v>
      </c>
    </row>
    <row r="1704" spans="1:11" x14ac:dyDescent="0.4">
      <c r="A1704">
        <v>17</v>
      </c>
      <c r="B1704" t="s">
        <v>22</v>
      </c>
      <c r="H1704" t="s">
        <v>95</v>
      </c>
      <c r="K1704" t="s">
        <v>432</v>
      </c>
    </row>
    <row r="1705" spans="1:11" x14ac:dyDescent="0.4">
      <c r="A1705">
        <v>18</v>
      </c>
      <c r="B1705" t="s">
        <v>173</v>
      </c>
      <c r="D1705">
        <v>12.64</v>
      </c>
      <c r="E1705">
        <v>13.805</v>
      </c>
      <c r="F1705">
        <v>3930.0749999999998</v>
      </c>
      <c r="G1705">
        <v>118</v>
      </c>
      <c r="H1705" t="s">
        <v>13</v>
      </c>
      <c r="K1705" t="s">
        <v>431</v>
      </c>
    </row>
    <row r="1706" spans="1:11" x14ac:dyDescent="0.4">
      <c r="A1706">
        <v>19</v>
      </c>
      <c r="B1706" t="s">
        <v>172</v>
      </c>
      <c r="D1706">
        <v>12.64</v>
      </c>
      <c r="E1706">
        <v>1.57</v>
      </c>
      <c r="F1706">
        <v>6277.9639999999999</v>
      </c>
      <c r="G1706">
        <v>14</v>
      </c>
      <c r="H1706" t="s">
        <v>13</v>
      </c>
      <c r="K1706" t="s">
        <v>430</v>
      </c>
    </row>
    <row r="1707" spans="1:11" x14ac:dyDescent="0.4">
      <c r="A1707">
        <v>20</v>
      </c>
      <c r="B1707" t="s">
        <v>171</v>
      </c>
      <c r="F1707">
        <v>2207.1190000000001</v>
      </c>
      <c r="K1707" t="s">
        <v>429</v>
      </c>
    </row>
    <row r="1708" spans="1:11" x14ac:dyDescent="0.4">
      <c r="A1708">
        <v>21</v>
      </c>
      <c r="B1708" t="s">
        <v>22</v>
      </c>
      <c r="H1708" t="s">
        <v>95</v>
      </c>
      <c r="K1708" t="s">
        <v>428</v>
      </c>
    </row>
    <row r="1709" spans="1:11" x14ac:dyDescent="0.4">
      <c r="A1709">
        <v>22</v>
      </c>
      <c r="B1709" t="s">
        <v>170</v>
      </c>
      <c r="F1709">
        <v>4603.3459999999995</v>
      </c>
      <c r="K1709" t="s">
        <v>427</v>
      </c>
    </row>
    <row r="1710" spans="1:11" x14ac:dyDescent="0.4">
      <c r="A1710">
        <v>23</v>
      </c>
      <c r="B1710" t="s">
        <v>169</v>
      </c>
      <c r="F1710">
        <v>4832.7299999999996</v>
      </c>
      <c r="K1710" t="s">
        <v>426</v>
      </c>
    </row>
    <row r="1711" spans="1:11" x14ac:dyDescent="0.4">
      <c r="A1711">
        <v>24</v>
      </c>
      <c r="B1711" t="s">
        <v>168</v>
      </c>
      <c r="F1711">
        <v>5250.1049999999996</v>
      </c>
      <c r="K1711" t="s">
        <v>425</v>
      </c>
    </row>
    <row r="1712" spans="1:11" x14ac:dyDescent="0.4">
      <c r="A1712">
        <v>25</v>
      </c>
      <c r="B1712" t="s">
        <v>167</v>
      </c>
      <c r="F1712">
        <v>4574.33</v>
      </c>
      <c r="K1712" t="s">
        <v>424</v>
      </c>
    </row>
    <row r="1713" spans="1:18" x14ac:dyDescent="0.4">
      <c r="A1713">
        <v>26</v>
      </c>
      <c r="B1713" t="s">
        <v>166</v>
      </c>
      <c r="F1713">
        <v>5271.7690000000002</v>
      </c>
      <c r="K1713" t="s">
        <v>423</v>
      </c>
    </row>
    <row r="1714" spans="1:18" x14ac:dyDescent="0.4">
      <c r="A1714">
        <v>27</v>
      </c>
      <c r="B1714" t="s">
        <v>165</v>
      </c>
      <c r="F1714">
        <v>4675.4470000000001</v>
      </c>
      <c r="K1714" t="s">
        <v>422</v>
      </c>
    </row>
    <row r="1715" spans="1:18" x14ac:dyDescent="0.4">
      <c r="A1715">
        <v>28</v>
      </c>
      <c r="B1715" t="s">
        <v>22</v>
      </c>
      <c r="D1715">
        <v>12.66</v>
      </c>
      <c r="E1715">
        <v>0.438</v>
      </c>
      <c r="G1715">
        <v>4</v>
      </c>
      <c r="H1715" t="s">
        <v>13</v>
      </c>
      <c r="K1715" t="s">
        <v>421</v>
      </c>
    </row>
    <row r="1716" spans="1:18" x14ac:dyDescent="0.4">
      <c r="A1716">
        <v>29</v>
      </c>
      <c r="B1716" t="s">
        <v>164</v>
      </c>
      <c r="F1716">
        <v>3868.886</v>
      </c>
      <c r="K1716" t="s">
        <v>420</v>
      </c>
    </row>
    <row r="1717" spans="1:18" x14ac:dyDescent="0.4">
      <c r="A1717">
        <v>30</v>
      </c>
      <c r="B1717" t="s">
        <v>163</v>
      </c>
      <c r="D1717">
        <v>12.03</v>
      </c>
      <c r="E1717">
        <v>0.497</v>
      </c>
      <c r="F1717">
        <v>5558.2560000000003</v>
      </c>
      <c r="G1717">
        <v>4</v>
      </c>
      <c r="H1717" t="s">
        <v>13</v>
      </c>
      <c r="K1717" t="s">
        <v>419</v>
      </c>
    </row>
    <row r="1718" spans="1:18" x14ac:dyDescent="0.4">
      <c r="A1718">
        <v>31</v>
      </c>
      <c r="B1718" t="s">
        <v>162</v>
      </c>
      <c r="F1718">
        <v>5019.6090000000004</v>
      </c>
      <c r="K1718" t="s">
        <v>418</v>
      </c>
    </row>
    <row r="1719" spans="1:18" x14ac:dyDescent="0.4">
      <c r="A1719">
        <v>32</v>
      </c>
      <c r="B1719" t="s">
        <v>161</v>
      </c>
      <c r="F1719">
        <v>4571.5209999999997</v>
      </c>
      <c r="K1719" t="s">
        <v>417</v>
      </c>
    </row>
    <row r="1720" spans="1:18" x14ac:dyDescent="0.4">
      <c r="A1720">
        <v>33</v>
      </c>
      <c r="B1720" t="s">
        <v>160</v>
      </c>
      <c r="F1720">
        <v>5043.4369999999999</v>
      </c>
      <c r="K1720" t="s">
        <v>416</v>
      </c>
    </row>
    <row r="1721" spans="1:18" x14ac:dyDescent="0.4">
      <c r="A1721">
        <v>34</v>
      </c>
      <c r="B1721" t="s">
        <v>159</v>
      </c>
      <c r="F1721">
        <v>5033.665</v>
      </c>
      <c r="K1721" t="s">
        <v>415</v>
      </c>
    </row>
    <row r="1722" spans="1:18" x14ac:dyDescent="0.4">
      <c r="A1722">
        <v>35</v>
      </c>
      <c r="B1722" t="s">
        <v>22</v>
      </c>
      <c r="K1722" t="s">
        <v>414</v>
      </c>
    </row>
    <row r="1723" spans="1:18" x14ac:dyDescent="0.4">
      <c r="A1723">
        <v>36</v>
      </c>
      <c r="B1723" t="s">
        <v>158</v>
      </c>
      <c r="F1723">
        <v>3966.2049999999999</v>
      </c>
      <c r="K1723" t="s">
        <v>413</v>
      </c>
    </row>
    <row r="1724" spans="1:18" x14ac:dyDescent="0.4">
      <c r="A1724">
        <v>37</v>
      </c>
      <c r="B1724" t="s">
        <v>157</v>
      </c>
      <c r="F1724">
        <v>3977.5329999999999</v>
      </c>
      <c r="K1724" t="s">
        <v>412</v>
      </c>
    </row>
    <row r="1725" spans="1:18" x14ac:dyDescent="0.4">
      <c r="A1725">
        <v>38</v>
      </c>
      <c r="B1725" t="s">
        <v>156</v>
      </c>
      <c r="F1725">
        <v>3666.0819999999999</v>
      </c>
      <c r="K1725" t="s">
        <v>411</v>
      </c>
    </row>
    <row r="1727" spans="1:18" x14ac:dyDescent="0.4">
      <c r="A1727" t="s">
        <v>475</v>
      </c>
    </row>
    <row r="1728" spans="1:18" x14ac:dyDescent="0.4">
      <c r="I1728" t="s">
        <v>216</v>
      </c>
      <c r="Q1728" t="s">
        <v>191</v>
      </c>
      <c r="R1728" t="s">
        <v>192</v>
      </c>
    </row>
    <row r="1729" spans="1:18" x14ac:dyDescent="0.4">
      <c r="B1729" t="s">
        <v>3</v>
      </c>
      <c r="C1729" t="s">
        <v>4</v>
      </c>
      <c r="D1729" t="s">
        <v>5</v>
      </c>
      <c r="E1729" t="s">
        <v>6</v>
      </c>
      <c r="F1729" t="s">
        <v>7</v>
      </c>
      <c r="G1729" t="s">
        <v>8</v>
      </c>
      <c r="H1729" t="s">
        <v>217</v>
      </c>
      <c r="I1729" cm="1">
        <f t="array" ref="I1729:J1733">LINEST(H1732:H1736,C1732:C1736,1,1)</f>
        <v>4.5014579895758605E-2</v>
      </c>
      <c r="J1729">
        <v>0.33514975649193923</v>
      </c>
      <c r="L1729" s="20" t="s">
        <v>218</v>
      </c>
      <c r="Q1729" t="s">
        <v>27</v>
      </c>
      <c r="R1729">
        <v>1.0846</v>
      </c>
    </row>
    <row r="1730" spans="1:18" x14ac:dyDescent="0.4">
      <c r="A1730">
        <v>1</v>
      </c>
      <c r="B1730" t="s">
        <v>12</v>
      </c>
      <c r="C1730">
        <v>0</v>
      </c>
      <c r="D1730">
        <v>16.34</v>
      </c>
      <c r="E1730">
        <v>428.483</v>
      </c>
      <c r="F1730">
        <v>1343.627</v>
      </c>
      <c r="G1730">
        <v>10.352</v>
      </c>
      <c r="H1730">
        <f>E1730/F1730</f>
        <v>0.31890026026568385</v>
      </c>
      <c r="I1730">
        <v>6.5743393338665058E-3</v>
      </c>
      <c r="J1730">
        <v>0.3683977257058304</v>
      </c>
      <c r="K1730" t="s">
        <v>219</v>
      </c>
      <c r="L1730" s="21">
        <f>IF(G1733&gt;3,C1733,IF(G1734&gt;3,#REF!,IF(G1735&gt;3,C1735,IF(G1736&gt;3,#REF!,#REF!))))</f>
        <v>20</v>
      </c>
      <c r="Q1730" t="s">
        <v>28</v>
      </c>
      <c r="R1730">
        <v>1.0726</v>
      </c>
    </row>
    <row r="1731" spans="1:18" x14ac:dyDescent="0.4">
      <c r="A1731">
        <v>2</v>
      </c>
      <c r="B1731" t="s">
        <v>14</v>
      </c>
      <c r="C1731">
        <v>5</v>
      </c>
      <c r="D1731">
        <v>16.510000000000002</v>
      </c>
      <c r="E1731">
        <v>647.78499999999997</v>
      </c>
      <c r="F1731">
        <v>633.47400000000005</v>
      </c>
      <c r="G1731">
        <v>9.468</v>
      </c>
      <c r="H1731">
        <f>E1731/F1731</f>
        <v>1.0225912981432543</v>
      </c>
      <c r="I1731">
        <v>0.93985754955461265</v>
      </c>
      <c r="J1731">
        <v>0.47042142904563816</v>
      </c>
      <c r="K1731" t="s">
        <v>220</v>
      </c>
      <c r="L1731" s="22">
        <f>IF(G1733&gt;10,C1733,IF(G1734&gt;10,#REF!,IF(G1735&gt;10,C1735,IF(G1736&gt;10,#REF!,#REF!))))</f>
        <v>20</v>
      </c>
      <c r="Q1731" t="s">
        <v>29</v>
      </c>
      <c r="R1731">
        <v>1.1534</v>
      </c>
    </row>
    <row r="1732" spans="1:18" x14ac:dyDescent="0.4">
      <c r="A1732">
        <v>3</v>
      </c>
      <c r="B1732" t="s">
        <v>15</v>
      </c>
      <c r="C1732">
        <v>10</v>
      </c>
      <c r="D1732">
        <v>16.53</v>
      </c>
      <c r="E1732">
        <v>317.67099999999999</v>
      </c>
      <c r="F1732">
        <v>645.63699999999994</v>
      </c>
      <c r="G1732">
        <v>3.895</v>
      </c>
      <c r="H1732">
        <f>E1732/F1732</f>
        <v>0.49202725370448103</v>
      </c>
      <c r="I1732">
        <v>46.881572463100106</v>
      </c>
      <c r="J1732">
        <v>3</v>
      </c>
      <c r="Q1732" t="s">
        <v>173</v>
      </c>
      <c r="R1732">
        <v>1.1053999999999999</v>
      </c>
    </row>
    <row r="1733" spans="1:18" x14ac:dyDescent="0.4">
      <c r="A1733">
        <v>4</v>
      </c>
      <c r="B1733" t="s">
        <v>17</v>
      </c>
      <c r="C1733">
        <v>20</v>
      </c>
      <c r="D1733">
        <v>16.52</v>
      </c>
      <c r="E1733">
        <v>1080.066</v>
      </c>
      <c r="F1733">
        <v>750.96400000000006</v>
      </c>
      <c r="G1733">
        <v>15.433999999999999</v>
      </c>
      <c r="H1733">
        <f>E1733/F1733</f>
        <v>1.4382393829797433</v>
      </c>
      <c r="I1733">
        <v>10.37471950434117</v>
      </c>
      <c r="J1733">
        <v>0.66388896271602116</v>
      </c>
      <c r="Q1733" t="s">
        <v>172</v>
      </c>
      <c r="R1733" s="10">
        <v>1.0463</v>
      </c>
    </row>
    <row r="1734" spans="1:18" x14ac:dyDescent="0.4">
      <c r="A1734">
        <v>5</v>
      </c>
      <c r="B1734" t="s">
        <v>18</v>
      </c>
      <c r="C1734">
        <v>40</v>
      </c>
      <c r="D1734">
        <v>16.32</v>
      </c>
      <c r="E1734">
        <v>1561.6590000000001</v>
      </c>
      <c r="F1734">
        <v>827.30499999999995</v>
      </c>
      <c r="G1734">
        <v>21.969000000000001</v>
      </c>
      <c r="H1734">
        <f t="shared" ref="H1734:H1735" si="329">E1734/F1734</f>
        <v>1.8876460313910834</v>
      </c>
      <c r="Q1734" t="s">
        <v>171</v>
      </c>
      <c r="R1734">
        <v>1.1154999999999999</v>
      </c>
    </row>
    <row r="1735" spans="1:18" x14ac:dyDescent="0.4">
      <c r="A1735">
        <v>6</v>
      </c>
      <c r="B1735" t="s">
        <v>19</v>
      </c>
      <c r="C1735">
        <v>60</v>
      </c>
      <c r="D1735">
        <v>16.32</v>
      </c>
      <c r="E1735">
        <v>2938.002</v>
      </c>
      <c r="F1735">
        <v>802.20399999999995</v>
      </c>
      <c r="G1735">
        <v>39.515000000000001</v>
      </c>
      <c r="H1735">
        <f t="shared" si="329"/>
        <v>3.6624125534153409</v>
      </c>
      <c r="Q1735" t="s">
        <v>170</v>
      </c>
      <c r="R1735">
        <v>1.0873999999999999</v>
      </c>
    </row>
    <row r="1736" spans="1:18" x14ac:dyDescent="0.4">
      <c r="A1736">
        <v>7</v>
      </c>
      <c r="B1736" t="s">
        <v>20</v>
      </c>
      <c r="C1736">
        <v>100</v>
      </c>
      <c r="D1736">
        <v>16.32</v>
      </c>
      <c r="E1736">
        <v>3630.5309999999999</v>
      </c>
      <c r="F1736">
        <v>1562.616</v>
      </c>
      <c r="G1736">
        <v>72.215999999999994</v>
      </c>
      <c r="H1736">
        <f>E1737/F1737</f>
        <v>4.5487769369935265</v>
      </c>
      <c r="I1736" s="23" t="s">
        <v>221</v>
      </c>
      <c r="J1736" s="23" t="s">
        <v>222</v>
      </c>
      <c r="K1736" s="9" t="s">
        <v>194</v>
      </c>
      <c r="O1736" s="24" t="s">
        <v>223</v>
      </c>
      <c r="Q1736" t="s">
        <v>169</v>
      </c>
      <c r="R1736">
        <v>1.0898000000000001</v>
      </c>
    </row>
    <row r="1737" spans="1:18" x14ac:dyDescent="0.4">
      <c r="A1737">
        <v>8</v>
      </c>
      <c r="B1737" t="s">
        <v>21</v>
      </c>
      <c r="D1737">
        <v>16.32</v>
      </c>
      <c r="E1737">
        <v>2780.8220000000001</v>
      </c>
      <c r="F1737">
        <v>611.33399999999995</v>
      </c>
      <c r="G1737">
        <v>35.978999999999999</v>
      </c>
      <c r="I1737">
        <f>AVERAGE(I1740:I1742)</f>
        <v>42.3534653755639</v>
      </c>
      <c r="J1737">
        <v>88</v>
      </c>
      <c r="Q1737" t="s">
        <v>168</v>
      </c>
      <c r="R1737">
        <v>1.0536000000000001</v>
      </c>
    </row>
    <row r="1738" spans="1:18" x14ac:dyDescent="0.4">
      <c r="A1738">
        <v>9</v>
      </c>
      <c r="B1738" t="s">
        <v>22</v>
      </c>
      <c r="I1738" s="23" t="s">
        <v>224</v>
      </c>
      <c r="J1738" s="9" t="s">
        <v>225</v>
      </c>
      <c r="K1738" s="9" t="s">
        <v>226</v>
      </c>
      <c r="Q1738" t="s">
        <v>167</v>
      </c>
      <c r="R1738" s="10">
        <v>1.1217999999999999</v>
      </c>
    </row>
    <row r="1739" spans="1:18" x14ac:dyDescent="0.4">
      <c r="A1739">
        <v>10</v>
      </c>
      <c r="B1739" t="s">
        <v>22</v>
      </c>
      <c r="L1739" s="23" t="s">
        <v>227</v>
      </c>
      <c r="M1739" s="23" t="s">
        <v>228</v>
      </c>
      <c r="N1739" s="9" t="s">
        <v>231</v>
      </c>
      <c r="O1739" s="9"/>
      <c r="P1739" s="9"/>
      <c r="Q1739" t="s">
        <v>166</v>
      </c>
      <c r="R1739">
        <v>1.198</v>
      </c>
    </row>
    <row r="1740" spans="1:18" x14ac:dyDescent="0.4">
      <c r="A1740">
        <v>11</v>
      </c>
      <c r="B1740" t="s">
        <v>24</v>
      </c>
      <c r="D1740">
        <v>16.309999999999999</v>
      </c>
      <c r="E1740">
        <v>508.88200000000001</v>
      </c>
      <c r="F1740">
        <v>235.495</v>
      </c>
      <c r="G1740">
        <v>3.5470000000000002</v>
      </c>
      <c r="H1740">
        <f t="shared" ref="H1740:H1745" si="330">E1740/F1740</f>
        <v>2.1609036285271448</v>
      </c>
      <c r="I1740">
        <f>((H1740-$J$1729)/$I$1729)</f>
        <v>40.559167191233371</v>
      </c>
      <c r="J1740">
        <f>(I1740-IF(I1737&gt;0,I1737,0))</f>
        <v>-1.794298184330529</v>
      </c>
      <c r="K1740">
        <f>J1740*1.1</f>
        <v>-1.9737280027635822</v>
      </c>
      <c r="L1740">
        <f>AVERAGE(K1740:K1742)</f>
        <v>0</v>
      </c>
      <c r="M1740">
        <f>STDEV(K1741:K1742)</f>
        <v>52.360752340729348</v>
      </c>
      <c r="N1740" t="str">
        <f>_xlfn.CONCAT(ROUND(L1740,1)," ± ",ROUND(M1740,1))</f>
        <v>0 ± 52.4</v>
      </c>
      <c r="Q1740" t="s">
        <v>165</v>
      </c>
      <c r="R1740">
        <v>1.1537999999999999</v>
      </c>
    </row>
    <row r="1741" spans="1:18" x14ac:dyDescent="0.4">
      <c r="A1741">
        <v>12</v>
      </c>
      <c r="B1741" t="s">
        <v>25</v>
      </c>
      <c r="D1741">
        <v>16.600000000000001</v>
      </c>
      <c r="E1741">
        <v>209.62299999999999</v>
      </c>
      <c r="F1741">
        <v>273.33</v>
      </c>
      <c r="G1741">
        <v>2.1150000000000002</v>
      </c>
      <c r="H1741">
        <f t="shared" si="330"/>
        <v>0.76692276735082132</v>
      </c>
      <c r="I1741">
        <f t="shared" ref="I1741:I1745" si="331">((H1741-$J$1729)/$I$1729)</f>
        <v>9.5918480603117864</v>
      </c>
      <c r="J1741">
        <f>(I1741-IF(I1737&gt;0,I1737,0))</f>
        <v>-32.76161731525211</v>
      </c>
      <c r="K1741">
        <f>J1741*1.1</f>
        <v>-36.037779046777324</v>
      </c>
      <c r="Q1741" t="s">
        <v>164</v>
      </c>
      <c r="R1741">
        <v>1.1183000000000001</v>
      </c>
    </row>
    <row r="1742" spans="1:18" x14ac:dyDescent="0.4">
      <c r="A1742">
        <v>13</v>
      </c>
      <c r="B1742" t="s">
        <v>26</v>
      </c>
      <c r="D1742">
        <v>16.52</v>
      </c>
      <c r="E1742">
        <v>491.09100000000001</v>
      </c>
      <c r="F1742">
        <v>129.33000000000001</v>
      </c>
      <c r="G1742">
        <v>3.5819999999999999</v>
      </c>
      <c r="H1742">
        <f t="shared" si="330"/>
        <v>3.7971932266295521</v>
      </c>
      <c r="I1742">
        <f t="shared" si="331"/>
        <v>76.909380875146539</v>
      </c>
      <c r="J1742">
        <f>(I1742-IF(I1737&gt;0,I1737,0))</f>
        <v>34.555915499582639</v>
      </c>
      <c r="K1742" s="30">
        <f>J1742*1.1</f>
        <v>38.011507049540903</v>
      </c>
      <c r="L1742" s="25" t="s">
        <v>227</v>
      </c>
      <c r="M1742" s="25" t="s">
        <v>228</v>
      </c>
      <c r="N1742" s="26" t="s">
        <v>229</v>
      </c>
      <c r="O1742" s="26" t="s">
        <v>230</v>
      </c>
      <c r="P1742" s="26" t="s">
        <v>231</v>
      </c>
      <c r="Q1742" t="s">
        <v>163</v>
      </c>
      <c r="R1742">
        <v>1.1448</v>
      </c>
    </row>
    <row r="1743" spans="1:18" x14ac:dyDescent="0.4">
      <c r="A1743">
        <v>14</v>
      </c>
      <c r="B1743" t="s">
        <v>27</v>
      </c>
      <c r="D1743">
        <v>16.72</v>
      </c>
      <c r="E1743">
        <v>550.03499999999997</v>
      </c>
      <c r="F1743">
        <v>253.72800000000001</v>
      </c>
      <c r="G1743">
        <v>3.7170000000000001</v>
      </c>
      <c r="H1743">
        <f t="shared" si="330"/>
        <v>2.1678135641316683</v>
      </c>
      <c r="I1743">
        <f t="shared" si="331"/>
        <v>40.712671580711735</v>
      </c>
      <c r="J1743">
        <f>(I1743-IF($I$1737&gt;0,$I$1737))</f>
        <v>-1.6407937948521649</v>
      </c>
      <c r="K1743">
        <f>J1743/R1729*1.1</f>
        <v>-1.6640910698297822</v>
      </c>
      <c r="L1743" s="27">
        <f>AVERAGE(K1743:K1745)</f>
        <v>14.013685318281887</v>
      </c>
      <c r="M1743" s="27">
        <f>STDEV(K1743:K1745)</f>
        <v>13.689843628741642</v>
      </c>
      <c r="N1743" s="28">
        <f>L1743/J1737*100</f>
        <v>15.924642407138508</v>
      </c>
      <c r="O1743" s="29">
        <f>M1743/J1737*100</f>
        <v>15.55664048720641</v>
      </c>
      <c r="P1743" s="29" t="str">
        <f>_xlfn.CONCAT(ROUND(N1743,1)," ± ",ROUND(O1743,1))</f>
        <v>15.9 ± 15.6</v>
      </c>
      <c r="Q1743" t="s">
        <v>162</v>
      </c>
      <c r="R1743">
        <v>1.0492999999999999</v>
      </c>
    </row>
    <row r="1744" spans="1:18" x14ac:dyDescent="0.4">
      <c r="A1744">
        <v>15</v>
      </c>
      <c r="B1744" t="s">
        <v>28</v>
      </c>
      <c r="D1744">
        <v>16.52</v>
      </c>
      <c r="E1744">
        <v>442.36200000000002</v>
      </c>
      <c r="F1744">
        <v>141.602</v>
      </c>
      <c r="G1744">
        <v>4.9409999999999998</v>
      </c>
      <c r="H1744">
        <f t="shared" si="330"/>
        <v>3.1239812996991567</v>
      </c>
      <c r="I1744">
        <f t="shared" si="331"/>
        <v>61.953961353530005</v>
      </c>
      <c r="J1744">
        <f t="shared" ref="J1744:J1745" si="332">(I1744-IF($I$1737&gt;0,$I$1737))</f>
        <v>19.600495977966105</v>
      </c>
      <c r="K1744">
        <f>J1744/R1730*1.1</f>
        <v>20.101198560285958</v>
      </c>
      <c r="Q1744" t="s">
        <v>161</v>
      </c>
      <c r="R1744">
        <v>1.0704</v>
      </c>
    </row>
    <row r="1745" spans="1:18" x14ac:dyDescent="0.4">
      <c r="A1745">
        <v>16</v>
      </c>
      <c r="B1745" t="s">
        <v>29</v>
      </c>
      <c r="D1745">
        <v>17.2</v>
      </c>
      <c r="E1745">
        <v>639.73500000000001</v>
      </c>
      <c r="F1745">
        <v>190.637</v>
      </c>
      <c r="G1745">
        <v>5.7140000000000004</v>
      </c>
      <c r="H1745">
        <f t="shared" si="330"/>
        <v>3.3557756364189535</v>
      </c>
      <c r="I1745">
        <f t="shared" si="331"/>
        <v>67.103278247224651</v>
      </c>
      <c r="J1745">
        <f t="shared" si="332"/>
        <v>24.749812871660751</v>
      </c>
      <c r="K1745" s="30">
        <f>J1745/R1731*1.1</f>
        <v>23.603948464389482</v>
      </c>
      <c r="Q1745" t="s">
        <v>160</v>
      </c>
      <c r="R1745">
        <v>1.1589</v>
      </c>
    </row>
    <row r="1746" spans="1:18" x14ac:dyDescent="0.4">
      <c r="A1746">
        <v>17</v>
      </c>
      <c r="B1746" t="s">
        <v>22</v>
      </c>
      <c r="L1746" s="23" t="s">
        <v>227</v>
      </c>
      <c r="M1746" s="23" t="s">
        <v>228</v>
      </c>
      <c r="N1746" s="9" t="s">
        <v>231</v>
      </c>
      <c r="Q1746" t="s">
        <v>159</v>
      </c>
      <c r="R1746">
        <v>1.0206</v>
      </c>
    </row>
    <row r="1747" spans="1:18" x14ac:dyDescent="0.4">
      <c r="A1747">
        <v>18</v>
      </c>
      <c r="B1747" t="s">
        <v>173</v>
      </c>
      <c r="D1747">
        <v>16.32</v>
      </c>
      <c r="E1747">
        <v>415.91300000000001</v>
      </c>
      <c r="F1747">
        <v>73.510999999999996</v>
      </c>
      <c r="G1747">
        <v>5.3440000000000003</v>
      </c>
      <c r="H1747">
        <f t="shared" ref="H1747:H1749" si="333">E1747/F1747</f>
        <v>5.6578335215137878</v>
      </c>
      <c r="I1747">
        <f t="shared" ref="I1747:I1749" si="334">((H1747-$J$1729)/$I$1729)</f>
        <v>118.24355080837633</v>
      </c>
      <c r="J1747">
        <f>(I1747-IF($I$1737&gt;0,$I$1737))</f>
        <v>75.890085432812427</v>
      </c>
      <c r="K1747">
        <f>J1747/R1731*1.1</f>
        <v>72.376533705647375</v>
      </c>
      <c r="L1747" t="e">
        <f>AVERAGE(K1747:K1749)</f>
        <v>#DIV/0!</v>
      </c>
      <c r="M1747" t="e">
        <f>STDEV(K1747:K1749)</f>
        <v>#DIV/0!</v>
      </c>
      <c r="N1747" t="e">
        <f>_xlfn.CONCAT(ROUND(L1747,1)," ± ",ROUND(M1747,1))</f>
        <v>#DIV/0!</v>
      </c>
      <c r="Q1747" t="s">
        <v>158</v>
      </c>
      <c r="R1747">
        <v>1.1289</v>
      </c>
    </row>
    <row r="1748" spans="1:18" x14ac:dyDescent="0.4">
      <c r="A1748">
        <v>19</v>
      </c>
      <c r="B1748" t="s">
        <v>172</v>
      </c>
      <c r="D1748">
        <v>16.53</v>
      </c>
      <c r="E1748">
        <v>282.19400000000002</v>
      </c>
      <c r="F1748">
        <v>168.77099999999999</v>
      </c>
      <c r="G1748">
        <v>3.3170000000000002</v>
      </c>
      <c r="H1748">
        <f t="shared" si="333"/>
        <v>1.6720526630760026</v>
      </c>
      <c r="I1748">
        <f t="shared" si="334"/>
        <v>29.699330965210898</v>
      </c>
      <c r="J1748">
        <f t="shared" ref="J1748:J1749" si="335">(I1748-IF($I$1737&gt;0,$I$1737))</f>
        <v>-12.654134410353002</v>
      </c>
      <c r="K1748">
        <f>J1748/R1732*1.1</f>
        <v>-12.592317578603495</v>
      </c>
      <c r="Q1748" t="s">
        <v>157</v>
      </c>
      <c r="R1748">
        <v>1.1950000000000001</v>
      </c>
    </row>
    <row r="1749" spans="1:18" x14ac:dyDescent="0.4">
      <c r="A1749">
        <v>20</v>
      </c>
      <c r="B1749" t="s">
        <v>171</v>
      </c>
      <c r="D1749">
        <v>17.149999999999999</v>
      </c>
      <c r="E1749">
        <v>111.44799999999999</v>
      </c>
      <c r="G1749">
        <v>1.8680000000000001</v>
      </c>
      <c r="H1749" t="e">
        <f t="shared" si="333"/>
        <v>#DIV/0!</v>
      </c>
      <c r="I1749" t="e">
        <f t="shared" si="334"/>
        <v>#DIV/0!</v>
      </c>
      <c r="J1749" t="e">
        <f t="shared" si="335"/>
        <v>#DIV/0!</v>
      </c>
      <c r="K1749" t="e">
        <f>J1749/R1733*1.1</f>
        <v>#DIV/0!</v>
      </c>
      <c r="L1749" s="23"/>
      <c r="M1749" s="23"/>
      <c r="N1749" s="9"/>
      <c r="Q1749" t="s">
        <v>156</v>
      </c>
      <c r="R1749">
        <v>1.1716</v>
      </c>
    </row>
    <row r="1750" spans="1:18" x14ac:dyDescent="0.4">
      <c r="A1750">
        <v>21</v>
      </c>
      <c r="B1750" t="s">
        <v>22</v>
      </c>
      <c r="L1750" s="23" t="s">
        <v>227</v>
      </c>
      <c r="M1750" s="23" t="s">
        <v>228</v>
      </c>
      <c r="N1750" s="9" t="s">
        <v>231</v>
      </c>
    </row>
    <row r="1751" spans="1:18" x14ac:dyDescent="0.4">
      <c r="A1751">
        <v>22</v>
      </c>
      <c r="B1751" t="s">
        <v>170</v>
      </c>
      <c r="D1751">
        <v>17.07</v>
      </c>
      <c r="E1751">
        <v>264.774</v>
      </c>
      <c r="F1751">
        <v>163.196</v>
      </c>
      <c r="G1751">
        <v>3.6349999999999998</v>
      </c>
      <c r="H1751">
        <f>E1751/F1751</f>
        <v>1.6224294713105714</v>
      </c>
      <c r="I1751">
        <f>((H1751-$J$1729)/$I$1729)</f>
        <v>28.596950539127949</v>
      </c>
      <c r="J1751">
        <f>(I1751-IF($I$1737&gt;0,$I$1737))</f>
        <v>-13.756514836435951</v>
      </c>
      <c r="K1751">
        <f t="shared" ref="K1751:K1756" si="336">J1751/R1734*1.1</f>
        <v>-13.565366490434377</v>
      </c>
      <c r="L1751">
        <f>AVERAGE(K1751:K1753)</f>
        <v>-6.8693604927204417</v>
      </c>
      <c r="M1751">
        <f>STDEV(K1752:K1753)</f>
        <v>38.031260652165031</v>
      </c>
      <c r="N1751" t="str">
        <f>_xlfn.CONCAT(ROUND(L1751,1)," ± ",ROUND(M1751,1))</f>
        <v>-6.9 ± 38</v>
      </c>
    </row>
    <row r="1752" spans="1:18" x14ac:dyDescent="0.4">
      <c r="A1752">
        <v>23</v>
      </c>
      <c r="B1752" t="s">
        <v>169</v>
      </c>
      <c r="D1752">
        <v>17.010000000000002</v>
      </c>
      <c r="E1752">
        <v>189.61699999999999</v>
      </c>
      <c r="F1752">
        <v>57.780999999999999</v>
      </c>
      <c r="G1752">
        <v>1.319</v>
      </c>
      <c r="H1752">
        <f t="shared" ref="H1752:H1756" si="337">E1752/F1752</f>
        <v>3.2816496772295389</v>
      </c>
      <c r="I1752">
        <f t="shared" ref="I1752:I1756" si="338">((H1752-$J$1729)/$I$1729)</f>
        <v>65.456568239909913</v>
      </c>
      <c r="J1752">
        <f t="shared" ref="J1752:J1753" si="339">(I1752-IF($I$1737&gt;0,$I$1737))</f>
        <v>23.103102864346013</v>
      </c>
      <c r="K1752">
        <f t="shared" si="336"/>
        <v>23.370804810355544</v>
      </c>
    </row>
    <row r="1753" spans="1:18" x14ac:dyDescent="0.4">
      <c r="A1753">
        <v>24</v>
      </c>
      <c r="B1753" t="s">
        <v>168</v>
      </c>
      <c r="D1753">
        <v>16.52</v>
      </c>
      <c r="E1753">
        <v>169.41499999999999</v>
      </c>
      <c r="F1753">
        <v>191.36099999999999</v>
      </c>
      <c r="G1753">
        <v>1.478</v>
      </c>
      <c r="H1753">
        <f t="shared" si="337"/>
        <v>0.88531623476047894</v>
      </c>
      <c r="I1753">
        <f t="shared" si="338"/>
        <v>12.221961851972718</v>
      </c>
      <c r="J1753">
        <f t="shared" si="339"/>
        <v>-30.131503523591181</v>
      </c>
      <c r="K1753">
        <f t="shared" si="336"/>
        <v>-30.41351979808249</v>
      </c>
      <c r="L1753" s="23" t="s">
        <v>227</v>
      </c>
      <c r="M1753" s="23" t="s">
        <v>228</v>
      </c>
      <c r="N1753" s="9" t="s">
        <v>231</v>
      </c>
    </row>
    <row r="1754" spans="1:18" x14ac:dyDescent="0.4">
      <c r="A1754">
        <v>25</v>
      </c>
      <c r="B1754" t="s">
        <v>167</v>
      </c>
      <c r="D1754">
        <v>16.72</v>
      </c>
      <c r="E1754">
        <v>252.928</v>
      </c>
      <c r="F1754">
        <v>113.81</v>
      </c>
      <c r="G1754">
        <v>3.08</v>
      </c>
      <c r="H1754">
        <f t="shared" si="337"/>
        <v>2.2223706176961602</v>
      </c>
      <c r="I1754">
        <f t="shared" si="338"/>
        <v>41.924657868061985</v>
      </c>
      <c r="J1754">
        <f>(I1754-IF($I$1737&gt;0,$I$1737))</f>
        <v>-0.4288075075019151</v>
      </c>
      <c r="K1754">
        <f t="shared" si="336"/>
        <v>-0.44769196872827127</v>
      </c>
      <c r="L1754">
        <f>AVERAGE(K1754:K1756)</f>
        <v>23.641403590488022</v>
      </c>
      <c r="M1754">
        <f>STDEV(K1754:K1756)</f>
        <v>22.216187408929272</v>
      </c>
      <c r="N1754" t="str">
        <f>_xlfn.CONCAT(ROUND(L1754,1)," ± ",ROUND(M1754,1))</f>
        <v>23.6 ± 22.2</v>
      </c>
    </row>
    <row r="1755" spans="1:18" x14ac:dyDescent="0.4">
      <c r="A1755">
        <v>26</v>
      </c>
      <c r="B1755" t="s">
        <v>166</v>
      </c>
      <c r="D1755">
        <v>16.059999999999999</v>
      </c>
      <c r="E1755">
        <v>300.94200000000001</v>
      </c>
      <c r="F1755">
        <v>85.271000000000001</v>
      </c>
      <c r="G1755">
        <v>3.4</v>
      </c>
      <c r="H1755">
        <f t="shared" si="337"/>
        <v>3.5292420635386006</v>
      </c>
      <c r="I1755">
        <f t="shared" si="338"/>
        <v>70.956839193952305</v>
      </c>
      <c r="J1755">
        <f t="shared" ref="J1755:J1756" si="340">(I1755-IF($I$1737&gt;0,$I$1737))</f>
        <v>28.603373818388405</v>
      </c>
      <c r="K1755">
        <f t="shared" si="336"/>
        <v>28.047522909812134</v>
      </c>
    </row>
    <row r="1756" spans="1:18" x14ac:dyDescent="0.4">
      <c r="A1756">
        <v>27</v>
      </c>
      <c r="B1756" t="s">
        <v>165</v>
      </c>
      <c r="D1756">
        <v>17.11</v>
      </c>
      <c r="E1756">
        <v>375.73399999999998</v>
      </c>
      <c r="F1756">
        <v>86.066000000000003</v>
      </c>
      <c r="G1756">
        <v>2.6379999999999999</v>
      </c>
      <c r="H1756">
        <f t="shared" si="337"/>
        <v>4.365649617735226</v>
      </c>
      <c r="I1756">
        <f t="shared" si="338"/>
        <v>89.537653590832505</v>
      </c>
      <c r="J1756">
        <f t="shared" si="340"/>
        <v>47.184188215268605</v>
      </c>
      <c r="K1756">
        <f t="shared" si="336"/>
        <v>43.324379830380195</v>
      </c>
      <c r="L1756" s="23"/>
      <c r="M1756" s="23"/>
      <c r="N1756" s="9"/>
    </row>
    <row r="1757" spans="1:18" x14ac:dyDescent="0.4">
      <c r="A1757">
        <v>28</v>
      </c>
      <c r="B1757" t="s">
        <v>22</v>
      </c>
      <c r="L1757" s="23" t="s">
        <v>227</v>
      </c>
      <c r="M1757" s="23" t="s">
        <v>228</v>
      </c>
      <c r="N1757" s="9" t="s">
        <v>231</v>
      </c>
    </row>
    <row r="1758" spans="1:18" x14ac:dyDescent="0.4">
      <c r="A1758">
        <v>29</v>
      </c>
      <c r="B1758" t="s">
        <v>164</v>
      </c>
      <c r="D1758">
        <v>16.52</v>
      </c>
      <c r="E1758">
        <v>188.48400000000001</v>
      </c>
      <c r="F1758">
        <v>43.273000000000003</v>
      </c>
      <c r="G1758">
        <v>1.37</v>
      </c>
      <c r="H1758">
        <f>E1758/F1758</f>
        <v>4.3556952372148912</v>
      </c>
      <c r="I1758">
        <f>((H1758-$J$1729)/$I$1729)</f>
        <v>89.316516782638644</v>
      </c>
      <c r="J1758">
        <f>(I1758-IF($I$1737&gt;0,$I$1737))</f>
        <v>46.963051407074744</v>
      </c>
      <c r="K1758">
        <f>J1758/R1740*1.1</f>
        <v>44.773233270742089</v>
      </c>
      <c r="L1758">
        <f>AVERAGE(K1758:K1760)</f>
        <v>8.7299684051678561</v>
      </c>
      <c r="M1758">
        <f>STDEV(K1759:K1760)</f>
        <v>13.578173400164337</v>
      </c>
      <c r="N1758" t="str">
        <f>_xlfn.CONCAT(ROUND(L1758,1)," ± ",ROUND(M1758,1))</f>
        <v>8.7 ± 13.6</v>
      </c>
    </row>
    <row r="1759" spans="1:18" x14ac:dyDescent="0.4">
      <c r="A1759">
        <v>30</v>
      </c>
      <c r="B1759" t="s">
        <v>163</v>
      </c>
      <c r="D1759">
        <v>16.32</v>
      </c>
      <c r="E1759">
        <v>332.80399999999997</v>
      </c>
      <c r="F1759">
        <v>147.53</v>
      </c>
      <c r="G1759">
        <v>2.153</v>
      </c>
      <c r="H1759">
        <f t="shared" ref="H1759:H1763" si="341">E1759/F1759</f>
        <v>2.2558394902731647</v>
      </c>
      <c r="I1759">
        <f t="shared" ref="I1759:I1767" si="342">((H1759-$J$1729)/$I$1729)</f>
        <v>42.668169695885531</v>
      </c>
      <c r="J1759">
        <f t="shared" ref="J1759:J1760" si="343">(I1759-IF($I$1737&gt;0,$I$1737))</f>
        <v>0.31470432032163131</v>
      </c>
      <c r="K1759">
        <f t="shared" ref="K1759:K1763" si="344">J1759/R1741*1.1</f>
        <v>0.30955445976374357</v>
      </c>
    </row>
    <row r="1760" spans="1:18" x14ac:dyDescent="0.4">
      <c r="A1760">
        <v>31</v>
      </c>
      <c r="B1760" t="s">
        <v>162</v>
      </c>
      <c r="D1760">
        <v>16.309999999999999</v>
      </c>
      <c r="E1760">
        <v>137.012</v>
      </c>
      <c r="F1760">
        <v>100.998</v>
      </c>
      <c r="G1760">
        <v>1.504</v>
      </c>
      <c r="H1760">
        <f t="shared" si="341"/>
        <v>1.3565813184419493</v>
      </c>
      <c r="I1760">
        <f t="shared" si="342"/>
        <v>22.691127281768814</v>
      </c>
      <c r="J1760">
        <f t="shared" si="343"/>
        <v>-19.662338093795086</v>
      </c>
      <c r="K1760">
        <f t="shared" si="344"/>
        <v>-18.892882515002267</v>
      </c>
      <c r="L1760" s="23" t="s">
        <v>227</v>
      </c>
      <c r="M1760" s="23" t="s">
        <v>228</v>
      </c>
      <c r="N1760" s="9" t="s">
        <v>231</v>
      </c>
    </row>
    <row r="1761" spans="1:14" x14ac:dyDescent="0.4">
      <c r="A1761">
        <v>32</v>
      </c>
      <c r="B1761" t="s">
        <v>161</v>
      </c>
      <c r="D1761">
        <v>16.39</v>
      </c>
      <c r="E1761">
        <v>196.066</v>
      </c>
      <c r="F1761">
        <v>62.627000000000002</v>
      </c>
      <c r="G1761">
        <v>2.9390000000000001</v>
      </c>
      <c r="H1761">
        <f t="shared" si="341"/>
        <v>3.1306944289204335</v>
      </c>
      <c r="I1761">
        <f t="shared" si="342"/>
        <v>62.103093684361987</v>
      </c>
      <c r="J1761">
        <f>(I1761-IF($I$1737&gt;0,$I$1737))</f>
        <v>19.749628308798087</v>
      </c>
      <c r="K1761">
        <f t="shared" si="344"/>
        <v>20.703889392621651</v>
      </c>
      <c r="L1761">
        <f>AVERAGE(K1761:K1763)</f>
        <v>-4.1385831471184105</v>
      </c>
      <c r="M1761">
        <f>STDEV(K1761:K1763)</f>
        <v>22.236283873486091</v>
      </c>
      <c r="N1761" t="str">
        <f>_xlfn.CONCAT(ROUND(L1761,1)," ± ",ROUND(M1761,1))</f>
        <v>-4.1 ± 22.2</v>
      </c>
    </row>
    <row r="1762" spans="1:14" x14ac:dyDescent="0.4">
      <c r="A1762">
        <v>33</v>
      </c>
      <c r="B1762" t="s">
        <v>160</v>
      </c>
      <c r="D1762">
        <v>16.41</v>
      </c>
      <c r="E1762">
        <v>205.52500000000001</v>
      </c>
      <c r="F1762">
        <v>116.61</v>
      </c>
      <c r="G1762">
        <v>3.4049999999999998</v>
      </c>
      <c r="H1762">
        <f t="shared" si="341"/>
        <v>1.7624989280507675</v>
      </c>
      <c r="I1762">
        <f t="shared" si="342"/>
        <v>31.708596967119909</v>
      </c>
      <c r="J1762">
        <f t="shared" ref="J1762:J1763" si="345">(I1762-IF($I$1737&gt;0,$I$1737))</f>
        <v>-10.64486840844399</v>
      </c>
      <c r="K1762">
        <f t="shared" si="344"/>
        <v>-10.939233229903206</v>
      </c>
    </row>
    <row r="1763" spans="1:14" x14ac:dyDescent="0.4">
      <c r="A1763">
        <v>34</v>
      </c>
      <c r="B1763" t="s">
        <v>159</v>
      </c>
      <c r="D1763">
        <v>16.48</v>
      </c>
      <c r="E1763">
        <v>149.209</v>
      </c>
      <c r="F1763">
        <v>125.41</v>
      </c>
      <c r="G1763">
        <v>2.1440000000000001</v>
      </c>
      <c r="H1763">
        <f t="shared" si="341"/>
        <v>1.1897695558567898</v>
      </c>
      <c r="I1763">
        <f t="shared" si="342"/>
        <v>18.985399871417552</v>
      </c>
      <c r="J1763">
        <f t="shared" si="345"/>
        <v>-23.368065504146347</v>
      </c>
      <c r="K1763">
        <f t="shared" si="344"/>
        <v>-22.180405604073677</v>
      </c>
      <c r="L1763" s="23"/>
      <c r="M1763" s="23"/>
      <c r="N1763" s="9"/>
    </row>
    <row r="1764" spans="1:14" x14ac:dyDescent="0.4">
      <c r="A1764">
        <v>35</v>
      </c>
      <c r="B1764" t="s">
        <v>22</v>
      </c>
      <c r="L1764" s="23" t="s">
        <v>227</v>
      </c>
      <c r="M1764" s="23" t="s">
        <v>228</v>
      </c>
      <c r="N1764" s="9" t="s">
        <v>231</v>
      </c>
    </row>
    <row r="1765" spans="1:14" x14ac:dyDescent="0.4">
      <c r="A1765">
        <v>36</v>
      </c>
      <c r="B1765" t="s">
        <v>158</v>
      </c>
      <c r="D1765">
        <v>16.53</v>
      </c>
      <c r="E1765">
        <v>188.87</v>
      </c>
      <c r="F1765">
        <v>54.508000000000003</v>
      </c>
      <c r="G1765">
        <v>2.5950000000000002</v>
      </c>
      <c r="H1765">
        <f t="shared" ref="H1765:H1767" si="346">E1765/F1765</f>
        <v>3.4649959638952081</v>
      </c>
      <c r="I1765">
        <f t="shared" si="342"/>
        <v>69.529610509553407</v>
      </c>
      <c r="J1765">
        <f>(I1765-IF($I$1737&gt;0,$I$1737))</f>
        <v>27.176145133989507</v>
      </c>
      <c r="K1765">
        <f>J1765/R1746*1.1</f>
        <v>29.290377863402373</v>
      </c>
      <c r="L1765">
        <f>AVERAGE(K1765:K1767)</f>
        <v>53.683733940737966</v>
      </c>
      <c r="M1765">
        <f>STDEV(K1765:K1767)</f>
        <v>23.16495497727756</v>
      </c>
      <c r="N1765" t="str">
        <f>_xlfn.CONCAT(ROUND(L1765,1)," ± ",ROUND(M1765,1))</f>
        <v>53.7 ± 23.2</v>
      </c>
    </row>
    <row r="1766" spans="1:14" x14ac:dyDescent="0.4">
      <c r="A1766">
        <v>37</v>
      </c>
      <c r="B1766" t="s">
        <v>157</v>
      </c>
      <c r="D1766">
        <v>17.09</v>
      </c>
      <c r="E1766">
        <v>194.82499999999999</v>
      </c>
      <c r="F1766">
        <v>34.034999999999997</v>
      </c>
      <c r="G1766">
        <v>2.214</v>
      </c>
      <c r="H1766">
        <f t="shared" si="346"/>
        <v>5.7242544439547531</v>
      </c>
      <c r="I1766">
        <f t="shared" si="342"/>
        <v>119.71909323473636</v>
      </c>
      <c r="J1766">
        <f t="shared" ref="J1766:J1767" si="347">(I1766-IF($I$1737&gt;0,$I$1737))</f>
        <v>77.365627859172463</v>
      </c>
      <c r="K1766">
        <f t="shared" ref="K1766:K1767" si="348">J1766/R1747*1.1</f>
        <v>75.385056820878475</v>
      </c>
    </row>
    <row r="1767" spans="1:14" x14ac:dyDescent="0.4">
      <c r="A1767">
        <v>38</v>
      </c>
      <c r="B1767" t="s">
        <v>156</v>
      </c>
      <c r="D1767">
        <v>17.11</v>
      </c>
      <c r="E1767">
        <v>147.05799999999999</v>
      </c>
      <c r="F1767">
        <v>29.42</v>
      </c>
      <c r="G1767">
        <v>1.7110000000000001</v>
      </c>
      <c r="H1767">
        <f t="shared" si="346"/>
        <v>4.9985723997280758</v>
      </c>
      <c r="I1767">
        <f t="shared" si="342"/>
        <v>103.59804876631843</v>
      </c>
      <c r="J1767">
        <f t="shared" si="347"/>
        <v>61.244583390754528</v>
      </c>
      <c r="K1767">
        <f t="shared" si="348"/>
        <v>56.375767137933039</v>
      </c>
      <c r="L1767" s="23"/>
      <c r="M1767" s="23"/>
      <c r="N1767" s="9"/>
    </row>
    <row r="1769" spans="1:14" x14ac:dyDescent="0.4">
      <c r="A1769" t="s">
        <v>474</v>
      </c>
    </row>
    <row r="1771" spans="1:14" x14ac:dyDescent="0.4">
      <c r="B1771" t="s">
        <v>3</v>
      </c>
      <c r="C1771" t="s">
        <v>4</v>
      </c>
      <c r="D1771" t="s">
        <v>5</v>
      </c>
      <c r="E1771" t="s">
        <v>6</v>
      </c>
      <c r="F1771" t="s">
        <v>7</v>
      </c>
      <c r="G1771" t="s">
        <v>8</v>
      </c>
      <c r="H1771" t="s">
        <v>9</v>
      </c>
      <c r="I1771" t="s">
        <v>10</v>
      </c>
      <c r="J1771" t="s">
        <v>11</v>
      </c>
      <c r="K1771" t="s">
        <v>282</v>
      </c>
    </row>
    <row r="1772" spans="1:14" x14ac:dyDescent="0.4">
      <c r="A1772">
        <v>1</v>
      </c>
      <c r="B1772" t="s">
        <v>12</v>
      </c>
      <c r="F1772">
        <v>3123.66</v>
      </c>
      <c r="K1772" t="s">
        <v>448</v>
      </c>
    </row>
    <row r="1773" spans="1:14" x14ac:dyDescent="0.4">
      <c r="A1773">
        <v>2</v>
      </c>
      <c r="B1773" t="s">
        <v>14</v>
      </c>
      <c r="F1773">
        <v>1988.3620000000001</v>
      </c>
      <c r="K1773" t="s">
        <v>447</v>
      </c>
    </row>
    <row r="1774" spans="1:14" x14ac:dyDescent="0.4">
      <c r="A1774">
        <v>3</v>
      </c>
      <c r="B1774" t="s">
        <v>15</v>
      </c>
      <c r="F1774">
        <v>2172.0509999999999</v>
      </c>
      <c r="K1774" t="s">
        <v>446</v>
      </c>
    </row>
    <row r="1775" spans="1:14" x14ac:dyDescent="0.4">
      <c r="A1775">
        <v>4</v>
      </c>
      <c r="B1775" t="s">
        <v>17</v>
      </c>
      <c r="F1775">
        <v>2307.0230000000001</v>
      </c>
      <c r="K1775" t="s">
        <v>445</v>
      </c>
    </row>
    <row r="1776" spans="1:14" x14ac:dyDescent="0.4">
      <c r="A1776">
        <v>5</v>
      </c>
      <c r="B1776" t="s">
        <v>18</v>
      </c>
      <c r="F1776">
        <v>1818.826</v>
      </c>
      <c r="K1776" t="s">
        <v>444</v>
      </c>
    </row>
    <row r="1777" spans="1:11" x14ac:dyDescent="0.4">
      <c r="A1777">
        <v>6</v>
      </c>
      <c r="B1777" t="s">
        <v>19</v>
      </c>
      <c r="F1777">
        <v>1651.7470000000001</v>
      </c>
      <c r="K1777" t="s">
        <v>443</v>
      </c>
    </row>
    <row r="1778" spans="1:11" x14ac:dyDescent="0.4">
      <c r="A1778">
        <v>7</v>
      </c>
      <c r="B1778" t="s">
        <v>20</v>
      </c>
      <c r="F1778">
        <v>5035.45</v>
      </c>
      <c r="K1778" t="s">
        <v>442</v>
      </c>
    </row>
    <row r="1779" spans="1:11" x14ac:dyDescent="0.4">
      <c r="A1779">
        <v>8</v>
      </c>
      <c r="B1779" t="s">
        <v>21</v>
      </c>
      <c r="F1779">
        <v>2142.0169999999998</v>
      </c>
      <c r="K1779" t="s">
        <v>441</v>
      </c>
    </row>
    <row r="1780" spans="1:11" x14ac:dyDescent="0.4">
      <c r="A1780">
        <v>9</v>
      </c>
      <c r="B1780" t="s">
        <v>22</v>
      </c>
      <c r="K1780" t="s">
        <v>440</v>
      </c>
    </row>
    <row r="1781" spans="1:11" x14ac:dyDescent="0.4">
      <c r="A1781">
        <v>10</v>
      </c>
      <c r="B1781" t="s">
        <v>22</v>
      </c>
      <c r="K1781" t="s">
        <v>439</v>
      </c>
    </row>
    <row r="1782" spans="1:11" x14ac:dyDescent="0.4">
      <c r="A1782">
        <v>11</v>
      </c>
      <c r="B1782" t="s">
        <v>24</v>
      </c>
      <c r="F1782">
        <v>588.62199999999996</v>
      </c>
      <c r="K1782" t="s">
        <v>438</v>
      </c>
    </row>
    <row r="1783" spans="1:11" x14ac:dyDescent="0.4">
      <c r="A1783">
        <v>12</v>
      </c>
      <c r="B1783" t="s">
        <v>25</v>
      </c>
      <c r="F1783">
        <v>886.91800000000001</v>
      </c>
      <c r="K1783" t="s">
        <v>437</v>
      </c>
    </row>
    <row r="1784" spans="1:11" x14ac:dyDescent="0.4">
      <c r="A1784">
        <v>13</v>
      </c>
      <c r="B1784" t="s">
        <v>26</v>
      </c>
      <c r="F1784">
        <v>608.25</v>
      </c>
      <c r="K1784" t="s">
        <v>436</v>
      </c>
    </row>
    <row r="1785" spans="1:11" x14ac:dyDescent="0.4">
      <c r="A1785">
        <v>14</v>
      </c>
      <c r="B1785" t="s">
        <v>27</v>
      </c>
      <c r="F1785">
        <v>780.98599999999999</v>
      </c>
      <c r="K1785" t="s">
        <v>435</v>
      </c>
    </row>
    <row r="1786" spans="1:11" x14ac:dyDescent="0.4">
      <c r="A1786">
        <v>15</v>
      </c>
      <c r="B1786" t="s">
        <v>28</v>
      </c>
      <c r="F1786">
        <v>821.64700000000005</v>
      </c>
      <c r="K1786" t="s">
        <v>434</v>
      </c>
    </row>
    <row r="1787" spans="1:11" x14ac:dyDescent="0.4">
      <c r="A1787">
        <v>16</v>
      </c>
      <c r="B1787" t="s">
        <v>29</v>
      </c>
      <c r="F1787">
        <v>561.06600000000003</v>
      </c>
      <c r="K1787" t="s">
        <v>433</v>
      </c>
    </row>
    <row r="1788" spans="1:11" x14ac:dyDescent="0.4">
      <c r="A1788">
        <v>17</v>
      </c>
      <c r="B1788" t="s">
        <v>22</v>
      </c>
      <c r="K1788" t="s">
        <v>432</v>
      </c>
    </row>
    <row r="1789" spans="1:11" x14ac:dyDescent="0.4">
      <c r="A1789">
        <v>18</v>
      </c>
      <c r="B1789" t="s">
        <v>173</v>
      </c>
      <c r="F1789">
        <v>608.375</v>
      </c>
      <c r="K1789" t="s">
        <v>431</v>
      </c>
    </row>
    <row r="1790" spans="1:11" x14ac:dyDescent="0.4">
      <c r="A1790">
        <v>19</v>
      </c>
      <c r="B1790" t="s">
        <v>172</v>
      </c>
      <c r="F1790">
        <v>605.41099999999994</v>
      </c>
      <c r="K1790" t="s">
        <v>430</v>
      </c>
    </row>
    <row r="1791" spans="1:11" x14ac:dyDescent="0.4">
      <c r="A1791">
        <v>20</v>
      </c>
      <c r="B1791" t="s">
        <v>171</v>
      </c>
      <c r="K1791" t="s">
        <v>429</v>
      </c>
    </row>
    <row r="1792" spans="1:11" x14ac:dyDescent="0.4">
      <c r="A1792">
        <v>21</v>
      </c>
      <c r="B1792" t="s">
        <v>22</v>
      </c>
      <c r="K1792" t="s">
        <v>428</v>
      </c>
    </row>
    <row r="1793" spans="1:11" x14ac:dyDescent="0.4">
      <c r="A1793">
        <v>22</v>
      </c>
      <c r="B1793" t="s">
        <v>170</v>
      </c>
      <c r="F1793">
        <v>586.25400000000002</v>
      </c>
      <c r="K1793" t="s">
        <v>427</v>
      </c>
    </row>
    <row r="1794" spans="1:11" x14ac:dyDescent="0.4">
      <c r="A1794">
        <v>23</v>
      </c>
      <c r="B1794" t="s">
        <v>169</v>
      </c>
      <c r="F1794">
        <v>599.56200000000001</v>
      </c>
      <c r="K1794" t="s">
        <v>426</v>
      </c>
    </row>
    <row r="1795" spans="1:11" x14ac:dyDescent="0.4">
      <c r="A1795">
        <v>24</v>
      </c>
      <c r="B1795" t="s">
        <v>168</v>
      </c>
      <c r="F1795">
        <v>676.62400000000002</v>
      </c>
      <c r="K1795" t="s">
        <v>425</v>
      </c>
    </row>
    <row r="1796" spans="1:11" x14ac:dyDescent="0.4">
      <c r="A1796">
        <v>25</v>
      </c>
      <c r="B1796" t="s">
        <v>167</v>
      </c>
      <c r="F1796">
        <v>577.73299999999995</v>
      </c>
      <c r="K1796" t="s">
        <v>424</v>
      </c>
    </row>
    <row r="1797" spans="1:11" x14ac:dyDescent="0.4">
      <c r="A1797">
        <v>26</v>
      </c>
      <c r="B1797" t="s">
        <v>166</v>
      </c>
      <c r="F1797">
        <v>839.12699999999995</v>
      </c>
      <c r="K1797" t="s">
        <v>423</v>
      </c>
    </row>
    <row r="1798" spans="1:11" x14ac:dyDescent="0.4">
      <c r="A1798">
        <v>27</v>
      </c>
      <c r="B1798" t="s">
        <v>165</v>
      </c>
      <c r="F1798">
        <v>585.35199999999998</v>
      </c>
      <c r="K1798" t="s">
        <v>422</v>
      </c>
    </row>
    <row r="1799" spans="1:11" x14ac:dyDescent="0.4">
      <c r="A1799">
        <v>28</v>
      </c>
      <c r="B1799" t="s">
        <v>22</v>
      </c>
      <c r="K1799" t="s">
        <v>421</v>
      </c>
    </row>
    <row r="1800" spans="1:11" x14ac:dyDescent="0.4">
      <c r="A1800">
        <v>29</v>
      </c>
      <c r="B1800" t="s">
        <v>164</v>
      </c>
      <c r="F1800">
        <v>346.27699999999999</v>
      </c>
      <c r="K1800" t="s">
        <v>420</v>
      </c>
    </row>
    <row r="1801" spans="1:11" x14ac:dyDescent="0.4">
      <c r="A1801">
        <v>30</v>
      </c>
      <c r="B1801" t="s">
        <v>163</v>
      </c>
      <c r="F1801">
        <v>693.22799999999995</v>
      </c>
      <c r="K1801" t="s">
        <v>419</v>
      </c>
    </row>
    <row r="1802" spans="1:11" x14ac:dyDescent="0.4">
      <c r="A1802">
        <v>31</v>
      </c>
      <c r="B1802" t="s">
        <v>162</v>
      </c>
      <c r="F1802">
        <v>529.38900000000001</v>
      </c>
      <c r="K1802" t="s">
        <v>418</v>
      </c>
    </row>
    <row r="1803" spans="1:11" x14ac:dyDescent="0.4">
      <c r="A1803">
        <v>32</v>
      </c>
      <c r="B1803" t="s">
        <v>161</v>
      </c>
      <c r="F1803">
        <v>496.85399999999998</v>
      </c>
      <c r="K1803" t="s">
        <v>417</v>
      </c>
    </row>
    <row r="1804" spans="1:11" x14ac:dyDescent="0.4">
      <c r="A1804">
        <v>33</v>
      </c>
      <c r="B1804" t="s">
        <v>160</v>
      </c>
      <c r="F1804">
        <v>533.12400000000002</v>
      </c>
      <c r="K1804" t="s">
        <v>416</v>
      </c>
    </row>
    <row r="1805" spans="1:11" x14ac:dyDescent="0.4">
      <c r="A1805">
        <v>34</v>
      </c>
      <c r="B1805" t="s">
        <v>159</v>
      </c>
      <c r="F1805">
        <v>606.57100000000003</v>
      </c>
      <c r="K1805" t="s">
        <v>415</v>
      </c>
    </row>
    <row r="1806" spans="1:11" x14ac:dyDescent="0.4">
      <c r="A1806">
        <v>35</v>
      </c>
      <c r="B1806" t="s">
        <v>22</v>
      </c>
      <c r="K1806" t="s">
        <v>414</v>
      </c>
    </row>
    <row r="1807" spans="1:11" x14ac:dyDescent="0.4">
      <c r="A1807">
        <v>36</v>
      </c>
      <c r="B1807" t="s">
        <v>158</v>
      </c>
      <c r="F1807">
        <v>354.20800000000003</v>
      </c>
      <c r="K1807" t="s">
        <v>413</v>
      </c>
    </row>
    <row r="1808" spans="1:11" x14ac:dyDescent="0.4">
      <c r="A1808">
        <v>37</v>
      </c>
      <c r="B1808" t="s">
        <v>157</v>
      </c>
      <c r="F1808">
        <v>348.08699999999999</v>
      </c>
      <c r="K1808" t="s">
        <v>412</v>
      </c>
    </row>
    <row r="1809" spans="1:18" x14ac:dyDescent="0.4">
      <c r="A1809">
        <v>38</v>
      </c>
      <c r="B1809" t="s">
        <v>156</v>
      </c>
      <c r="F1809">
        <v>270.18099999999998</v>
      </c>
      <c r="K1809" t="s">
        <v>411</v>
      </c>
    </row>
    <row r="1811" spans="1:18" x14ac:dyDescent="0.4">
      <c r="A1811" t="s">
        <v>473</v>
      </c>
    </row>
    <row r="1812" spans="1:18" x14ac:dyDescent="0.4">
      <c r="I1812" t="s">
        <v>216</v>
      </c>
      <c r="Q1812" t="s">
        <v>191</v>
      </c>
      <c r="R1812" t="s">
        <v>192</v>
      </c>
    </row>
    <row r="1813" spans="1:18" x14ac:dyDescent="0.4">
      <c r="B1813" t="s">
        <v>3</v>
      </c>
      <c r="C1813" t="s">
        <v>4</v>
      </c>
      <c r="D1813" t="s">
        <v>5</v>
      </c>
      <c r="E1813" t="s">
        <v>6</v>
      </c>
      <c r="F1813" t="s">
        <v>7</v>
      </c>
      <c r="G1813" t="s">
        <v>8</v>
      </c>
      <c r="H1813" t="s">
        <v>217</v>
      </c>
      <c r="I1813" cm="1">
        <f t="array" ref="I1813:J1817">LINEST(H1815:H1820,C1815:C1820,1,1)</f>
        <v>4.4147985652027884E-2</v>
      </c>
      <c r="J1813">
        <v>0.61686810498745648</v>
      </c>
      <c r="L1813" s="20" t="s">
        <v>218</v>
      </c>
      <c r="Q1813" t="s">
        <v>27</v>
      </c>
      <c r="R1813">
        <v>1.0846</v>
      </c>
    </row>
    <row r="1814" spans="1:18" x14ac:dyDescent="0.4">
      <c r="A1814">
        <v>1</v>
      </c>
      <c r="B1814" t="s">
        <v>12</v>
      </c>
      <c r="C1814">
        <v>0</v>
      </c>
      <c r="D1814">
        <v>16.309999999999999</v>
      </c>
      <c r="E1814">
        <v>318.553</v>
      </c>
      <c r="F1814">
        <v>1343.627</v>
      </c>
      <c r="G1814">
        <v>2.9089999999999998</v>
      </c>
      <c r="H1814">
        <f>E1814/F1814</f>
        <v>0.23708439916732843</v>
      </c>
      <c r="I1814">
        <v>1.4886455426428599E-3</v>
      </c>
      <c r="J1814">
        <v>7.6209831823491239E-2</v>
      </c>
      <c r="K1814" t="s">
        <v>219</v>
      </c>
      <c r="L1814" s="21">
        <f>IF(G1817&gt;3,C1817,IF(G1818&gt;3,#REF!,IF(G1819&gt;3,C1819,IF(G1820&gt;3,#REF!,#REF!))))</f>
        <v>20</v>
      </c>
      <c r="Q1814" t="s">
        <v>28</v>
      </c>
      <c r="R1814">
        <v>1.0726</v>
      </c>
    </row>
    <row r="1815" spans="1:18" x14ac:dyDescent="0.4">
      <c r="A1815">
        <v>2</v>
      </c>
      <c r="B1815" t="s">
        <v>14</v>
      </c>
      <c r="C1815">
        <v>5</v>
      </c>
      <c r="D1815">
        <v>16.329999999999998</v>
      </c>
      <c r="E1815">
        <v>428.642</v>
      </c>
      <c r="F1815">
        <v>633.47400000000005</v>
      </c>
      <c r="G1815">
        <v>5.6980000000000004</v>
      </c>
      <c r="H1815">
        <f>E1815/F1815</f>
        <v>0.67665286973103866</v>
      </c>
      <c r="I1815">
        <v>0.99547258699854824</v>
      </c>
      <c r="J1815">
        <v>0.1202106239810924</v>
      </c>
      <c r="K1815" t="s">
        <v>220</v>
      </c>
      <c r="L1815" s="22" t="e">
        <f>IF(G1817&gt;10,C1817,IF(G1818&gt;10,#REF!,IF(G1819&gt;10,C1819,IF(G1820&gt;10,#REF!,#REF!))))</f>
        <v>#REF!</v>
      </c>
      <c r="Q1815" t="s">
        <v>29</v>
      </c>
      <c r="R1815">
        <v>1.1534</v>
      </c>
    </row>
    <row r="1816" spans="1:18" x14ac:dyDescent="0.4">
      <c r="A1816">
        <v>3</v>
      </c>
      <c r="B1816" t="s">
        <v>15</v>
      </c>
      <c r="C1816">
        <v>10</v>
      </c>
      <c r="D1816">
        <v>16.32</v>
      </c>
      <c r="E1816">
        <v>773.01800000000003</v>
      </c>
      <c r="F1816">
        <v>645.63699999999994</v>
      </c>
      <c r="G1816">
        <v>22.161999999999999</v>
      </c>
      <c r="H1816">
        <f>E1816/F1816</f>
        <v>1.1972950744768347</v>
      </c>
      <c r="I1816">
        <v>879.50676174613352</v>
      </c>
      <c r="J1816">
        <v>4</v>
      </c>
      <c r="Q1816" t="s">
        <v>173</v>
      </c>
      <c r="R1816">
        <v>1.1053999999999999</v>
      </c>
    </row>
    <row r="1817" spans="1:18" x14ac:dyDescent="0.4">
      <c r="A1817">
        <v>4</v>
      </c>
      <c r="B1817" t="s">
        <v>17</v>
      </c>
      <c r="C1817">
        <v>20</v>
      </c>
      <c r="D1817">
        <v>16.32</v>
      </c>
      <c r="E1817">
        <v>1093.4059999999999</v>
      </c>
      <c r="F1817">
        <v>750.96400000000006</v>
      </c>
      <c r="G1817">
        <v>6.274</v>
      </c>
      <c r="H1817">
        <f>E1817/F1817</f>
        <v>1.4560032171981612</v>
      </c>
      <c r="I1817">
        <v>12.709395237962699</v>
      </c>
      <c r="J1817">
        <v>5.7802376471694353E-2</v>
      </c>
      <c r="Q1817" t="s">
        <v>172</v>
      </c>
      <c r="R1817" s="10">
        <v>1.0463</v>
      </c>
    </row>
    <row r="1818" spans="1:18" x14ac:dyDescent="0.4">
      <c r="A1818">
        <v>5</v>
      </c>
      <c r="B1818" t="s">
        <v>18</v>
      </c>
      <c r="C1818">
        <v>40</v>
      </c>
      <c r="D1818">
        <v>16.32</v>
      </c>
      <c r="E1818">
        <v>2044.6020000000001</v>
      </c>
      <c r="F1818">
        <v>827.30499999999995</v>
      </c>
      <c r="G1818">
        <v>33.728999999999999</v>
      </c>
      <c r="H1818">
        <f t="shared" ref="H1818:H1819" si="349">E1818/F1818</f>
        <v>2.4714005112987354</v>
      </c>
      <c r="Q1818" t="s">
        <v>171</v>
      </c>
      <c r="R1818">
        <v>1.1154999999999999</v>
      </c>
    </row>
    <row r="1819" spans="1:18" x14ac:dyDescent="0.4">
      <c r="A1819">
        <v>6</v>
      </c>
      <c r="B1819" t="s">
        <v>19</v>
      </c>
      <c r="C1819">
        <v>60</v>
      </c>
      <c r="D1819">
        <v>16.329999999999998</v>
      </c>
      <c r="E1819">
        <v>2639.3429999999998</v>
      </c>
      <c r="F1819">
        <v>802.20399999999995</v>
      </c>
      <c r="G1819">
        <v>31.454000000000001</v>
      </c>
      <c r="H1819">
        <f t="shared" si="349"/>
        <v>3.290114484594941</v>
      </c>
      <c r="Q1819" t="s">
        <v>170</v>
      </c>
      <c r="R1819">
        <v>1.0873999999999999</v>
      </c>
    </row>
    <row r="1820" spans="1:18" x14ac:dyDescent="0.4">
      <c r="A1820">
        <v>7</v>
      </c>
      <c r="B1820" t="s">
        <v>20</v>
      </c>
      <c r="C1820">
        <v>100</v>
      </c>
      <c r="D1820">
        <v>16.32</v>
      </c>
      <c r="E1820">
        <v>3253.9229999999998</v>
      </c>
      <c r="F1820">
        <v>1562.616</v>
      </c>
      <c r="G1820">
        <v>40.6</v>
      </c>
      <c r="H1820">
        <f>E1821/F1821</f>
        <v>4.984519100851581</v>
      </c>
      <c r="I1820" s="23" t="s">
        <v>221</v>
      </c>
      <c r="J1820" s="23" t="s">
        <v>222</v>
      </c>
      <c r="K1820" s="9" t="s">
        <v>194</v>
      </c>
      <c r="O1820" s="24" t="s">
        <v>223</v>
      </c>
      <c r="Q1820" t="s">
        <v>169</v>
      </c>
      <c r="R1820">
        <v>1.0898000000000001</v>
      </c>
    </row>
    <row r="1821" spans="1:18" x14ac:dyDescent="0.4">
      <c r="A1821">
        <v>8</v>
      </c>
      <c r="B1821" t="s">
        <v>21</v>
      </c>
      <c r="D1821">
        <v>16.32</v>
      </c>
      <c r="E1821">
        <v>3047.2060000000001</v>
      </c>
      <c r="F1821">
        <v>611.33399999999995</v>
      </c>
      <c r="G1821">
        <v>46.7</v>
      </c>
      <c r="I1821">
        <f>AVERAGE(I1824:I1826)</f>
        <v>28.321324392384614</v>
      </c>
      <c r="J1821">
        <v>88</v>
      </c>
      <c r="Q1821" t="s">
        <v>168</v>
      </c>
      <c r="R1821">
        <v>1.0536000000000001</v>
      </c>
    </row>
    <row r="1822" spans="1:18" x14ac:dyDescent="0.4">
      <c r="A1822">
        <v>9</v>
      </c>
      <c r="B1822" t="s">
        <v>22</v>
      </c>
      <c r="I1822" s="23" t="s">
        <v>224</v>
      </c>
      <c r="J1822" s="9" t="s">
        <v>225</v>
      </c>
      <c r="K1822" s="9" t="s">
        <v>226</v>
      </c>
      <c r="Q1822" t="s">
        <v>167</v>
      </c>
      <c r="R1822" s="10">
        <v>1.1217999999999999</v>
      </c>
    </row>
    <row r="1823" spans="1:18" x14ac:dyDescent="0.4">
      <c r="A1823">
        <v>10</v>
      </c>
      <c r="B1823" t="s">
        <v>22</v>
      </c>
      <c r="L1823" s="23" t="s">
        <v>227</v>
      </c>
      <c r="M1823" s="23" t="s">
        <v>228</v>
      </c>
      <c r="N1823" s="9" t="s">
        <v>231</v>
      </c>
      <c r="O1823" s="9"/>
      <c r="P1823" s="9"/>
      <c r="Q1823" t="s">
        <v>166</v>
      </c>
      <c r="R1823">
        <v>1.198</v>
      </c>
    </row>
    <row r="1824" spans="1:18" x14ac:dyDescent="0.4">
      <c r="A1824">
        <v>11</v>
      </c>
      <c r="B1824" t="s">
        <v>24</v>
      </c>
      <c r="D1824">
        <v>16.34</v>
      </c>
      <c r="E1824">
        <v>626.197</v>
      </c>
      <c r="F1824">
        <v>235.495</v>
      </c>
      <c r="G1824">
        <v>11.568</v>
      </c>
      <c r="H1824">
        <f t="shared" ref="H1824:H1829" si="350">E1824/F1824</f>
        <v>2.6590670714877174</v>
      </c>
      <c r="I1824">
        <f>((H1824-$J$1813)/$I$1813)</f>
        <v>46.258032758204791</v>
      </c>
      <c r="J1824">
        <f>(I1824-IF(I1821&gt;0,I1821,0))</f>
        <v>17.936708365820177</v>
      </c>
      <c r="K1824">
        <f>J1824*1.1</f>
        <v>19.730379202402197</v>
      </c>
      <c r="L1824">
        <f>AVERAGE(K1824:K1826)</f>
        <v>0</v>
      </c>
      <c r="M1824">
        <f>STDEV(K1825:K1826)</f>
        <v>26.885371194644637</v>
      </c>
      <c r="N1824" t="str">
        <f>_xlfn.CONCAT(ROUND(L1824,1)," ± ",ROUND(M1824,1))</f>
        <v>0 ± 26.9</v>
      </c>
      <c r="Q1824" t="s">
        <v>165</v>
      </c>
      <c r="R1824">
        <v>1.1537999999999999</v>
      </c>
    </row>
    <row r="1825" spans="1:18" x14ac:dyDescent="0.4">
      <c r="A1825">
        <v>12</v>
      </c>
      <c r="B1825" t="s">
        <v>25</v>
      </c>
      <c r="D1825">
        <v>16.850000000000001</v>
      </c>
      <c r="E1825">
        <v>193.59200000000001</v>
      </c>
      <c r="F1825">
        <v>273.33</v>
      </c>
      <c r="G1825">
        <v>2.601</v>
      </c>
      <c r="H1825">
        <f t="shared" si="350"/>
        <v>0.70827205209819644</v>
      </c>
      <c r="I1825">
        <f t="shared" ref="I1825:I1829" si="351">((H1825-$J$1813)/$I$1813)</f>
        <v>2.0703990399738981</v>
      </c>
      <c r="J1825">
        <f>(I1825-IF(I1821&gt;0,I1821,0))</f>
        <v>-26.250925352410718</v>
      </c>
      <c r="K1825">
        <f>J1825*1.1</f>
        <v>-28.876017887651791</v>
      </c>
      <c r="Q1825" t="s">
        <v>164</v>
      </c>
      <c r="R1825">
        <v>1.1183000000000001</v>
      </c>
    </row>
    <row r="1826" spans="1:18" x14ac:dyDescent="0.4">
      <c r="A1826">
        <v>13</v>
      </c>
      <c r="B1826" t="s">
        <v>26</v>
      </c>
      <c r="D1826">
        <v>16.329999999999998</v>
      </c>
      <c r="E1826">
        <v>288.95600000000002</v>
      </c>
      <c r="F1826">
        <v>129.33000000000001</v>
      </c>
      <c r="G1826">
        <v>2.1720000000000002</v>
      </c>
      <c r="H1826">
        <f t="shared" si="350"/>
        <v>2.2342534601407253</v>
      </c>
      <c r="I1826">
        <f t="shared" si="351"/>
        <v>36.635541378975155</v>
      </c>
      <c r="J1826">
        <f>(I1826-IF(I1821&gt;0,I1821,0))</f>
        <v>8.3142169865905409</v>
      </c>
      <c r="K1826" s="30">
        <f>J1826*1.1</f>
        <v>9.1456386852495957</v>
      </c>
      <c r="L1826" s="25" t="s">
        <v>227</v>
      </c>
      <c r="M1826" s="25" t="s">
        <v>228</v>
      </c>
      <c r="N1826" s="26" t="s">
        <v>229</v>
      </c>
      <c r="O1826" s="26" t="s">
        <v>230</v>
      </c>
      <c r="P1826" s="26" t="s">
        <v>231</v>
      </c>
      <c r="Q1826" t="s">
        <v>163</v>
      </c>
      <c r="R1826">
        <v>1.1448</v>
      </c>
    </row>
    <row r="1827" spans="1:18" x14ac:dyDescent="0.4">
      <c r="A1827">
        <v>14</v>
      </c>
      <c r="B1827" t="s">
        <v>27</v>
      </c>
      <c r="D1827">
        <v>16.53</v>
      </c>
      <c r="E1827">
        <v>375.7</v>
      </c>
      <c r="F1827">
        <v>253.72800000000001</v>
      </c>
      <c r="G1827">
        <v>3.8610000000000002</v>
      </c>
      <c r="H1827">
        <f t="shared" si="350"/>
        <v>1.4807195106570814</v>
      </c>
      <c r="I1827">
        <f t="shared" si="351"/>
        <v>19.567176008401756</v>
      </c>
      <c r="J1827">
        <f>(I1827-IF($I$1821&gt;0,$I$1821))</f>
        <v>-8.7541483839828587</v>
      </c>
      <c r="K1827">
        <f>J1827/R1813*1.1</f>
        <v>-8.8784466368994508</v>
      </c>
      <c r="L1827" s="27">
        <f>AVERAGE(K1827:K1829)</f>
        <v>-7.2385895960777384</v>
      </c>
      <c r="M1827" s="27">
        <f>STDEV(K1827:K1829)</f>
        <v>3.6989152169955561</v>
      </c>
      <c r="N1827" s="28">
        <f>L1827/J1821*100</f>
        <v>-8.2256699955428854</v>
      </c>
      <c r="O1827" s="29">
        <f>M1827/J1821*100</f>
        <v>4.2033127465858593</v>
      </c>
      <c r="P1827" s="29" t="str">
        <f>_xlfn.CONCAT(ROUND(N1827,1)," ± ",ROUND(O1827,1))</f>
        <v>-8.2 ± 4.2</v>
      </c>
      <c r="Q1827" t="s">
        <v>162</v>
      </c>
      <c r="R1827">
        <v>1.0492999999999999</v>
      </c>
    </row>
    <row r="1828" spans="1:18" x14ac:dyDescent="0.4">
      <c r="A1828">
        <v>15</v>
      </c>
      <c r="B1828" t="s">
        <v>28</v>
      </c>
      <c r="D1828">
        <v>16.32</v>
      </c>
      <c r="E1828">
        <v>246.09200000000001</v>
      </c>
      <c r="F1828">
        <v>141.602</v>
      </c>
      <c r="G1828">
        <v>3.3540000000000001</v>
      </c>
      <c r="H1828">
        <f t="shared" si="350"/>
        <v>1.7379133063092329</v>
      </c>
      <c r="I1828">
        <f t="shared" si="351"/>
        <v>25.392895842582629</v>
      </c>
      <c r="J1828">
        <f t="shared" ref="J1828:J1829" si="352">(I1828-IF($I$1821&gt;0,$I$1821))</f>
        <v>-2.9284285498019855</v>
      </c>
      <c r="K1828">
        <f>J1828/R1814*1.1</f>
        <v>-3.0032364392897484</v>
      </c>
      <c r="Q1828" t="s">
        <v>161</v>
      </c>
      <c r="R1828">
        <v>1.0704</v>
      </c>
    </row>
    <row r="1829" spans="1:18" x14ac:dyDescent="0.4">
      <c r="A1829">
        <v>16</v>
      </c>
      <c r="B1829" t="s">
        <v>29</v>
      </c>
      <c r="D1829">
        <v>16.34</v>
      </c>
      <c r="E1829">
        <v>269.173</v>
      </c>
      <c r="F1829">
        <v>190.637</v>
      </c>
      <c r="G1829">
        <v>3.5310000000000001</v>
      </c>
      <c r="H1829">
        <f t="shared" si="350"/>
        <v>1.4119661975377287</v>
      </c>
      <c r="I1829">
        <f t="shared" si="351"/>
        <v>18.009838519410462</v>
      </c>
      <c r="J1829">
        <f t="shared" si="352"/>
        <v>-10.311485872974153</v>
      </c>
      <c r="K1829" s="30">
        <f>J1829/R1815*1.1</f>
        <v>-9.8340857120440166</v>
      </c>
      <c r="Q1829" t="s">
        <v>160</v>
      </c>
      <c r="R1829">
        <v>1.1589</v>
      </c>
    </row>
    <row r="1830" spans="1:18" x14ac:dyDescent="0.4">
      <c r="A1830">
        <v>17</v>
      </c>
      <c r="B1830" t="s">
        <v>22</v>
      </c>
      <c r="L1830" s="23" t="s">
        <v>227</v>
      </c>
      <c r="M1830" s="23" t="s">
        <v>228</v>
      </c>
      <c r="N1830" s="9" t="s">
        <v>231</v>
      </c>
      <c r="Q1830" t="s">
        <v>159</v>
      </c>
      <c r="R1830">
        <v>1.0206</v>
      </c>
    </row>
    <row r="1831" spans="1:18" x14ac:dyDescent="0.4">
      <c r="A1831">
        <v>18</v>
      </c>
      <c r="B1831" t="s">
        <v>173</v>
      </c>
      <c r="D1831">
        <v>16.190000000000001</v>
      </c>
      <c r="E1831">
        <v>120.334</v>
      </c>
      <c r="F1831">
        <v>73.510999999999996</v>
      </c>
      <c r="G1831">
        <v>2.524</v>
      </c>
      <c r="H1831">
        <f t="shared" ref="H1831:H1833" si="353">E1831/F1831</f>
        <v>1.6369522928541309</v>
      </c>
      <c r="I1831">
        <f t="shared" ref="I1831:I1833" si="354">((H1831-$J$1813)/$I$1813)</f>
        <v>23.106018831910582</v>
      </c>
      <c r="J1831">
        <f>(I1831-IF($I$1821&gt;0,$I$1821))</f>
        <v>-5.2153055604740324</v>
      </c>
      <c r="K1831">
        <f>J1831/R1815*1.1</f>
        <v>-4.9738478554893675</v>
      </c>
      <c r="L1831" t="e">
        <f>AVERAGE(K1831:K1833)</f>
        <v>#DIV/0!</v>
      </c>
      <c r="M1831" t="e">
        <f>STDEV(K1831:K1833)</f>
        <v>#DIV/0!</v>
      </c>
      <c r="N1831" t="e">
        <f>_xlfn.CONCAT(ROUND(L1831,1)," ± ",ROUND(M1831,1))</f>
        <v>#DIV/0!</v>
      </c>
      <c r="Q1831" t="s">
        <v>158</v>
      </c>
      <c r="R1831">
        <v>1.1289</v>
      </c>
    </row>
    <row r="1832" spans="1:18" x14ac:dyDescent="0.4">
      <c r="A1832">
        <v>19</v>
      </c>
      <c r="B1832" t="s">
        <v>172</v>
      </c>
      <c r="D1832">
        <v>16.52</v>
      </c>
      <c r="E1832">
        <v>99.691000000000003</v>
      </c>
      <c r="F1832">
        <v>168.77099999999999</v>
      </c>
      <c r="G1832">
        <v>0.74399999999999999</v>
      </c>
      <c r="H1832">
        <f t="shared" si="353"/>
        <v>0.59068797364476133</v>
      </c>
      <c r="I1832">
        <f t="shared" si="354"/>
        <v>-0.59300851343582406</v>
      </c>
      <c r="J1832">
        <f t="shared" ref="J1832:J1833" si="355">(I1832-IF($I$1821&gt;0,$I$1821))</f>
        <v>-28.914332905820437</v>
      </c>
      <c r="K1832">
        <f>J1832/R1816*1.1</f>
        <v>-28.77308322453635</v>
      </c>
      <c r="Q1832" t="s">
        <v>157</v>
      </c>
      <c r="R1832">
        <v>1.1950000000000001</v>
      </c>
    </row>
    <row r="1833" spans="1:18" x14ac:dyDescent="0.4">
      <c r="A1833">
        <v>20</v>
      </c>
      <c r="B1833" t="s">
        <v>171</v>
      </c>
      <c r="D1833">
        <v>16.600000000000001</v>
      </c>
      <c r="E1833">
        <v>163.922</v>
      </c>
      <c r="G1833">
        <v>1.7250000000000001</v>
      </c>
      <c r="H1833" t="e">
        <f t="shared" si="353"/>
        <v>#DIV/0!</v>
      </c>
      <c r="I1833" t="e">
        <f t="shared" si="354"/>
        <v>#DIV/0!</v>
      </c>
      <c r="J1833" t="e">
        <f t="shared" si="355"/>
        <v>#DIV/0!</v>
      </c>
      <c r="K1833" t="e">
        <f>J1833/R1817*1.1</f>
        <v>#DIV/0!</v>
      </c>
      <c r="L1833" s="23"/>
      <c r="M1833" s="23"/>
      <c r="N1833" s="9"/>
      <c r="Q1833" t="s">
        <v>156</v>
      </c>
      <c r="R1833">
        <v>1.1716</v>
      </c>
    </row>
    <row r="1834" spans="1:18" x14ac:dyDescent="0.4">
      <c r="A1834">
        <v>21</v>
      </c>
      <c r="B1834" t="s">
        <v>22</v>
      </c>
      <c r="L1834" s="23" t="s">
        <v>227</v>
      </c>
      <c r="M1834" s="23" t="s">
        <v>228</v>
      </c>
      <c r="N1834" s="9" t="s">
        <v>231</v>
      </c>
    </row>
    <row r="1835" spans="1:18" x14ac:dyDescent="0.4">
      <c r="A1835">
        <v>22</v>
      </c>
      <c r="B1835" t="s">
        <v>170</v>
      </c>
      <c r="D1835">
        <v>16.34</v>
      </c>
      <c r="E1835">
        <v>163.83699999999999</v>
      </c>
      <c r="F1835">
        <v>163.196</v>
      </c>
      <c r="G1835">
        <v>3.157</v>
      </c>
      <c r="H1835">
        <f>E1835/F1835</f>
        <v>1.0039277923478516</v>
      </c>
      <c r="I1835">
        <f>((H1835-$J$1813)/$I$1813)</f>
        <v>8.7673238460114433</v>
      </c>
      <c r="J1835">
        <f>(I1835-IF($I$1821&gt;0,$I$1821))</f>
        <v>-19.554000546373171</v>
      </c>
      <c r="K1835">
        <f t="shared" ref="K1835:K1840" si="356">J1835/R1818*1.1</f>
        <v>-19.282295473787979</v>
      </c>
      <c r="L1835">
        <f>AVERAGE(K1835:K1837)</f>
        <v>-18.11866983907381</v>
      </c>
      <c r="M1835">
        <f>STDEV(K1836:K1837)</f>
        <v>2.3801520646564374</v>
      </c>
      <c r="N1835" t="str">
        <f>_xlfn.CONCAT(ROUND(L1835,1)," ± ",ROUND(M1835,1))</f>
        <v>-18.1 ± 2.4</v>
      </c>
    </row>
    <row r="1836" spans="1:18" x14ac:dyDescent="0.4">
      <c r="A1836">
        <v>23</v>
      </c>
      <c r="B1836" t="s">
        <v>169</v>
      </c>
      <c r="D1836">
        <v>16.29</v>
      </c>
      <c r="E1836">
        <v>67.91</v>
      </c>
      <c r="F1836">
        <v>57.780999999999999</v>
      </c>
      <c r="G1836">
        <v>1.105</v>
      </c>
      <c r="H1836">
        <f t="shared" ref="H1836:H1840" si="357">E1836/F1836</f>
        <v>1.1752998390474376</v>
      </c>
      <c r="I1836">
        <f t="shared" ref="I1836:I1840" si="358">((H1836-$J$1813)/$I$1813)</f>
        <v>12.649087513562021</v>
      </c>
      <c r="J1836">
        <f t="shared" ref="J1836:J1837" si="359">(I1836-IF($I$1821&gt;0,$I$1821))</f>
        <v>-15.672236878822593</v>
      </c>
      <c r="K1836">
        <f t="shared" si="356"/>
        <v>-15.853835356542996</v>
      </c>
    </row>
    <row r="1837" spans="1:18" x14ac:dyDescent="0.4">
      <c r="A1837">
        <v>24</v>
      </c>
      <c r="B1837" t="s">
        <v>168</v>
      </c>
      <c r="D1837">
        <v>16.63</v>
      </c>
      <c r="E1837">
        <v>196.441</v>
      </c>
      <c r="F1837">
        <v>191.36099999999999</v>
      </c>
      <c r="G1837">
        <v>2.9769999999999999</v>
      </c>
      <c r="H1837">
        <f t="shared" si="357"/>
        <v>1.0265466840160744</v>
      </c>
      <c r="I1837">
        <f t="shared" si="358"/>
        <v>9.2796663987725978</v>
      </c>
      <c r="J1837">
        <f t="shared" si="359"/>
        <v>-19.041657993612016</v>
      </c>
      <c r="K1837">
        <f t="shared" si="356"/>
        <v>-19.219878686890453</v>
      </c>
      <c r="L1837" s="23" t="s">
        <v>227</v>
      </c>
      <c r="M1837" s="23" t="s">
        <v>228</v>
      </c>
      <c r="N1837" s="9" t="s">
        <v>231</v>
      </c>
    </row>
    <row r="1838" spans="1:18" x14ac:dyDescent="0.4">
      <c r="A1838">
        <v>25</v>
      </c>
      <c r="B1838" t="s">
        <v>167</v>
      </c>
      <c r="D1838">
        <v>16.690000000000001</v>
      </c>
      <c r="E1838">
        <v>145.01900000000001</v>
      </c>
      <c r="F1838">
        <v>113.81</v>
      </c>
      <c r="G1838">
        <v>3.7360000000000002</v>
      </c>
      <c r="H1838">
        <f t="shared" si="357"/>
        <v>1.2742201915473157</v>
      </c>
      <c r="I1838">
        <f t="shared" si="358"/>
        <v>14.889741329107833</v>
      </c>
      <c r="J1838">
        <f>(I1838-IF($I$1821&gt;0,$I$1821))</f>
        <v>-13.431583063276781</v>
      </c>
      <c r="K1838">
        <f t="shared" si="356"/>
        <v>-14.023103046321619</v>
      </c>
      <c r="L1838">
        <f>AVERAGE(K1838:K1840)</f>
        <v>-7.8160987787328482</v>
      </c>
      <c r="M1838">
        <f>STDEV(K1838:K1840)</f>
        <v>20.218304501012426</v>
      </c>
      <c r="N1838" t="str">
        <f>_xlfn.CONCAT(ROUND(L1838,1)," ± ",ROUND(M1838,1))</f>
        <v>-7.8 ± 20.2</v>
      </c>
    </row>
    <row r="1839" spans="1:18" x14ac:dyDescent="0.4">
      <c r="A1839">
        <v>26</v>
      </c>
      <c r="B1839" t="s">
        <v>166</v>
      </c>
      <c r="D1839">
        <v>16.5</v>
      </c>
      <c r="E1839">
        <v>66.298000000000002</v>
      </c>
      <c r="F1839">
        <v>85.271000000000001</v>
      </c>
      <c r="G1839">
        <v>2.1989999999999998</v>
      </c>
      <c r="H1839">
        <f t="shared" si="357"/>
        <v>0.77749762521842125</v>
      </c>
      <c r="I1839">
        <f t="shared" si="358"/>
        <v>3.6384337327876803</v>
      </c>
      <c r="J1839">
        <f t="shared" ref="J1839:J1840" si="360">(I1839-IF($I$1821&gt;0,$I$1821))</f>
        <v>-24.682890659596936</v>
      </c>
      <c r="K1839">
        <f t="shared" si="356"/>
        <v>-24.203226712031228</v>
      </c>
    </row>
    <row r="1840" spans="1:18" x14ac:dyDescent="0.4">
      <c r="A1840">
        <v>27</v>
      </c>
      <c r="B1840" t="s">
        <v>165</v>
      </c>
      <c r="D1840">
        <v>16.54</v>
      </c>
      <c r="E1840">
        <v>221.85599999999999</v>
      </c>
      <c r="F1840">
        <v>86.066000000000003</v>
      </c>
      <c r="G1840">
        <v>3.085</v>
      </c>
      <c r="H1840">
        <f t="shared" si="357"/>
        <v>2.5777426626077662</v>
      </c>
      <c r="I1840">
        <f t="shared" si="358"/>
        <v>44.415946246694482</v>
      </c>
      <c r="J1840">
        <f t="shared" si="360"/>
        <v>16.094621854309867</v>
      </c>
      <c r="K1840">
        <f t="shared" si="356"/>
        <v>14.778033422154303</v>
      </c>
      <c r="L1840" s="23"/>
      <c r="M1840" s="23"/>
      <c r="N1840" s="9"/>
    </row>
    <row r="1841" spans="1:14" x14ac:dyDescent="0.4">
      <c r="A1841">
        <v>28</v>
      </c>
      <c r="B1841" t="s">
        <v>22</v>
      </c>
      <c r="L1841" s="23" t="s">
        <v>227</v>
      </c>
      <c r="M1841" s="23" t="s">
        <v>228</v>
      </c>
      <c r="N1841" s="9" t="s">
        <v>231</v>
      </c>
    </row>
    <row r="1842" spans="1:14" x14ac:dyDescent="0.4">
      <c r="A1842">
        <v>29</v>
      </c>
      <c r="B1842" t="s">
        <v>164</v>
      </c>
      <c r="D1842">
        <v>17.059999999999999</v>
      </c>
      <c r="E1842">
        <v>231.64099999999999</v>
      </c>
      <c r="F1842">
        <v>43.273000000000003</v>
      </c>
      <c r="G1842">
        <v>2.5840000000000001</v>
      </c>
      <c r="H1842">
        <f>E1842/F1842</f>
        <v>5.3530145818408705</v>
      </c>
      <c r="I1842">
        <f>((H1842-$J$1813)/$I$1813)</f>
        <v>107.27888049487633</v>
      </c>
      <c r="J1842">
        <f>(I1842-IF($I$1821&gt;0,$I$1821))</f>
        <v>78.957556102491722</v>
      </c>
      <c r="K1842">
        <f>J1842/R1824*1.1</f>
        <v>75.275881186289567</v>
      </c>
      <c r="L1842">
        <f>AVERAGE(K1842:K1844)</f>
        <v>19.023537994001668</v>
      </c>
      <c r="M1842">
        <f>STDEV(K1843:K1844)</f>
        <v>24.434587191022572</v>
      </c>
      <c r="N1842" t="str">
        <f>_xlfn.CONCAT(ROUND(L1842,1)," ± ",ROUND(M1842,1))</f>
        <v>19 ± 24.4</v>
      </c>
    </row>
    <row r="1843" spans="1:14" x14ac:dyDescent="0.4">
      <c r="A1843">
        <v>30</v>
      </c>
      <c r="B1843" t="s">
        <v>163</v>
      </c>
      <c r="D1843">
        <v>16.579999999999998</v>
      </c>
      <c r="E1843">
        <v>100.789</v>
      </c>
      <c r="F1843">
        <v>147.53</v>
      </c>
      <c r="G1843">
        <v>2.7549999999999999</v>
      </c>
      <c r="H1843">
        <f t="shared" ref="H1843:H1847" si="361">E1843/F1843</f>
        <v>0.68317630312478816</v>
      </c>
      <c r="I1843">
        <f t="shared" ref="I1843:I1851" si="362">((H1843-$J$1813)/$I$1813)</f>
        <v>1.5019529692695255</v>
      </c>
      <c r="J1843">
        <f t="shared" ref="J1843:J1844" si="363">(I1843-IF($I$1821&gt;0,$I$1821))</f>
        <v>-26.81937142311509</v>
      </c>
      <c r="K1843">
        <f t="shared" ref="K1843:K1847" si="364">J1843/R1825*1.1</f>
        <v>-26.380495900408299</v>
      </c>
    </row>
    <row r="1844" spans="1:14" x14ac:dyDescent="0.4">
      <c r="A1844">
        <v>31</v>
      </c>
      <c r="B1844" t="s">
        <v>162</v>
      </c>
      <c r="D1844">
        <v>17.05</v>
      </c>
      <c r="E1844">
        <v>226.52</v>
      </c>
      <c r="F1844">
        <v>100.998</v>
      </c>
      <c r="G1844">
        <v>2.085</v>
      </c>
      <c r="H1844">
        <f t="shared" si="361"/>
        <v>2.2428166894393948</v>
      </c>
      <c r="I1844">
        <f t="shared" si="362"/>
        <v>36.829507857223206</v>
      </c>
      <c r="J1844">
        <f t="shared" si="363"/>
        <v>8.5081834648385914</v>
      </c>
      <c r="K1844">
        <f t="shared" si="364"/>
        <v>8.1752286961237335</v>
      </c>
      <c r="L1844" s="23" t="s">
        <v>227</v>
      </c>
      <c r="M1844" s="23" t="s">
        <v>228</v>
      </c>
      <c r="N1844" s="9" t="s">
        <v>231</v>
      </c>
    </row>
    <row r="1845" spans="1:14" x14ac:dyDescent="0.4">
      <c r="A1845">
        <v>32</v>
      </c>
      <c r="B1845" t="s">
        <v>161</v>
      </c>
      <c r="D1845">
        <v>16.34</v>
      </c>
      <c r="E1845">
        <v>162.25299999999999</v>
      </c>
      <c r="F1845">
        <v>62.627000000000002</v>
      </c>
      <c r="G1845">
        <v>2.8010000000000002</v>
      </c>
      <c r="H1845">
        <f t="shared" si="361"/>
        <v>2.5907835278713649</v>
      </c>
      <c r="I1845">
        <f t="shared" si="362"/>
        <v>44.71133606054434</v>
      </c>
      <c r="J1845">
        <f>(I1845-IF($I$1821&gt;0,$I$1821))</f>
        <v>16.390011668159726</v>
      </c>
      <c r="K1845">
        <f t="shared" si="364"/>
        <v>17.181943042957879</v>
      </c>
      <c r="L1845">
        <f>AVERAGE(K1845:K1847)</f>
        <v>-7.1761414128091987</v>
      </c>
      <c r="M1845">
        <f>STDEV(K1845:K1847)</f>
        <v>23.2869842557417</v>
      </c>
      <c r="N1845" t="str">
        <f>_xlfn.CONCAT(ROUND(L1845,1)," ± ",ROUND(M1845,1))</f>
        <v>-7.2 ± 23.3</v>
      </c>
    </row>
    <row r="1846" spans="1:14" x14ac:dyDescent="0.4">
      <c r="A1846">
        <v>33</v>
      </c>
      <c r="B1846" t="s">
        <v>160</v>
      </c>
      <c r="D1846">
        <v>16.91</v>
      </c>
      <c r="E1846">
        <v>71.358999999999995</v>
      </c>
      <c r="F1846">
        <v>116.61</v>
      </c>
      <c r="G1846">
        <v>1.5449999999999999</v>
      </c>
      <c r="H1846">
        <f t="shared" si="361"/>
        <v>0.6119458022468055</v>
      </c>
      <c r="I1846">
        <f t="shared" si="362"/>
        <v>-0.11149552279572408</v>
      </c>
      <c r="J1846">
        <f t="shared" ref="J1846:J1847" si="365">(I1846-IF($I$1821&gt;0,$I$1821))</f>
        <v>-28.432819915180339</v>
      </c>
      <c r="K1846">
        <f t="shared" si="364"/>
        <v>-29.219078761863205</v>
      </c>
    </row>
    <row r="1847" spans="1:14" x14ac:dyDescent="0.4">
      <c r="A1847">
        <v>34</v>
      </c>
      <c r="B1847" t="s">
        <v>159</v>
      </c>
      <c r="D1847">
        <v>16.600000000000001</v>
      </c>
      <c r="E1847">
        <v>178.80199999999999</v>
      </c>
      <c r="F1847">
        <v>125.41</v>
      </c>
      <c r="G1847">
        <v>2.63</v>
      </c>
      <c r="H1847">
        <f t="shared" si="361"/>
        <v>1.425739574196635</v>
      </c>
      <c r="I1847">
        <f t="shared" si="362"/>
        <v>18.32182051486247</v>
      </c>
      <c r="J1847">
        <f t="shared" si="365"/>
        <v>-9.9995038775221445</v>
      </c>
      <c r="K1847">
        <f t="shared" si="364"/>
        <v>-9.4912885195222714</v>
      </c>
      <c r="L1847" s="23"/>
      <c r="M1847" s="23"/>
      <c r="N1847" s="9"/>
    </row>
    <row r="1848" spans="1:14" x14ac:dyDescent="0.4">
      <c r="A1848">
        <v>35</v>
      </c>
      <c r="B1848" t="s">
        <v>22</v>
      </c>
      <c r="L1848" s="23" t="s">
        <v>227</v>
      </c>
      <c r="M1848" s="23" t="s">
        <v>228</v>
      </c>
      <c r="N1848" s="9" t="s">
        <v>231</v>
      </c>
    </row>
    <row r="1849" spans="1:14" x14ac:dyDescent="0.4">
      <c r="A1849">
        <v>36</v>
      </c>
      <c r="B1849" t="s">
        <v>158</v>
      </c>
      <c r="D1849">
        <v>17</v>
      </c>
      <c r="E1849">
        <v>208.16</v>
      </c>
      <c r="F1849">
        <v>54.508000000000003</v>
      </c>
      <c r="G1849">
        <v>1.905</v>
      </c>
      <c r="H1849">
        <f t="shared" ref="H1849:H1851" si="366">E1849/F1849</f>
        <v>3.8188889704263591</v>
      </c>
      <c r="I1849">
        <f t="shared" si="362"/>
        <v>72.529263071639647</v>
      </c>
      <c r="J1849">
        <f>(I1849-IF($I$1821&gt;0,$I$1821))</f>
        <v>44.207938679255037</v>
      </c>
      <c r="K1849">
        <f>J1849/R1830*1.1</f>
        <v>47.647200222595089</v>
      </c>
      <c r="L1849">
        <f>AVERAGE(K1849,K1851)</f>
        <v>44.91920834839943</v>
      </c>
      <c r="M1849">
        <f>STDEV(K1849,K1851)</f>
        <v>3.8579631065310993</v>
      </c>
      <c r="N1849" t="str">
        <f>_xlfn.CONCAT(ROUND(L1849,1)," ± ",ROUND(M1849,1))</f>
        <v>44.9 ± 3.9</v>
      </c>
    </row>
    <row r="1850" spans="1:14" x14ac:dyDescent="0.4">
      <c r="A1850">
        <v>37</v>
      </c>
      <c r="B1850" t="s">
        <v>157</v>
      </c>
      <c r="D1850">
        <v>16.34</v>
      </c>
      <c r="E1850">
        <v>365.39699999999999</v>
      </c>
      <c r="F1850">
        <v>34.034999999999997</v>
      </c>
      <c r="G1850">
        <v>3.5459999999999998</v>
      </c>
      <c r="H1850">
        <f t="shared" si="366"/>
        <v>10.735918907007493</v>
      </c>
      <c r="I1850">
        <f t="shared" si="362"/>
        <v>229.20753127397171</v>
      </c>
      <c r="J1850">
        <f t="shared" ref="J1850:J1851" si="367">(I1850-IF($I$1821&gt;0,$I$1821))</f>
        <v>200.8862068815871</v>
      </c>
      <c r="K1850">
        <f t="shared" ref="K1850:K1851" si="368">J1850/R1831*1.1</f>
        <v>195.74349151363791</v>
      </c>
    </row>
    <row r="1851" spans="1:14" x14ac:dyDescent="0.4">
      <c r="A1851">
        <v>38</v>
      </c>
      <c r="B1851" t="s">
        <v>156</v>
      </c>
      <c r="D1851">
        <v>17.03</v>
      </c>
      <c r="E1851">
        <v>114.465</v>
      </c>
      <c r="F1851">
        <v>29.42</v>
      </c>
      <c r="G1851">
        <v>1.871</v>
      </c>
      <c r="H1851">
        <f t="shared" si="366"/>
        <v>3.8907205982324946</v>
      </c>
      <c r="I1851">
        <f t="shared" si="362"/>
        <v>74.156327743905976</v>
      </c>
      <c r="J1851">
        <f t="shared" si="367"/>
        <v>45.835003351521365</v>
      </c>
      <c r="K1851">
        <f t="shared" si="368"/>
        <v>42.19121647420377</v>
      </c>
      <c r="L1851" s="23"/>
      <c r="M1851" s="23"/>
      <c r="N1851" s="9"/>
    </row>
    <row r="1853" spans="1:14" x14ac:dyDescent="0.4">
      <c r="A1853" t="s">
        <v>472</v>
      </c>
    </row>
    <row r="1855" spans="1:14" x14ac:dyDescent="0.4">
      <c r="B1855" t="s">
        <v>3</v>
      </c>
      <c r="C1855" t="s">
        <v>4</v>
      </c>
      <c r="D1855" t="s">
        <v>5</v>
      </c>
      <c r="E1855" t="s">
        <v>6</v>
      </c>
      <c r="F1855" t="s">
        <v>7</v>
      </c>
      <c r="G1855" t="s">
        <v>8</v>
      </c>
      <c r="H1855" t="s">
        <v>9</v>
      </c>
      <c r="I1855" t="s">
        <v>10</v>
      </c>
      <c r="J1855" t="s">
        <v>11</v>
      </c>
      <c r="K1855" t="s">
        <v>282</v>
      </c>
    </row>
    <row r="1856" spans="1:14" x14ac:dyDescent="0.4">
      <c r="A1856">
        <v>1</v>
      </c>
      <c r="B1856" t="s">
        <v>12</v>
      </c>
      <c r="F1856">
        <v>3123.66</v>
      </c>
      <c r="K1856" t="s">
        <v>448</v>
      </c>
    </row>
    <row r="1857" spans="1:11" x14ac:dyDescent="0.4">
      <c r="A1857">
        <v>2</v>
      </c>
      <c r="B1857" t="s">
        <v>14</v>
      </c>
      <c r="F1857">
        <v>1988.3620000000001</v>
      </c>
      <c r="K1857" t="s">
        <v>447</v>
      </c>
    </row>
    <row r="1858" spans="1:11" x14ac:dyDescent="0.4">
      <c r="A1858">
        <v>3</v>
      </c>
      <c r="B1858" t="s">
        <v>15</v>
      </c>
      <c r="F1858">
        <v>2172.0509999999999</v>
      </c>
      <c r="K1858" t="s">
        <v>446</v>
      </c>
    </row>
    <row r="1859" spans="1:11" x14ac:dyDescent="0.4">
      <c r="A1859">
        <v>4</v>
      </c>
      <c r="B1859" t="s">
        <v>17</v>
      </c>
      <c r="F1859">
        <v>2307.0230000000001</v>
      </c>
      <c r="K1859" t="s">
        <v>445</v>
      </c>
    </row>
    <row r="1860" spans="1:11" x14ac:dyDescent="0.4">
      <c r="A1860">
        <v>5</v>
      </c>
      <c r="B1860" t="s">
        <v>18</v>
      </c>
      <c r="F1860">
        <v>1818.826</v>
      </c>
      <c r="K1860" t="s">
        <v>444</v>
      </c>
    </row>
    <row r="1861" spans="1:11" x14ac:dyDescent="0.4">
      <c r="A1861">
        <v>6</v>
      </c>
      <c r="B1861" t="s">
        <v>19</v>
      </c>
      <c r="F1861">
        <v>1651.7470000000001</v>
      </c>
      <c r="K1861" t="s">
        <v>443</v>
      </c>
    </row>
    <row r="1862" spans="1:11" x14ac:dyDescent="0.4">
      <c r="A1862">
        <v>7</v>
      </c>
      <c r="B1862" t="s">
        <v>20</v>
      </c>
      <c r="F1862">
        <v>5035.45</v>
      </c>
      <c r="K1862" t="s">
        <v>442</v>
      </c>
    </row>
    <row r="1863" spans="1:11" x14ac:dyDescent="0.4">
      <c r="A1863">
        <v>8</v>
      </c>
      <c r="B1863" t="s">
        <v>21</v>
      </c>
      <c r="F1863">
        <v>2142.0169999999998</v>
      </c>
      <c r="K1863" t="s">
        <v>441</v>
      </c>
    </row>
    <row r="1864" spans="1:11" x14ac:dyDescent="0.4">
      <c r="A1864">
        <v>9</v>
      </c>
      <c r="B1864" t="s">
        <v>22</v>
      </c>
      <c r="K1864" t="s">
        <v>440</v>
      </c>
    </row>
    <row r="1865" spans="1:11" x14ac:dyDescent="0.4">
      <c r="A1865">
        <v>10</v>
      </c>
      <c r="B1865" t="s">
        <v>22</v>
      </c>
      <c r="K1865" t="s">
        <v>439</v>
      </c>
    </row>
    <row r="1866" spans="1:11" x14ac:dyDescent="0.4">
      <c r="A1866">
        <v>11</v>
      </c>
      <c r="B1866" t="s">
        <v>24</v>
      </c>
      <c r="F1866">
        <v>588.62199999999996</v>
      </c>
      <c r="K1866" t="s">
        <v>438</v>
      </c>
    </row>
    <row r="1867" spans="1:11" x14ac:dyDescent="0.4">
      <c r="A1867">
        <v>12</v>
      </c>
      <c r="B1867" t="s">
        <v>25</v>
      </c>
      <c r="F1867">
        <v>886.91800000000001</v>
      </c>
      <c r="K1867" t="s">
        <v>437</v>
      </c>
    </row>
    <row r="1868" spans="1:11" x14ac:dyDescent="0.4">
      <c r="A1868">
        <v>13</v>
      </c>
      <c r="B1868" t="s">
        <v>26</v>
      </c>
      <c r="F1868">
        <v>608.25</v>
      </c>
      <c r="K1868" t="s">
        <v>436</v>
      </c>
    </row>
    <row r="1869" spans="1:11" x14ac:dyDescent="0.4">
      <c r="A1869">
        <v>14</v>
      </c>
      <c r="B1869" t="s">
        <v>27</v>
      </c>
      <c r="F1869">
        <v>780.98599999999999</v>
      </c>
      <c r="K1869" t="s">
        <v>435</v>
      </c>
    </row>
    <row r="1870" spans="1:11" x14ac:dyDescent="0.4">
      <c r="A1870">
        <v>15</v>
      </c>
      <c r="B1870" t="s">
        <v>28</v>
      </c>
      <c r="F1870">
        <v>821.64700000000005</v>
      </c>
      <c r="K1870" t="s">
        <v>434</v>
      </c>
    </row>
    <row r="1871" spans="1:11" x14ac:dyDescent="0.4">
      <c r="A1871">
        <v>16</v>
      </c>
      <c r="B1871" t="s">
        <v>29</v>
      </c>
      <c r="F1871">
        <v>561.06600000000003</v>
      </c>
      <c r="K1871" t="s">
        <v>433</v>
      </c>
    </row>
    <row r="1872" spans="1:11" x14ac:dyDescent="0.4">
      <c r="A1872">
        <v>17</v>
      </c>
      <c r="B1872" t="s">
        <v>22</v>
      </c>
      <c r="K1872" t="s">
        <v>432</v>
      </c>
    </row>
    <row r="1873" spans="1:11" x14ac:dyDescent="0.4">
      <c r="A1873">
        <v>18</v>
      </c>
      <c r="B1873" t="s">
        <v>173</v>
      </c>
      <c r="F1873">
        <v>608.375</v>
      </c>
      <c r="K1873" t="s">
        <v>431</v>
      </c>
    </row>
    <row r="1874" spans="1:11" x14ac:dyDescent="0.4">
      <c r="A1874">
        <v>19</v>
      </c>
      <c r="B1874" t="s">
        <v>172</v>
      </c>
      <c r="F1874">
        <v>605.41099999999994</v>
      </c>
      <c r="K1874" t="s">
        <v>430</v>
      </c>
    </row>
    <row r="1875" spans="1:11" x14ac:dyDescent="0.4">
      <c r="A1875">
        <v>20</v>
      </c>
      <c r="B1875" t="s">
        <v>171</v>
      </c>
      <c r="K1875" t="s">
        <v>429</v>
      </c>
    </row>
    <row r="1876" spans="1:11" x14ac:dyDescent="0.4">
      <c r="A1876">
        <v>21</v>
      </c>
      <c r="B1876" t="s">
        <v>22</v>
      </c>
      <c r="K1876" t="s">
        <v>428</v>
      </c>
    </row>
    <row r="1877" spans="1:11" x14ac:dyDescent="0.4">
      <c r="A1877">
        <v>22</v>
      </c>
      <c r="B1877" t="s">
        <v>170</v>
      </c>
      <c r="F1877">
        <v>586.25400000000002</v>
      </c>
      <c r="K1877" t="s">
        <v>427</v>
      </c>
    </row>
    <row r="1878" spans="1:11" x14ac:dyDescent="0.4">
      <c r="A1878">
        <v>23</v>
      </c>
      <c r="B1878" t="s">
        <v>169</v>
      </c>
      <c r="F1878">
        <v>599.56200000000001</v>
      </c>
      <c r="K1878" t="s">
        <v>426</v>
      </c>
    </row>
    <row r="1879" spans="1:11" x14ac:dyDescent="0.4">
      <c r="A1879">
        <v>24</v>
      </c>
      <c r="B1879" t="s">
        <v>168</v>
      </c>
      <c r="F1879">
        <v>676.62400000000002</v>
      </c>
      <c r="K1879" t="s">
        <v>425</v>
      </c>
    </row>
    <row r="1880" spans="1:11" x14ac:dyDescent="0.4">
      <c r="A1880">
        <v>25</v>
      </c>
      <c r="B1880" t="s">
        <v>167</v>
      </c>
      <c r="F1880">
        <v>577.73299999999995</v>
      </c>
      <c r="K1880" t="s">
        <v>424</v>
      </c>
    </row>
    <row r="1881" spans="1:11" x14ac:dyDescent="0.4">
      <c r="A1881">
        <v>26</v>
      </c>
      <c r="B1881" t="s">
        <v>166</v>
      </c>
      <c r="F1881">
        <v>839.12699999999995</v>
      </c>
      <c r="K1881" t="s">
        <v>423</v>
      </c>
    </row>
    <row r="1882" spans="1:11" x14ac:dyDescent="0.4">
      <c r="A1882">
        <v>27</v>
      </c>
      <c r="B1882" t="s">
        <v>165</v>
      </c>
      <c r="F1882">
        <v>585.35199999999998</v>
      </c>
      <c r="K1882" t="s">
        <v>422</v>
      </c>
    </row>
    <row r="1883" spans="1:11" x14ac:dyDescent="0.4">
      <c r="A1883">
        <v>28</v>
      </c>
      <c r="B1883" t="s">
        <v>22</v>
      </c>
      <c r="K1883" t="s">
        <v>421</v>
      </c>
    </row>
    <row r="1884" spans="1:11" x14ac:dyDescent="0.4">
      <c r="A1884">
        <v>29</v>
      </c>
      <c r="B1884" t="s">
        <v>164</v>
      </c>
      <c r="F1884">
        <v>346.27699999999999</v>
      </c>
      <c r="K1884" t="s">
        <v>420</v>
      </c>
    </row>
    <row r="1885" spans="1:11" x14ac:dyDescent="0.4">
      <c r="A1885">
        <v>30</v>
      </c>
      <c r="B1885" t="s">
        <v>163</v>
      </c>
      <c r="F1885">
        <v>693.22799999999995</v>
      </c>
      <c r="K1885" t="s">
        <v>419</v>
      </c>
    </row>
    <row r="1886" spans="1:11" x14ac:dyDescent="0.4">
      <c r="A1886">
        <v>31</v>
      </c>
      <c r="B1886" t="s">
        <v>162</v>
      </c>
      <c r="F1886">
        <v>529.38900000000001</v>
      </c>
      <c r="K1886" t="s">
        <v>418</v>
      </c>
    </row>
    <row r="1887" spans="1:11" x14ac:dyDescent="0.4">
      <c r="A1887">
        <v>32</v>
      </c>
      <c r="B1887" t="s">
        <v>161</v>
      </c>
      <c r="F1887">
        <v>496.85399999999998</v>
      </c>
      <c r="K1887" t="s">
        <v>417</v>
      </c>
    </row>
    <row r="1888" spans="1:11" x14ac:dyDescent="0.4">
      <c r="A1888">
        <v>33</v>
      </c>
      <c r="B1888" t="s">
        <v>160</v>
      </c>
      <c r="F1888">
        <v>533.12400000000002</v>
      </c>
      <c r="K1888" t="s">
        <v>416</v>
      </c>
    </row>
    <row r="1889" spans="1:18" x14ac:dyDescent="0.4">
      <c r="A1889">
        <v>34</v>
      </c>
      <c r="B1889" t="s">
        <v>159</v>
      </c>
      <c r="F1889">
        <v>606.57100000000003</v>
      </c>
      <c r="K1889" t="s">
        <v>415</v>
      </c>
    </row>
    <row r="1890" spans="1:18" x14ac:dyDescent="0.4">
      <c r="A1890">
        <v>35</v>
      </c>
      <c r="B1890" t="s">
        <v>22</v>
      </c>
      <c r="K1890" t="s">
        <v>414</v>
      </c>
    </row>
    <row r="1891" spans="1:18" x14ac:dyDescent="0.4">
      <c r="A1891">
        <v>36</v>
      </c>
      <c r="B1891" t="s">
        <v>158</v>
      </c>
      <c r="F1891">
        <v>354.20800000000003</v>
      </c>
      <c r="K1891" t="s">
        <v>413</v>
      </c>
    </row>
    <row r="1892" spans="1:18" x14ac:dyDescent="0.4">
      <c r="A1892">
        <v>37</v>
      </c>
      <c r="B1892" t="s">
        <v>157</v>
      </c>
      <c r="F1892">
        <v>348.08699999999999</v>
      </c>
      <c r="K1892" t="s">
        <v>412</v>
      </c>
    </row>
    <row r="1893" spans="1:18" x14ac:dyDescent="0.4">
      <c r="A1893">
        <v>38</v>
      </c>
      <c r="B1893" t="s">
        <v>156</v>
      </c>
      <c r="F1893">
        <v>270.18099999999998</v>
      </c>
      <c r="K1893" t="s">
        <v>411</v>
      </c>
    </row>
    <row r="1895" spans="1:18" x14ac:dyDescent="0.4">
      <c r="A1895" t="s">
        <v>471</v>
      </c>
    </row>
    <row r="1896" spans="1:18" x14ac:dyDescent="0.4">
      <c r="I1896" t="s">
        <v>216</v>
      </c>
      <c r="Q1896" t="s">
        <v>191</v>
      </c>
      <c r="R1896" t="s">
        <v>192</v>
      </c>
    </row>
    <row r="1897" spans="1:18" x14ac:dyDescent="0.4">
      <c r="B1897" t="s">
        <v>3</v>
      </c>
      <c r="C1897" t="s">
        <v>4</v>
      </c>
      <c r="D1897" t="s">
        <v>5</v>
      </c>
      <c r="E1897" t="s">
        <v>6</v>
      </c>
      <c r="F1897" t="s">
        <v>7</v>
      </c>
      <c r="G1897" t="s">
        <v>8</v>
      </c>
      <c r="H1897" t="s">
        <v>217</v>
      </c>
      <c r="I1897" cm="1">
        <f t="array" ref="I1897:J1901">LINEST(H1898:H1904,C1898:C1904,1,1)</f>
        <v>0.23666775675382534</v>
      </c>
      <c r="J1897">
        <v>-4.5399622242208393E-2</v>
      </c>
      <c r="L1897" s="20" t="s">
        <v>218</v>
      </c>
      <c r="Q1897" t="s">
        <v>27</v>
      </c>
      <c r="R1897">
        <v>1.0846</v>
      </c>
    </row>
    <row r="1898" spans="1:18" x14ac:dyDescent="0.4">
      <c r="A1898">
        <v>1</v>
      </c>
      <c r="B1898" t="s">
        <v>12</v>
      </c>
      <c r="C1898">
        <v>0</v>
      </c>
      <c r="D1898">
        <v>12.72</v>
      </c>
      <c r="E1898">
        <v>2.81</v>
      </c>
      <c r="F1898">
        <v>1343.627</v>
      </c>
      <c r="G1898">
        <v>25</v>
      </c>
      <c r="H1898">
        <f>E1898/F1898</f>
        <v>2.0913542225632561E-3</v>
      </c>
      <c r="I1898">
        <v>1.0651623940187462E-2</v>
      </c>
      <c r="J1898">
        <v>8.866203076300451E-2</v>
      </c>
      <c r="K1898" t="s">
        <v>219</v>
      </c>
      <c r="L1898" s="21">
        <f>IF(G1901&gt;3,C1901,IF(G1902&gt;3,#REF!,IF(G1903&gt;3,C1903,IF(G1904&gt;3,#REF!,#REF!))))</f>
        <v>4</v>
      </c>
      <c r="Q1898" t="s">
        <v>28</v>
      </c>
      <c r="R1898">
        <v>1.0726</v>
      </c>
    </row>
    <row r="1899" spans="1:18" x14ac:dyDescent="0.4">
      <c r="A1899">
        <v>2</v>
      </c>
      <c r="B1899" t="s">
        <v>14</v>
      </c>
      <c r="C1899">
        <v>1</v>
      </c>
      <c r="D1899">
        <v>12.68</v>
      </c>
      <c r="E1899">
        <v>148.631</v>
      </c>
      <c r="F1899">
        <v>633.47400000000005</v>
      </c>
      <c r="G1899">
        <v>1063</v>
      </c>
      <c r="H1899">
        <f>E1899/F1899</f>
        <v>0.23462841411012922</v>
      </c>
      <c r="I1899">
        <v>0.98997355309157775</v>
      </c>
      <c r="J1899">
        <v>0.15829658650893627</v>
      </c>
      <c r="K1899" t="s">
        <v>220</v>
      </c>
      <c r="L1899" s="22">
        <f>IF(G1901&gt;10,C1901,IF(G1902&gt;10,#REF!,IF(G1903&gt;10,C1903,IF(G1904&gt;10,#REF!,#REF!))))</f>
        <v>4</v>
      </c>
      <c r="Q1899" t="s">
        <v>29</v>
      </c>
      <c r="R1899">
        <v>1.1534</v>
      </c>
    </row>
    <row r="1900" spans="1:18" x14ac:dyDescent="0.4">
      <c r="A1900">
        <v>3</v>
      </c>
      <c r="B1900" t="s">
        <v>15</v>
      </c>
      <c r="C1900">
        <v>2</v>
      </c>
      <c r="D1900">
        <v>12.7</v>
      </c>
      <c r="E1900">
        <v>229.79499999999999</v>
      </c>
      <c r="F1900">
        <v>645.63699999999994</v>
      </c>
      <c r="G1900">
        <v>1686</v>
      </c>
      <c r="H1900">
        <f>E1900/F1900</f>
        <v>0.35591981252623378</v>
      </c>
      <c r="I1900">
        <v>493.68114254910716</v>
      </c>
      <c r="J1900">
        <v>5</v>
      </c>
      <c r="Q1900" t="s">
        <v>173</v>
      </c>
      <c r="R1900">
        <v>1.1053999999999999</v>
      </c>
    </row>
    <row r="1901" spans="1:18" x14ac:dyDescent="0.4">
      <c r="A1901">
        <v>4</v>
      </c>
      <c r="B1901" t="s">
        <v>17</v>
      </c>
      <c r="C1901">
        <v>4</v>
      </c>
      <c r="D1901">
        <v>12.7</v>
      </c>
      <c r="E1901">
        <v>533.125</v>
      </c>
      <c r="F1901">
        <v>750.96400000000006</v>
      </c>
      <c r="G1901">
        <v>3889</v>
      </c>
      <c r="H1901">
        <f>E1901/F1901</f>
        <v>0.70992084840285286</v>
      </c>
      <c r="I1901">
        <v>12.370567925189807</v>
      </c>
      <c r="J1901">
        <v>0.12528904650190573</v>
      </c>
      <c r="Q1901" t="s">
        <v>172</v>
      </c>
      <c r="R1901" s="10">
        <v>1.0463</v>
      </c>
    </row>
    <row r="1902" spans="1:18" x14ac:dyDescent="0.4">
      <c r="A1902">
        <v>5</v>
      </c>
      <c r="B1902" t="s">
        <v>18</v>
      </c>
      <c r="C1902">
        <v>8</v>
      </c>
      <c r="D1902">
        <v>12.7</v>
      </c>
      <c r="E1902">
        <v>1648.45</v>
      </c>
      <c r="F1902">
        <v>827.30499999999995</v>
      </c>
      <c r="G1902">
        <v>71.974999999999994</v>
      </c>
      <c r="H1902">
        <f t="shared" ref="H1902:H1905" si="369">E1902/F1902</f>
        <v>1.9925541366243407</v>
      </c>
      <c r="Q1902" t="s">
        <v>171</v>
      </c>
      <c r="R1902">
        <v>1.1154999999999999</v>
      </c>
    </row>
    <row r="1903" spans="1:18" x14ac:dyDescent="0.4">
      <c r="A1903">
        <v>6</v>
      </c>
      <c r="B1903" t="s">
        <v>19</v>
      </c>
      <c r="C1903">
        <v>12</v>
      </c>
      <c r="D1903">
        <v>12.72</v>
      </c>
      <c r="E1903">
        <v>2389.712</v>
      </c>
      <c r="F1903">
        <v>802.20399999999995</v>
      </c>
      <c r="G1903">
        <v>520.66300000000001</v>
      </c>
      <c r="H1903">
        <f t="shared" si="369"/>
        <v>2.9789330394762432</v>
      </c>
      <c r="Q1903" t="s">
        <v>170</v>
      </c>
      <c r="R1903">
        <v>1.0873999999999999</v>
      </c>
    </row>
    <row r="1904" spans="1:18" x14ac:dyDescent="0.4">
      <c r="A1904">
        <v>7</v>
      </c>
      <c r="B1904" t="s">
        <v>20</v>
      </c>
      <c r="C1904">
        <v>16</v>
      </c>
      <c r="D1904">
        <v>12.72</v>
      </c>
      <c r="E1904">
        <v>5601.7730000000001</v>
      </c>
      <c r="F1904">
        <v>1562.616</v>
      </c>
      <c r="G1904">
        <v>281.81900000000002</v>
      </c>
      <c r="H1904">
        <f t="shared" si="369"/>
        <v>3.5848685793566686</v>
      </c>
      <c r="I1904" s="23" t="s">
        <v>221</v>
      </c>
      <c r="J1904" s="23" t="s">
        <v>222</v>
      </c>
      <c r="K1904" s="9" t="s">
        <v>194</v>
      </c>
      <c r="O1904" s="24" t="s">
        <v>223</v>
      </c>
      <c r="Q1904" t="s">
        <v>169</v>
      </c>
      <c r="R1904">
        <v>1.0898000000000001</v>
      </c>
    </row>
    <row r="1905" spans="1:18" x14ac:dyDescent="0.4">
      <c r="A1905">
        <v>8</v>
      </c>
      <c r="B1905" t="s">
        <v>21</v>
      </c>
      <c r="C1905">
        <v>20</v>
      </c>
      <c r="D1905">
        <v>12.72</v>
      </c>
      <c r="E1905">
        <v>1942.116</v>
      </c>
      <c r="F1905">
        <v>611.33399999999995</v>
      </c>
      <c r="G1905">
        <v>79.382999999999996</v>
      </c>
      <c r="H1905">
        <f t="shared" si="369"/>
        <v>3.1768493164129596</v>
      </c>
      <c r="I1905">
        <f>AVERAGE(I1908:I1910)</f>
        <v>0.19182850619331179</v>
      </c>
      <c r="J1905">
        <v>17.600000000000001</v>
      </c>
      <c r="Q1905" t="s">
        <v>168</v>
      </c>
      <c r="R1905">
        <v>1.0536000000000001</v>
      </c>
    </row>
    <row r="1906" spans="1:18" x14ac:dyDescent="0.4">
      <c r="A1906">
        <v>9</v>
      </c>
      <c r="B1906" t="s">
        <v>22</v>
      </c>
      <c r="I1906" s="23" t="s">
        <v>224</v>
      </c>
      <c r="J1906" s="9" t="s">
        <v>225</v>
      </c>
      <c r="K1906" s="9" t="s">
        <v>226</v>
      </c>
      <c r="Q1906" t="s">
        <v>167</v>
      </c>
      <c r="R1906" s="10">
        <v>1.1217999999999999</v>
      </c>
    </row>
    <row r="1907" spans="1:18" x14ac:dyDescent="0.4">
      <c r="A1907">
        <v>10</v>
      </c>
      <c r="B1907" t="s">
        <v>22</v>
      </c>
      <c r="L1907" s="23" t="s">
        <v>227</v>
      </c>
      <c r="M1907" s="23" t="s">
        <v>228</v>
      </c>
      <c r="N1907" s="9" t="s">
        <v>231</v>
      </c>
      <c r="O1907" s="9"/>
      <c r="P1907" s="9"/>
      <c r="Q1907" t="s">
        <v>166</v>
      </c>
      <c r="R1907">
        <v>1.198</v>
      </c>
    </row>
    <row r="1908" spans="1:18" x14ac:dyDescent="0.4">
      <c r="A1908">
        <v>11</v>
      </c>
      <c r="B1908" t="s">
        <v>24</v>
      </c>
      <c r="F1908">
        <v>235.495</v>
      </c>
      <c r="H1908">
        <f t="shared" ref="H1908:H1913" si="370">E1908/F1908</f>
        <v>0</v>
      </c>
      <c r="I1908">
        <f>((H1908-$J$1897)/$I$1897)</f>
        <v>0.19182850619331179</v>
      </c>
      <c r="J1908">
        <f>(I1908-IF(I1905&gt;0,I1905,0))</f>
        <v>0</v>
      </c>
      <c r="K1908">
        <f>J1908*1.1</f>
        <v>0</v>
      </c>
      <c r="L1908">
        <f>AVERAGE(K1908:K1910)</f>
        <v>0</v>
      </c>
      <c r="M1908">
        <f>STDEV(K1909:K1910)</f>
        <v>0</v>
      </c>
      <c r="N1908" t="str">
        <f>_xlfn.CONCAT(ROUND(L1908,1)," ± ",ROUND(M1908,1))</f>
        <v>0 ± 0</v>
      </c>
      <c r="Q1908" t="s">
        <v>165</v>
      </c>
      <c r="R1908">
        <v>1.1537999999999999</v>
      </c>
    </row>
    <row r="1909" spans="1:18" x14ac:dyDescent="0.4">
      <c r="A1909">
        <v>12</v>
      </c>
      <c r="B1909" t="s">
        <v>25</v>
      </c>
      <c r="F1909">
        <v>273.33</v>
      </c>
      <c r="H1909">
        <f t="shared" si="370"/>
        <v>0</v>
      </c>
      <c r="I1909">
        <f t="shared" ref="I1909:I1935" si="371">((H1909-$J$1897)/$I$1897)</f>
        <v>0.19182850619331179</v>
      </c>
      <c r="J1909">
        <f>(I1909-IF(I1905&gt;0,I1905,0))</f>
        <v>0</v>
      </c>
      <c r="K1909">
        <f>J1909*1.1</f>
        <v>0</v>
      </c>
      <c r="Q1909" t="s">
        <v>164</v>
      </c>
      <c r="R1909">
        <v>1.1183000000000001</v>
      </c>
    </row>
    <row r="1910" spans="1:18" x14ac:dyDescent="0.4">
      <c r="A1910">
        <v>13</v>
      </c>
      <c r="B1910" t="s">
        <v>26</v>
      </c>
      <c r="F1910">
        <v>129.33000000000001</v>
      </c>
      <c r="H1910">
        <f t="shared" si="370"/>
        <v>0</v>
      </c>
      <c r="I1910">
        <f t="shared" si="371"/>
        <v>0.19182850619331179</v>
      </c>
      <c r="J1910">
        <f>(I1910-IF(I1905&gt;0,I1905,0))</f>
        <v>0</v>
      </c>
      <c r="K1910" s="30">
        <f>J1910*1.1</f>
        <v>0</v>
      </c>
      <c r="L1910" s="25" t="s">
        <v>227</v>
      </c>
      <c r="M1910" s="25" t="s">
        <v>228</v>
      </c>
      <c r="N1910" s="26" t="s">
        <v>229</v>
      </c>
      <c r="O1910" s="26" t="s">
        <v>230</v>
      </c>
      <c r="P1910" s="26" t="s">
        <v>231</v>
      </c>
      <c r="Q1910" t="s">
        <v>163</v>
      </c>
      <c r="R1910">
        <v>1.1448</v>
      </c>
    </row>
    <row r="1911" spans="1:18" x14ac:dyDescent="0.4">
      <c r="A1911">
        <v>14</v>
      </c>
      <c r="B1911" t="s">
        <v>27</v>
      </c>
      <c r="D1911">
        <v>12.73</v>
      </c>
      <c r="E1911">
        <v>432.87200000000001</v>
      </c>
      <c r="F1911">
        <v>253.72800000000001</v>
      </c>
      <c r="G1911">
        <v>45.783000000000001</v>
      </c>
      <c r="H1911">
        <f t="shared" si="370"/>
        <v>1.7060474208601337</v>
      </c>
      <c r="I1911">
        <f t="shared" si="371"/>
        <v>7.4004463773413143</v>
      </c>
      <c r="J1911">
        <f>(I1911-IF($I$1905&gt;0,$I$1905))</f>
        <v>7.2086178711480029</v>
      </c>
      <c r="K1911">
        <f>J1911/R1897*1.1</f>
        <v>7.3109714717525387</v>
      </c>
      <c r="L1911" s="27">
        <f>AVERAGE(K1911:K1913)</f>
        <v>6.3274681939263511</v>
      </c>
      <c r="M1911" s="27">
        <f>STDEV(K1911:K1913)</f>
        <v>0.93245216226496952</v>
      </c>
      <c r="N1911" s="28">
        <f>L1911/J1905*100</f>
        <v>35.951523829126991</v>
      </c>
      <c r="O1911" s="29">
        <f>M1911/J1905*100</f>
        <v>5.298023649232781</v>
      </c>
      <c r="P1911" s="29" t="str">
        <f>_xlfn.CONCAT(ROUND(N1911,1)," ± ",ROUND(O1911,1))</f>
        <v>36 ± 5.3</v>
      </c>
      <c r="Q1911" t="s">
        <v>162</v>
      </c>
      <c r="R1911">
        <v>1.0492999999999999</v>
      </c>
    </row>
    <row r="1912" spans="1:18" x14ac:dyDescent="0.4">
      <c r="A1912">
        <v>15</v>
      </c>
      <c r="B1912" t="s">
        <v>28</v>
      </c>
      <c r="D1912">
        <v>12.76</v>
      </c>
      <c r="E1912">
        <v>178.298</v>
      </c>
      <c r="F1912">
        <v>141.602</v>
      </c>
      <c r="G1912">
        <v>6.3520000000000003</v>
      </c>
      <c r="H1912">
        <f t="shared" si="370"/>
        <v>1.2591488820779366</v>
      </c>
      <c r="I1912">
        <f t="shared" si="371"/>
        <v>5.5121513898367533</v>
      </c>
      <c r="J1912">
        <f t="shared" ref="J1912:J1913" si="372">(I1912-IF($I$1905&gt;0,$I$1905))</f>
        <v>5.320322883643442</v>
      </c>
      <c r="K1912">
        <f>J1912/R1898*1.1</f>
        <v>5.4562326794777061</v>
      </c>
      <c r="Q1912" t="s">
        <v>161</v>
      </c>
      <c r="R1912">
        <v>1.0704</v>
      </c>
    </row>
    <row r="1913" spans="1:18" x14ac:dyDescent="0.4">
      <c r="A1913">
        <v>16</v>
      </c>
      <c r="B1913" t="s">
        <v>29</v>
      </c>
      <c r="D1913">
        <v>12.73</v>
      </c>
      <c r="E1913">
        <v>294.02800000000002</v>
      </c>
      <c r="F1913">
        <v>190.637</v>
      </c>
      <c r="G1913">
        <v>2123</v>
      </c>
      <c r="H1913">
        <f t="shared" si="370"/>
        <v>1.5423448753389952</v>
      </c>
      <c r="I1913">
        <f t="shared" si="371"/>
        <v>6.7087486667342162</v>
      </c>
      <c r="J1913">
        <f t="shared" si="372"/>
        <v>6.5169201605409048</v>
      </c>
      <c r="K1913" s="30">
        <f>J1913/R1899*1.1</f>
        <v>6.2152004305488084</v>
      </c>
      <c r="Q1913" t="s">
        <v>160</v>
      </c>
      <c r="R1913">
        <v>1.1589</v>
      </c>
    </row>
    <row r="1914" spans="1:18" x14ac:dyDescent="0.4">
      <c r="A1914">
        <v>17</v>
      </c>
      <c r="B1914" t="s">
        <v>22</v>
      </c>
      <c r="L1914" s="23" t="s">
        <v>227</v>
      </c>
      <c r="M1914" s="23" t="s">
        <v>228</v>
      </c>
      <c r="N1914" s="9" t="s">
        <v>231</v>
      </c>
      <c r="Q1914" t="s">
        <v>159</v>
      </c>
      <c r="R1914">
        <v>1.0206</v>
      </c>
    </row>
    <row r="1915" spans="1:18" x14ac:dyDescent="0.4">
      <c r="A1915">
        <v>18</v>
      </c>
      <c r="B1915" t="s">
        <v>173</v>
      </c>
      <c r="F1915">
        <v>73.510999999999996</v>
      </c>
      <c r="H1915">
        <f t="shared" ref="H1915:H1917" si="373">E1915/F1915</f>
        <v>0</v>
      </c>
      <c r="I1915">
        <f t="shared" si="371"/>
        <v>0.19182850619331179</v>
      </c>
      <c r="J1915">
        <f>(I1915-IF($I$1905&gt;0,$I$1905))</f>
        <v>0</v>
      </c>
      <c r="K1915">
        <f>J1915/R1899*1.1</f>
        <v>0</v>
      </c>
      <c r="L1915" t="e">
        <f>AVERAGE(K1915:K1917)</f>
        <v>#DIV/0!</v>
      </c>
      <c r="M1915" t="e">
        <f>STDEV(K1915:K1917)</f>
        <v>#DIV/0!</v>
      </c>
      <c r="N1915" t="e">
        <f>_xlfn.CONCAT(ROUND(L1915,1)," ± ",ROUND(M1915,1))</f>
        <v>#DIV/0!</v>
      </c>
      <c r="Q1915" t="s">
        <v>158</v>
      </c>
      <c r="R1915">
        <v>1.1289</v>
      </c>
    </row>
    <row r="1916" spans="1:18" x14ac:dyDescent="0.4">
      <c r="A1916">
        <v>19</v>
      </c>
      <c r="B1916" t="s">
        <v>172</v>
      </c>
      <c r="F1916">
        <v>168.77099999999999</v>
      </c>
      <c r="H1916">
        <f t="shared" si="373"/>
        <v>0</v>
      </c>
      <c r="I1916">
        <f t="shared" si="371"/>
        <v>0.19182850619331179</v>
      </c>
      <c r="J1916">
        <f t="shared" ref="J1916:J1917" si="374">(I1916-IF($I$1905&gt;0,$I$1905))</f>
        <v>0</v>
      </c>
      <c r="K1916">
        <f>J1916/R1900*1.1</f>
        <v>0</v>
      </c>
      <c r="Q1916" t="s">
        <v>157</v>
      </c>
      <c r="R1916">
        <v>1.1950000000000001</v>
      </c>
    </row>
    <row r="1917" spans="1:18" x14ac:dyDescent="0.4">
      <c r="A1917">
        <v>20</v>
      </c>
      <c r="B1917" t="s">
        <v>171</v>
      </c>
      <c r="H1917" t="e">
        <f t="shared" si="373"/>
        <v>#DIV/0!</v>
      </c>
      <c r="I1917" t="e">
        <f t="shared" si="371"/>
        <v>#DIV/0!</v>
      </c>
      <c r="J1917" t="e">
        <f t="shared" si="374"/>
        <v>#DIV/0!</v>
      </c>
      <c r="K1917" t="e">
        <f>J1917/R1901*1.1</f>
        <v>#DIV/0!</v>
      </c>
      <c r="L1917" s="23"/>
      <c r="M1917" s="23"/>
      <c r="N1917" s="9"/>
      <c r="Q1917" t="s">
        <v>156</v>
      </c>
      <c r="R1917">
        <v>1.1716</v>
      </c>
    </row>
    <row r="1918" spans="1:18" x14ac:dyDescent="0.4">
      <c r="A1918">
        <v>21</v>
      </c>
      <c r="B1918" t="s">
        <v>22</v>
      </c>
      <c r="L1918" s="23" t="s">
        <v>227</v>
      </c>
      <c r="M1918" s="23" t="s">
        <v>228</v>
      </c>
      <c r="N1918" s="9" t="s">
        <v>231</v>
      </c>
    </row>
    <row r="1919" spans="1:18" x14ac:dyDescent="0.4">
      <c r="A1919">
        <v>22</v>
      </c>
      <c r="B1919" t="s">
        <v>170</v>
      </c>
      <c r="F1919">
        <v>163.196</v>
      </c>
      <c r="H1919">
        <f>E1919/F1919</f>
        <v>0</v>
      </c>
      <c r="I1919">
        <f t="shared" si="371"/>
        <v>0.19182850619331179</v>
      </c>
      <c r="J1919">
        <f>(I1919-IF($I$1905&gt;0,$I$1905))</f>
        <v>0</v>
      </c>
      <c r="K1919">
        <f t="shared" ref="K1919:K1924" si="375">J1919/R1902*1.1</f>
        <v>0</v>
      </c>
      <c r="L1919">
        <f>AVERAGE(K1919:K1921)</f>
        <v>7.446717806951407E-3</v>
      </c>
      <c r="M1919">
        <f>STDEV(K1920:K1921)</f>
        <v>1.5796873976633867E-2</v>
      </c>
      <c r="N1919" t="str">
        <f>_xlfn.CONCAT(ROUND(L1919,1)," ± ",ROUND(M1919,1))</f>
        <v>0 ± 0</v>
      </c>
    </row>
    <row r="1920" spans="1:18" x14ac:dyDescent="0.4">
      <c r="A1920">
        <v>23</v>
      </c>
      <c r="B1920" t="s">
        <v>169</v>
      </c>
      <c r="D1920">
        <v>12.75</v>
      </c>
      <c r="E1920">
        <v>0.30199999999999999</v>
      </c>
      <c r="F1920">
        <v>57.780999999999999</v>
      </c>
      <c r="G1920">
        <v>3</v>
      </c>
      <c r="H1920">
        <f t="shared" ref="H1920:H1924" si="376">E1920/F1920</f>
        <v>5.2266315916996934E-3</v>
      </c>
      <c r="I1920">
        <f t="shared" si="371"/>
        <v>0.21391276331134532</v>
      </c>
      <c r="J1920">
        <f t="shared" ref="J1920:J1921" si="377">(I1920-IF($I$1905&gt;0,$I$1905))</f>
        <v>2.2084257118033523E-2</v>
      </c>
      <c r="K1920">
        <f t="shared" si="375"/>
        <v>2.2340153420854221E-2</v>
      </c>
    </row>
    <row r="1921" spans="1:14" x14ac:dyDescent="0.4">
      <c r="A1921">
        <v>24</v>
      </c>
      <c r="B1921" t="s">
        <v>168</v>
      </c>
      <c r="F1921">
        <v>191.36099999999999</v>
      </c>
      <c r="H1921">
        <f t="shared" si="376"/>
        <v>0</v>
      </c>
      <c r="I1921">
        <f t="shared" si="371"/>
        <v>0.19182850619331179</v>
      </c>
      <c r="J1921">
        <f t="shared" si="377"/>
        <v>0</v>
      </c>
      <c r="K1921">
        <f t="shared" si="375"/>
        <v>0</v>
      </c>
      <c r="L1921" s="23" t="s">
        <v>227</v>
      </c>
      <c r="M1921" s="23" t="s">
        <v>228</v>
      </c>
      <c r="N1921" s="9" t="s">
        <v>231</v>
      </c>
    </row>
    <row r="1922" spans="1:14" x14ac:dyDescent="0.4">
      <c r="A1922">
        <v>25</v>
      </c>
      <c r="B1922" t="s">
        <v>167</v>
      </c>
      <c r="F1922">
        <v>113.81</v>
      </c>
      <c r="H1922">
        <f t="shared" si="376"/>
        <v>0</v>
      </c>
      <c r="I1922">
        <f t="shared" si="371"/>
        <v>0.19182850619331179</v>
      </c>
      <c r="J1922">
        <f>(I1922-IF($I$1905&gt;0,$I$1905))</f>
        <v>0</v>
      </c>
      <c r="K1922">
        <f t="shared" si="375"/>
        <v>0</v>
      </c>
      <c r="L1922">
        <f>AVERAGE(K1922:K1924)</f>
        <v>0</v>
      </c>
      <c r="M1922">
        <f>STDEV(K1922:K1924)</f>
        <v>0</v>
      </c>
      <c r="N1922" t="str">
        <f>_xlfn.CONCAT(ROUND(L1922,1)," ± ",ROUND(M1922,1))</f>
        <v>0 ± 0</v>
      </c>
    </row>
    <row r="1923" spans="1:14" x14ac:dyDescent="0.4">
      <c r="A1923">
        <v>26</v>
      </c>
      <c r="B1923" t="s">
        <v>166</v>
      </c>
      <c r="F1923">
        <v>85.271000000000001</v>
      </c>
      <c r="H1923">
        <f t="shared" si="376"/>
        <v>0</v>
      </c>
      <c r="I1923">
        <f t="shared" si="371"/>
        <v>0.19182850619331179</v>
      </c>
      <c r="J1923">
        <f t="shared" ref="J1923:J1924" si="378">(I1923-IF($I$1905&gt;0,$I$1905))</f>
        <v>0</v>
      </c>
      <c r="K1923">
        <f t="shared" si="375"/>
        <v>0</v>
      </c>
    </row>
    <row r="1924" spans="1:14" x14ac:dyDescent="0.4">
      <c r="A1924">
        <v>27</v>
      </c>
      <c r="B1924" t="s">
        <v>165</v>
      </c>
      <c r="F1924">
        <v>86.066000000000003</v>
      </c>
      <c r="H1924">
        <f t="shared" si="376"/>
        <v>0</v>
      </c>
      <c r="I1924">
        <f t="shared" si="371"/>
        <v>0.19182850619331179</v>
      </c>
      <c r="J1924">
        <f t="shared" si="378"/>
        <v>0</v>
      </c>
      <c r="K1924">
        <f t="shared" si="375"/>
        <v>0</v>
      </c>
      <c r="L1924" s="23"/>
      <c r="M1924" s="23"/>
      <c r="N1924" s="9"/>
    </row>
    <row r="1925" spans="1:14" x14ac:dyDescent="0.4">
      <c r="A1925">
        <v>28</v>
      </c>
      <c r="B1925" t="s">
        <v>22</v>
      </c>
      <c r="L1925" s="23" t="s">
        <v>227</v>
      </c>
      <c r="M1925" s="23" t="s">
        <v>228</v>
      </c>
      <c r="N1925" s="9" t="s">
        <v>231</v>
      </c>
    </row>
    <row r="1926" spans="1:14" x14ac:dyDescent="0.4">
      <c r="A1926">
        <v>29</v>
      </c>
      <c r="B1926" t="s">
        <v>164</v>
      </c>
      <c r="D1926">
        <v>12.49</v>
      </c>
      <c r="E1926">
        <v>0.17499999999999999</v>
      </c>
      <c r="F1926">
        <v>43.273000000000003</v>
      </c>
      <c r="G1926">
        <v>1</v>
      </c>
      <c r="H1926">
        <f>E1926/F1926</f>
        <v>4.0440921590830306E-3</v>
      </c>
      <c r="I1926">
        <f t="shared" si="371"/>
        <v>0.20891614083586926</v>
      </c>
      <c r="J1926">
        <f>(I1926-IF($I$1905&gt;0,$I$1905))</f>
        <v>1.708763464255747E-2</v>
      </c>
      <c r="K1926">
        <f>J1926/R1908*1.1</f>
        <v>1.6290863327104541E-2</v>
      </c>
      <c r="L1926">
        <f>AVERAGE(K1926:K1928)</f>
        <v>5.4302877757015132E-3</v>
      </c>
      <c r="M1926">
        <f>STDEV(K1927:K1928)</f>
        <v>0</v>
      </c>
      <c r="N1926" t="str">
        <f>_xlfn.CONCAT(ROUND(L1926,1)," ± ",ROUND(M1926,1))</f>
        <v>0 ± 0</v>
      </c>
    </row>
    <row r="1927" spans="1:14" x14ac:dyDescent="0.4">
      <c r="A1927">
        <v>30</v>
      </c>
      <c r="B1927" t="s">
        <v>163</v>
      </c>
      <c r="F1927">
        <v>147.53</v>
      </c>
      <c r="H1927">
        <f t="shared" ref="H1927:H1931" si="379">E1927/F1927</f>
        <v>0</v>
      </c>
      <c r="I1927">
        <f t="shared" si="371"/>
        <v>0.19182850619331179</v>
      </c>
      <c r="J1927">
        <f t="shared" ref="J1927:J1928" si="380">(I1927-IF($I$1905&gt;0,$I$1905))</f>
        <v>0</v>
      </c>
      <c r="K1927">
        <f t="shared" ref="K1927:K1931" si="381">J1927/R1909*1.1</f>
        <v>0</v>
      </c>
    </row>
    <row r="1928" spans="1:14" x14ac:dyDescent="0.4">
      <c r="A1928">
        <v>31</v>
      </c>
      <c r="B1928" t="s">
        <v>162</v>
      </c>
      <c r="F1928">
        <v>100.998</v>
      </c>
      <c r="H1928">
        <f t="shared" si="379"/>
        <v>0</v>
      </c>
      <c r="I1928">
        <f t="shared" si="371"/>
        <v>0.19182850619331179</v>
      </c>
      <c r="J1928">
        <f t="shared" si="380"/>
        <v>0</v>
      </c>
      <c r="K1928">
        <f t="shared" si="381"/>
        <v>0</v>
      </c>
      <c r="L1928" s="23" t="s">
        <v>227</v>
      </c>
      <c r="M1928" s="23" t="s">
        <v>228</v>
      </c>
      <c r="N1928" s="9" t="s">
        <v>231</v>
      </c>
    </row>
    <row r="1929" spans="1:14" x14ac:dyDescent="0.4">
      <c r="A1929">
        <v>32</v>
      </c>
      <c r="B1929" t="s">
        <v>161</v>
      </c>
      <c r="F1929">
        <v>62.627000000000002</v>
      </c>
      <c r="H1929">
        <f t="shared" si="379"/>
        <v>0</v>
      </c>
      <c r="I1929">
        <f t="shared" si="371"/>
        <v>0.19182850619331179</v>
      </c>
      <c r="J1929">
        <f>(I1929-IF($I$1905&gt;0,$I$1905))</f>
        <v>0</v>
      </c>
      <c r="K1929">
        <f t="shared" si="381"/>
        <v>0</v>
      </c>
      <c r="L1929">
        <f>AVERAGE(K1929:K1931)</f>
        <v>0</v>
      </c>
      <c r="M1929">
        <f>STDEV(K1929:K1931)</f>
        <v>0</v>
      </c>
      <c r="N1929" t="str">
        <f>_xlfn.CONCAT(ROUND(L1929,1)," ± ",ROUND(M1929,1))</f>
        <v>0 ± 0</v>
      </c>
    </row>
    <row r="1930" spans="1:14" x14ac:dyDescent="0.4">
      <c r="A1930">
        <v>33</v>
      </c>
      <c r="B1930" t="s">
        <v>160</v>
      </c>
      <c r="F1930">
        <v>116.61</v>
      </c>
      <c r="H1930">
        <f t="shared" si="379"/>
        <v>0</v>
      </c>
      <c r="I1930">
        <f t="shared" si="371"/>
        <v>0.19182850619331179</v>
      </c>
      <c r="J1930">
        <f t="shared" ref="J1930:J1931" si="382">(I1930-IF($I$1905&gt;0,$I$1905))</f>
        <v>0</v>
      </c>
      <c r="K1930">
        <f t="shared" si="381"/>
        <v>0</v>
      </c>
    </row>
    <row r="1931" spans="1:14" x14ac:dyDescent="0.4">
      <c r="A1931">
        <v>34</v>
      </c>
      <c r="B1931" t="s">
        <v>159</v>
      </c>
      <c r="F1931">
        <v>125.41</v>
      </c>
      <c r="H1931">
        <f t="shared" si="379"/>
        <v>0</v>
      </c>
      <c r="I1931">
        <f t="shared" si="371"/>
        <v>0.19182850619331179</v>
      </c>
      <c r="J1931">
        <f t="shared" si="382"/>
        <v>0</v>
      </c>
      <c r="K1931">
        <f t="shared" si="381"/>
        <v>0</v>
      </c>
      <c r="L1931" s="23"/>
      <c r="M1931" s="23"/>
      <c r="N1931" s="9"/>
    </row>
    <row r="1932" spans="1:14" x14ac:dyDescent="0.4">
      <c r="A1932">
        <v>35</v>
      </c>
      <c r="B1932" t="s">
        <v>22</v>
      </c>
      <c r="L1932" s="23" t="s">
        <v>227</v>
      </c>
      <c r="M1932" s="23" t="s">
        <v>228</v>
      </c>
      <c r="N1932" s="9" t="s">
        <v>231</v>
      </c>
    </row>
    <row r="1933" spans="1:14" x14ac:dyDescent="0.4">
      <c r="A1933">
        <v>36</v>
      </c>
      <c r="B1933" t="s">
        <v>158</v>
      </c>
      <c r="F1933">
        <v>54.508000000000003</v>
      </c>
      <c r="H1933">
        <f t="shared" ref="H1933:H1935" si="383">E1933/F1933</f>
        <v>0</v>
      </c>
      <c r="I1933">
        <f t="shared" si="371"/>
        <v>0.19182850619331179</v>
      </c>
      <c r="J1933">
        <f>(I1933-IF($I$1905&gt;0,$I$1905))</f>
        <v>0</v>
      </c>
      <c r="K1933">
        <f>J1933/R1914*1.1</f>
        <v>0</v>
      </c>
      <c r="L1933">
        <f>AVERAGE(K1933:K1935)</f>
        <v>0</v>
      </c>
      <c r="M1933">
        <f>STDEV(K1934:K1935)</f>
        <v>0</v>
      </c>
      <c r="N1933" t="str">
        <f>_xlfn.CONCAT(ROUND(L1933,1)," ± ",ROUND(M1933,1))</f>
        <v>0 ± 0</v>
      </c>
    </row>
    <row r="1934" spans="1:14" x14ac:dyDescent="0.4">
      <c r="A1934">
        <v>37</v>
      </c>
      <c r="B1934" t="s">
        <v>157</v>
      </c>
      <c r="F1934">
        <v>34.034999999999997</v>
      </c>
      <c r="H1934">
        <f t="shared" si="383"/>
        <v>0</v>
      </c>
      <c r="I1934">
        <f t="shared" si="371"/>
        <v>0.19182850619331179</v>
      </c>
      <c r="J1934">
        <f t="shared" ref="J1934:J1935" si="384">(I1934-IF($I$1905&gt;0,$I$1905))</f>
        <v>0</v>
      </c>
      <c r="K1934">
        <f t="shared" ref="K1934:K1935" si="385">J1934/R1915*1.1</f>
        <v>0</v>
      </c>
    </row>
    <row r="1935" spans="1:14" x14ac:dyDescent="0.4">
      <c r="A1935">
        <v>38</v>
      </c>
      <c r="B1935" t="s">
        <v>156</v>
      </c>
      <c r="F1935">
        <v>29.42</v>
      </c>
      <c r="H1935">
        <f t="shared" si="383"/>
        <v>0</v>
      </c>
      <c r="I1935">
        <f t="shared" si="371"/>
        <v>0.19182850619331179</v>
      </c>
      <c r="J1935">
        <f t="shared" si="384"/>
        <v>0</v>
      </c>
      <c r="K1935">
        <f t="shared" si="385"/>
        <v>0</v>
      </c>
      <c r="L1935" s="23"/>
      <c r="M1935" s="23"/>
      <c r="N1935" s="9"/>
    </row>
    <row r="1937" spans="1:11" x14ac:dyDescent="0.4">
      <c r="A1937" t="s">
        <v>470</v>
      </c>
    </row>
    <row r="1939" spans="1:11" x14ac:dyDescent="0.4">
      <c r="B1939" t="s">
        <v>3</v>
      </c>
      <c r="C1939" t="s">
        <v>4</v>
      </c>
      <c r="D1939" t="s">
        <v>5</v>
      </c>
      <c r="E1939" t="s">
        <v>6</v>
      </c>
      <c r="F1939" t="s">
        <v>7</v>
      </c>
      <c r="G1939" t="s">
        <v>8</v>
      </c>
      <c r="H1939" t="s">
        <v>9</v>
      </c>
      <c r="I1939" t="s">
        <v>10</v>
      </c>
      <c r="J1939" t="s">
        <v>11</v>
      </c>
      <c r="K1939" t="s">
        <v>282</v>
      </c>
    </row>
    <row r="1940" spans="1:11" x14ac:dyDescent="0.4">
      <c r="A1940">
        <v>1</v>
      </c>
      <c r="B1940" t="s">
        <v>12</v>
      </c>
      <c r="F1940">
        <v>3123.66</v>
      </c>
      <c r="K1940" t="s">
        <v>448</v>
      </c>
    </row>
    <row r="1941" spans="1:11" x14ac:dyDescent="0.4">
      <c r="A1941">
        <v>2</v>
      </c>
      <c r="B1941" t="s">
        <v>14</v>
      </c>
      <c r="F1941">
        <v>1988.3620000000001</v>
      </c>
      <c r="K1941" t="s">
        <v>447</v>
      </c>
    </row>
    <row r="1942" spans="1:11" x14ac:dyDescent="0.4">
      <c r="A1942">
        <v>3</v>
      </c>
      <c r="B1942" t="s">
        <v>15</v>
      </c>
      <c r="D1942">
        <v>12.7</v>
      </c>
      <c r="E1942">
        <v>0.16600000000000001</v>
      </c>
      <c r="F1942">
        <v>2172.0509999999999</v>
      </c>
      <c r="G1942">
        <v>1</v>
      </c>
      <c r="H1942" t="s">
        <v>16</v>
      </c>
      <c r="K1942" t="s">
        <v>446</v>
      </c>
    </row>
    <row r="1943" spans="1:11" x14ac:dyDescent="0.4">
      <c r="A1943">
        <v>4</v>
      </c>
      <c r="B1943" t="s">
        <v>17</v>
      </c>
      <c r="F1943">
        <v>2307.0230000000001</v>
      </c>
      <c r="K1943" t="s">
        <v>445</v>
      </c>
    </row>
    <row r="1944" spans="1:11" x14ac:dyDescent="0.4">
      <c r="A1944">
        <v>5</v>
      </c>
      <c r="B1944" t="s">
        <v>18</v>
      </c>
      <c r="D1944">
        <v>12.69</v>
      </c>
      <c r="E1944">
        <v>19.027999999999999</v>
      </c>
      <c r="F1944">
        <v>1818.826</v>
      </c>
      <c r="G1944">
        <v>6.88</v>
      </c>
      <c r="H1944" t="s">
        <v>16</v>
      </c>
      <c r="K1944" t="s">
        <v>444</v>
      </c>
    </row>
    <row r="1945" spans="1:11" x14ac:dyDescent="0.4">
      <c r="A1945">
        <v>6</v>
      </c>
      <c r="B1945" t="s">
        <v>19</v>
      </c>
      <c r="D1945">
        <v>12.72</v>
      </c>
      <c r="E1945">
        <v>86.314999999999998</v>
      </c>
      <c r="F1945">
        <v>1651.7470000000001</v>
      </c>
      <c r="G1945">
        <v>8.5289999999999999</v>
      </c>
      <c r="H1945" t="s">
        <v>16</v>
      </c>
      <c r="K1945" t="s">
        <v>443</v>
      </c>
    </row>
    <row r="1946" spans="1:11" x14ac:dyDescent="0.4">
      <c r="A1946">
        <v>7</v>
      </c>
      <c r="B1946" t="s">
        <v>20</v>
      </c>
      <c r="D1946">
        <v>12.72</v>
      </c>
      <c r="E1946">
        <v>189.584</v>
      </c>
      <c r="F1946">
        <v>5035.45</v>
      </c>
      <c r="G1946">
        <v>50.848999999999997</v>
      </c>
      <c r="H1946" t="s">
        <v>16</v>
      </c>
      <c r="K1946" t="s">
        <v>442</v>
      </c>
    </row>
    <row r="1947" spans="1:11" x14ac:dyDescent="0.4">
      <c r="A1947">
        <v>8</v>
      </c>
      <c r="B1947" t="s">
        <v>21</v>
      </c>
      <c r="D1947">
        <v>12.7</v>
      </c>
      <c r="E1947">
        <v>86.531000000000006</v>
      </c>
      <c r="F1947">
        <v>2142.0169999999998</v>
      </c>
      <c r="G1947">
        <v>514.65300000000002</v>
      </c>
      <c r="H1947" t="s">
        <v>16</v>
      </c>
      <c r="K1947" t="s">
        <v>441</v>
      </c>
    </row>
    <row r="1948" spans="1:11" x14ac:dyDescent="0.4">
      <c r="A1948">
        <v>9</v>
      </c>
      <c r="B1948" t="s">
        <v>22</v>
      </c>
      <c r="K1948" t="s">
        <v>440</v>
      </c>
    </row>
    <row r="1949" spans="1:11" x14ac:dyDescent="0.4">
      <c r="A1949">
        <v>10</v>
      </c>
      <c r="B1949" t="s">
        <v>22</v>
      </c>
      <c r="K1949" t="s">
        <v>439</v>
      </c>
    </row>
    <row r="1950" spans="1:11" x14ac:dyDescent="0.4">
      <c r="A1950">
        <v>11</v>
      </c>
      <c r="B1950" t="s">
        <v>24</v>
      </c>
      <c r="F1950">
        <v>588.62199999999996</v>
      </c>
      <c r="K1950" t="s">
        <v>438</v>
      </c>
    </row>
    <row r="1951" spans="1:11" x14ac:dyDescent="0.4">
      <c r="A1951">
        <v>12</v>
      </c>
      <c r="B1951" t="s">
        <v>25</v>
      </c>
      <c r="F1951">
        <v>886.91800000000001</v>
      </c>
      <c r="K1951" t="s">
        <v>437</v>
      </c>
    </row>
    <row r="1952" spans="1:11" x14ac:dyDescent="0.4">
      <c r="A1952">
        <v>13</v>
      </c>
      <c r="B1952" t="s">
        <v>26</v>
      </c>
      <c r="F1952">
        <v>608.25</v>
      </c>
      <c r="K1952" t="s">
        <v>436</v>
      </c>
    </row>
    <row r="1953" spans="1:11" x14ac:dyDescent="0.4">
      <c r="A1953">
        <v>14</v>
      </c>
      <c r="B1953" t="s">
        <v>27</v>
      </c>
      <c r="D1953">
        <v>12.73</v>
      </c>
      <c r="E1953">
        <v>1.0569999999999999</v>
      </c>
      <c r="F1953">
        <v>780.98599999999999</v>
      </c>
      <c r="G1953">
        <v>10</v>
      </c>
      <c r="H1953" t="s">
        <v>16</v>
      </c>
      <c r="K1953" t="s">
        <v>435</v>
      </c>
    </row>
    <row r="1954" spans="1:11" x14ac:dyDescent="0.4">
      <c r="A1954">
        <v>15</v>
      </c>
      <c r="B1954" t="s">
        <v>28</v>
      </c>
      <c r="D1954">
        <v>13.66</v>
      </c>
      <c r="E1954">
        <v>0.53800000000000003</v>
      </c>
      <c r="F1954">
        <v>821.64700000000005</v>
      </c>
      <c r="G1954">
        <v>5</v>
      </c>
      <c r="H1954" t="s">
        <v>13</v>
      </c>
      <c r="K1954" t="s">
        <v>434</v>
      </c>
    </row>
    <row r="1955" spans="1:11" x14ac:dyDescent="0.4">
      <c r="A1955">
        <v>16</v>
      </c>
      <c r="B1955" t="s">
        <v>29</v>
      </c>
      <c r="D1955">
        <v>12.78</v>
      </c>
      <c r="E1955">
        <v>7.1879999999999997</v>
      </c>
      <c r="F1955">
        <v>561.06600000000003</v>
      </c>
      <c r="G1955">
        <v>4.3710000000000004</v>
      </c>
      <c r="H1955" t="s">
        <v>16</v>
      </c>
      <c r="K1955" t="s">
        <v>433</v>
      </c>
    </row>
    <row r="1956" spans="1:11" x14ac:dyDescent="0.4">
      <c r="A1956">
        <v>17</v>
      </c>
      <c r="B1956" t="s">
        <v>22</v>
      </c>
      <c r="K1956" t="s">
        <v>432</v>
      </c>
    </row>
    <row r="1957" spans="1:11" x14ac:dyDescent="0.4">
      <c r="A1957">
        <v>18</v>
      </c>
      <c r="B1957" t="s">
        <v>173</v>
      </c>
      <c r="F1957">
        <v>608.375</v>
      </c>
      <c r="K1957" t="s">
        <v>431</v>
      </c>
    </row>
    <row r="1958" spans="1:11" x14ac:dyDescent="0.4">
      <c r="A1958">
        <v>19</v>
      </c>
      <c r="B1958" t="s">
        <v>172</v>
      </c>
      <c r="F1958">
        <v>605.41099999999994</v>
      </c>
      <c r="K1958" t="s">
        <v>430</v>
      </c>
    </row>
    <row r="1959" spans="1:11" x14ac:dyDescent="0.4">
      <c r="A1959">
        <v>20</v>
      </c>
      <c r="B1959" t="s">
        <v>171</v>
      </c>
      <c r="K1959" t="s">
        <v>429</v>
      </c>
    </row>
    <row r="1960" spans="1:11" x14ac:dyDescent="0.4">
      <c r="A1960">
        <v>21</v>
      </c>
      <c r="B1960" t="s">
        <v>22</v>
      </c>
      <c r="K1960" t="s">
        <v>428</v>
      </c>
    </row>
    <row r="1961" spans="1:11" x14ac:dyDescent="0.4">
      <c r="A1961">
        <v>22</v>
      </c>
      <c r="B1961" t="s">
        <v>170</v>
      </c>
      <c r="F1961">
        <v>586.25400000000002</v>
      </c>
      <c r="K1961" t="s">
        <v>427</v>
      </c>
    </row>
    <row r="1962" spans="1:11" x14ac:dyDescent="0.4">
      <c r="A1962">
        <v>23</v>
      </c>
      <c r="B1962" t="s">
        <v>169</v>
      </c>
      <c r="F1962">
        <v>599.56200000000001</v>
      </c>
      <c r="K1962" t="s">
        <v>426</v>
      </c>
    </row>
    <row r="1963" spans="1:11" x14ac:dyDescent="0.4">
      <c r="A1963">
        <v>24</v>
      </c>
      <c r="B1963" t="s">
        <v>168</v>
      </c>
      <c r="F1963">
        <v>676.62400000000002</v>
      </c>
      <c r="K1963" t="s">
        <v>425</v>
      </c>
    </row>
    <row r="1964" spans="1:11" x14ac:dyDescent="0.4">
      <c r="A1964">
        <v>25</v>
      </c>
      <c r="B1964" t="s">
        <v>167</v>
      </c>
      <c r="F1964">
        <v>577.73299999999995</v>
      </c>
      <c r="K1964" t="s">
        <v>424</v>
      </c>
    </row>
    <row r="1965" spans="1:11" x14ac:dyDescent="0.4">
      <c r="A1965">
        <v>26</v>
      </c>
      <c r="B1965" t="s">
        <v>166</v>
      </c>
      <c r="D1965">
        <v>14.17</v>
      </c>
      <c r="E1965">
        <v>0.33700000000000002</v>
      </c>
      <c r="F1965">
        <v>839.12699999999995</v>
      </c>
      <c r="G1965">
        <v>4</v>
      </c>
      <c r="H1965" t="s">
        <v>13</v>
      </c>
      <c r="K1965" t="s">
        <v>423</v>
      </c>
    </row>
    <row r="1966" spans="1:11" x14ac:dyDescent="0.4">
      <c r="A1966">
        <v>27</v>
      </c>
      <c r="B1966" t="s">
        <v>165</v>
      </c>
      <c r="F1966">
        <v>585.35199999999998</v>
      </c>
      <c r="K1966" t="s">
        <v>422</v>
      </c>
    </row>
    <row r="1967" spans="1:11" x14ac:dyDescent="0.4">
      <c r="A1967">
        <v>28</v>
      </c>
      <c r="B1967" t="s">
        <v>22</v>
      </c>
      <c r="K1967" t="s">
        <v>421</v>
      </c>
    </row>
    <row r="1968" spans="1:11" x14ac:dyDescent="0.4">
      <c r="A1968">
        <v>29</v>
      </c>
      <c r="B1968" t="s">
        <v>164</v>
      </c>
      <c r="F1968">
        <v>346.27699999999999</v>
      </c>
      <c r="K1968" t="s">
        <v>420</v>
      </c>
    </row>
    <row r="1969" spans="1:18" x14ac:dyDescent="0.4">
      <c r="A1969">
        <v>30</v>
      </c>
      <c r="B1969" t="s">
        <v>163</v>
      </c>
      <c r="F1969">
        <v>693.22799999999995</v>
      </c>
      <c r="K1969" t="s">
        <v>419</v>
      </c>
    </row>
    <row r="1970" spans="1:18" x14ac:dyDescent="0.4">
      <c r="A1970">
        <v>31</v>
      </c>
      <c r="B1970" t="s">
        <v>162</v>
      </c>
      <c r="F1970">
        <v>529.38900000000001</v>
      </c>
      <c r="K1970" t="s">
        <v>418</v>
      </c>
    </row>
    <row r="1971" spans="1:18" x14ac:dyDescent="0.4">
      <c r="A1971">
        <v>32</v>
      </c>
      <c r="B1971" t="s">
        <v>161</v>
      </c>
      <c r="F1971">
        <v>496.85399999999998</v>
      </c>
      <c r="K1971" t="s">
        <v>417</v>
      </c>
    </row>
    <row r="1972" spans="1:18" x14ac:dyDescent="0.4">
      <c r="A1972">
        <v>33</v>
      </c>
      <c r="B1972" t="s">
        <v>160</v>
      </c>
      <c r="F1972">
        <v>533.12400000000002</v>
      </c>
      <c r="K1972" t="s">
        <v>416</v>
      </c>
    </row>
    <row r="1973" spans="1:18" x14ac:dyDescent="0.4">
      <c r="A1973">
        <v>34</v>
      </c>
      <c r="B1973" t="s">
        <v>159</v>
      </c>
      <c r="F1973">
        <v>606.57100000000003</v>
      </c>
      <c r="K1973" t="s">
        <v>415</v>
      </c>
    </row>
    <row r="1974" spans="1:18" x14ac:dyDescent="0.4">
      <c r="A1974">
        <v>35</v>
      </c>
      <c r="B1974" t="s">
        <v>22</v>
      </c>
      <c r="D1974">
        <v>13.53</v>
      </c>
      <c r="E1974">
        <v>0.312</v>
      </c>
      <c r="G1974">
        <v>3</v>
      </c>
      <c r="H1974" t="s">
        <v>13</v>
      </c>
      <c r="K1974" t="s">
        <v>414</v>
      </c>
    </row>
    <row r="1975" spans="1:18" x14ac:dyDescent="0.4">
      <c r="A1975">
        <v>36</v>
      </c>
      <c r="B1975" t="s">
        <v>158</v>
      </c>
      <c r="F1975">
        <v>354.20800000000003</v>
      </c>
      <c r="K1975" t="s">
        <v>413</v>
      </c>
    </row>
    <row r="1976" spans="1:18" x14ac:dyDescent="0.4">
      <c r="A1976">
        <v>37</v>
      </c>
      <c r="B1976" t="s">
        <v>157</v>
      </c>
      <c r="F1976">
        <v>348.08699999999999</v>
      </c>
      <c r="K1976" t="s">
        <v>412</v>
      </c>
    </row>
    <row r="1977" spans="1:18" x14ac:dyDescent="0.4">
      <c r="A1977">
        <v>38</v>
      </c>
      <c r="B1977" t="s">
        <v>156</v>
      </c>
      <c r="F1977">
        <v>270.18099999999998</v>
      </c>
      <c r="K1977" t="s">
        <v>411</v>
      </c>
    </row>
    <row r="1979" spans="1:18" x14ac:dyDescent="0.4">
      <c r="A1979" t="s">
        <v>469</v>
      </c>
    </row>
    <row r="1980" spans="1:18" x14ac:dyDescent="0.4">
      <c r="I1980" t="s">
        <v>216</v>
      </c>
      <c r="Q1980" t="s">
        <v>191</v>
      </c>
      <c r="R1980" t="s">
        <v>192</v>
      </c>
    </row>
    <row r="1981" spans="1:18" x14ac:dyDescent="0.4">
      <c r="B1981" t="s">
        <v>3</v>
      </c>
      <c r="C1981" t="s">
        <v>4</v>
      </c>
      <c r="D1981" t="s">
        <v>5</v>
      </c>
      <c r="E1981" t="s">
        <v>6</v>
      </c>
      <c r="F1981" t="s">
        <v>7</v>
      </c>
      <c r="G1981" t="s">
        <v>8</v>
      </c>
      <c r="H1981" t="s">
        <v>217</v>
      </c>
      <c r="I1981" cm="1">
        <f t="array" ref="I1981:J1985">LINEST(H1985:H1988,C1985:C1988,1,1)</f>
        <v>5.9296414111553839E-4</v>
      </c>
      <c r="J1981">
        <v>-1.5277903502164899E-2</v>
      </c>
      <c r="L1981" s="20" t="s">
        <v>218</v>
      </c>
      <c r="Q1981" t="s">
        <v>27</v>
      </c>
      <c r="R1981">
        <v>1.0846</v>
      </c>
    </row>
    <row r="1982" spans="1:18" x14ac:dyDescent="0.4">
      <c r="A1982">
        <v>1</v>
      </c>
      <c r="B1982" t="s">
        <v>12</v>
      </c>
      <c r="C1982">
        <v>0</v>
      </c>
      <c r="F1982">
        <v>19473.509999999998</v>
      </c>
      <c r="H1982">
        <f>E1982/F1982</f>
        <v>0</v>
      </c>
      <c r="I1982">
        <v>1.4968556772094441E-4</v>
      </c>
      <c r="J1982">
        <v>8.1986161973728409E-3</v>
      </c>
      <c r="K1982" t="s">
        <v>219</v>
      </c>
      <c r="L1982" s="21" t="e">
        <f>IF(G1985&gt;3,C1985,IF(G1986&gt;3,#REF!,IF(G1987&gt;3,C1987,IF(G1988&gt;3,#REF!,#REF!))))</f>
        <v>#REF!</v>
      </c>
      <c r="Q1982" t="s">
        <v>28</v>
      </c>
      <c r="R1982">
        <v>1.0726</v>
      </c>
    </row>
    <row r="1983" spans="1:18" x14ac:dyDescent="0.4">
      <c r="A1983">
        <v>2</v>
      </c>
      <c r="B1983" t="s">
        <v>14</v>
      </c>
      <c r="C1983">
        <v>5</v>
      </c>
      <c r="D1983">
        <v>13.12</v>
      </c>
      <c r="E1983">
        <v>76.399000000000001</v>
      </c>
      <c r="F1983">
        <v>13285.254999999999</v>
      </c>
      <c r="G1983">
        <v>5.4729999999999999</v>
      </c>
      <c r="H1983">
        <f>E1983/F1983</f>
        <v>5.7506611653295328E-3</v>
      </c>
      <c r="I1983">
        <v>0.88695887390952322</v>
      </c>
      <c r="J1983">
        <v>6.6941420934935984E-3</v>
      </c>
      <c r="K1983" t="s">
        <v>220</v>
      </c>
      <c r="L1983" s="22" t="e">
        <f>IF(G1985&gt;10,C1985,IF(G1986&gt;10,#REF!,IF(G1987&gt;10,C1987,IF(G1988&gt;10,#REF!,#REF!))))</f>
        <v>#REF!</v>
      </c>
      <c r="Q1983" t="s">
        <v>29</v>
      </c>
      <c r="R1983">
        <v>1.1534</v>
      </c>
    </row>
    <row r="1984" spans="1:18" x14ac:dyDescent="0.4">
      <c r="A1984">
        <v>3</v>
      </c>
      <c r="B1984" t="s">
        <v>15</v>
      </c>
      <c r="C1984">
        <v>10</v>
      </c>
      <c r="F1984">
        <v>16010.102000000001</v>
      </c>
      <c r="H1984">
        <f>E1984/F1984</f>
        <v>0</v>
      </c>
      <c r="I1984">
        <v>15.692675835511599</v>
      </c>
      <c r="J1984">
        <v>2</v>
      </c>
      <c r="Q1984" t="s">
        <v>173</v>
      </c>
      <c r="R1984">
        <v>1.1053999999999999</v>
      </c>
    </row>
    <row r="1985" spans="1:18" x14ac:dyDescent="0.4">
      <c r="A1985">
        <v>4</v>
      </c>
      <c r="B1985" t="s">
        <v>17</v>
      </c>
      <c r="C1985">
        <v>20</v>
      </c>
      <c r="D1985">
        <v>13.02</v>
      </c>
      <c r="E1985">
        <v>0.25700000000000001</v>
      </c>
      <c r="F1985">
        <v>14214.025</v>
      </c>
      <c r="G1985">
        <v>2</v>
      </c>
      <c r="H1985">
        <f>E1985/F1985</f>
        <v>1.8080733641596946E-5</v>
      </c>
      <c r="I1985">
        <v>7.032129452977763E-4</v>
      </c>
      <c r="J1985">
        <v>8.9623076735765724E-5</v>
      </c>
      <c r="Q1985" t="s">
        <v>172</v>
      </c>
      <c r="R1985" s="10">
        <v>1.0463</v>
      </c>
    </row>
    <row r="1986" spans="1:18" x14ac:dyDescent="0.4">
      <c r="A1986">
        <v>5</v>
      </c>
      <c r="B1986" t="s">
        <v>18</v>
      </c>
      <c r="C1986">
        <v>40</v>
      </c>
      <c r="D1986">
        <v>13.13</v>
      </c>
      <c r="E1986">
        <v>148.09100000000001</v>
      </c>
      <c r="F1986">
        <v>21931.449000000001</v>
      </c>
      <c r="G1986">
        <v>910</v>
      </c>
      <c r="H1986">
        <f t="shared" ref="H1986:H1989" si="386">E1986/F1986</f>
        <v>6.7524494163609533E-3</v>
      </c>
      <c r="Q1986" t="s">
        <v>171</v>
      </c>
      <c r="R1986">
        <v>1.1154999999999999</v>
      </c>
    </row>
    <row r="1987" spans="1:18" x14ac:dyDescent="0.4">
      <c r="A1987">
        <v>6</v>
      </c>
      <c r="B1987" t="s">
        <v>19</v>
      </c>
      <c r="C1987">
        <v>60</v>
      </c>
      <c r="D1987">
        <v>13.13</v>
      </c>
      <c r="E1987">
        <v>234.411</v>
      </c>
      <c r="F1987">
        <v>17537.508000000002</v>
      </c>
      <c r="G1987">
        <v>59.45</v>
      </c>
      <c r="H1987">
        <f t="shared" si="386"/>
        <v>1.3366266176471592E-2</v>
      </c>
      <c r="Q1987" t="s">
        <v>170</v>
      </c>
      <c r="R1987">
        <v>1.0873999999999999</v>
      </c>
    </row>
    <row r="1988" spans="1:18" x14ac:dyDescent="0.4">
      <c r="A1988">
        <v>7</v>
      </c>
      <c r="B1988" t="s">
        <v>20</v>
      </c>
      <c r="C1988">
        <v>80</v>
      </c>
      <c r="D1988">
        <v>13.14</v>
      </c>
      <c r="E1988">
        <v>1093.9349999999999</v>
      </c>
      <c r="F1988">
        <v>29293.133000000002</v>
      </c>
      <c r="G1988">
        <v>7636</v>
      </c>
      <c r="H1988">
        <f t="shared" si="386"/>
        <v>3.7344417887973942E-2</v>
      </c>
      <c r="I1988" s="23" t="s">
        <v>221</v>
      </c>
      <c r="J1988" s="23" t="s">
        <v>222</v>
      </c>
      <c r="K1988" s="9" t="s">
        <v>194</v>
      </c>
      <c r="O1988" s="24" t="s">
        <v>223</v>
      </c>
      <c r="Q1988" t="s">
        <v>169</v>
      </c>
      <c r="R1988">
        <v>1.0898000000000001</v>
      </c>
    </row>
    <row r="1989" spans="1:18" x14ac:dyDescent="0.4">
      <c r="A1989">
        <v>8</v>
      </c>
      <c r="B1989" t="s">
        <v>21</v>
      </c>
      <c r="C1989">
        <v>100</v>
      </c>
      <c r="D1989">
        <v>13.13</v>
      </c>
      <c r="E1989">
        <v>355.09399999999999</v>
      </c>
      <c r="F1989">
        <v>13919.142</v>
      </c>
      <c r="G1989">
        <v>2627</v>
      </c>
      <c r="H1989">
        <f t="shared" si="386"/>
        <v>2.5511198894299664E-2</v>
      </c>
      <c r="I1989">
        <f>AVERAGE(I1992:I1994)</f>
        <v>25.765307617797443</v>
      </c>
      <c r="J1989">
        <v>17.600000000000001</v>
      </c>
      <c r="Q1989" t="s">
        <v>168</v>
      </c>
      <c r="R1989">
        <v>1.0536000000000001</v>
      </c>
    </row>
    <row r="1990" spans="1:18" x14ac:dyDescent="0.4">
      <c r="A1990">
        <v>9</v>
      </c>
      <c r="B1990" t="s">
        <v>22</v>
      </c>
      <c r="I1990" s="23" t="s">
        <v>224</v>
      </c>
      <c r="J1990" s="9" t="s">
        <v>225</v>
      </c>
      <c r="K1990" s="9" t="s">
        <v>226</v>
      </c>
      <c r="Q1990" t="s">
        <v>167</v>
      </c>
      <c r="R1990" s="10">
        <v>1.1217999999999999</v>
      </c>
    </row>
    <row r="1991" spans="1:18" x14ac:dyDescent="0.4">
      <c r="A1991">
        <v>10</v>
      </c>
      <c r="B1991" t="s">
        <v>22</v>
      </c>
      <c r="L1991" s="23" t="s">
        <v>227</v>
      </c>
      <c r="M1991" s="23" t="s">
        <v>228</v>
      </c>
      <c r="N1991" s="9" t="s">
        <v>231</v>
      </c>
      <c r="O1991" s="9"/>
      <c r="P1991" s="9"/>
      <c r="Q1991" t="s">
        <v>166</v>
      </c>
      <c r="R1991">
        <v>1.198</v>
      </c>
    </row>
    <row r="1992" spans="1:18" x14ac:dyDescent="0.4">
      <c r="A1992">
        <v>11</v>
      </c>
      <c r="B1992" t="s">
        <v>24</v>
      </c>
      <c r="F1992">
        <v>5289.1940000000004</v>
      </c>
      <c r="H1992">
        <f t="shared" ref="H1992:H1997" si="387">E1992/F1992</f>
        <v>0</v>
      </c>
      <c r="I1992">
        <f>((H1992-$J$1981)/$I$1981)</f>
        <v>25.765307617797443</v>
      </c>
      <c r="J1992">
        <f>(I1992-IF(I1989&gt;0,I1989,0))</f>
        <v>0</v>
      </c>
      <c r="K1992">
        <f>J1992*1.1</f>
        <v>0</v>
      </c>
      <c r="L1992">
        <f>AVERAGE(K1992:K1994)</f>
        <v>0</v>
      </c>
      <c r="M1992">
        <f>STDEV(K1993:K1994)</f>
        <v>0</v>
      </c>
      <c r="N1992" t="str">
        <f>_xlfn.CONCAT(ROUND(L1992,1)," ± ",ROUND(M1992,1))</f>
        <v>0 ± 0</v>
      </c>
      <c r="Q1992" t="s">
        <v>165</v>
      </c>
      <c r="R1992">
        <v>1.1537999999999999</v>
      </c>
    </row>
    <row r="1993" spans="1:18" x14ac:dyDescent="0.4">
      <c r="A1993">
        <v>12</v>
      </c>
      <c r="B1993" t="s">
        <v>25</v>
      </c>
      <c r="F1993">
        <v>6667.125</v>
      </c>
      <c r="H1993">
        <f t="shared" si="387"/>
        <v>0</v>
      </c>
      <c r="I1993">
        <f t="shared" ref="I1993:I1997" si="388">((H1993-$J$1981)/$I$1981)</f>
        <v>25.765307617797443</v>
      </c>
      <c r="J1993">
        <f>(I1993-IF(I1989&gt;0,I1989,0))</f>
        <v>0</v>
      </c>
      <c r="K1993">
        <f>J1993*1.1</f>
        <v>0</v>
      </c>
      <c r="Q1993" t="s">
        <v>164</v>
      </c>
      <c r="R1993">
        <v>1.1183000000000001</v>
      </c>
    </row>
    <row r="1994" spans="1:18" x14ac:dyDescent="0.4">
      <c r="A1994">
        <v>13</v>
      </c>
      <c r="B1994" t="s">
        <v>26</v>
      </c>
      <c r="F1994">
        <v>5460.875</v>
      </c>
      <c r="H1994">
        <f t="shared" si="387"/>
        <v>0</v>
      </c>
      <c r="I1994">
        <f t="shared" si="388"/>
        <v>25.765307617797443</v>
      </c>
      <c r="J1994">
        <f>(I1994-IF(I1989&gt;0,I1989,0))</f>
        <v>0</v>
      </c>
      <c r="K1994" s="30">
        <f>J1994*1.1</f>
        <v>0</v>
      </c>
      <c r="L1994" s="25" t="s">
        <v>227</v>
      </c>
      <c r="M1994" s="25" t="s">
        <v>228</v>
      </c>
      <c r="N1994" s="26" t="s">
        <v>229</v>
      </c>
      <c r="O1994" s="26" t="s">
        <v>230</v>
      </c>
      <c r="P1994" s="26" t="s">
        <v>231</v>
      </c>
      <c r="Q1994" t="s">
        <v>163</v>
      </c>
      <c r="R1994">
        <v>1.1448</v>
      </c>
    </row>
    <row r="1995" spans="1:18" x14ac:dyDescent="0.4">
      <c r="A1995">
        <v>14</v>
      </c>
      <c r="B1995" t="s">
        <v>27</v>
      </c>
      <c r="D1995">
        <v>13.2</v>
      </c>
      <c r="E1995">
        <v>41.600999999999999</v>
      </c>
      <c r="F1995">
        <v>6517.9470000000001</v>
      </c>
      <c r="G1995">
        <v>326</v>
      </c>
      <c r="H1995">
        <f t="shared" si="387"/>
        <v>6.3825311865837505E-3</v>
      </c>
      <c r="I1995">
        <f t="shared" si="388"/>
        <v>36.52908023746437</v>
      </c>
      <c r="J1995">
        <f>(I1995-IF($I$1989&gt;0,$I$1989))</f>
        <v>10.763772619666927</v>
      </c>
      <c r="K1995">
        <f>J1995/R1981*1.1</f>
        <v>10.91660509094009</v>
      </c>
      <c r="L1995" s="27">
        <f>AVERAGE(K1995:K1997)</f>
        <v>9.4026884931681707</v>
      </c>
      <c r="M1995" s="27">
        <f>STDEV(K1995:K1997)</f>
        <v>7.5502461262419889</v>
      </c>
      <c r="N1995" s="28">
        <f>L1995/J1989*100</f>
        <v>53.424366438455507</v>
      </c>
      <c r="O1995" s="29">
        <f>M1995/J1989*100</f>
        <v>42.899125717284022</v>
      </c>
      <c r="P1995" s="29" t="str">
        <f>_xlfn.CONCAT(ROUND(N1995,1)," ± ",ROUND(O1995,1))</f>
        <v>53.4 ± 42.9</v>
      </c>
      <c r="Q1995" t="s">
        <v>162</v>
      </c>
      <c r="R1995">
        <v>1.0492999999999999</v>
      </c>
    </row>
    <row r="1996" spans="1:18" x14ac:dyDescent="0.4">
      <c r="A1996">
        <v>15</v>
      </c>
      <c r="B1996" t="s">
        <v>28</v>
      </c>
      <c r="D1996">
        <v>13.16</v>
      </c>
      <c r="E1996">
        <v>4.6970000000000001</v>
      </c>
      <c r="F1996">
        <v>6712.6419999999998</v>
      </c>
      <c r="G1996">
        <v>41</v>
      </c>
      <c r="H1996">
        <f t="shared" si="387"/>
        <v>6.9972448999961563E-4</v>
      </c>
      <c r="I1996">
        <f t="shared" si="388"/>
        <v>26.945352820334026</v>
      </c>
      <c r="J1996">
        <f t="shared" ref="J1996:J1997" si="389">(I1996-IF($I$1989&gt;0,$I$1989))</f>
        <v>1.1800452025365828</v>
      </c>
      <c r="K1996">
        <f>J1996/R1982*1.1</f>
        <v>1.2101899336101449</v>
      </c>
      <c r="Q1996" t="s">
        <v>161</v>
      </c>
      <c r="R1996">
        <v>1.0704</v>
      </c>
    </row>
    <row r="1997" spans="1:18" x14ac:dyDescent="0.4">
      <c r="A1997">
        <v>16</v>
      </c>
      <c r="B1997" t="s">
        <v>29</v>
      </c>
      <c r="D1997">
        <v>13.16</v>
      </c>
      <c r="E1997">
        <v>63.627000000000002</v>
      </c>
      <c r="F1997">
        <v>6363.6369999999997</v>
      </c>
      <c r="G1997">
        <v>4.4249999999999998</v>
      </c>
      <c r="H1997">
        <f t="shared" si="387"/>
        <v>9.9985275715758146E-3</v>
      </c>
      <c r="I1997">
        <f t="shared" si="388"/>
        <v>42.62725065665586</v>
      </c>
      <c r="J1997">
        <f t="shared" si="389"/>
        <v>16.861943038858417</v>
      </c>
      <c r="K1997" s="30">
        <f>J1997/R1983*1.1</f>
        <v>16.081270454954275</v>
      </c>
      <c r="Q1997" t="s">
        <v>160</v>
      </c>
      <c r="R1997">
        <v>1.1589</v>
      </c>
    </row>
    <row r="1998" spans="1:18" x14ac:dyDescent="0.4">
      <c r="A1998">
        <v>17</v>
      </c>
      <c r="B1998" t="s">
        <v>22</v>
      </c>
      <c r="L1998" s="23" t="s">
        <v>227</v>
      </c>
      <c r="M1998" s="23" t="s">
        <v>228</v>
      </c>
      <c r="N1998" s="9" t="s">
        <v>231</v>
      </c>
      <c r="Q1998" t="s">
        <v>159</v>
      </c>
      <c r="R1998">
        <v>1.0206</v>
      </c>
    </row>
    <row r="1999" spans="1:18" x14ac:dyDescent="0.4">
      <c r="A1999">
        <v>18</v>
      </c>
      <c r="B1999" t="s">
        <v>173</v>
      </c>
      <c r="D1999">
        <v>13.19</v>
      </c>
      <c r="E1999">
        <v>2.1589999999999998</v>
      </c>
      <c r="F1999">
        <v>3930.0749999999998</v>
      </c>
      <c r="G1999">
        <v>19</v>
      </c>
      <c r="H1999">
        <f t="shared" ref="H1999:H2001" si="390">E1999/F1999</f>
        <v>5.4935338384127532E-4</v>
      </c>
      <c r="I1999">
        <f t="shared" ref="I1999:I2001" si="391">((H1999-$J$1981)/$I$1981)</f>
        <v>26.69176057801824</v>
      </c>
      <c r="J1999">
        <f>(I1999-IF($I$1989&gt;0,$I$1989))</f>
        <v>0.92645296022079648</v>
      </c>
      <c r="K1999">
        <f>J1999/R1983*1.1</f>
        <v>0.88356013199486405</v>
      </c>
      <c r="L1999">
        <f>AVERAGE(K1999:K2001)</f>
        <v>0.29452004399828802</v>
      </c>
      <c r="M1999">
        <f>STDEV(K1999:K2001)</f>
        <v>0.51012368005245601</v>
      </c>
      <c r="N1999" t="str">
        <f>_xlfn.CONCAT(ROUND(L1999,1)," ± ",ROUND(M1999,1))</f>
        <v>0.3 ± 0.5</v>
      </c>
      <c r="Q1999" t="s">
        <v>158</v>
      </c>
      <c r="R1999">
        <v>1.1289</v>
      </c>
    </row>
    <row r="2000" spans="1:18" x14ac:dyDescent="0.4">
      <c r="A2000">
        <v>19</v>
      </c>
      <c r="B2000" t="s">
        <v>172</v>
      </c>
      <c r="F2000">
        <v>6277.9639999999999</v>
      </c>
      <c r="H2000">
        <f t="shared" si="390"/>
        <v>0</v>
      </c>
      <c r="I2000">
        <f t="shared" si="391"/>
        <v>25.765307617797443</v>
      </c>
      <c r="J2000">
        <f t="shared" ref="J2000:J2001" si="392">(I2000-IF($I$1989&gt;0,$I$1989))</f>
        <v>0</v>
      </c>
      <c r="K2000">
        <f>J2000/R1984*1.1</f>
        <v>0</v>
      </c>
      <c r="Q2000" t="s">
        <v>157</v>
      </c>
      <c r="R2000">
        <v>1.1950000000000001</v>
      </c>
    </row>
    <row r="2001" spans="1:18" x14ac:dyDescent="0.4">
      <c r="A2001">
        <v>20</v>
      </c>
      <c r="B2001" t="s">
        <v>171</v>
      </c>
      <c r="F2001">
        <v>2207.1190000000001</v>
      </c>
      <c r="H2001">
        <f t="shared" si="390"/>
        <v>0</v>
      </c>
      <c r="I2001">
        <f t="shared" si="391"/>
        <v>25.765307617797443</v>
      </c>
      <c r="J2001">
        <f t="shared" si="392"/>
        <v>0</v>
      </c>
      <c r="K2001">
        <f>J2001/R1985*1.1</f>
        <v>0</v>
      </c>
      <c r="L2001" s="23"/>
      <c r="M2001" s="23"/>
      <c r="N2001" s="9"/>
      <c r="Q2001" t="s">
        <v>156</v>
      </c>
      <c r="R2001">
        <v>1.1716</v>
      </c>
    </row>
    <row r="2002" spans="1:18" x14ac:dyDescent="0.4">
      <c r="A2002">
        <v>21</v>
      </c>
      <c r="B2002" t="s">
        <v>22</v>
      </c>
      <c r="L2002" s="23" t="s">
        <v>227</v>
      </c>
      <c r="M2002" s="23" t="s">
        <v>228</v>
      </c>
      <c r="N2002" s="9" t="s">
        <v>231</v>
      </c>
    </row>
    <row r="2003" spans="1:18" x14ac:dyDescent="0.4">
      <c r="A2003">
        <v>22</v>
      </c>
      <c r="B2003" t="s">
        <v>170</v>
      </c>
      <c r="F2003">
        <v>4603.3459999999995</v>
      </c>
      <c r="H2003">
        <f>E2003/F2003</f>
        <v>0</v>
      </c>
      <c r="I2003">
        <f>((H2003-$J$1981)/$I$1981)</f>
        <v>25.765307617797443</v>
      </c>
      <c r="J2003">
        <f>(I2003-IF($I$1989&gt;0,$I$1989))</f>
        <v>0</v>
      </c>
      <c r="K2003">
        <f t="shared" ref="K2003:K2008" si="393">J2003/R1986*1.1</f>
        <v>0</v>
      </c>
      <c r="L2003">
        <f>AVERAGE(K2003:K2005)</f>
        <v>0</v>
      </c>
      <c r="M2003">
        <f>STDEV(K2004:K2005)</f>
        <v>0</v>
      </c>
      <c r="N2003" t="str">
        <f>_xlfn.CONCAT(ROUND(L2003,1)," ± ",ROUND(M2003,1))</f>
        <v>0 ± 0</v>
      </c>
    </row>
    <row r="2004" spans="1:18" x14ac:dyDescent="0.4">
      <c r="A2004">
        <v>23</v>
      </c>
      <c r="B2004" t="s">
        <v>169</v>
      </c>
      <c r="F2004">
        <v>4832.7299999999996</v>
      </c>
      <c r="H2004">
        <f t="shared" ref="H2004:H2008" si="394">E2004/F2004</f>
        <v>0</v>
      </c>
      <c r="I2004">
        <f t="shared" ref="I2004:I2008" si="395">((H2004-$J$1981)/$I$1981)</f>
        <v>25.765307617797443</v>
      </c>
      <c r="J2004">
        <f t="shared" ref="J2004:J2005" si="396">(I2004-IF($I$1989&gt;0,$I$1989))</f>
        <v>0</v>
      </c>
      <c r="K2004">
        <f t="shared" si="393"/>
        <v>0</v>
      </c>
    </row>
    <row r="2005" spans="1:18" x14ac:dyDescent="0.4">
      <c r="A2005">
        <v>24</v>
      </c>
      <c r="B2005" t="s">
        <v>168</v>
      </c>
      <c r="F2005">
        <v>5250.1049999999996</v>
      </c>
      <c r="H2005">
        <f t="shared" si="394"/>
        <v>0</v>
      </c>
      <c r="I2005">
        <f t="shared" si="395"/>
        <v>25.765307617797443</v>
      </c>
      <c r="J2005">
        <f t="shared" si="396"/>
        <v>0</v>
      </c>
      <c r="K2005">
        <f t="shared" si="393"/>
        <v>0</v>
      </c>
      <c r="L2005" s="23" t="s">
        <v>227</v>
      </c>
      <c r="M2005" s="23" t="s">
        <v>228</v>
      </c>
      <c r="N2005" s="9" t="s">
        <v>231</v>
      </c>
    </row>
    <row r="2006" spans="1:18" x14ac:dyDescent="0.4">
      <c r="A2006">
        <v>25</v>
      </c>
      <c r="B2006" t="s">
        <v>167</v>
      </c>
      <c r="F2006">
        <v>4574.33</v>
      </c>
      <c r="H2006">
        <f t="shared" si="394"/>
        <v>0</v>
      </c>
      <c r="I2006">
        <f t="shared" si="395"/>
        <v>25.765307617797443</v>
      </c>
      <c r="J2006">
        <f>(I2006-IF($I$1989&gt;0,$I$1989))</f>
        <v>0</v>
      </c>
      <c r="K2006">
        <f t="shared" si="393"/>
        <v>0</v>
      </c>
      <c r="L2006">
        <f>AVERAGE(K2006:K2008)</f>
        <v>3.2898743215742571E-2</v>
      </c>
      <c r="M2006">
        <f>STDEV(K2006:K2008)</f>
        <v>5.6982294754828043E-2</v>
      </c>
      <c r="N2006" t="str">
        <f>_xlfn.CONCAT(ROUND(L2006,1)," ± ",ROUND(M2006,1))</f>
        <v>0 ± 0.1</v>
      </c>
    </row>
    <row r="2007" spans="1:18" x14ac:dyDescent="0.4">
      <c r="A2007">
        <v>26</v>
      </c>
      <c r="B2007" t="s">
        <v>166</v>
      </c>
      <c r="F2007">
        <v>5271.7690000000002</v>
      </c>
      <c r="H2007">
        <f t="shared" si="394"/>
        <v>0</v>
      </c>
      <c r="I2007">
        <f t="shared" si="395"/>
        <v>25.765307617797443</v>
      </c>
      <c r="J2007">
        <f t="shared" ref="J2007:J2008" si="397">(I2007-IF($I$1989&gt;0,$I$1989))</f>
        <v>0</v>
      </c>
      <c r="K2007">
        <f t="shared" si="393"/>
        <v>0</v>
      </c>
    </row>
    <row r="2008" spans="1:18" x14ac:dyDescent="0.4">
      <c r="A2008">
        <v>27</v>
      </c>
      <c r="B2008" t="s">
        <v>165</v>
      </c>
      <c r="D2008">
        <v>13.52</v>
      </c>
      <c r="E2008">
        <v>0.29799999999999999</v>
      </c>
      <c r="F2008">
        <v>4675.4470000000001</v>
      </c>
      <c r="G2008">
        <v>3</v>
      </c>
      <c r="H2008">
        <f t="shared" si="394"/>
        <v>6.3737221275313356E-5</v>
      </c>
      <c r="I2008">
        <f t="shared" si="395"/>
        <v>25.872796784267788</v>
      </c>
      <c r="J2008">
        <f t="shared" si="397"/>
        <v>0.10748916647034434</v>
      </c>
      <c r="K2008">
        <f t="shared" si="393"/>
        <v>9.8696229647227712E-2</v>
      </c>
      <c r="L2008" s="23"/>
      <c r="M2008" s="23"/>
      <c r="N2008" s="9"/>
    </row>
    <row r="2009" spans="1:18" x14ac:dyDescent="0.4">
      <c r="A2009">
        <v>28</v>
      </c>
      <c r="B2009" t="s">
        <v>22</v>
      </c>
      <c r="L2009" s="23" t="s">
        <v>227</v>
      </c>
      <c r="M2009" s="23" t="s">
        <v>228</v>
      </c>
      <c r="N2009" s="9" t="s">
        <v>231</v>
      </c>
    </row>
    <row r="2010" spans="1:18" x14ac:dyDescent="0.4">
      <c r="A2010">
        <v>29</v>
      </c>
      <c r="B2010" t="s">
        <v>164</v>
      </c>
      <c r="F2010">
        <v>3868.886</v>
      </c>
      <c r="H2010">
        <f>E2010/F2010</f>
        <v>0</v>
      </c>
      <c r="I2010">
        <f>((H2010-$J$1981)/$I$1981)</f>
        <v>25.765307617797443</v>
      </c>
      <c r="J2010">
        <f>(I2010-IF($I$1989&gt;0,$I$1989))</f>
        <v>0</v>
      </c>
      <c r="K2010">
        <f>J2010/R1992*1.1</f>
        <v>0</v>
      </c>
      <c r="L2010">
        <f>AVERAGE(K2010:K2012)</f>
        <v>6.4995071873720348E-2</v>
      </c>
      <c r="M2010">
        <f>STDEV(K2011:K2012)</f>
        <v>0.13787536819684412</v>
      </c>
      <c r="N2010" t="str">
        <f>_xlfn.CONCAT(ROUND(L2010,1)," ± ",ROUND(M2010,1))</f>
        <v>0.1 ± 0.1</v>
      </c>
    </row>
    <row r="2011" spans="1:18" x14ac:dyDescent="0.4">
      <c r="A2011">
        <v>30</v>
      </c>
      <c r="B2011" t="s">
        <v>163</v>
      </c>
      <c r="F2011">
        <v>5558.2560000000003</v>
      </c>
      <c r="H2011">
        <f t="shared" ref="H2011:H2015" si="398">E2011/F2011</f>
        <v>0</v>
      </c>
      <c r="I2011">
        <f t="shared" ref="I2011:I2019" si="399">((H2011-$J$1981)/$I$1981)</f>
        <v>25.765307617797443</v>
      </c>
      <c r="J2011">
        <f t="shared" ref="J2011:J2012" si="400">(I2011-IF($I$1989&gt;0,$I$1989))</f>
        <v>0</v>
      </c>
      <c r="K2011">
        <f t="shared" ref="K2011:K2015" si="401">J2011/R1993*1.1</f>
        <v>0</v>
      </c>
    </row>
    <row r="2012" spans="1:18" x14ac:dyDescent="0.4">
      <c r="A2012">
        <v>31</v>
      </c>
      <c r="B2012" t="s">
        <v>162</v>
      </c>
      <c r="D2012">
        <v>12.9</v>
      </c>
      <c r="E2012">
        <v>0.60399999999999998</v>
      </c>
      <c r="F2012">
        <v>5019.6090000000004</v>
      </c>
      <c r="G2012">
        <v>5</v>
      </c>
      <c r="H2012">
        <f t="shared" si="398"/>
        <v>1.2032809726813382E-4</v>
      </c>
      <c r="I2012">
        <f t="shared" si="399"/>
        <v>25.968234049472994</v>
      </c>
      <c r="J2012">
        <f t="shared" si="400"/>
        <v>0.20292643167555013</v>
      </c>
      <c r="K2012">
        <f t="shared" si="401"/>
        <v>0.19498521562116106</v>
      </c>
      <c r="L2012" s="23" t="s">
        <v>227</v>
      </c>
      <c r="M2012" s="23" t="s">
        <v>228</v>
      </c>
      <c r="N2012" s="9" t="s">
        <v>231</v>
      </c>
    </row>
    <row r="2013" spans="1:18" x14ac:dyDescent="0.4">
      <c r="A2013">
        <v>32</v>
      </c>
      <c r="B2013" t="s">
        <v>161</v>
      </c>
      <c r="F2013">
        <v>4571.5209999999997</v>
      </c>
      <c r="H2013">
        <f t="shared" si="398"/>
        <v>0</v>
      </c>
      <c r="I2013">
        <f t="shared" si="399"/>
        <v>25.765307617797443</v>
      </c>
      <c r="J2013">
        <f>(I2013-IF($I$1989&gt;0,$I$1989))</f>
        <v>0</v>
      </c>
      <c r="K2013">
        <f t="shared" si="401"/>
        <v>0</v>
      </c>
      <c r="L2013">
        <f>AVERAGE(K2013:K2015)</f>
        <v>0</v>
      </c>
      <c r="M2013">
        <f>STDEV(K2013:K2015)</f>
        <v>0</v>
      </c>
      <c r="N2013" t="str">
        <f>_xlfn.CONCAT(ROUND(L2013,1)," ± ",ROUND(M2013,1))</f>
        <v>0 ± 0</v>
      </c>
    </row>
    <row r="2014" spans="1:18" x14ac:dyDescent="0.4">
      <c r="A2014">
        <v>33</v>
      </c>
      <c r="B2014" t="s">
        <v>160</v>
      </c>
      <c r="F2014">
        <v>5043.4369999999999</v>
      </c>
      <c r="H2014">
        <f t="shared" si="398"/>
        <v>0</v>
      </c>
      <c r="I2014">
        <f t="shared" si="399"/>
        <v>25.765307617797443</v>
      </c>
      <c r="J2014">
        <f t="shared" ref="J2014:J2015" si="402">(I2014-IF($I$1989&gt;0,$I$1989))</f>
        <v>0</v>
      </c>
      <c r="K2014">
        <f t="shared" si="401"/>
        <v>0</v>
      </c>
    </row>
    <row r="2015" spans="1:18" x14ac:dyDescent="0.4">
      <c r="A2015">
        <v>34</v>
      </c>
      <c r="B2015" t="s">
        <v>159</v>
      </c>
      <c r="F2015">
        <v>5033.665</v>
      </c>
      <c r="H2015">
        <f t="shared" si="398"/>
        <v>0</v>
      </c>
      <c r="I2015">
        <f t="shared" si="399"/>
        <v>25.765307617797443</v>
      </c>
      <c r="J2015">
        <f t="shared" si="402"/>
        <v>0</v>
      </c>
      <c r="K2015">
        <f t="shared" si="401"/>
        <v>0</v>
      </c>
      <c r="L2015" s="23"/>
      <c r="M2015" s="23"/>
      <c r="N2015" s="9"/>
    </row>
    <row r="2016" spans="1:18" x14ac:dyDescent="0.4">
      <c r="A2016">
        <v>35</v>
      </c>
      <c r="B2016" t="s">
        <v>22</v>
      </c>
      <c r="L2016" s="23" t="s">
        <v>227</v>
      </c>
      <c r="M2016" s="23" t="s">
        <v>228</v>
      </c>
      <c r="N2016" s="9" t="s">
        <v>231</v>
      </c>
    </row>
    <row r="2017" spans="1:14" x14ac:dyDescent="0.4">
      <c r="A2017">
        <v>36</v>
      </c>
      <c r="B2017" t="s">
        <v>158</v>
      </c>
      <c r="F2017">
        <v>3966.2049999999999</v>
      </c>
      <c r="H2017">
        <f t="shared" ref="H2017:H2019" si="403">E2017/F2017</f>
        <v>0</v>
      </c>
      <c r="I2017">
        <f t="shared" si="399"/>
        <v>25.765307617797443</v>
      </c>
      <c r="J2017">
        <f>(I2017-IF($I$1989&gt;0,$I$1989))</f>
        <v>0</v>
      </c>
      <c r="K2017">
        <f>J2017/R1998*1.1</f>
        <v>0</v>
      </c>
      <c r="L2017">
        <f>AVERAGE(K2017:K2019)</f>
        <v>0</v>
      </c>
      <c r="M2017">
        <f>STDEV(K2018:K2019)</f>
        <v>0</v>
      </c>
      <c r="N2017" t="str">
        <f>_xlfn.CONCAT(ROUND(L2017,1)," ± ",ROUND(M2017,1))</f>
        <v>0 ± 0</v>
      </c>
    </row>
    <row r="2018" spans="1:14" x14ac:dyDescent="0.4">
      <c r="A2018">
        <v>37</v>
      </c>
      <c r="B2018" t="s">
        <v>157</v>
      </c>
      <c r="F2018">
        <v>3977.5329999999999</v>
      </c>
      <c r="H2018">
        <f t="shared" si="403"/>
        <v>0</v>
      </c>
      <c r="I2018">
        <f t="shared" si="399"/>
        <v>25.765307617797443</v>
      </c>
      <c r="J2018">
        <f t="shared" ref="J2018:J2019" si="404">(I2018-IF($I$1989&gt;0,$I$1989))</f>
        <v>0</v>
      </c>
      <c r="K2018">
        <f t="shared" ref="K2018:K2019" si="405">J2018/R1999*1.1</f>
        <v>0</v>
      </c>
    </row>
    <row r="2019" spans="1:14" x14ac:dyDescent="0.4">
      <c r="A2019">
        <v>38</v>
      </c>
      <c r="B2019" t="s">
        <v>156</v>
      </c>
      <c r="F2019">
        <v>3666.0819999999999</v>
      </c>
      <c r="H2019">
        <f t="shared" si="403"/>
        <v>0</v>
      </c>
      <c r="I2019">
        <f t="shared" si="399"/>
        <v>25.765307617797443</v>
      </c>
      <c r="J2019">
        <f t="shared" si="404"/>
        <v>0</v>
      </c>
      <c r="K2019">
        <f t="shared" si="405"/>
        <v>0</v>
      </c>
      <c r="L2019" s="23"/>
      <c r="M2019" s="23"/>
      <c r="N2019" s="9"/>
    </row>
    <row r="2021" spans="1:14" x14ac:dyDescent="0.4">
      <c r="A2021" t="s">
        <v>468</v>
      </c>
    </row>
    <row r="2023" spans="1:14" x14ac:dyDescent="0.4">
      <c r="B2023" t="s">
        <v>3</v>
      </c>
      <c r="C2023" t="s">
        <v>4</v>
      </c>
      <c r="D2023" t="s">
        <v>5</v>
      </c>
      <c r="E2023" t="s">
        <v>6</v>
      </c>
      <c r="F2023" t="s">
        <v>7</v>
      </c>
      <c r="G2023" t="s">
        <v>8</v>
      </c>
      <c r="H2023" t="s">
        <v>9</v>
      </c>
      <c r="I2023" t="s">
        <v>10</v>
      </c>
      <c r="J2023" t="s">
        <v>11</v>
      </c>
      <c r="K2023" t="s">
        <v>282</v>
      </c>
    </row>
    <row r="2024" spans="1:14" x14ac:dyDescent="0.4">
      <c r="A2024">
        <v>1</v>
      </c>
      <c r="B2024" t="s">
        <v>12</v>
      </c>
      <c r="F2024">
        <v>1343.627</v>
      </c>
      <c r="K2024" t="s">
        <v>448</v>
      </c>
    </row>
    <row r="2025" spans="1:14" x14ac:dyDescent="0.4">
      <c r="A2025">
        <v>2</v>
      </c>
      <c r="B2025" t="s">
        <v>14</v>
      </c>
      <c r="D2025">
        <v>13.42</v>
      </c>
      <c r="E2025">
        <v>0.496</v>
      </c>
      <c r="F2025">
        <v>633.47400000000005</v>
      </c>
      <c r="G2025">
        <v>5</v>
      </c>
      <c r="H2025" t="s">
        <v>13</v>
      </c>
      <c r="K2025" t="s">
        <v>447</v>
      </c>
    </row>
    <row r="2026" spans="1:14" x14ac:dyDescent="0.4">
      <c r="A2026">
        <v>3</v>
      </c>
      <c r="B2026" t="s">
        <v>15</v>
      </c>
      <c r="F2026">
        <v>645.63699999999994</v>
      </c>
      <c r="K2026" t="s">
        <v>446</v>
      </c>
    </row>
    <row r="2027" spans="1:14" x14ac:dyDescent="0.4">
      <c r="A2027">
        <v>4</v>
      </c>
      <c r="B2027" t="s">
        <v>17</v>
      </c>
      <c r="F2027">
        <v>750.96400000000006</v>
      </c>
      <c r="K2027" t="s">
        <v>445</v>
      </c>
    </row>
    <row r="2028" spans="1:14" x14ac:dyDescent="0.4">
      <c r="A2028">
        <v>5</v>
      </c>
      <c r="B2028" t="s">
        <v>18</v>
      </c>
      <c r="D2028">
        <v>13.05</v>
      </c>
      <c r="E2028">
        <v>16.129000000000001</v>
      </c>
      <c r="F2028">
        <v>827.30499999999995</v>
      </c>
      <c r="G2028">
        <v>115</v>
      </c>
      <c r="H2028" t="s">
        <v>13</v>
      </c>
      <c r="K2028" t="s">
        <v>444</v>
      </c>
    </row>
    <row r="2029" spans="1:14" x14ac:dyDescent="0.4">
      <c r="A2029">
        <v>6</v>
      </c>
      <c r="B2029" t="s">
        <v>19</v>
      </c>
      <c r="D2029">
        <v>13.07</v>
      </c>
      <c r="E2029">
        <v>14.555999999999999</v>
      </c>
      <c r="F2029">
        <v>802.20399999999995</v>
      </c>
      <c r="G2029">
        <v>131</v>
      </c>
      <c r="H2029" t="s">
        <v>13</v>
      </c>
      <c r="K2029" t="s">
        <v>443</v>
      </c>
    </row>
    <row r="2030" spans="1:14" x14ac:dyDescent="0.4">
      <c r="A2030">
        <v>7</v>
      </c>
      <c r="B2030" t="s">
        <v>20</v>
      </c>
      <c r="D2030">
        <v>13.08</v>
      </c>
      <c r="E2030">
        <v>42.055</v>
      </c>
      <c r="F2030">
        <v>1562.616</v>
      </c>
      <c r="G2030">
        <v>340</v>
      </c>
      <c r="H2030" t="s">
        <v>13</v>
      </c>
      <c r="K2030" t="s">
        <v>442</v>
      </c>
    </row>
    <row r="2031" spans="1:14" x14ac:dyDescent="0.4">
      <c r="A2031">
        <v>8</v>
      </c>
      <c r="B2031" t="s">
        <v>21</v>
      </c>
      <c r="D2031">
        <v>13.1</v>
      </c>
      <c r="E2031">
        <v>77.424000000000007</v>
      </c>
      <c r="F2031">
        <v>611.33399999999995</v>
      </c>
      <c r="G2031">
        <v>597</v>
      </c>
      <c r="H2031" t="s">
        <v>13</v>
      </c>
      <c r="K2031" t="s">
        <v>441</v>
      </c>
    </row>
    <row r="2032" spans="1:14" x14ac:dyDescent="0.4">
      <c r="A2032">
        <v>9</v>
      </c>
      <c r="B2032" t="s">
        <v>22</v>
      </c>
      <c r="K2032" t="s">
        <v>440</v>
      </c>
    </row>
    <row r="2033" spans="1:11" x14ac:dyDescent="0.4">
      <c r="A2033">
        <v>10</v>
      </c>
      <c r="B2033" t="s">
        <v>22</v>
      </c>
      <c r="K2033" t="s">
        <v>439</v>
      </c>
    </row>
    <row r="2034" spans="1:11" x14ac:dyDescent="0.4">
      <c r="A2034">
        <v>11</v>
      </c>
      <c r="B2034" t="s">
        <v>24</v>
      </c>
      <c r="F2034">
        <v>235.495</v>
      </c>
      <c r="K2034" t="s">
        <v>438</v>
      </c>
    </row>
    <row r="2035" spans="1:11" x14ac:dyDescent="0.4">
      <c r="A2035">
        <v>12</v>
      </c>
      <c r="B2035" t="s">
        <v>25</v>
      </c>
      <c r="F2035">
        <v>273.33</v>
      </c>
      <c r="K2035" t="s">
        <v>437</v>
      </c>
    </row>
    <row r="2036" spans="1:11" x14ac:dyDescent="0.4">
      <c r="A2036">
        <v>13</v>
      </c>
      <c r="B2036" t="s">
        <v>26</v>
      </c>
      <c r="F2036">
        <v>129.33000000000001</v>
      </c>
      <c r="K2036" t="s">
        <v>436</v>
      </c>
    </row>
    <row r="2037" spans="1:11" x14ac:dyDescent="0.4">
      <c r="A2037">
        <v>14</v>
      </c>
      <c r="B2037" t="s">
        <v>27</v>
      </c>
      <c r="F2037">
        <v>253.72800000000001</v>
      </c>
      <c r="K2037" t="s">
        <v>435</v>
      </c>
    </row>
    <row r="2038" spans="1:11" x14ac:dyDescent="0.4">
      <c r="A2038">
        <v>15</v>
      </c>
      <c r="B2038" t="s">
        <v>28</v>
      </c>
      <c r="D2038">
        <v>13.13</v>
      </c>
      <c r="E2038">
        <v>5.8440000000000003</v>
      </c>
      <c r="F2038">
        <v>141.602</v>
      </c>
      <c r="G2038">
        <v>53</v>
      </c>
      <c r="H2038" t="s">
        <v>13</v>
      </c>
      <c r="K2038" t="s">
        <v>434</v>
      </c>
    </row>
    <row r="2039" spans="1:11" x14ac:dyDescent="0.4">
      <c r="A2039">
        <v>16</v>
      </c>
      <c r="B2039" t="s">
        <v>29</v>
      </c>
      <c r="F2039">
        <v>190.637</v>
      </c>
      <c r="K2039" t="s">
        <v>433</v>
      </c>
    </row>
    <row r="2040" spans="1:11" x14ac:dyDescent="0.4">
      <c r="A2040">
        <v>17</v>
      </c>
      <c r="B2040" t="s">
        <v>22</v>
      </c>
      <c r="K2040" t="s">
        <v>432</v>
      </c>
    </row>
    <row r="2041" spans="1:11" x14ac:dyDescent="0.4">
      <c r="A2041">
        <v>18</v>
      </c>
      <c r="B2041" t="s">
        <v>173</v>
      </c>
      <c r="F2041">
        <v>73.510999999999996</v>
      </c>
      <c r="K2041" t="s">
        <v>431</v>
      </c>
    </row>
    <row r="2042" spans="1:11" x14ac:dyDescent="0.4">
      <c r="A2042">
        <v>19</v>
      </c>
      <c r="B2042" t="s">
        <v>172</v>
      </c>
      <c r="F2042">
        <v>168.77099999999999</v>
      </c>
      <c r="K2042" t="s">
        <v>430</v>
      </c>
    </row>
    <row r="2043" spans="1:11" x14ac:dyDescent="0.4">
      <c r="A2043">
        <v>20</v>
      </c>
      <c r="B2043" t="s">
        <v>171</v>
      </c>
      <c r="K2043" t="s">
        <v>429</v>
      </c>
    </row>
    <row r="2044" spans="1:11" x14ac:dyDescent="0.4">
      <c r="A2044">
        <v>21</v>
      </c>
      <c r="B2044" t="s">
        <v>22</v>
      </c>
      <c r="K2044" t="s">
        <v>428</v>
      </c>
    </row>
    <row r="2045" spans="1:11" x14ac:dyDescent="0.4">
      <c r="A2045">
        <v>22</v>
      </c>
      <c r="B2045" t="s">
        <v>170</v>
      </c>
      <c r="F2045">
        <v>163.196</v>
      </c>
      <c r="K2045" t="s">
        <v>427</v>
      </c>
    </row>
    <row r="2046" spans="1:11" x14ac:dyDescent="0.4">
      <c r="A2046">
        <v>23</v>
      </c>
      <c r="B2046" t="s">
        <v>169</v>
      </c>
      <c r="F2046">
        <v>57.780999999999999</v>
      </c>
      <c r="K2046" t="s">
        <v>426</v>
      </c>
    </row>
    <row r="2047" spans="1:11" x14ac:dyDescent="0.4">
      <c r="A2047">
        <v>24</v>
      </c>
      <c r="B2047" t="s">
        <v>168</v>
      </c>
      <c r="F2047">
        <v>191.36099999999999</v>
      </c>
      <c r="K2047" t="s">
        <v>425</v>
      </c>
    </row>
    <row r="2048" spans="1:11" x14ac:dyDescent="0.4">
      <c r="A2048">
        <v>25</v>
      </c>
      <c r="B2048" t="s">
        <v>167</v>
      </c>
      <c r="F2048">
        <v>113.81</v>
      </c>
      <c r="K2048" t="s">
        <v>424</v>
      </c>
    </row>
    <row r="2049" spans="1:18" x14ac:dyDescent="0.4">
      <c r="A2049">
        <v>26</v>
      </c>
      <c r="B2049" t="s">
        <v>166</v>
      </c>
      <c r="F2049">
        <v>85.271000000000001</v>
      </c>
      <c r="K2049" t="s">
        <v>423</v>
      </c>
    </row>
    <row r="2050" spans="1:18" x14ac:dyDescent="0.4">
      <c r="A2050">
        <v>27</v>
      </c>
      <c r="B2050" t="s">
        <v>165</v>
      </c>
      <c r="F2050">
        <v>86.066000000000003</v>
      </c>
      <c r="K2050" t="s">
        <v>422</v>
      </c>
    </row>
    <row r="2051" spans="1:18" x14ac:dyDescent="0.4">
      <c r="A2051">
        <v>28</v>
      </c>
      <c r="B2051" t="s">
        <v>22</v>
      </c>
      <c r="K2051" t="s">
        <v>421</v>
      </c>
    </row>
    <row r="2052" spans="1:18" x14ac:dyDescent="0.4">
      <c r="A2052">
        <v>29</v>
      </c>
      <c r="B2052" t="s">
        <v>164</v>
      </c>
      <c r="F2052">
        <v>43.273000000000003</v>
      </c>
      <c r="K2052" t="s">
        <v>420</v>
      </c>
    </row>
    <row r="2053" spans="1:18" x14ac:dyDescent="0.4">
      <c r="A2053">
        <v>30</v>
      </c>
      <c r="B2053" t="s">
        <v>163</v>
      </c>
      <c r="F2053">
        <v>147.53</v>
      </c>
      <c r="K2053" t="s">
        <v>419</v>
      </c>
    </row>
    <row r="2054" spans="1:18" x14ac:dyDescent="0.4">
      <c r="A2054">
        <v>31</v>
      </c>
      <c r="B2054" t="s">
        <v>162</v>
      </c>
      <c r="F2054">
        <v>100.998</v>
      </c>
      <c r="K2054" t="s">
        <v>418</v>
      </c>
    </row>
    <row r="2055" spans="1:18" x14ac:dyDescent="0.4">
      <c r="A2055">
        <v>32</v>
      </c>
      <c r="B2055" t="s">
        <v>161</v>
      </c>
      <c r="F2055">
        <v>62.627000000000002</v>
      </c>
      <c r="K2055" t="s">
        <v>417</v>
      </c>
    </row>
    <row r="2056" spans="1:18" x14ac:dyDescent="0.4">
      <c r="A2056">
        <v>33</v>
      </c>
      <c r="B2056" t="s">
        <v>160</v>
      </c>
      <c r="F2056">
        <v>116.61</v>
      </c>
      <c r="K2056" t="s">
        <v>416</v>
      </c>
    </row>
    <row r="2057" spans="1:18" x14ac:dyDescent="0.4">
      <c r="A2057">
        <v>34</v>
      </c>
      <c r="B2057" t="s">
        <v>159</v>
      </c>
      <c r="F2057">
        <v>125.41</v>
      </c>
      <c r="K2057" t="s">
        <v>415</v>
      </c>
    </row>
    <row r="2058" spans="1:18" x14ac:dyDescent="0.4">
      <c r="A2058">
        <v>35</v>
      </c>
      <c r="B2058" t="s">
        <v>22</v>
      </c>
      <c r="K2058" t="s">
        <v>414</v>
      </c>
    </row>
    <row r="2059" spans="1:18" x14ac:dyDescent="0.4">
      <c r="A2059">
        <v>36</v>
      </c>
      <c r="B2059" t="s">
        <v>158</v>
      </c>
      <c r="F2059">
        <v>54.508000000000003</v>
      </c>
      <c r="K2059" t="s">
        <v>413</v>
      </c>
    </row>
    <row r="2060" spans="1:18" x14ac:dyDescent="0.4">
      <c r="A2060">
        <v>37</v>
      </c>
      <c r="B2060" t="s">
        <v>157</v>
      </c>
      <c r="F2060">
        <v>34.034999999999997</v>
      </c>
      <c r="K2060" t="s">
        <v>412</v>
      </c>
    </row>
    <row r="2061" spans="1:18" x14ac:dyDescent="0.4">
      <c r="A2061">
        <v>38</v>
      </c>
      <c r="B2061" t="s">
        <v>156</v>
      </c>
      <c r="F2061">
        <v>29.42</v>
      </c>
      <c r="K2061" t="s">
        <v>411</v>
      </c>
    </row>
    <row r="2063" spans="1:18" x14ac:dyDescent="0.4">
      <c r="A2063" t="s">
        <v>467</v>
      </c>
    </row>
    <row r="2064" spans="1:18" x14ac:dyDescent="0.4">
      <c r="I2064" t="s">
        <v>216</v>
      </c>
      <c r="Q2064" t="s">
        <v>191</v>
      </c>
      <c r="R2064" t="s">
        <v>192</v>
      </c>
    </row>
    <row r="2065" spans="1:18" x14ac:dyDescent="0.4">
      <c r="B2065" t="s">
        <v>3</v>
      </c>
      <c r="C2065" t="s">
        <v>4</v>
      </c>
      <c r="D2065" t="s">
        <v>5</v>
      </c>
      <c r="E2065" t="s">
        <v>6</v>
      </c>
      <c r="F2065" t="s">
        <v>7</v>
      </c>
      <c r="G2065" t="s">
        <v>8</v>
      </c>
      <c r="H2065" t="s">
        <v>217</v>
      </c>
      <c r="I2065" cm="1">
        <f t="array" ref="I2065:J2069">LINEST(H2066:H2072,C2066:C2072,1,1)</f>
        <v>0.49155470574190802</v>
      </c>
      <c r="J2065">
        <v>-0.18130319339312528</v>
      </c>
      <c r="L2065" s="20" t="s">
        <v>218</v>
      </c>
      <c r="Q2065" t="s">
        <v>27</v>
      </c>
      <c r="R2065">
        <v>1.0846</v>
      </c>
    </row>
    <row r="2066" spans="1:18" x14ac:dyDescent="0.4">
      <c r="A2066">
        <v>1</v>
      </c>
      <c r="B2066" t="s">
        <v>12</v>
      </c>
      <c r="C2066">
        <v>0</v>
      </c>
      <c r="D2066">
        <v>13.1</v>
      </c>
      <c r="E2066">
        <v>1935.7349999999999</v>
      </c>
      <c r="F2066">
        <v>3123.66</v>
      </c>
      <c r="G2066">
        <v>49.606000000000002</v>
      </c>
      <c r="H2066">
        <f>E2066/F2066</f>
        <v>0.61970092775782259</v>
      </c>
      <c r="I2066">
        <v>3.4855411388793882E-2</v>
      </c>
      <c r="J2066">
        <v>1.4506480768396488</v>
      </c>
      <c r="K2066" t="s">
        <v>219</v>
      </c>
      <c r="L2066" s="21">
        <f>IF(G2069&gt;3,C2069,IF(G2070&gt;3,#REF!,IF(G2071&gt;3,C2071,IF(G2072&gt;3,#REF!,#REF!))))</f>
        <v>20</v>
      </c>
      <c r="Q2066" t="s">
        <v>28</v>
      </c>
      <c r="R2066">
        <v>1.0726</v>
      </c>
    </row>
    <row r="2067" spans="1:18" x14ac:dyDescent="0.4">
      <c r="A2067">
        <v>2</v>
      </c>
      <c r="B2067" t="s">
        <v>14</v>
      </c>
      <c r="C2067">
        <v>5</v>
      </c>
      <c r="D2067">
        <v>13.1</v>
      </c>
      <c r="E2067">
        <v>5572.3329999999996</v>
      </c>
      <c r="F2067">
        <v>1988.3620000000001</v>
      </c>
      <c r="G2067">
        <v>256.66000000000003</v>
      </c>
      <c r="H2067">
        <f>E2067/F2067</f>
        <v>2.8024740967690991</v>
      </c>
      <c r="I2067">
        <v>0.97547644091520247</v>
      </c>
      <c r="J2067">
        <v>2.5899772068528688</v>
      </c>
      <c r="K2067" t="s">
        <v>220</v>
      </c>
      <c r="L2067" s="22">
        <f>IF(G2069&gt;10,C2069,IF(G2070&gt;10,#REF!,IF(G2071&gt;10,C2071,IF(G2072&gt;10,#REF!,#REF!))))</f>
        <v>20</v>
      </c>
      <c r="Q2067" t="s">
        <v>29</v>
      </c>
      <c r="R2067">
        <v>1.1534</v>
      </c>
    </row>
    <row r="2068" spans="1:18" x14ac:dyDescent="0.4">
      <c r="A2068">
        <v>3</v>
      </c>
      <c r="B2068" t="s">
        <v>15</v>
      </c>
      <c r="C2068">
        <v>10</v>
      </c>
      <c r="D2068">
        <v>13.09</v>
      </c>
      <c r="E2068">
        <v>7782.4260000000004</v>
      </c>
      <c r="F2068">
        <v>2172.0509999999999</v>
      </c>
      <c r="G2068">
        <v>406.22</v>
      </c>
      <c r="H2068">
        <f>E2068/F2068</f>
        <v>3.5829849299118668</v>
      </c>
      <c r="I2068">
        <v>198.88557724068588</v>
      </c>
      <c r="J2068">
        <v>5</v>
      </c>
      <c r="Q2068" t="s">
        <v>173</v>
      </c>
      <c r="R2068">
        <v>1.1053999999999999</v>
      </c>
    </row>
    <row r="2069" spans="1:18" x14ac:dyDescent="0.4">
      <c r="A2069">
        <v>4</v>
      </c>
      <c r="B2069" t="s">
        <v>17</v>
      </c>
      <c r="C2069">
        <v>20</v>
      </c>
      <c r="D2069">
        <v>13.11</v>
      </c>
      <c r="E2069">
        <v>15377.777</v>
      </c>
      <c r="F2069">
        <v>2307.0230000000001</v>
      </c>
      <c r="G2069">
        <v>467.05399999999997</v>
      </c>
      <c r="H2069">
        <f>E2069/F2069</f>
        <v>6.6656366234753612</v>
      </c>
      <c r="I2069">
        <v>1334.1208586693692</v>
      </c>
      <c r="J2069">
        <v>33.539909660086934</v>
      </c>
      <c r="Q2069" t="s">
        <v>172</v>
      </c>
      <c r="R2069" s="10">
        <v>1.0463</v>
      </c>
    </row>
    <row r="2070" spans="1:18" x14ac:dyDescent="0.4">
      <c r="A2070">
        <v>5</v>
      </c>
      <c r="B2070" t="s">
        <v>18</v>
      </c>
      <c r="C2070">
        <v>40</v>
      </c>
      <c r="D2070">
        <v>13.11</v>
      </c>
      <c r="E2070">
        <v>39676.188000000002</v>
      </c>
      <c r="F2070">
        <v>1818.826</v>
      </c>
      <c r="G2070">
        <v>771.10299999999995</v>
      </c>
      <c r="H2070">
        <f t="shared" ref="H2070:H2073" si="406">E2070/F2070</f>
        <v>21.814174637925785</v>
      </c>
      <c r="Q2070" t="s">
        <v>171</v>
      </c>
      <c r="R2070">
        <v>1.1154999999999999</v>
      </c>
    </row>
    <row r="2071" spans="1:18" x14ac:dyDescent="0.4">
      <c r="A2071">
        <v>6</v>
      </c>
      <c r="B2071" t="s">
        <v>19</v>
      </c>
      <c r="C2071">
        <v>60</v>
      </c>
      <c r="D2071">
        <v>13.11</v>
      </c>
      <c r="E2071">
        <v>53600.41</v>
      </c>
      <c r="F2071">
        <v>1651.7470000000001</v>
      </c>
      <c r="G2071">
        <v>3458.46</v>
      </c>
      <c r="H2071">
        <f t="shared" si="406"/>
        <v>32.450738521093122</v>
      </c>
      <c r="Q2071" t="s">
        <v>170</v>
      </c>
      <c r="R2071">
        <v>1.0873999999999999</v>
      </c>
    </row>
    <row r="2072" spans="1:18" x14ac:dyDescent="0.4">
      <c r="A2072">
        <v>7</v>
      </c>
      <c r="B2072" t="s">
        <v>20</v>
      </c>
      <c r="C2072">
        <v>80</v>
      </c>
      <c r="D2072">
        <v>13.12</v>
      </c>
      <c r="E2072">
        <v>183690.34400000001</v>
      </c>
      <c r="F2072">
        <v>5035.45</v>
      </c>
      <c r="G2072">
        <v>13811.227999999999</v>
      </c>
      <c r="H2072">
        <f t="shared" si="406"/>
        <v>36.479429643825284</v>
      </c>
      <c r="I2072" s="23" t="s">
        <v>221</v>
      </c>
      <c r="J2072" s="23" t="s">
        <v>222</v>
      </c>
      <c r="K2072" s="9" t="s">
        <v>194</v>
      </c>
      <c r="O2072" s="24" t="s">
        <v>223</v>
      </c>
      <c r="Q2072" t="s">
        <v>169</v>
      </c>
      <c r="R2072">
        <v>1.0898000000000001</v>
      </c>
    </row>
    <row r="2073" spans="1:18" x14ac:dyDescent="0.4">
      <c r="A2073">
        <v>8</v>
      </c>
      <c r="B2073" t="s">
        <v>21</v>
      </c>
      <c r="C2073">
        <v>100</v>
      </c>
      <c r="D2073">
        <v>13.13</v>
      </c>
      <c r="E2073">
        <v>80554.125</v>
      </c>
      <c r="F2073">
        <v>2142.0169999999998</v>
      </c>
      <c r="G2073">
        <v>2488.1370000000002</v>
      </c>
      <c r="H2073">
        <f t="shared" si="406"/>
        <v>37.606669321485313</v>
      </c>
      <c r="I2073">
        <f>AVERAGE(I2076:I2078)</f>
        <v>3.1716621229098902</v>
      </c>
      <c r="J2073">
        <v>88</v>
      </c>
      <c r="Q2073" t="s">
        <v>168</v>
      </c>
      <c r="R2073">
        <v>1.0536000000000001</v>
      </c>
    </row>
    <row r="2074" spans="1:18" x14ac:dyDescent="0.4">
      <c r="A2074">
        <v>9</v>
      </c>
      <c r="B2074" t="s">
        <v>22</v>
      </c>
      <c r="I2074" s="23" t="s">
        <v>224</v>
      </c>
      <c r="J2074" s="9" t="s">
        <v>225</v>
      </c>
      <c r="K2074" s="9" t="s">
        <v>226</v>
      </c>
      <c r="Q2074" t="s">
        <v>167</v>
      </c>
      <c r="R2074" s="10">
        <v>1.1217999999999999</v>
      </c>
    </row>
    <row r="2075" spans="1:18" x14ac:dyDescent="0.4">
      <c r="A2075">
        <v>10</v>
      </c>
      <c r="B2075" t="s">
        <v>22</v>
      </c>
      <c r="L2075" s="23" t="s">
        <v>227</v>
      </c>
      <c r="M2075" s="23" t="s">
        <v>228</v>
      </c>
      <c r="N2075" s="9" t="s">
        <v>231</v>
      </c>
      <c r="O2075" s="9"/>
      <c r="P2075" s="9"/>
      <c r="Q2075" t="s">
        <v>166</v>
      </c>
      <c r="R2075">
        <v>1.198</v>
      </c>
    </row>
    <row r="2076" spans="1:18" x14ac:dyDescent="0.4">
      <c r="A2076">
        <v>11</v>
      </c>
      <c r="B2076" t="s">
        <v>24</v>
      </c>
      <c r="D2076">
        <v>13.14</v>
      </c>
      <c r="E2076">
        <v>1495.797</v>
      </c>
      <c r="F2076">
        <v>588.62199999999996</v>
      </c>
      <c r="G2076">
        <v>26.137</v>
      </c>
      <c r="H2076">
        <f t="shared" ref="H2076:H2081" si="407">E2076/F2076</f>
        <v>2.5411843254244664</v>
      </c>
      <c r="I2076">
        <f>((H2076-$J$2065)/$I$2065)</f>
        <v>5.5385239669479231</v>
      </c>
      <c r="J2076">
        <f>(I2076-IF(I2073&gt;0,I2073,0))</f>
        <v>2.3668618440380329</v>
      </c>
      <c r="K2076">
        <f>J2076*1.1</f>
        <v>2.6035480284418364</v>
      </c>
      <c r="L2076">
        <f>AVERAGE(K2076:K2078)</f>
        <v>0</v>
      </c>
      <c r="M2076">
        <f>STDEV(K2077:K2078)</f>
        <v>0.18692344372305789</v>
      </c>
      <c r="N2076" t="str">
        <f>_xlfn.CONCAT(ROUND(L2076,1)," ± ",ROUND(M2076,1))</f>
        <v>0 ± 0.2</v>
      </c>
      <c r="Q2076" t="s">
        <v>165</v>
      </c>
      <c r="R2076">
        <v>1.1537999999999999</v>
      </c>
    </row>
    <row r="2077" spans="1:18" x14ac:dyDescent="0.4">
      <c r="A2077">
        <v>12</v>
      </c>
      <c r="B2077" t="s">
        <v>25</v>
      </c>
      <c r="D2077">
        <v>13.14</v>
      </c>
      <c r="E2077">
        <v>653.62</v>
      </c>
      <c r="F2077">
        <v>886.91800000000001</v>
      </c>
      <c r="G2077">
        <v>4066</v>
      </c>
      <c r="H2077">
        <f t="shared" si="407"/>
        <v>0.73695651683695673</v>
      </c>
      <c r="I2077">
        <f t="shared" ref="I2077:I2081" si="408">((H2077-$J$2065)/$I$2065)</f>
        <v>1.8680722603278597</v>
      </c>
      <c r="J2077">
        <f>(I2077-IF(I2073&gt;0,I2073,0))</f>
        <v>-1.3035898625820306</v>
      </c>
      <c r="K2077">
        <f>J2077*1.1</f>
        <v>-1.4339488488402337</v>
      </c>
      <c r="Q2077" t="s">
        <v>164</v>
      </c>
      <c r="R2077">
        <v>1.1183000000000001</v>
      </c>
    </row>
    <row r="2078" spans="1:18" x14ac:dyDescent="0.4">
      <c r="A2078">
        <v>13</v>
      </c>
      <c r="B2078" t="s">
        <v>26</v>
      </c>
      <c r="D2078">
        <v>13.16</v>
      </c>
      <c r="E2078">
        <v>520.10599999999999</v>
      </c>
      <c r="F2078">
        <v>608.25</v>
      </c>
      <c r="G2078">
        <v>136.48400000000001</v>
      </c>
      <c r="H2078">
        <f t="shared" si="407"/>
        <v>0.85508590217838054</v>
      </c>
      <c r="I2078">
        <f t="shared" si="408"/>
        <v>2.1083901414538881</v>
      </c>
      <c r="J2078">
        <f>(I2078-IF(I2073&gt;0,I2073,0))</f>
        <v>-1.0632719814560021</v>
      </c>
      <c r="K2078" s="30">
        <f>J2078*1.1</f>
        <v>-1.1695991796016023</v>
      </c>
      <c r="L2078" s="25" t="s">
        <v>227</v>
      </c>
      <c r="M2078" s="25" t="s">
        <v>228</v>
      </c>
      <c r="N2078" s="26" t="s">
        <v>229</v>
      </c>
      <c r="O2078" s="26" t="s">
        <v>230</v>
      </c>
      <c r="P2078" s="26" t="s">
        <v>231</v>
      </c>
      <c r="Q2078" t="s">
        <v>163</v>
      </c>
      <c r="R2078">
        <v>1.1448</v>
      </c>
    </row>
    <row r="2079" spans="1:18" x14ac:dyDescent="0.4">
      <c r="A2079">
        <v>14</v>
      </c>
      <c r="B2079" t="s">
        <v>27</v>
      </c>
      <c r="D2079">
        <v>13.16</v>
      </c>
      <c r="E2079">
        <v>15618.416999999999</v>
      </c>
      <c r="F2079">
        <v>780.98599999999999</v>
      </c>
      <c r="G2079">
        <v>472.274</v>
      </c>
      <c r="H2079">
        <f t="shared" si="407"/>
        <v>19.998331596212992</v>
      </c>
      <c r="I2079">
        <f t="shared" si="408"/>
        <v>41.052673392982399</v>
      </c>
      <c r="J2079">
        <f>(I2079-IF($I$2073&gt;0,$I$2073))</f>
        <v>37.881011270072506</v>
      </c>
      <c r="K2079">
        <f>J2079/R2065*1.1</f>
        <v>38.418875527456905</v>
      </c>
      <c r="L2079" s="27">
        <f>AVERAGE(K2079:K2081)</f>
        <v>42.786653141837377</v>
      </c>
      <c r="M2079" s="27">
        <f>STDEV(K2079:K2081)</f>
        <v>7.0202287847529075</v>
      </c>
      <c r="N2079" s="28">
        <f>L2079/J2073*100</f>
        <v>48.621196752087933</v>
      </c>
      <c r="O2079" s="29">
        <f>M2079/J2073*100</f>
        <v>7.9775327099464857</v>
      </c>
      <c r="P2079" s="29" t="str">
        <f>_xlfn.CONCAT(ROUND(N2079,1)," ± ",ROUND(O2079,1))</f>
        <v>48.6 ± 8</v>
      </c>
      <c r="Q2079" t="s">
        <v>162</v>
      </c>
      <c r="R2079">
        <v>1.0492999999999999</v>
      </c>
    </row>
    <row r="2080" spans="1:18" x14ac:dyDescent="0.4">
      <c r="A2080">
        <v>15</v>
      </c>
      <c r="B2080" t="s">
        <v>28</v>
      </c>
      <c r="D2080">
        <v>13.16</v>
      </c>
      <c r="E2080">
        <v>16513.419999999998</v>
      </c>
      <c r="F2080">
        <v>821.64700000000005</v>
      </c>
      <c r="G2080">
        <v>463.39499999999998</v>
      </c>
      <c r="H2080">
        <f t="shared" si="407"/>
        <v>20.097949606096044</v>
      </c>
      <c r="I2080">
        <f t="shared" si="408"/>
        <v>41.25533244337781</v>
      </c>
      <c r="J2080">
        <f t="shared" ref="J2080:J2081" si="409">(I2080-IF($I$2073&gt;0,$I$2073))</f>
        <v>38.083670320467917</v>
      </c>
      <c r="K2080">
        <f>J2080/R2066*1.1</f>
        <v>39.05653305287592</v>
      </c>
      <c r="Q2080" t="s">
        <v>161</v>
      </c>
      <c r="R2080">
        <v>1.0704</v>
      </c>
    </row>
    <row r="2081" spans="1:18" x14ac:dyDescent="0.4">
      <c r="A2081">
        <v>16</v>
      </c>
      <c r="B2081" t="s">
        <v>29</v>
      </c>
      <c r="D2081">
        <v>13.16</v>
      </c>
      <c r="E2081">
        <v>15487.962</v>
      </c>
      <c r="F2081">
        <v>561.06600000000003</v>
      </c>
      <c r="G2081">
        <v>816.84799999999996</v>
      </c>
      <c r="H2081">
        <f t="shared" si="407"/>
        <v>27.604527809562509</v>
      </c>
      <c r="I2081">
        <f t="shared" si="408"/>
        <v>56.526426618209712</v>
      </c>
      <c r="J2081">
        <f t="shared" si="409"/>
        <v>53.354764495299818</v>
      </c>
      <c r="K2081" s="30">
        <f>J2081/R2067*1.1</f>
        <v>50.884550845179298</v>
      </c>
      <c r="Q2081" t="s">
        <v>160</v>
      </c>
      <c r="R2081">
        <v>1.1589</v>
      </c>
    </row>
    <row r="2082" spans="1:18" x14ac:dyDescent="0.4">
      <c r="A2082">
        <v>17</v>
      </c>
      <c r="B2082" t="s">
        <v>22</v>
      </c>
      <c r="L2082" s="23" t="s">
        <v>227</v>
      </c>
      <c r="M2082" s="23" t="s">
        <v>228</v>
      </c>
      <c r="N2082" s="9" t="s">
        <v>231</v>
      </c>
      <c r="Q2082" t="s">
        <v>159</v>
      </c>
      <c r="R2082">
        <v>1.0206</v>
      </c>
    </row>
    <row r="2083" spans="1:18" x14ac:dyDescent="0.4">
      <c r="A2083">
        <v>18</v>
      </c>
      <c r="B2083" t="s">
        <v>173</v>
      </c>
      <c r="D2083">
        <v>13.16</v>
      </c>
      <c r="E2083">
        <v>817.95600000000002</v>
      </c>
      <c r="F2083">
        <v>608.375</v>
      </c>
      <c r="G2083">
        <v>77.105000000000004</v>
      </c>
      <c r="H2083">
        <f t="shared" ref="H2083:H2085" si="410">E2083/F2083</f>
        <v>1.3444931169098007</v>
      </c>
      <c r="I2083">
        <f t="shared" ref="I2083:I2085" si="411">((H2083-$J$2065)/$I$2065)</f>
        <v>3.1040213682829618</v>
      </c>
      <c r="J2083">
        <f>(I2083-IF($I$2073&gt;0,$I$2073))</f>
        <v>-6.7640754626928423E-2</v>
      </c>
      <c r="K2083">
        <f>J2083/R2067*1.1</f>
        <v>-6.4509129607786778E-2</v>
      </c>
      <c r="L2083" t="e">
        <f>AVERAGE(K2083:K2085)</f>
        <v>#DIV/0!</v>
      </c>
      <c r="M2083" t="e">
        <f>STDEV(K2083:K2085)</f>
        <v>#DIV/0!</v>
      </c>
      <c r="N2083" t="e">
        <f>_xlfn.CONCAT(ROUND(L2083,1)," ± ",ROUND(M2083,1))</f>
        <v>#DIV/0!</v>
      </c>
      <c r="Q2083" t="s">
        <v>158</v>
      </c>
      <c r="R2083">
        <v>1.1289</v>
      </c>
    </row>
    <row r="2084" spans="1:18" x14ac:dyDescent="0.4">
      <c r="A2084">
        <v>19</v>
      </c>
      <c r="B2084" t="s">
        <v>172</v>
      </c>
      <c r="D2084">
        <v>13.16</v>
      </c>
      <c r="E2084">
        <v>457.916</v>
      </c>
      <c r="F2084">
        <v>605.41099999999994</v>
      </c>
      <c r="G2084">
        <v>23.024999999999999</v>
      </c>
      <c r="H2084">
        <f t="shared" si="410"/>
        <v>0.75637211745409327</v>
      </c>
      <c r="I2084">
        <f t="shared" si="411"/>
        <v>1.9075706119667324</v>
      </c>
      <c r="J2084">
        <f t="shared" ref="J2084:J2085" si="412">(I2084-IF($I$2073&gt;0,$I$2073))</f>
        <v>-1.2640915109431579</v>
      </c>
      <c r="K2084">
        <f>J2084/R2068*1.1</f>
        <v>-1.2579162855414094</v>
      </c>
      <c r="Q2084" t="s">
        <v>157</v>
      </c>
      <c r="R2084">
        <v>1.1950000000000001</v>
      </c>
    </row>
    <row r="2085" spans="1:18" x14ac:dyDescent="0.4">
      <c r="A2085">
        <v>20</v>
      </c>
      <c r="B2085" t="s">
        <v>171</v>
      </c>
      <c r="D2085">
        <v>13.17</v>
      </c>
      <c r="E2085">
        <v>30.443999999999999</v>
      </c>
      <c r="G2085">
        <v>20.262</v>
      </c>
      <c r="H2085" t="e">
        <f t="shared" si="410"/>
        <v>#DIV/0!</v>
      </c>
      <c r="I2085" t="e">
        <f t="shared" si="411"/>
        <v>#DIV/0!</v>
      </c>
      <c r="J2085" t="e">
        <f t="shared" si="412"/>
        <v>#DIV/0!</v>
      </c>
      <c r="K2085" t="e">
        <f>J2085/R2069*1.1</f>
        <v>#DIV/0!</v>
      </c>
      <c r="L2085" s="23"/>
      <c r="M2085" s="23"/>
      <c r="N2085" s="9"/>
      <c r="Q2085" t="s">
        <v>156</v>
      </c>
      <c r="R2085">
        <v>1.1716</v>
      </c>
    </row>
    <row r="2086" spans="1:18" x14ac:dyDescent="0.4">
      <c r="A2086">
        <v>21</v>
      </c>
      <c r="B2086" t="s">
        <v>22</v>
      </c>
      <c r="L2086" s="23" t="s">
        <v>227</v>
      </c>
      <c r="M2086" s="23" t="s">
        <v>228</v>
      </c>
      <c r="N2086" s="9" t="s">
        <v>231</v>
      </c>
    </row>
    <row r="2087" spans="1:18" x14ac:dyDescent="0.4">
      <c r="A2087">
        <v>22</v>
      </c>
      <c r="B2087" t="s">
        <v>170</v>
      </c>
      <c r="D2087">
        <v>13.19</v>
      </c>
      <c r="E2087">
        <v>352.63900000000001</v>
      </c>
      <c r="F2087">
        <v>586.25400000000002</v>
      </c>
      <c r="G2087">
        <v>2178</v>
      </c>
      <c r="H2087">
        <f>E2087/F2087</f>
        <v>0.60151231377525782</v>
      </c>
      <c r="I2087">
        <f>((H2087-$J$2065)/$I$2065)</f>
        <v>1.5925297795427926</v>
      </c>
      <c r="J2087">
        <f>(I2087-IF($I$2073&gt;0,$I$2073))</f>
        <v>-1.5791323433670976</v>
      </c>
      <c r="K2087">
        <f t="shared" ref="K2087:K2092" si="413">J2087/R2070*1.1</f>
        <v>-1.5571901189635211</v>
      </c>
      <c r="L2087">
        <f>AVERAGE(K2087:K2089)</f>
        <v>-1.9158608543432643</v>
      </c>
      <c r="M2087">
        <f>STDEV(K2088:K2089)</f>
        <v>0.3505421042758437</v>
      </c>
      <c r="N2087" t="str">
        <f>_xlfn.CONCAT(ROUND(L2087,1)," ± ",ROUND(M2087,1))</f>
        <v>-1.9 ± 0.4</v>
      </c>
    </row>
    <row r="2088" spans="1:18" x14ac:dyDescent="0.4">
      <c r="A2088">
        <v>23</v>
      </c>
      <c r="B2088" t="s">
        <v>169</v>
      </c>
      <c r="D2088">
        <v>13.17</v>
      </c>
      <c r="E2088">
        <v>287.839</v>
      </c>
      <c r="F2088">
        <v>599.56200000000001</v>
      </c>
      <c r="G2088">
        <v>6.4640000000000004</v>
      </c>
      <c r="H2088">
        <f t="shared" ref="H2088:H2092" si="414">E2088/F2088</f>
        <v>0.4800821266190986</v>
      </c>
      <c r="I2088">
        <f t="shared" ref="I2088:I2092" si="415">((H2088-$J$2065)/$I$2065)</f>
        <v>1.3454968740742479</v>
      </c>
      <c r="J2088">
        <f t="shared" ref="J2088:J2089" si="416">(I2088-IF($I$2073&gt;0,$I$2073))</f>
        <v>-1.8261652488356424</v>
      </c>
      <c r="K2088">
        <f t="shared" si="413"/>
        <v>-1.847325523008283</v>
      </c>
    </row>
    <row r="2089" spans="1:18" x14ac:dyDescent="0.4">
      <c r="A2089">
        <v>24</v>
      </c>
      <c r="B2089" t="s">
        <v>168</v>
      </c>
      <c r="D2089">
        <v>13.23</v>
      </c>
      <c r="E2089">
        <v>160.14099999999999</v>
      </c>
      <c r="F2089">
        <v>676.62400000000002</v>
      </c>
      <c r="G2089">
        <v>2.6880000000000002</v>
      </c>
      <c r="H2089">
        <f t="shared" si="414"/>
        <v>0.23667649979900207</v>
      </c>
      <c r="I2089">
        <f t="shared" si="415"/>
        <v>0.85032182239262011</v>
      </c>
      <c r="J2089">
        <f t="shared" si="416"/>
        <v>-2.3213403005172699</v>
      </c>
      <c r="K2089">
        <f t="shared" si="413"/>
        <v>-2.3430669210579893</v>
      </c>
      <c r="L2089" s="23" t="s">
        <v>227</v>
      </c>
      <c r="M2089" s="23" t="s">
        <v>228</v>
      </c>
      <c r="N2089" s="9" t="s">
        <v>231</v>
      </c>
    </row>
    <row r="2090" spans="1:18" x14ac:dyDescent="0.4">
      <c r="A2090">
        <v>25</v>
      </c>
      <c r="B2090" t="s">
        <v>167</v>
      </c>
      <c r="D2090">
        <v>13.14</v>
      </c>
      <c r="E2090">
        <v>89.421999999999997</v>
      </c>
      <c r="F2090">
        <v>577.73299999999995</v>
      </c>
      <c r="G2090">
        <v>216.79599999999999</v>
      </c>
      <c r="H2090">
        <f t="shared" si="414"/>
        <v>0.15478084166907552</v>
      </c>
      <c r="I2090">
        <f t="shared" si="415"/>
        <v>0.68371644322872693</v>
      </c>
      <c r="J2090">
        <f>(I2090-IF($I$2073&gt;0,$I$2073))</f>
        <v>-2.4879456796811632</v>
      </c>
      <c r="K2090">
        <f t="shared" si="413"/>
        <v>-2.5975135228258157</v>
      </c>
      <c r="L2090">
        <f>AVERAGE(K2090:K2092)</f>
        <v>-2.4538415479290792</v>
      </c>
      <c r="M2090">
        <f>STDEV(K2090:K2092)</f>
        <v>0.13178535271073885</v>
      </c>
      <c r="N2090" t="str">
        <f>_xlfn.CONCAT(ROUND(L2090,1)," ± ",ROUND(M2090,1))</f>
        <v>-2.5 ± 0.1</v>
      </c>
    </row>
    <row r="2091" spans="1:18" x14ac:dyDescent="0.4">
      <c r="A2091">
        <v>26</v>
      </c>
      <c r="B2091" t="s">
        <v>166</v>
      </c>
      <c r="D2091">
        <v>13.19</v>
      </c>
      <c r="E2091">
        <v>135.83799999999999</v>
      </c>
      <c r="F2091">
        <v>839.12699999999995</v>
      </c>
      <c r="G2091">
        <v>382.44499999999999</v>
      </c>
      <c r="H2091">
        <f t="shared" si="414"/>
        <v>0.16188014448349297</v>
      </c>
      <c r="I2091">
        <f t="shared" si="415"/>
        <v>0.69815899200608511</v>
      </c>
      <c r="J2091">
        <f t="shared" ref="J2091:J2092" si="417">(I2091-IF($I$2073&gt;0,$I$2073))</f>
        <v>-2.4735031309038051</v>
      </c>
      <c r="K2091">
        <f t="shared" si="413"/>
        <v>-2.4254354109415099</v>
      </c>
    </row>
    <row r="2092" spans="1:18" x14ac:dyDescent="0.4">
      <c r="A2092">
        <v>27</v>
      </c>
      <c r="B2092" t="s">
        <v>165</v>
      </c>
      <c r="D2092">
        <v>13.21</v>
      </c>
      <c r="E2092">
        <v>73.632000000000005</v>
      </c>
      <c r="F2092">
        <v>585.35199999999998</v>
      </c>
      <c r="G2092">
        <v>14.955</v>
      </c>
      <c r="H2092">
        <f t="shared" si="414"/>
        <v>0.12579097705312361</v>
      </c>
      <c r="I2092">
        <f t="shared" si="415"/>
        <v>0.62474057690638696</v>
      </c>
      <c r="J2092">
        <f t="shared" si="417"/>
        <v>-2.5469215460035031</v>
      </c>
      <c r="K2092">
        <f t="shared" si="413"/>
        <v>-2.3385757100199109</v>
      </c>
      <c r="L2092" s="23"/>
      <c r="M2092" s="23"/>
      <c r="N2092" s="9"/>
    </row>
    <row r="2093" spans="1:18" x14ac:dyDescent="0.4">
      <c r="A2093">
        <v>28</v>
      </c>
      <c r="B2093" t="s">
        <v>22</v>
      </c>
      <c r="L2093" s="23" t="s">
        <v>227</v>
      </c>
      <c r="M2093" s="23" t="s">
        <v>228</v>
      </c>
      <c r="N2093" s="9" t="s">
        <v>231</v>
      </c>
    </row>
    <row r="2094" spans="1:18" x14ac:dyDescent="0.4">
      <c r="A2094">
        <v>29</v>
      </c>
      <c r="B2094" t="s">
        <v>164</v>
      </c>
      <c r="D2094">
        <v>13.19</v>
      </c>
      <c r="E2094">
        <v>96.015000000000001</v>
      </c>
      <c r="F2094">
        <v>346.27699999999999</v>
      </c>
      <c r="G2094">
        <v>3.3330000000000002</v>
      </c>
      <c r="H2094">
        <f>E2094/F2094</f>
        <v>0.27727801730984153</v>
      </c>
      <c r="I2094">
        <f>((H2094-$J$2065)/$I$2065)</f>
        <v>0.93291998905966322</v>
      </c>
      <c r="J2094">
        <f>(I2094-IF($I$2073&gt;0,$I$2073))</f>
        <v>-2.2387421338502271</v>
      </c>
      <c r="K2094">
        <f>J2094/R2076*1.1</f>
        <v>-2.1343528750522189</v>
      </c>
      <c r="L2094">
        <f>AVERAGE(K2094:K2096)</f>
        <v>-2.2774436523579671</v>
      </c>
      <c r="M2094">
        <f>STDEV(K2095:K2096)</f>
        <v>0.15807848089165363</v>
      </c>
      <c r="N2094" t="str">
        <f>_xlfn.CONCAT(ROUND(L2094,1)," ± ",ROUND(M2094,1))</f>
        <v>-2.3 ± 0.2</v>
      </c>
    </row>
    <row r="2095" spans="1:18" x14ac:dyDescent="0.4">
      <c r="A2095">
        <v>30</v>
      </c>
      <c r="B2095" t="s">
        <v>163</v>
      </c>
      <c r="D2095">
        <v>13.19</v>
      </c>
      <c r="E2095">
        <v>180.05600000000001</v>
      </c>
      <c r="F2095">
        <v>693.22799999999995</v>
      </c>
      <c r="G2095">
        <v>7.68</v>
      </c>
      <c r="H2095">
        <f t="shared" ref="H2095:H2099" si="418">E2095/F2095</f>
        <v>0.2597356136797706</v>
      </c>
      <c r="I2095">
        <f t="shared" ref="I2095:I2103" si="419">((H2095-$J$2065)/$I$2065)</f>
        <v>0.89723239737321192</v>
      </c>
      <c r="J2095">
        <f t="shared" ref="J2095:J2096" si="420">(I2095-IF($I$2073&gt;0,$I$2073))</f>
        <v>-2.2744297255366783</v>
      </c>
      <c r="K2095">
        <f t="shared" ref="K2095:K2099" si="421">J2095/R2077*1.1</f>
        <v>-2.2372106752126855</v>
      </c>
    </row>
    <row r="2096" spans="1:18" x14ac:dyDescent="0.4">
      <c r="A2096">
        <v>31</v>
      </c>
      <c r="B2096" t="s">
        <v>162</v>
      </c>
      <c r="D2096">
        <v>13.19</v>
      </c>
      <c r="E2096">
        <v>62.932000000000002</v>
      </c>
      <c r="F2096">
        <v>529.38900000000001</v>
      </c>
      <c r="G2096">
        <v>18.928000000000001</v>
      </c>
      <c r="H2096">
        <f t="shared" si="418"/>
        <v>0.11887666725224741</v>
      </c>
      <c r="I2096">
        <f t="shared" si="419"/>
        <v>0.61067437080539899</v>
      </c>
      <c r="J2096">
        <f t="shared" si="420"/>
        <v>-2.5609877521044915</v>
      </c>
      <c r="K2096">
        <f t="shared" si="421"/>
        <v>-2.4607674068089982</v>
      </c>
      <c r="L2096" s="23" t="s">
        <v>227</v>
      </c>
      <c r="M2096" s="23" t="s">
        <v>228</v>
      </c>
      <c r="N2096" s="9" t="s">
        <v>231</v>
      </c>
    </row>
    <row r="2097" spans="1:14" x14ac:dyDescent="0.4">
      <c r="A2097">
        <v>32</v>
      </c>
      <c r="B2097" t="s">
        <v>161</v>
      </c>
      <c r="D2097">
        <v>13.19</v>
      </c>
      <c r="E2097">
        <v>59.491</v>
      </c>
      <c r="F2097">
        <v>496.85399999999998</v>
      </c>
      <c r="G2097">
        <v>453</v>
      </c>
      <c r="H2097">
        <f t="shared" si="418"/>
        <v>0.1197353749793702</v>
      </c>
      <c r="I2097">
        <f t="shared" si="419"/>
        <v>0.61242129280022906</v>
      </c>
      <c r="J2097">
        <f>(I2097-IF($I$2073&gt;0,$I$2073))</f>
        <v>-2.559240830109661</v>
      </c>
      <c r="K2097">
        <f t="shared" si="421"/>
        <v>-2.6828980397604378</v>
      </c>
      <c r="L2097">
        <f>AVERAGE(K2097:K2099)</f>
        <v>-2.5515867062841626</v>
      </c>
      <c r="M2097">
        <f>STDEV(K2097:K2099)</f>
        <v>0.23555464064196699</v>
      </c>
      <c r="N2097" t="str">
        <f>_xlfn.CONCAT(ROUND(L2097,1)," ± ",ROUND(M2097,1))</f>
        <v>-2.6 ± 0.2</v>
      </c>
    </row>
    <row r="2098" spans="1:14" x14ac:dyDescent="0.4">
      <c r="A2098">
        <v>33</v>
      </c>
      <c r="B2098" t="s">
        <v>160</v>
      </c>
      <c r="D2098">
        <v>13.19</v>
      </c>
      <c r="E2098">
        <v>47.970999999999997</v>
      </c>
      <c r="F2098">
        <v>533.12400000000002</v>
      </c>
      <c r="G2098">
        <v>2.7589999999999999</v>
      </c>
      <c r="H2098">
        <f t="shared" si="418"/>
        <v>8.9980942519939072E-2</v>
      </c>
      <c r="I2098">
        <f t="shared" si="419"/>
        <v>0.5518900190439896</v>
      </c>
      <c r="J2098">
        <f t="shared" ref="J2098:J2099" si="422">(I2098-IF($I$2073&gt;0,$I$2073))</f>
        <v>-2.6197721038659005</v>
      </c>
      <c r="K2098">
        <f t="shared" si="421"/>
        <v>-2.6922172218352864</v>
      </c>
    </row>
    <row r="2099" spans="1:14" x14ac:dyDescent="0.4">
      <c r="A2099">
        <v>34</v>
      </c>
      <c r="B2099" t="s">
        <v>159</v>
      </c>
      <c r="D2099">
        <v>13.23</v>
      </c>
      <c r="E2099">
        <v>119.598</v>
      </c>
      <c r="F2099">
        <v>606.57100000000003</v>
      </c>
      <c r="G2099">
        <v>39.344999999999999</v>
      </c>
      <c r="H2099">
        <f t="shared" si="418"/>
        <v>0.19717065273479939</v>
      </c>
      <c r="I2099">
        <f t="shared" si="419"/>
        <v>0.76995264556910437</v>
      </c>
      <c r="J2099">
        <f t="shared" si="422"/>
        <v>-2.4017094773407859</v>
      </c>
      <c r="K2099">
        <f t="shared" si="421"/>
        <v>-2.2796448572567649</v>
      </c>
      <c r="L2099" s="23"/>
      <c r="M2099" s="23"/>
      <c r="N2099" s="9"/>
    </row>
    <row r="2100" spans="1:14" x14ac:dyDescent="0.4">
      <c r="A2100">
        <v>35</v>
      </c>
      <c r="B2100" t="s">
        <v>22</v>
      </c>
      <c r="L2100" s="23" t="s">
        <v>227</v>
      </c>
      <c r="M2100" s="23" t="s">
        <v>228</v>
      </c>
      <c r="N2100" s="9" t="s">
        <v>231</v>
      </c>
    </row>
    <row r="2101" spans="1:14" x14ac:dyDescent="0.4">
      <c r="A2101">
        <v>36</v>
      </c>
      <c r="B2101" t="s">
        <v>158</v>
      </c>
      <c r="D2101">
        <v>13.13</v>
      </c>
      <c r="E2101">
        <v>9.9179999999999993</v>
      </c>
      <c r="F2101">
        <v>354.20800000000003</v>
      </c>
      <c r="G2101">
        <v>75</v>
      </c>
      <c r="H2101">
        <f t="shared" ref="H2101:H2103" si="423">E2101/F2101</f>
        <v>2.8000496883187277E-2</v>
      </c>
      <c r="I2101">
        <f t="shared" si="419"/>
        <v>0.42579938271653528</v>
      </c>
      <c r="J2101">
        <f>(I2101-IF($I$2073&gt;0,$I$2073))</f>
        <v>-2.7458627401933549</v>
      </c>
      <c r="K2101">
        <f>J2101/R2082*1.1</f>
        <v>-2.9594836510020488</v>
      </c>
      <c r="L2101">
        <f>AVERAGE(K2101:K2103)</f>
        <v>-2.6051111541570968</v>
      </c>
      <c r="M2101">
        <f>STDEV(K2102:K2103)</f>
        <v>0.42871633749789423</v>
      </c>
      <c r="N2101" t="str">
        <f>_xlfn.CONCAT(ROUND(L2101,1)," ± ",ROUND(M2101,1))</f>
        <v>-2.6 ± 0.4</v>
      </c>
    </row>
    <row r="2102" spans="1:14" x14ac:dyDescent="0.4">
      <c r="A2102">
        <v>37</v>
      </c>
      <c r="B2102" t="s">
        <v>157</v>
      </c>
      <c r="F2102">
        <v>348.08699999999999</v>
      </c>
      <c r="H2102">
        <f t="shared" si="423"/>
        <v>0</v>
      </c>
      <c r="I2102">
        <f t="shared" si="419"/>
        <v>0.36883624808246462</v>
      </c>
      <c r="J2102">
        <f t="shared" ref="J2102:J2103" si="424">(I2102-IF($I$2073&gt;0,$I$2073))</f>
        <v>-2.8028258748274255</v>
      </c>
      <c r="K2102">
        <f t="shared" ref="K2102:K2103" si="425">J2102/R2083*1.1</f>
        <v>-2.7310731351848423</v>
      </c>
    </row>
    <row r="2103" spans="1:14" x14ac:dyDescent="0.4">
      <c r="A2103">
        <v>38</v>
      </c>
      <c r="B2103" t="s">
        <v>156</v>
      </c>
      <c r="D2103">
        <v>13.23</v>
      </c>
      <c r="E2103">
        <v>65.680000000000007</v>
      </c>
      <c r="F2103">
        <v>270.18099999999998</v>
      </c>
      <c r="G2103">
        <v>4.0869999999999997</v>
      </c>
      <c r="H2103">
        <f t="shared" si="423"/>
        <v>0.24309629470614147</v>
      </c>
      <c r="I2103">
        <f t="shared" si="419"/>
        <v>0.86338200640092888</v>
      </c>
      <c r="J2103">
        <f t="shared" si="424"/>
        <v>-2.3082801165089615</v>
      </c>
      <c r="K2103">
        <f t="shared" si="425"/>
        <v>-2.1247766762843998</v>
      </c>
      <c r="L2103" s="23"/>
      <c r="M2103" s="23"/>
      <c r="N2103" s="9"/>
    </row>
    <row r="2105" spans="1:14" x14ac:dyDescent="0.4">
      <c r="A2105" t="s">
        <v>466</v>
      </c>
    </row>
    <row r="2107" spans="1:14" x14ac:dyDescent="0.4">
      <c r="B2107" t="s">
        <v>3</v>
      </c>
      <c r="C2107" t="s">
        <v>4</v>
      </c>
      <c r="D2107" t="s">
        <v>5</v>
      </c>
      <c r="E2107" t="s">
        <v>6</v>
      </c>
      <c r="F2107" t="s">
        <v>7</v>
      </c>
      <c r="G2107" t="s">
        <v>8</v>
      </c>
      <c r="H2107" t="s">
        <v>9</v>
      </c>
      <c r="I2107" t="s">
        <v>10</v>
      </c>
      <c r="J2107" t="s">
        <v>11</v>
      </c>
      <c r="K2107" t="s">
        <v>282</v>
      </c>
    </row>
    <row r="2108" spans="1:14" x14ac:dyDescent="0.4">
      <c r="A2108">
        <v>1</v>
      </c>
      <c r="B2108" t="s">
        <v>12</v>
      </c>
      <c r="F2108">
        <v>1343.627</v>
      </c>
      <c r="K2108" t="s">
        <v>448</v>
      </c>
    </row>
    <row r="2109" spans="1:14" x14ac:dyDescent="0.4">
      <c r="A2109">
        <v>2</v>
      </c>
      <c r="B2109" t="s">
        <v>14</v>
      </c>
      <c r="D2109">
        <v>13.12</v>
      </c>
      <c r="E2109">
        <v>76.399000000000001</v>
      </c>
      <c r="F2109">
        <v>633.47400000000005</v>
      </c>
      <c r="G2109">
        <v>5.4729999999999999</v>
      </c>
      <c r="H2109" t="s">
        <v>16</v>
      </c>
      <c r="K2109" t="s">
        <v>447</v>
      </c>
    </row>
    <row r="2110" spans="1:14" x14ac:dyDescent="0.4">
      <c r="A2110">
        <v>3</v>
      </c>
      <c r="B2110" t="s">
        <v>15</v>
      </c>
      <c r="F2110">
        <v>645.63699999999994</v>
      </c>
      <c r="K2110" t="s">
        <v>446</v>
      </c>
    </row>
    <row r="2111" spans="1:14" x14ac:dyDescent="0.4">
      <c r="A2111">
        <v>4</v>
      </c>
      <c r="B2111" t="s">
        <v>17</v>
      </c>
      <c r="D2111">
        <v>13.02</v>
      </c>
      <c r="E2111">
        <v>0.25700000000000001</v>
      </c>
      <c r="F2111">
        <v>750.96400000000006</v>
      </c>
      <c r="G2111">
        <v>2</v>
      </c>
      <c r="H2111" t="s">
        <v>16</v>
      </c>
      <c r="K2111" t="s">
        <v>445</v>
      </c>
    </row>
    <row r="2112" spans="1:14" x14ac:dyDescent="0.4">
      <c r="A2112">
        <v>5</v>
      </c>
      <c r="B2112" t="s">
        <v>18</v>
      </c>
      <c r="D2112">
        <v>13.13</v>
      </c>
      <c r="E2112">
        <v>149.381</v>
      </c>
      <c r="F2112">
        <v>827.30499999999995</v>
      </c>
      <c r="G2112">
        <v>913</v>
      </c>
      <c r="H2112" t="s">
        <v>16</v>
      </c>
      <c r="K2112" t="s">
        <v>444</v>
      </c>
    </row>
    <row r="2113" spans="1:11" x14ac:dyDescent="0.4">
      <c r="A2113">
        <v>6</v>
      </c>
      <c r="B2113" t="s">
        <v>19</v>
      </c>
      <c r="D2113">
        <v>13.13</v>
      </c>
      <c r="E2113">
        <v>234.47399999999999</v>
      </c>
      <c r="F2113">
        <v>802.20399999999995</v>
      </c>
      <c r="G2113">
        <v>59.45</v>
      </c>
      <c r="H2113" t="s">
        <v>16</v>
      </c>
      <c r="K2113" t="s">
        <v>443</v>
      </c>
    </row>
    <row r="2114" spans="1:11" x14ac:dyDescent="0.4">
      <c r="A2114">
        <v>7</v>
      </c>
      <c r="B2114" t="s">
        <v>20</v>
      </c>
      <c r="D2114">
        <v>13.14</v>
      </c>
      <c r="E2114">
        <v>1095.0719999999999</v>
      </c>
      <c r="F2114">
        <v>1562.616</v>
      </c>
      <c r="G2114">
        <v>7638</v>
      </c>
      <c r="H2114" t="s">
        <v>16</v>
      </c>
      <c r="K2114" t="s">
        <v>442</v>
      </c>
    </row>
    <row r="2115" spans="1:11" x14ac:dyDescent="0.4">
      <c r="A2115">
        <v>8</v>
      </c>
      <c r="B2115" t="s">
        <v>21</v>
      </c>
      <c r="D2115">
        <v>13.13</v>
      </c>
      <c r="E2115">
        <v>355.09399999999999</v>
      </c>
      <c r="F2115">
        <v>611.33399999999995</v>
      </c>
      <c r="G2115">
        <v>2627</v>
      </c>
      <c r="H2115" t="s">
        <v>16</v>
      </c>
      <c r="K2115" t="s">
        <v>441</v>
      </c>
    </row>
    <row r="2116" spans="1:11" x14ac:dyDescent="0.4">
      <c r="A2116">
        <v>9</v>
      </c>
      <c r="B2116" t="s">
        <v>22</v>
      </c>
      <c r="K2116" t="s">
        <v>440</v>
      </c>
    </row>
    <row r="2117" spans="1:11" x14ac:dyDescent="0.4">
      <c r="A2117">
        <v>10</v>
      </c>
      <c r="B2117" t="s">
        <v>22</v>
      </c>
      <c r="K2117" t="s">
        <v>439</v>
      </c>
    </row>
    <row r="2118" spans="1:11" x14ac:dyDescent="0.4">
      <c r="A2118">
        <v>11</v>
      </c>
      <c r="B2118" t="s">
        <v>24</v>
      </c>
      <c r="F2118">
        <v>235.495</v>
      </c>
      <c r="K2118" t="s">
        <v>438</v>
      </c>
    </row>
    <row r="2119" spans="1:11" x14ac:dyDescent="0.4">
      <c r="A2119">
        <v>12</v>
      </c>
      <c r="B2119" t="s">
        <v>25</v>
      </c>
      <c r="F2119">
        <v>273.33</v>
      </c>
      <c r="K2119" t="s">
        <v>437</v>
      </c>
    </row>
    <row r="2120" spans="1:11" x14ac:dyDescent="0.4">
      <c r="A2120">
        <v>13</v>
      </c>
      <c r="B2120" t="s">
        <v>26</v>
      </c>
      <c r="F2120">
        <v>129.33000000000001</v>
      </c>
      <c r="K2120" t="s">
        <v>436</v>
      </c>
    </row>
    <row r="2121" spans="1:11" x14ac:dyDescent="0.4">
      <c r="A2121">
        <v>14</v>
      </c>
      <c r="B2121" t="s">
        <v>27</v>
      </c>
      <c r="F2121">
        <v>253.72800000000001</v>
      </c>
      <c r="K2121" t="s">
        <v>435</v>
      </c>
    </row>
    <row r="2122" spans="1:11" x14ac:dyDescent="0.4">
      <c r="A2122">
        <v>15</v>
      </c>
      <c r="B2122" t="s">
        <v>28</v>
      </c>
      <c r="F2122">
        <v>141.602</v>
      </c>
      <c r="K2122" t="s">
        <v>434</v>
      </c>
    </row>
    <row r="2123" spans="1:11" x14ac:dyDescent="0.4">
      <c r="A2123">
        <v>16</v>
      </c>
      <c r="B2123" t="s">
        <v>29</v>
      </c>
      <c r="F2123">
        <v>190.637</v>
      </c>
      <c r="K2123" t="s">
        <v>433</v>
      </c>
    </row>
    <row r="2124" spans="1:11" x14ac:dyDescent="0.4">
      <c r="A2124">
        <v>17</v>
      </c>
      <c r="B2124" t="s">
        <v>22</v>
      </c>
      <c r="K2124" t="s">
        <v>432</v>
      </c>
    </row>
    <row r="2125" spans="1:11" x14ac:dyDescent="0.4">
      <c r="A2125">
        <v>18</v>
      </c>
      <c r="B2125" t="s">
        <v>173</v>
      </c>
      <c r="F2125">
        <v>73.510999999999996</v>
      </c>
      <c r="K2125" t="s">
        <v>431</v>
      </c>
    </row>
    <row r="2126" spans="1:11" x14ac:dyDescent="0.4">
      <c r="A2126">
        <v>19</v>
      </c>
      <c r="B2126" t="s">
        <v>172</v>
      </c>
      <c r="F2126">
        <v>168.77099999999999</v>
      </c>
      <c r="K2126" t="s">
        <v>430</v>
      </c>
    </row>
    <row r="2127" spans="1:11" x14ac:dyDescent="0.4">
      <c r="A2127">
        <v>20</v>
      </c>
      <c r="B2127" t="s">
        <v>171</v>
      </c>
      <c r="K2127" t="s">
        <v>429</v>
      </c>
    </row>
    <row r="2128" spans="1:11" x14ac:dyDescent="0.4">
      <c r="A2128">
        <v>21</v>
      </c>
      <c r="B2128" t="s">
        <v>22</v>
      </c>
      <c r="K2128" t="s">
        <v>428</v>
      </c>
    </row>
    <row r="2129" spans="1:11" x14ac:dyDescent="0.4">
      <c r="A2129">
        <v>22</v>
      </c>
      <c r="B2129" t="s">
        <v>170</v>
      </c>
      <c r="F2129">
        <v>163.196</v>
      </c>
      <c r="K2129" t="s">
        <v>427</v>
      </c>
    </row>
    <row r="2130" spans="1:11" x14ac:dyDescent="0.4">
      <c r="A2130">
        <v>23</v>
      </c>
      <c r="B2130" t="s">
        <v>169</v>
      </c>
      <c r="F2130">
        <v>57.780999999999999</v>
      </c>
      <c r="K2130" t="s">
        <v>426</v>
      </c>
    </row>
    <row r="2131" spans="1:11" x14ac:dyDescent="0.4">
      <c r="A2131">
        <v>24</v>
      </c>
      <c r="B2131" t="s">
        <v>168</v>
      </c>
      <c r="F2131">
        <v>191.36099999999999</v>
      </c>
      <c r="K2131" t="s">
        <v>425</v>
      </c>
    </row>
    <row r="2132" spans="1:11" x14ac:dyDescent="0.4">
      <c r="A2132">
        <v>25</v>
      </c>
      <c r="B2132" t="s">
        <v>167</v>
      </c>
      <c r="F2132">
        <v>113.81</v>
      </c>
      <c r="K2132" t="s">
        <v>424</v>
      </c>
    </row>
    <row r="2133" spans="1:11" x14ac:dyDescent="0.4">
      <c r="A2133">
        <v>26</v>
      </c>
      <c r="B2133" t="s">
        <v>166</v>
      </c>
      <c r="F2133">
        <v>85.271000000000001</v>
      </c>
      <c r="K2133" t="s">
        <v>423</v>
      </c>
    </row>
    <row r="2134" spans="1:11" x14ac:dyDescent="0.4">
      <c r="A2134">
        <v>27</v>
      </c>
      <c r="B2134" t="s">
        <v>165</v>
      </c>
      <c r="F2134">
        <v>86.066000000000003</v>
      </c>
      <c r="K2134" t="s">
        <v>422</v>
      </c>
    </row>
    <row r="2135" spans="1:11" x14ac:dyDescent="0.4">
      <c r="A2135">
        <v>28</v>
      </c>
      <c r="B2135" t="s">
        <v>22</v>
      </c>
      <c r="K2135" t="s">
        <v>421</v>
      </c>
    </row>
    <row r="2136" spans="1:11" x14ac:dyDescent="0.4">
      <c r="A2136">
        <v>29</v>
      </c>
      <c r="B2136" t="s">
        <v>164</v>
      </c>
      <c r="F2136">
        <v>43.273000000000003</v>
      </c>
      <c r="K2136" t="s">
        <v>420</v>
      </c>
    </row>
    <row r="2137" spans="1:11" x14ac:dyDescent="0.4">
      <c r="A2137">
        <v>30</v>
      </c>
      <c r="B2137" t="s">
        <v>163</v>
      </c>
      <c r="F2137">
        <v>147.53</v>
      </c>
      <c r="K2137" t="s">
        <v>419</v>
      </c>
    </row>
    <row r="2138" spans="1:11" x14ac:dyDescent="0.4">
      <c r="A2138">
        <v>31</v>
      </c>
      <c r="B2138" t="s">
        <v>162</v>
      </c>
      <c r="F2138">
        <v>100.998</v>
      </c>
      <c r="K2138" t="s">
        <v>418</v>
      </c>
    </row>
    <row r="2139" spans="1:11" x14ac:dyDescent="0.4">
      <c r="A2139">
        <v>32</v>
      </c>
      <c r="B2139" t="s">
        <v>161</v>
      </c>
      <c r="F2139">
        <v>62.627000000000002</v>
      </c>
      <c r="K2139" t="s">
        <v>417</v>
      </c>
    </row>
    <row r="2140" spans="1:11" x14ac:dyDescent="0.4">
      <c r="A2140">
        <v>33</v>
      </c>
      <c r="B2140" t="s">
        <v>160</v>
      </c>
      <c r="F2140">
        <v>116.61</v>
      </c>
      <c r="K2140" t="s">
        <v>416</v>
      </c>
    </row>
    <row r="2141" spans="1:11" x14ac:dyDescent="0.4">
      <c r="A2141">
        <v>34</v>
      </c>
      <c r="B2141" t="s">
        <v>159</v>
      </c>
      <c r="F2141">
        <v>125.41</v>
      </c>
      <c r="K2141" t="s">
        <v>415</v>
      </c>
    </row>
    <row r="2142" spans="1:11" x14ac:dyDescent="0.4">
      <c r="A2142">
        <v>35</v>
      </c>
      <c r="B2142" t="s">
        <v>22</v>
      </c>
      <c r="K2142" t="s">
        <v>414</v>
      </c>
    </row>
    <row r="2143" spans="1:11" x14ac:dyDescent="0.4">
      <c r="A2143">
        <v>36</v>
      </c>
      <c r="B2143" t="s">
        <v>158</v>
      </c>
      <c r="F2143">
        <v>54.508000000000003</v>
      </c>
      <c r="K2143" t="s">
        <v>413</v>
      </c>
    </row>
    <row r="2144" spans="1:11" x14ac:dyDescent="0.4">
      <c r="A2144">
        <v>37</v>
      </c>
      <c r="B2144" t="s">
        <v>157</v>
      </c>
      <c r="F2144">
        <v>34.034999999999997</v>
      </c>
      <c r="K2144" t="s">
        <v>412</v>
      </c>
    </row>
    <row r="2145" spans="1:18" x14ac:dyDescent="0.4">
      <c r="A2145">
        <v>38</v>
      </c>
      <c r="B2145" t="s">
        <v>156</v>
      </c>
      <c r="F2145">
        <v>29.42</v>
      </c>
      <c r="K2145" t="s">
        <v>411</v>
      </c>
    </row>
    <row r="2147" spans="1:18" x14ac:dyDescent="0.4">
      <c r="A2147" t="s">
        <v>465</v>
      </c>
    </row>
    <row r="2148" spans="1:18" x14ac:dyDescent="0.4">
      <c r="I2148" t="s">
        <v>216</v>
      </c>
      <c r="Q2148" t="s">
        <v>191</v>
      </c>
      <c r="R2148" t="s">
        <v>192</v>
      </c>
    </row>
    <row r="2149" spans="1:18" x14ac:dyDescent="0.4">
      <c r="B2149" t="s">
        <v>3</v>
      </c>
      <c r="C2149" t="s">
        <v>4</v>
      </c>
      <c r="D2149" t="s">
        <v>5</v>
      </c>
      <c r="E2149" t="s">
        <v>6</v>
      </c>
      <c r="F2149" t="s">
        <v>7</v>
      </c>
      <c r="G2149" t="s">
        <v>8</v>
      </c>
      <c r="H2149" t="s">
        <v>217</v>
      </c>
      <c r="I2149" cm="1">
        <f t="array" ref="I2149:J2153">LINEST(H2150:H2155,C2150:C2155,1,1)</f>
        <v>2.4312238533801031E-2</v>
      </c>
      <c r="J2149">
        <v>4.9513226507348906E-2</v>
      </c>
      <c r="L2149" s="20" t="s">
        <v>218</v>
      </c>
      <c r="Q2149" t="s">
        <v>27</v>
      </c>
      <c r="R2149">
        <v>1.0846</v>
      </c>
    </row>
    <row r="2150" spans="1:18" x14ac:dyDescent="0.4">
      <c r="A2150">
        <v>1</v>
      </c>
      <c r="B2150" t="s">
        <v>12</v>
      </c>
      <c r="C2150">
        <v>0</v>
      </c>
      <c r="D2150">
        <v>16.52</v>
      </c>
      <c r="E2150">
        <v>316.16699999999997</v>
      </c>
      <c r="F2150">
        <v>3123.66</v>
      </c>
      <c r="G2150">
        <v>4.3250000000000002</v>
      </c>
      <c r="H2150">
        <f>E2150/F2150</f>
        <v>0.10121684178175601</v>
      </c>
      <c r="I2150">
        <v>1.7323725840835446E-3</v>
      </c>
      <c r="J2150">
        <v>5.3512275941651311E-2</v>
      </c>
      <c r="K2150" t="s">
        <v>219</v>
      </c>
      <c r="L2150" s="21">
        <f>IF(G2153&gt;3,C2153,IF(G2154&gt;3,#REF!,IF(G2155&gt;3,C2155,IF(G2156&gt;3,#REF!,#REF!))))</f>
        <v>20</v>
      </c>
      <c r="Q2150" t="s">
        <v>28</v>
      </c>
      <c r="R2150">
        <v>1.0726</v>
      </c>
    </row>
    <row r="2151" spans="1:18" x14ac:dyDescent="0.4">
      <c r="A2151">
        <v>2</v>
      </c>
      <c r="B2151" t="s">
        <v>14</v>
      </c>
      <c r="C2151">
        <v>5</v>
      </c>
      <c r="D2151">
        <v>16.329999999999998</v>
      </c>
      <c r="E2151">
        <v>495.71</v>
      </c>
      <c r="F2151">
        <v>1988.3620000000001</v>
      </c>
      <c r="G2151">
        <v>5.6449999999999996</v>
      </c>
      <c r="H2151">
        <f>E2151/F2151</f>
        <v>0.24930570992605972</v>
      </c>
      <c r="I2151">
        <v>0.98009505879494119</v>
      </c>
      <c r="J2151">
        <v>8.980810622990304E-2</v>
      </c>
      <c r="K2151" t="s">
        <v>220</v>
      </c>
      <c r="L2151" s="22">
        <f>IF(G2153&gt;10,C2153,IF(G2154&gt;10,#REF!,IF(G2155&gt;10,C2155,IF(G2156&gt;10,#REF!,#REF!))))</f>
        <v>20</v>
      </c>
      <c r="Q2151" t="s">
        <v>29</v>
      </c>
      <c r="R2151">
        <v>1.1534</v>
      </c>
    </row>
    <row r="2152" spans="1:18" x14ac:dyDescent="0.4">
      <c r="A2152">
        <v>3</v>
      </c>
      <c r="B2152" t="s">
        <v>15</v>
      </c>
      <c r="C2152">
        <v>10</v>
      </c>
      <c r="D2152">
        <v>16.34</v>
      </c>
      <c r="E2152">
        <v>568.46199999999999</v>
      </c>
      <c r="F2152">
        <v>2172.0509999999999</v>
      </c>
      <c r="G2152">
        <v>4.8739999999999997</v>
      </c>
      <c r="H2152">
        <f>E2152/F2152</f>
        <v>0.26171669081435012</v>
      </c>
      <c r="I2152">
        <v>196.95512761340919</v>
      </c>
      <c r="J2152">
        <v>4</v>
      </c>
      <c r="Q2152" t="s">
        <v>173</v>
      </c>
      <c r="R2152">
        <v>1.1053999999999999</v>
      </c>
    </row>
    <row r="2153" spans="1:18" x14ac:dyDescent="0.4">
      <c r="A2153">
        <v>4</v>
      </c>
      <c r="B2153" t="s">
        <v>17</v>
      </c>
      <c r="C2153">
        <v>20</v>
      </c>
      <c r="D2153">
        <v>16.329999999999998</v>
      </c>
      <c r="E2153">
        <v>916.41399999999999</v>
      </c>
      <c r="F2153">
        <v>2307.0230000000001</v>
      </c>
      <c r="G2153">
        <v>11.887</v>
      </c>
      <c r="H2153">
        <f>E2153/F2153</f>
        <v>0.39722794267764122</v>
      </c>
      <c r="I2153">
        <v>1.5885407830344322</v>
      </c>
      <c r="J2153">
        <v>3.2261983778406195E-2</v>
      </c>
      <c r="Q2153" t="s">
        <v>172</v>
      </c>
      <c r="R2153" s="10">
        <v>1.0463</v>
      </c>
    </row>
    <row r="2154" spans="1:18" x14ac:dyDescent="0.4">
      <c r="A2154">
        <v>5</v>
      </c>
      <c r="B2154" t="s">
        <v>18</v>
      </c>
      <c r="C2154">
        <v>40</v>
      </c>
      <c r="D2154">
        <v>16.329999999999998</v>
      </c>
      <c r="E2154">
        <v>1829.9449999999999</v>
      </c>
      <c r="F2154">
        <v>1818.826</v>
      </c>
      <c r="G2154">
        <v>17.077000000000002</v>
      </c>
      <c r="H2154">
        <f t="shared" ref="H2154:H2157" si="426">E2154/F2154</f>
        <v>1.0061132840634563</v>
      </c>
      <c r="Q2154" t="s">
        <v>171</v>
      </c>
      <c r="R2154">
        <v>1.1154999999999999</v>
      </c>
    </row>
    <row r="2155" spans="1:18" x14ac:dyDescent="0.4">
      <c r="A2155">
        <v>6</v>
      </c>
      <c r="B2155" t="s">
        <v>19</v>
      </c>
      <c r="C2155">
        <v>60</v>
      </c>
      <c r="D2155">
        <v>16.329999999999998</v>
      </c>
      <c r="E2155">
        <v>2582.7559999999999</v>
      </c>
      <c r="F2155">
        <v>1651.7470000000001</v>
      </c>
      <c r="G2155">
        <v>42.277000000000001</v>
      </c>
      <c r="H2155">
        <f t="shared" si="426"/>
        <v>1.5636510918439688</v>
      </c>
      <c r="Q2155" t="s">
        <v>170</v>
      </c>
      <c r="R2155">
        <v>1.0873999999999999</v>
      </c>
    </row>
    <row r="2156" spans="1:18" x14ac:dyDescent="0.4">
      <c r="A2156">
        <v>7</v>
      </c>
      <c r="B2156" t="s">
        <v>20</v>
      </c>
      <c r="C2156">
        <v>80</v>
      </c>
      <c r="D2156">
        <v>16.329999999999998</v>
      </c>
      <c r="E2156">
        <v>4037.335</v>
      </c>
      <c r="F2156">
        <v>5035.45</v>
      </c>
      <c r="G2156">
        <v>68.83</v>
      </c>
      <c r="H2156">
        <f t="shared" si="426"/>
        <v>0.80178236304600392</v>
      </c>
      <c r="I2156" s="23" t="s">
        <v>221</v>
      </c>
      <c r="J2156" s="23" t="s">
        <v>222</v>
      </c>
      <c r="K2156" s="9" t="s">
        <v>194</v>
      </c>
      <c r="O2156" s="24" t="s">
        <v>223</v>
      </c>
      <c r="Q2156" t="s">
        <v>169</v>
      </c>
      <c r="R2156">
        <v>1.0898000000000001</v>
      </c>
    </row>
    <row r="2157" spans="1:18" x14ac:dyDescent="0.4">
      <c r="A2157">
        <v>8</v>
      </c>
      <c r="B2157" t="s">
        <v>21</v>
      </c>
      <c r="C2157">
        <v>100</v>
      </c>
      <c r="D2157">
        <v>16.329999999999998</v>
      </c>
      <c r="E2157">
        <v>2842.1979999999999</v>
      </c>
      <c r="F2157">
        <v>2142.0169999999998</v>
      </c>
      <c r="G2157">
        <v>51.753999999999998</v>
      </c>
      <c r="H2157">
        <f t="shared" si="426"/>
        <v>1.3268792918076748</v>
      </c>
      <c r="I2157">
        <f>AVERAGE(I2160:I2162)</f>
        <v>20.17464054103122</v>
      </c>
      <c r="J2157">
        <v>88</v>
      </c>
      <c r="Q2157" t="s">
        <v>168</v>
      </c>
      <c r="R2157">
        <v>1.0536000000000001</v>
      </c>
    </row>
    <row r="2158" spans="1:18" x14ac:dyDescent="0.4">
      <c r="A2158">
        <v>9</v>
      </c>
      <c r="B2158" t="s">
        <v>22</v>
      </c>
      <c r="I2158" s="23" t="s">
        <v>224</v>
      </c>
      <c r="J2158" s="9" t="s">
        <v>225</v>
      </c>
      <c r="K2158" s="9" t="s">
        <v>226</v>
      </c>
      <c r="Q2158" t="s">
        <v>167</v>
      </c>
      <c r="R2158" s="10">
        <v>1.1217999999999999</v>
      </c>
    </row>
    <row r="2159" spans="1:18" x14ac:dyDescent="0.4">
      <c r="A2159">
        <v>10</v>
      </c>
      <c r="B2159" t="s">
        <v>22</v>
      </c>
      <c r="L2159" s="23" t="s">
        <v>227</v>
      </c>
      <c r="M2159" s="23" t="s">
        <v>228</v>
      </c>
      <c r="N2159" s="9" t="s">
        <v>231</v>
      </c>
      <c r="O2159" s="9"/>
      <c r="P2159" s="9"/>
      <c r="Q2159" t="s">
        <v>166</v>
      </c>
      <c r="R2159">
        <v>1.198</v>
      </c>
    </row>
    <row r="2160" spans="1:18" x14ac:dyDescent="0.4">
      <c r="A2160">
        <v>11</v>
      </c>
      <c r="B2160" t="s">
        <v>24</v>
      </c>
      <c r="D2160">
        <v>16.510000000000002</v>
      </c>
      <c r="E2160">
        <v>439.67899999999997</v>
      </c>
      <c r="F2160">
        <v>588.62199999999996</v>
      </c>
      <c r="G2160">
        <v>5.1189999999999998</v>
      </c>
      <c r="H2160">
        <f t="shared" ref="H2160:H2165" si="427">E2160/F2160</f>
        <v>0.74696324636184175</v>
      </c>
      <c r="I2160">
        <f>((H2160-$J$2149)/$I$2149)</f>
        <v>28.687198790223942</v>
      </c>
      <c r="J2160">
        <f>(I2160-IF(I2157&gt;0,I2157,0))</f>
        <v>8.5125582491927219</v>
      </c>
      <c r="K2160">
        <f>J2160*1.1</f>
        <v>9.3638140741119944</v>
      </c>
      <c r="L2160">
        <f>AVERAGE(K2160:K2162)</f>
        <v>-1.6283271027835629E-15</v>
      </c>
      <c r="M2160">
        <f>STDEV(K2161:K2162)</f>
        <v>12.152716282730303</v>
      </c>
      <c r="N2160" t="str">
        <f>_xlfn.CONCAT(ROUND(L2160,1)," ± ",ROUND(M2160,1))</f>
        <v>0 ± 12.2</v>
      </c>
      <c r="Q2160" t="s">
        <v>165</v>
      </c>
      <c r="R2160">
        <v>1.1537999999999999</v>
      </c>
    </row>
    <row r="2161" spans="1:18" x14ac:dyDescent="0.4">
      <c r="A2161">
        <v>12</v>
      </c>
      <c r="B2161" t="s">
        <v>25</v>
      </c>
      <c r="D2161">
        <v>16.38</v>
      </c>
      <c r="E2161">
        <v>218.71</v>
      </c>
      <c r="F2161">
        <v>886.91800000000001</v>
      </c>
      <c r="G2161">
        <v>3.9849999999999999</v>
      </c>
      <c r="H2161">
        <f t="shared" si="427"/>
        <v>0.24659551390320189</v>
      </c>
      <c r="I2161">
        <f t="shared" ref="I2161:I2165" si="428">((H2161-$J$2149)/$I$2149)</f>
        <v>8.1062995133850677</v>
      </c>
      <c r="J2161">
        <f>(I2161-IF(I2157&gt;0,I2157,0))</f>
        <v>-12.068341027646152</v>
      </c>
      <c r="K2161">
        <f>J2161*1.1</f>
        <v>-13.275175130410769</v>
      </c>
      <c r="Q2161" t="s">
        <v>164</v>
      </c>
      <c r="R2161">
        <v>1.1183000000000001</v>
      </c>
    </row>
    <row r="2162" spans="1:18" x14ac:dyDescent="0.4">
      <c r="A2162">
        <v>13</v>
      </c>
      <c r="B2162" t="s">
        <v>26</v>
      </c>
      <c r="D2162">
        <v>16.329999999999998</v>
      </c>
      <c r="E2162">
        <v>381.04</v>
      </c>
      <c r="F2162">
        <v>608.25</v>
      </c>
      <c r="G2162">
        <v>5.4809999999999999</v>
      </c>
      <c r="H2162">
        <f t="shared" si="427"/>
        <v>0.62645293875873409</v>
      </c>
      <c r="I2162">
        <f t="shared" si="428"/>
        <v>23.730423319484647</v>
      </c>
      <c r="J2162">
        <f>(I2162-IF(I2157&gt;0,I2157,0))</f>
        <v>3.5557827784534268</v>
      </c>
      <c r="K2162" s="30">
        <f>J2162*1.1</f>
        <v>3.91136105629877</v>
      </c>
      <c r="L2162" s="25" t="s">
        <v>227</v>
      </c>
      <c r="M2162" s="25" t="s">
        <v>228</v>
      </c>
      <c r="N2162" s="26" t="s">
        <v>229</v>
      </c>
      <c r="O2162" s="26" t="s">
        <v>230</v>
      </c>
      <c r="P2162" s="26" t="s">
        <v>231</v>
      </c>
      <c r="Q2162" t="s">
        <v>163</v>
      </c>
      <c r="R2162">
        <v>1.1448</v>
      </c>
    </row>
    <row r="2163" spans="1:18" x14ac:dyDescent="0.4">
      <c r="A2163">
        <v>14</v>
      </c>
      <c r="B2163" t="s">
        <v>27</v>
      </c>
      <c r="D2163">
        <v>16.489999999999998</v>
      </c>
      <c r="E2163">
        <v>454.07</v>
      </c>
      <c r="F2163">
        <v>780.98599999999999</v>
      </c>
      <c r="G2163">
        <v>3.4470000000000001</v>
      </c>
      <c r="H2163">
        <f t="shared" si="427"/>
        <v>0.58140606873874823</v>
      </c>
      <c r="I2163">
        <f t="shared" si="428"/>
        <v>21.877575834570507</v>
      </c>
      <c r="J2163">
        <f>(I2163-IF($I$2157&gt;0,$I$2157))</f>
        <v>1.7029352935392872</v>
      </c>
      <c r="K2163">
        <f>J2163/R2149*1.1</f>
        <v>1.7271149021696626</v>
      </c>
      <c r="L2163" s="27">
        <f>AVERAGE(K2163:K2165)</f>
        <v>0.6817138074894219</v>
      </c>
      <c r="M2163" s="27">
        <f>STDEV(K2163:K2165)</f>
        <v>4.5623750991756173</v>
      </c>
      <c r="N2163" s="28">
        <f>L2163/J2157*100</f>
        <v>0.7746747812379795</v>
      </c>
      <c r="O2163" s="29">
        <f>M2163/J2157*100</f>
        <v>5.1845171581541107</v>
      </c>
      <c r="P2163" s="29" t="str">
        <f>_xlfn.CONCAT(ROUND(N2163,1)," ± ",ROUND(O2163,1))</f>
        <v>0.8 ± 5.2</v>
      </c>
      <c r="Q2163" t="s">
        <v>162</v>
      </c>
      <c r="R2163">
        <v>1.0492999999999999</v>
      </c>
    </row>
    <row r="2164" spans="1:18" x14ac:dyDescent="0.4">
      <c r="A2164">
        <v>15</v>
      </c>
      <c r="B2164" t="s">
        <v>28</v>
      </c>
      <c r="D2164">
        <v>16.34</v>
      </c>
      <c r="E2164">
        <v>359.68900000000002</v>
      </c>
      <c r="F2164">
        <v>821.64700000000005</v>
      </c>
      <c r="G2164">
        <v>4.8150000000000004</v>
      </c>
      <c r="H2164">
        <f t="shared" si="427"/>
        <v>0.43776585321920486</v>
      </c>
      <c r="I2164">
        <f t="shared" si="428"/>
        <v>15.969431452067759</v>
      </c>
      <c r="J2164">
        <f t="shared" ref="J2164:J2165" si="429">(I2164-IF($I$2157&gt;0,$I$2157))</f>
        <v>-4.2052090889634606</v>
      </c>
      <c r="K2164">
        <f>J2164/R2150*1.1</f>
        <v>-4.3126328527501467</v>
      </c>
      <c r="Q2164" t="s">
        <v>161</v>
      </c>
      <c r="R2164">
        <v>1.0704</v>
      </c>
    </row>
    <row r="2165" spans="1:18" x14ac:dyDescent="0.4">
      <c r="A2165">
        <v>16</v>
      </c>
      <c r="B2165" t="s">
        <v>29</v>
      </c>
      <c r="D2165">
        <v>16.510000000000002</v>
      </c>
      <c r="E2165">
        <v>369.21</v>
      </c>
      <c r="F2165">
        <v>561.06600000000003</v>
      </c>
      <c r="G2165">
        <v>2.911</v>
      </c>
      <c r="H2165">
        <f t="shared" si="427"/>
        <v>0.65805092449016689</v>
      </c>
      <c r="I2165">
        <f t="shared" si="428"/>
        <v>25.03009737818979</v>
      </c>
      <c r="J2165">
        <f t="shared" si="429"/>
        <v>4.8554568371585702</v>
      </c>
      <c r="K2165" s="30">
        <f>J2165/R2151*1.1</f>
        <v>4.6306593730487497</v>
      </c>
      <c r="Q2165" t="s">
        <v>160</v>
      </c>
      <c r="R2165">
        <v>1.1589</v>
      </c>
    </row>
    <row r="2166" spans="1:18" x14ac:dyDescent="0.4">
      <c r="A2166">
        <v>17</v>
      </c>
      <c r="B2166" t="s">
        <v>22</v>
      </c>
      <c r="L2166" s="23" t="s">
        <v>227</v>
      </c>
      <c r="M2166" s="23" t="s">
        <v>228</v>
      </c>
      <c r="N2166" s="9" t="s">
        <v>231</v>
      </c>
      <c r="Q2166" t="s">
        <v>159</v>
      </c>
      <c r="R2166">
        <v>1.0206</v>
      </c>
    </row>
    <row r="2167" spans="1:18" x14ac:dyDescent="0.4">
      <c r="A2167">
        <v>18</v>
      </c>
      <c r="B2167" t="s">
        <v>173</v>
      </c>
      <c r="D2167">
        <v>16.38</v>
      </c>
      <c r="E2167">
        <v>171.03200000000001</v>
      </c>
      <c r="F2167">
        <v>608.375</v>
      </c>
      <c r="G2167">
        <v>4.2439999999999998</v>
      </c>
      <c r="H2167">
        <f t="shared" ref="H2167:H2169" si="430">E2167/F2167</f>
        <v>0.28112923772344361</v>
      </c>
      <c r="I2167">
        <f t="shared" ref="I2167:I2169" si="431">((H2167-$J$2149)/$I$2149)</f>
        <v>9.5267250234519363</v>
      </c>
      <c r="J2167">
        <f>(I2167-IF($I$2157&gt;0,$I$2157))</f>
        <v>-10.647915517579284</v>
      </c>
      <c r="K2167">
        <f>J2167/R2151*1.1</f>
        <v>-10.154939369981978</v>
      </c>
      <c r="L2167" t="e">
        <f>AVERAGE(K2167:K2169)</f>
        <v>#DIV/0!</v>
      </c>
      <c r="M2167" t="e">
        <f>STDEV(K2167:K2169)</f>
        <v>#DIV/0!</v>
      </c>
      <c r="N2167" t="e">
        <f>_xlfn.CONCAT(ROUND(L2167,1)," ± ",ROUND(M2167,1))</f>
        <v>#DIV/0!</v>
      </c>
      <c r="Q2167" t="s">
        <v>158</v>
      </c>
      <c r="R2167">
        <v>1.1289</v>
      </c>
    </row>
    <row r="2168" spans="1:18" x14ac:dyDescent="0.4">
      <c r="A2168">
        <v>19</v>
      </c>
      <c r="B2168" t="s">
        <v>172</v>
      </c>
      <c r="D2168">
        <v>16.97</v>
      </c>
      <c r="E2168">
        <v>113.372</v>
      </c>
      <c r="F2168">
        <v>605.41099999999994</v>
      </c>
      <c r="G2168">
        <v>1.19</v>
      </c>
      <c r="H2168">
        <f t="shared" si="430"/>
        <v>0.18726451947519951</v>
      </c>
      <c r="I2168">
        <f t="shared" si="431"/>
        <v>5.6659238834110868</v>
      </c>
      <c r="J2168">
        <f t="shared" ref="J2168:J2169" si="432">(I2168-IF($I$2157&gt;0,$I$2157))</f>
        <v>-14.508716657620134</v>
      </c>
      <c r="K2168">
        <f>J2168/R2152*1.1</f>
        <v>-14.437839988585262</v>
      </c>
      <c r="Q2168" t="s">
        <v>157</v>
      </c>
      <c r="R2168">
        <v>1.1950000000000001</v>
      </c>
    </row>
    <row r="2169" spans="1:18" x14ac:dyDescent="0.4">
      <c r="A2169">
        <v>20</v>
      </c>
      <c r="B2169" t="s">
        <v>171</v>
      </c>
      <c r="D2169">
        <v>16.850000000000001</v>
      </c>
      <c r="E2169">
        <v>160.28899999999999</v>
      </c>
      <c r="G2169">
        <v>3.5209999999999999</v>
      </c>
      <c r="H2169" t="e">
        <f t="shared" si="430"/>
        <v>#DIV/0!</v>
      </c>
      <c r="I2169" t="e">
        <f t="shared" si="431"/>
        <v>#DIV/0!</v>
      </c>
      <c r="J2169" t="e">
        <f t="shared" si="432"/>
        <v>#DIV/0!</v>
      </c>
      <c r="K2169" t="e">
        <f>J2169/R2153*1.1</f>
        <v>#DIV/0!</v>
      </c>
      <c r="L2169" s="23"/>
      <c r="M2169" s="23"/>
      <c r="N2169" s="9"/>
      <c r="Q2169" t="s">
        <v>156</v>
      </c>
      <c r="R2169">
        <v>1.1716</v>
      </c>
    </row>
    <row r="2170" spans="1:18" x14ac:dyDescent="0.4">
      <c r="A2170">
        <v>21</v>
      </c>
      <c r="B2170" t="s">
        <v>22</v>
      </c>
      <c r="L2170" s="23" t="s">
        <v>227</v>
      </c>
      <c r="M2170" s="23" t="s">
        <v>228</v>
      </c>
      <c r="N2170" s="9" t="s">
        <v>231</v>
      </c>
    </row>
    <row r="2171" spans="1:18" x14ac:dyDescent="0.4">
      <c r="A2171">
        <v>22</v>
      </c>
      <c r="B2171" t="s">
        <v>170</v>
      </c>
      <c r="D2171">
        <v>16.850000000000001</v>
      </c>
      <c r="E2171">
        <v>222.923</v>
      </c>
      <c r="F2171">
        <v>586.25400000000002</v>
      </c>
      <c r="G2171">
        <v>2.1709999999999998</v>
      </c>
      <c r="H2171">
        <f>E2171/F2171</f>
        <v>0.38024985757026819</v>
      </c>
      <c r="I2171">
        <f>((H2171-$J$2149)/$I$2149)</f>
        <v>13.603709531028986</v>
      </c>
      <c r="J2171">
        <f>(I2171-IF($I$2157&gt;0,$I$2157))</f>
        <v>-6.5709310100022336</v>
      </c>
      <c r="K2171">
        <f t="shared" ref="K2171:K2176" si="433">J2171/R2154*1.1</f>
        <v>-6.4796271725705585</v>
      </c>
      <c r="L2171">
        <f>AVERAGE(K2171:K2173)</f>
        <v>-11.41762896925708</v>
      </c>
      <c r="M2171">
        <f>STDEV(K2171:K2173)</f>
        <v>4.2785391123731662</v>
      </c>
      <c r="N2171" t="str">
        <f>_xlfn.CONCAT(ROUND(L2171,1)," ± ",ROUND(M2171,1))</f>
        <v>-11.4 ± 4.3</v>
      </c>
    </row>
    <row r="2172" spans="1:18" x14ac:dyDescent="0.4">
      <c r="A2172">
        <v>23</v>
      </c>
      <c r="B2172" t="s">
        <v>169</v>
      </c>
      <c r="D2172">
        <v>17.079999999999998</v>
      </c>
      <c r="E2172">
        <v>121.73</v>
      </c>
      <c r="F2172">
        <v>599.56200000000001</v>
      </c>
      <c r="G2172">
        <v>0.98399999999999999</v>
      </c>
      <c r="H2172">
        <f t="shared" ref="H2172:H2176" si="434">E2172/F2172</f>
        <v>0.20303154636217774</v>
      </c>
      <c r="I2172">
        <f t="shared" ref="I2172:I2176" si="435">((H2172-$J$2149)/$I$2149)</f>
        <v>6.3144461025830276</v>
      </c>
      <c r="J2172">
        <f t="shared" ref="J2172:J2173" si="436">(I2172-IF($I$2157&gt;0,$I$2157))</f>
        <v>-13.860194438448193</v>
      </c>
      <c r="K2172">
        <f t="shared" si="433"/>
        <v>-14.020796286824549</v>
      </c>
    </row>
    <row r="2173" spans="1:18" x14ac:dyDescent="0.4">
      <c r="A2173">
        <v>24</v>
      </c>
      <c r="B2173" t="s">
        <v>168</v>
      </c>
      <c r="D2173">
        <v>16.54</v>
      </c>
      <c r="E2173">
        <v>141.24600000000001</v>
      </c>
      <c r="F2173">
        <v>676.62400000000002</v>
      </c>
      <c r="G2173">
        <v>3.5070000000000001</v>
      </c>
      <c r="H2173">
        <f t="shared" si="434"/>
        <v>0.20875109366501929</v>
      </c>
      <c r="I2173">
        <f t="shared" si="435"/>
        <v>6.5496999355400272</v>
      </c>
      <c r="J2173">
        <f t="shared" si="436"/>
        <v>-13.624940605491194</v>
      </c>
      <c r="K2173">
        <f t="shared" si="433"/>
        <v>-13.752463448376135</v>
      </c>
      <c r="L2173" s="23" t="s">
        <v>227</v>
      </c>
      <c r="M2173" s="23" t="s">
        <v>228</v>
      </c>
      <c r="N2173" s="9" t="s">
        <v>231</v>
      </c>
    </row>
    <row r="2174" spans="1:18" x14ac:dyDescent="0.4">
      <c r="A2174">
        <v>25</v>
      </c>
      <c r="B2174" t="s">
        <v>167</v>
      </c>
      <c r="D2174">
        <v>16.39</v>
      </c>
      <c r="E2174">
        <v>79.256</v>
      </c>
      <c r="F2174">
        <v>577.73299999999995</v>
      </c>
      <c r="G2174">
        <v>1.5169999999999999</v>
      </c>
      <c r="H2174">
        <f t="shared" si="434"/>
        <v>0.13718447795088737</v>
      </c>
      <c r="I2174">
        <f t="shared" si="435"/>
        <v>3.6060542644664375</v>
      </c>
      <c r="J2174">
        <f>(I2174-IF($I$2157&gt;0,$I$2157))</f>
        <v>-16.568586276564783</v>
      </c>
      <c r="K2174">
        <f t="shared" si="433"/>
        <v>-17.2982582614097</v>
      </c>
      <c r="L2174">
        <f>AVERAGE(K2174:K2176)</f>
        <v>-16.343400193219868</v>
      </c>
      <c r="M2174">
        <f>STDEV(K2174:K2176)</f>
        <v>1.7818693915338775</v>
      </c>
      <c r="N2174" t="str">
        <f>_xlfn.CONCAT(ROUND(L2174,1)," ± ",ROUND(M2174,1))</f>
        <v>-16.3 ± 1.8</v>
      </c>
    </row>
    <row r="2175" spans="1:18" x14ac:dyDescent="0.4">
      <c r="A2175">
        <v>26</v>
      </c>
      <c r="B2175" t="s">
        <v>166</v>
      </c>
      <c r="D2175">
        <v>16.52</v>
      </c>
      <c r="E2175">
        <v>155.87299999999999</v>
      </c>
      <c r="F2175">
        <v>839.12699999999995</v>
      </c>
      <c r="G2175">
        <v>2.0920000000000001</v>
      </c>
      <c r="H2175">
        <f t="shared" si="434"/>
        <v>0.18575614895003975</v>
      </c>
      <c r="I2175">
        <f t="shared" si="435"/>
        <v>5.603882269140863</v>
      </c>
      <c r="J2175">
        <f t="shared" ref="J2175:J2176" si="437">(I2175-IF($I$2157&gt;0,$I$2157))</f>
        <v>-14.570758271890357</v>
      </c>
      <c r="K2175">
        <f t="shared" si="433"/>
        <v>-14.287603939275623</v>
      </c>
    </row>
    <row r="2176" spans="1:18" x14ac:dyDescent="0.4">
      <c r="A2176">
        <v>27</v>
      </c>
      <c r="B2176" t="s">
        <v>165</v>
      </c>
      <c r="D2176">
        <v>16.52</v>
      </c>
      <c r="E2176">
        <v>45.720999999999997</v>
      </c>
      <c r="F2176">
        <v>585.35199999999998</v>
      </c>
      <c r="G2176">
        <v>1.7250000000000001</v>
      </c>
      <c r="H2176">
        <f t="shared" si="434"/>
        <v>7.8108556902513351E-2</v>
      </c>
      <c r="I2176">
        <f t="shared" si="435"/>
        <v>1.1761701973846908</v>
      </c>
      <c r="J2176">
        <f t="shared" si="437"/>
        <v>-18.998470343646531</v>
      </c>
      <c r="K2176">
        <f t="shared" si="433"/>
        <v>-17.44433837897428</v>
      </c>
      <c r="L2176" s="23"/>
      <c r="M2176" s="23"/>
      <c r="N2176" s="9"/>
    </row>
    <row r="2177" spans="1:14" x14ac:dyDescent="0.4">
      <c r="A2177">
        <v>28</v>
      </c>
      <c r="B2177" t="s">
        <v>22</v>
      </c>
      <c r="L2177" s="23" t="s">
        <v>227</v>
      </c>
      <c r="M2177" s="23" t="s">
        <v>228</v>
      </c>
      <c r="N2177" s="9" t="s">
        <v>231</v>
      </c>
    </row>
    <row r="2178" spans="1:14" x14ac:dyDescent="0.4">
      <c r="A2178">
        <v>29</v>
      </c>
      <c r="B2178" t="s">
        <v>164</v>
      </c>
      <c r="D2178">
        <v>16.46</v>
      </c>
      <c r="E2178">
        <v>234.636</v>
      </c>
      <c r="F2178">
        <v>346.27699999999999</v>
      </c>
      <c r="G2178">
        <v>2.8439999999999999</v>
      </c>
      <c r="H2178">
        <f>E2178/F2178</f>
        <v>0.67759625964184744</v>
      </c>
      <c r="I2178">
        <f>((H2178-$J$2149)/$I$2149)</f>
        <v>25.834027264140314</v>
      </c>
      <c r="J2178">
        <f>(I2178-IF($I$2157&gt;0,$I$2157))</f>
        <v>5.659386723109094</v>
      </c>
      <c r="K2178">
        <f>J2178/R2160*1.1</f>
        <v>5.3954978292771747</v>
      </c>
      <c r="L2178">
        <f>AVERAGE(K2178,K2180)</f>
        <v>6.3883507653953986</v>
      </c>
      <c r="M2178">
        <f>STDEV(K2178,K2180)</f>
        <v>1.4041060877003404</v>
      </c>
      <c r="N2178" t="str">
        <f>_xlfn.CONCAT(ROUND(L2178,1)," ± ",ROUND(M2178,1))</f>
        <v>6.4 ± 1.4</v>
      </c>
    </row>
    <row r="2179" spans="1:14" x14ac:dyDescent="0.4">
      <c r="A2179">
        <v>30</v>
      </c>
      <c r="B2179" t="s">
        <v>163</v>
      </c>
      <c r="D2179">
        <v>16.54</v>
      </c>
      <c r="E2179">
        <v>162.334</v>
      </c>
      <c r="F2179">
        <v>693.22799999999995</v>
      </c>
      <c r="G2179">
        <v>2.4740000000000002</v>
      </c>
      <c r="H2179">
        <f t="shared" ref="H2179:H2183" si="438">E2179/F2179</f>
        <v>0.23417115292515595</v>
      </c>
      <c r="I2179">
        <f t="shared" ref="I2179:I2187" si="439">((H2179-$J$2149)/$I$2149)</f>
        <v>7.5952663166363399</v>
      </c>
      <c r="J2179">
        <f t="shared" ref="J2179:J2180" si="440">(I2179-IF($I$2157&gt;0,$I$2157))</f>
        <v>-12.579374224394879</v>
      </c>
      <c r="K2179">
        <f t="shared" ref="K2179:K2183" si="441">J2179/R2161*1.1</f>
        <v>-12.373523783273153</v>
      </c>
    </row>
    <row r="2180" spans="1:14" x14ac:dyDescent="0.4">
      <c r="A2180">
        <v>31</v>
      </c>
      <c r="B2180" t="s">
        <v>162</v>
      </c>
      <c r="D2180">
        <v>16.71</v>
      </c>
      <c r="E2180">
        <v>384.74200000000002</v>
      </c>
      <c r="F2180">
        <v>529.38900000000001</v>
      </c>
      <c r="G2180">
        <v>19.704999999999998</v>
      </c>
      <c r="H2180">
        <f t="shared" si="438"/>
        <v>0.72676613983290173</v>
      </c>
      <c r="I2180">
        <f t="shared" si="439"/>
        <v>27.856460538751943</v>
      </c>
      <c r="J2180">
        <f t="shared" si="440"/>
        <v>7.6818199977207229</v>
      </c>
      <c r="K2180">
        <f t="shared" si="441"/>
        <v>7.3812037015136225</v>
      </c>
      <c r="L2180" s="23" t="s">
        <v>227</v>
      </c>
      <c r="M2180" s="23" t="s">
        <v>228</v>
      </c>
      <c r="N2180" s="9" t="s">
        <v>231</v>
      </c>
    </row>
    <row r="2181" spans="1:14" x14ac:dyDescent="0.4">
      <c r="A2181">
        <v>32</v>
      </c>
      <c r="B2181" t="s">
        <v>161</v>
      </c>
      <c r="D2181">
        <v>16.46</v>
      </c>
      <c r="E2181">
        <v>106.363</v>
      </c>
      <c r="F2181">
        <v>496.85399999999998</v>
      </c>
      <c r="G2181">
        <v>0.69</v>
      </c>
      <c r="H2181">
        <f t="shared" si="438"/>
        <v>0.21407294698241336</v>
      </c>
      <c r="I2181">
        <f t="shared" si="439"/>
        <v>6.7685959993473626</v>
      </c>
      <c r="J2181">
        <f>(I2181-IF($I$2157&gt;0,$I$2157))</f>
        <v>-13.406044541683858</v>
      </c>
      <c r="K2181">
        <f t="shared" si="441"/>
        <v>-14.053796812972692</v>
      </c>
      <c r="L2181">
        <f>AVERAGE(K2181:K2183)</f>
        <v>-8.8605525468745068</v>
      </c>
      <c r="M2181">
        <f>STDEV(K2181:K2183)</f>
        <v>5.4832518308358251</v>
      </c>
      <c r="N2181" t="str">
        <f>_xlfn.CONCAT(ROUND(L2181,1)," ± ",ROUND(M2181,1))</f>
        <v>-8.9 ± 5.5</v>
      </c>
    </row>
    <row r="2182" spans="1:14" x14ac:dyDescent="0.4">
      <c r="A2182">
        <v>33</v>
      </c>
      <c r="B2182" t="s">
        <v>160</v>
      </c>
      <c r="D2182">
        <v>16.38</v>
      </c>
      <c r="E2182">
        <v>248.446</v>
      </c>
      <c r="F2182">
        <v>533.12400000000002</v>
      </c>
      <c r="G2182">
        <v>4.83</v>
      </c>
      <c r="H2182">
        <f t="shared" si="438"/>
        <v>0.46601916252128961</v>
      </c>
      <c r="I2182">
        <f t="shared" si="439"/>
        <v>17.131533792533222</v>
      </c>
      <c r="J2182">
        <f t="shared" ref="J2182:J2183" si="442">(I2182-IF($I$2157&gt;0,$I$2157))</f>
        <v>-3.0431067484979977</v>
      </c>
      <c r="K2182">
        <f t="shared" si="441"/>
        <v>-3.1272584298839661</v>
      </c>
    </row>
    <row r="2183" spans="1:14" x14ac:dyDescent="0.4">
      <c r="A2183">
        <v>34</v>
      </c>
      <c r="B2183" t="s">
        <v>159</v>
      </c>
      <c r="D2183">
        <v>16.78</v>
      </c>
      <c r="E2183">
        <v>181.49600000000001</v>
      </c>
      <c r="F2183">
        <v>606.57100000000003</v>
      </c>
      <c r="G2183">
        <v>2.4870000000000001</v>
      </c>
      <c r="H2183">
        <f t="shared" si="438"/>
        <v>0.29921641489619516</v>
      </c>
      <c r="I2183">
        <f t="shared" si="439"/>
        <v>10.270678614874839</v>
      </c>
      <c r="J2183">
        <f t="shared" si="442"/>
        <v>-9.9039619261563807</v>
      </c>
      <c r="K2183">
        <f t="shared" si="441"/>
        <v>-9.400602397766864</v>
      </c>
      <c r="L2183" s="23"/>
      <c r="M2183" s="23"/>
      <c r="N2183" s="9"/>
    </row>
    <row r="2184" spans="1:14" x14ac:dyDescent="0.4">
      <c r="A2184">
        <v>35</v>
      </c>
      <c r="B2184" t="s">
        <v>22</v>
      </c>
      <c r="L2184" s="23" t="s">
        <v>227</v>
      </c>
      <c r="M2184" s="23" t="s">
        <v>228</v>
      </c>
      <c r="N2184" s="9" t="s">
        <v>231</v>
      </c>
    </row>
    <row r="2185" spans="1:14" x14ac:dyDescent="0.4">
      <c r="A2185">
        <v>36</v>
      </c>
      <c r="B2185" t="s">
        <v>158</v>
      </c>
      <c r="D2185">
        <v>16.739999999999998</v>
      </c>
      <c r="E2185">
        <v>204.01400000000001</v>
      </c>
      <c r="F2185">
        <v>354.20800000000003</v>
      </c>
      <c r="G2185">
        <v>3.1320000000000001</v>
      </c>
      <c r="H2185">
        <f t="shared" ref="H2185:H2187" si="443">E2185/F2185</f>
        <v>0.57597231005510885</v>
      </c>
      <c r="I2185">
        <f t="shared" si="439"/>
        <v>21.654076929848717</v>
      </c>
      <c r="J2185">
        <f>(I2185-IF($I$2157&gt;0,$I$2157))</f>
        <v>1.4794363888174971</v>
      </c>
      <c r="K2185">
        <f>J2185/R2166*1.1</f>
        <v>1.594532655006121</v>
      </c>
      <c r="L2185">
        <f>AVERAGE(K2185:K2187)</f>
        <v>-5.5795767218819634</v>
      </c>
      <c r="M2185">
        <f>STDEV(K2185:K2187)</f>
        <v>9.1473555843603815</v>
      </c>
      <c r="N2185" t="str">
        <f>_xlfn.CONCAT(ROUND(L2185,1)," ± ",ROUND(M2185,1))</f>
        <v>-5.6 ± 9.1</v>
      </c>
    </row>
    <row r="2186" spans="1:14" x14ac:dyDescent="0.4">
      <c r="A2186">
        <v>37</v>
      </c>
      <c r="B2186" t="s">
        <v>157</v>
      </c>
      <c r="D2186">
        <v>16.920000000000002</v>
      </c>
      <c r="E2186">
        <v>166.66399999999999</v>
      </c>
      <c r="F2186">
        <v>348.08699999999999</v>
      </c>
      <c r="G2186">
        <v>2.617</v>
      </c>
      <c r="H2186">
        <f t="shared" si="443"/>
        <v>0.47879984026981759</v>
      </c>
      <c r="I2186">
        <f t="shared" si="439"/>
        <v>17.657222849538776</v>
      </c>
      <c r="J2186">
        <f t="shared" ref="J2186:J2187" si="444">(I2186-IF($I$2157&gt;0,$I$2157))</f>
        <v>-2.5174176914924438</v>
      </c>
      <c r="K2186">
        <f t="shared" ref="K2186:K2187" si="445">J2186/R2167*1.1</f>
        <v>-2.4529714417943911</v>
      </c>
    </row>
    <row r="2187" spans="1:14" x14ac:dyDescent="0.4">
      <c r="A2187">
        <v>38</v>
      </c>
      <c r="B2187" t="s">
        <v>156</v>
      </c>
      <c r="D2187">
        <v>16.149999999999999</v>
      </c>
      <c r="E2187">
        <v>32.576999999999998</v>
      </c>
      <c r="F2187">
        <v>270.18099999999998</v>
      </c>
      <c r="G2187">
        <v>0.38600000000000001</v>
      </c>
      <c r="H2187">
        <f t="shared" si="443"/>
        <v>0.12057472583194229</v>
      </c>
      <c r="I2187">
        <f t="shared" si="439"/>
        <v>2.9228694521813523</v>
      </c>
      <c r="J2187">
        <f t="shared" si="444"/>
        <v>-17.251771088849868</v>
      </c>
      <c r="K2187">
        <f t="shared" si="445"/>
        <v>-15.880291378857619</v>
      </c>
      <c r="L2187" s="23"/>
      <c r="M2187" s="23"/>
      <c r="N2187" s="9"/>
    </row>
    <row r="2189" spans="1:14" x14ac:dyDescent="0.4">
      <c r="A2189" t="s">
        <v>464</v>
      </c>
    </row>
    <row r="2191" spans="1:14" x14ac:dyDescent="0.4">
      <c r="B2191" t="s">
        <v>3</v>
      </c>
      <c r="C2191" t="s">
        <v>4</v>
      </c>
      <c r="D2191" t="s">
        <v>5</v>
      </c>
      <c r="E2191" t="s">
        <v>6</v>
      </c>
      <c r="F2191" t="s">
        <v>7</v>
      </c>
      <c r="G2191" t="s">
        <v>8</v>
      </c>
      <c r="H2191" t="s">
        <v>9</v>
      </c>
      <c r="I2191" t="s">
        <v>10</v>
      </c>
      <c r="J2191" t="s">
        <v>11</v>
      </c>
      <c r="K2191" t="s">
        <v>282</v>
      </c>
    </row>
    <row r="2192" spans="1:14" x14ac:dyDescent="0.4">
      <c r="A2192">
        <v>1</v>
      </c>
      <c r="B2192" t="s">
        <v>12</v>
      </c>
      <c r="D2192">
        <v>13.07</v>
      </c>
      <c r="E2192">
        <v>1343.627</v>
      </c>
      <c r="G2192">
        <v>9128</v>
      </c>
      <c r="H2192" t="s">
        <v>13</v>
      </c>
      <c r="I2192">
        <v>1343.627</v>
      </c>
      <c r="K2192" t="s">
        <v>448</v>
      </c>
    </row>
    <row r="2193" spans="1:11" x14ac:dyDescent="0.4">
      <c r="A2193">
        <v>2</v>
      </c>
      <c r="B2193" t="s">
        <v>14</v>
      </c>
      <c r="D2193">
        <v>13.07</v>
      </c>
      <c r="E2193">
        <v>633.47400000000005</v>
      </c>
      <c r="G2193">
        <v>3604</v>
      </c>
      <c r="H2193" t="s">
        <v>13</v>
      </c>
      <c r="I2193">
        <v>633.47400000000005</v>
      </c>
      <c r="K2193" t="s">
        <v>447</v>
      </c>
    </row>
    <row r="2194" spans="1:11" x14ac:dyDescent="0.4">
      <c r="A2194">
        <v>3</v>
      </c>
      <c r="B2194" t="s">
        <v>15</v>
      </c>
      <c r="D2194">
        <v>13.07</v>
      </c>
      <c r="E2194">
        <v>645.63699999999994</v>
      </c>
      <c r="G2194">
        <v>3877</v>
      </c>
      <c r="H2194" t="s">
        <v>13</v>
      </c>
      <c r="I2194">
        <v>645.63699999999994</v>
      </c>
      <c r="K2194" t="s">
        <v>446</v>
      </c>
    </row>
    <row r="2195" spans="1:11" x14ac:dyDescent="0.4">
      <c r="A2195">
        <v>4</v>
      </c>
      <c r="B2195" t="s">
        <v>17</v>
      </c>
      <c r="D2195">
        <v>13.08</v>
      </c>
      <c r="E2195">
        <v>750.96400000000006</v>
      </c>
      <c r="G2195">
        <v>4888</v>
      </c>
      <c r="H2195" t="s">
        <v>13</v>
      </c>
      <c r="I2195">
        <v>750.96400000000006</v>
      </c>
      <c r="K2195" t="s">
        <v>445</v>
      </c>
    </row>
    <row r="2196" spans="1:11" x14ac:dyDescent="0.4">
      <c r="A2196">
        <v>5</v>
      </c>
      <c r="B2196" t="s">
        <v>18</v>
      </c>
      <c r="D2196">
        <v>13.08</v>
      </c>
      <c r="E2196">
        <v>827.30499999999995</v>
      </c>
      <c r="G2196">
        <v>2082.4369999999999</v>
      </c>
      <c r="H2196" t="s">
        <v>13</v>
      </c>
      <c r="I2196">
        <v>827.30499999999995</v>
      </c>
      <c r="K2196" t="s">
        <v>444</v>
      </c>
    </row>
    <row r="2197" spans="1:11" x14ac:dyDescent="0.4">
      <c r="A2197">
        <v>6</v>
      </c>
      <c r="B2197" t="s">
        <v>19</v>
      </c>
      <c r="D2197">
        <v>13.09</v>
      </c>
      <c r="E2197">
        <v>802.20399999999995</v>
      </c>
      <c r="G2197">
        <v>66.667000000000002</v>
      </c>
      <c r="H2197" t="s">
        <v>13</v>
      </c>
      <c r="I2197">
        <v>802.20399999999995</v>
      </c>
      <c r="K2197" t="s">
        <v>443</v>
      </c>
    </row>
    <row r="2198" spans="1:11" x14ac:dyDescent="0.4">
      <c r="A2198">
        <v>7</v>
      </c>
      <c r="B2198" t="s">
        <v>20</v>
      </c>
      <c r="D2198">
        <v>13.1</v>
      </c>
      <c r="E2198">
        <v>1562.616</v>
      </c>
      <c r="G2198">
        <v>34.234000000000002</v>
      </c>
      <c r="H2198" t="s">
        <v>13</v>
      </c>
      <c r="I2198">
        <v>1562.616</v>
      </c>
      <c r="K2198" t="s">
        <v>442</v>
      </c>
    </row>
    <row r="2199" spans="1:11" x14ac:dyDescent="0.4">
      <c r="A2199">
        <v>8</v>
      </c>
      <c r="B2199" t="s">
        <v>21</v>
      </c>
      <c r="D2199">
        <v>13.11</v>
      </c>
      <c r="E2199">
        <v>611.33399999999995</v>
      </c>
      <c r="G2199">
        <v>57.478000000000002</v>
      </c>
      <c r="H2199" t="s">
        <v>16</v>
      </c>
      <c r="I2199">
        <v>611.33399999999995</v>
      </c>
      <c r="K2199" t="s">
        <v>441</v>
      </c>
    </row>
    <row r="2200" spans="1:11" x14ac:dyDescent="0.4">
      <c r="A2200">
        <v>9</v>
      </c>
      <c r="B2200" t="s">
        <v>22</v>
      </c>
      <c r="H2200" t="s">
        <v>95</v>
      </c>
      <c r="K2200" t="s">
        <v>440</v>
      </c>
    </row>
    <row r="2201" spans="1:11" x14ac:dyDescent="0.4">
      <c r="A2201">
        <v>10</v>
      </c>
      <c r="B2201" t="s">
        <v>22</v>
      </c>
      <c r="K2201" t="s">
        <v>439</v>
      </c>
    </row>
    <row r="2202" spans="1:11" x14ac:dyDescent="0.4">
      <c r="A2202">
        <v>11</v>
      </c>
      <c r="B2202" t="s">
        <v>24</v>
      </c>
      <c r="D2202">
        <v>13.11</v>
      </c>
      <c r="E2202">
        <v>235.495</v>
      </c>
      <c r="G2202">
        <v>1805</v>
      </c>
      <c r="H2202" t="s">
        <v>13</v>
      </c>
      <c r="I2202">
        <v>235.495</v>
      </c>
      <c r="K2202" t="s">
        <v>438</v>
      </c>
    </row>
    <row r="2203" spans="1:11" x14ac:dyDescent="0.4">
      <c r="A2203">
        <v>12</v>
      </c>
      <c r="B2203" t="s">
        <v>25</v>
      </c>
      <c r="D2203">
        <v>13.11</v>
      </c>
      <c r="E2203">
        <v>273.33</v>
      </c>
      <c r="G2203">
        <v>694.053</v>
      </c>
      <c r="H2203" t="s">
        <v>13</v>
      </c>
      <c r="I2203">
        <v>273.33</v>
      </c>
      <c r="K2203" t="s">
        <v>437</v>
      </c>
    </row>
    <row r="2204" spans="1:11" x14ac:dyDescent="0.4">
      <c r="A2204">
        <v>13</v>
      </c>
      <c r="B2204" t="s">
        <v>26</v>
      </c>
      <c r="D2204">
        <v>13.12</v>
      </c>
      <c r="E2204">
        <v>129.33000000000001</v>
      </c>
      <c r="G2204">
        <v>5.7220000000000004</v>
      </c>
      <c r="H2204" t="s">
        <v>13</v>
      </c>
      <c r="I2204">
        <v>129.33000000000001</v>
      </c>
      <c r="K2204" t="s">
        <v>436</v>
      </c>
    </row>
    <row r="2205" spans="1:11" x14ac:dyDescent="0.4">
      <c r="A2205">
        <v>14</v>
      </c>
      <c r="B2205" t="s">
        <v>27</v>
      </c>
      <c r="D2205">
        <v>13.14</v>
      </c>
      <c r="E2205">
        <v>253.72800000000001</v>
      </c>
      <c r="G2205">
        <v>17.552</v>
      </c>
      <c r="H2205" t="s">
        <v>13</v>
      </c>
      <c r="I2205">
        <v>253.72800000000001</v>
      </c>
      <c r="K2205" t="s">
        <v>435</v>
      </c>
    </row>
    <row r="2206" spans="1:11" x14ac:dyDescent="0.4">
      <c r="A2206">
        <v>15</v>
      </c>
      <c r="B2206" t="s">
        <v>28</v>
      </c>
      <c r="D2206">
        <v>13.13</v>
      </c>
      <c r="E2206">
        <v>141.602</v>
      </c>
      <c r="G2206">
        <v>6.7960000000000003</v>
      </c>
      <c r="H2206" t="s">
        <v>16</v>
      </c>
      <c r="I2206">
        <v>141.602</v>
      </c>
      <c r="K2206" t="s">
        <v>434</v>
      </c>
    </row>
    <row r="2207" spans="1:11" x14ac:dyDescent="0.4">
      <c r="A2207">
        <v>16</v>
      </c>
      <c r="B2207" t="s">
        <v>29</v>
      </c>
      <c r="D2207">
        <v>13.14</v>
      </c>
      <c r="E2207">
        <v>190.637</v>
      </c>
      <c r="G2207">
        <v>1350</v>
      </c>
      <c r="H2207" t="s">
        <v>13</v>
      </c>
      <c r="I2207">
        <v>190.637</v>
      </c>
      <c r="K2207" t="s">
        <v>433</v>
      </c>
    </row>
    <row r="2208" spans="1:11" x14ac:dyDescent="0.4">
      <c r="A2208">
        <v>17</v>
      </c>
      <c r="B2208" t="s">
        <v>22</v>
      </c>
      <c r="H2208" t="s">
        <v>95</v>
      </c>
      <c r="K2208" t="s">
        <v>432</v>
      </c>
    </row>
    <row r="2209" spans="1:11" x14ac:dyDescent="0.4">
      <c r="A2209">
        <v>18</v>
      </c>
      <c r="B2209" t="s">
        <v>173</v>
      </c>
      <c r="D2209">
        <v>13.16</v>
      </c>
      <c r="E2209">
        <v>73.510999999999996</v>
      </c>
      <c r="G2209">
        <v>3.2490000000000001</v>
      </c>
      <c r="H2209" t="s">
        <v>13</v>
      </c>
      <c r="I2209">
        <v>73.510999999999996</v>
      </c>
      <c r="K2209" t="s">
        <v>431</v>
      </c>
    </row>
    <row r="2210" spans="1:11" x14ac:dyDescent="0.4">
      <c r="A2210">
        <v>19</v>
      </c>
      <c r="B2210" t="s">
        <v>172</v>
      </c>
      <c r="D2210">
        <v>13.14</v>
      </c>
      <c r="E2210">
        <v>168.77099999999999</v>
      </c>
      <c r="G2210">
        <v>1139</v>
      </c>
      <c r="H2210" t="s">
        <v>13</v>
      </c>
      <c r="I2210">
        <v>168.77099999999999</v>
      </c>
      <c r="K2210" t="s">
        <v>430</v>
      </c>
    </row>
    <row r="2211" spans="1:11" x14ac:dyDescent="0.4">
      <c r="A2211">
        <v>20</v>
      </c>
      <c r="B2211" t="s">
        <v>171</v>
      </c>
      <c r="K2211" t="s">
        <v>429</v>
      </c>
    </row>
    <row r="2212" spans="1:11" x14ac:dyDescent="0.4">
      <c r="A2212">
        <v>21</v>
      </c>
      <c r="B2212" t="s">
        <v>22</v>
      </c>
      <c r="K2212" t="s">
        <v>428</v>
      </c>
    </row>
    <row r="2213" spans="1:11" x14ac:dyDescent="0.4">
      <c r="A2213">
        <v>22</v>
      </c>
      <c r="B2213" t="s">
        <v>170</v>
      </c>
      <c r="D2213">
        <v>13.13</v>
      </c>
      <c r="E2213">
        <v>163.196</v>
      </c>
      <c r="G2213">
        <v>1185</v>
      </c>
      <c r="H2213" t="s">
        <v>13</v>
      </c>
      <c r="I2213">
        <v>163.196</v>
      </c>
      <c r="K2213" t="s">
        <v>427</v>
      </c>
    </row>
    <row r="2214" spans="1:11" x14ac:dyDescent="0.4">
      <c r="A2214">
        <v>23</v>
      </c>
      <c r="B2214" t="s">
        <v>169</v>
      </c>
      <c r="D2214">
        <v>13.14</v>
      </c>
      <c r="E2214">
        <v>57.780999999999999</v>
      </c>
      <c r="G2214">
        <v>443</v>
      </c>
      <c r="H2214" t="s">
        <v>13</v>
      </c>
      <c r="I2214">
        <v>57.780999999999999</v>
      </c>
      <c r="K2214" t="s">
        <v>426</v>
      </c>
    </row>
    <row r="2215" spans="1:11" x14ac:dyDescent="0.4">
      <c r="A2215">
        <v>24</v>
      </c>
      <c r="B2215" t="s">
        <v>168</v>
      </c>
      <c r="D2215">
        <v>13.15</v>
      </c>
      <c r="E2215">
        <v>191.36099999999999</v>
      </c>
      <c r="G2215">
        <v>302.88799999999998</v>
      </c>
      <c r="H2215" t="s">
        <v>13</v>
      </c>
      <c r="I2215">
        <v>191.36099999999999</v>
      </c>
      <c r="K2215" t="s">
        <v>425</v>
      </c>
    </row>
    <row r="2216" spans="1:11" x14ac:dyDescent="0.4">
      <c r="A2216">
        <v>25</v>
      </c>
      <c r="B2216" t="s">
        <v>167</v>
      </c>
      <c r="D2216">
        <v>13.14</v>
      </c>
      <c r="E2216">
        <v>113.81</v>
      </c>
      <c r="G2216">
        <v>18.277999999999999</v>
      </c>
      <c r="H2216" t="s">
        <v>13</v>
      </c>
      <c r="I2216">
        <v>113.81</v>
      </c>
      <c r="K2216" t="s">
        <v>424</v>
      </c>
    </row>
    <row r="2217" spans="1:11" x14ac:dyDescent="0.4">
      <c r="A2217">
        <v>26</v>
      </c>
      <c r="B2217" t="s">
        <v>166</v>
      </c>
      <c r="D2217">
        <v>13.17</v>
      </c>
      <c r="E2217">
        <v>85.271000000000001</v>
      </c>
      <c r="G2217">
        <v>10.481</v>
      </c>
      <c r="H2217" t="s">
        <v>13</v>
      </c>
      <c r="I2217">
        <v>85.271000000000001</v>
      </c>
      <c r="K2217" t="s">
        <v>423</v>
      </c>
    </row>
    <row r="2218" spans="1:11" x14ac:dyDescent="0.4">
      <c r="A2218">
        <v>27</v>
      </c>
      <c r="B2218" t="s">
        <v>165</v>
      </c>
      <c r="D2218">
        <v>13.15</v>
      </c>
      <c r="E2218">
        <v>86.066000000000003</v>
      </c>
      <c r="G2218">
        <v>663</v>
      </c>
      <c r="H2218" t="s">
        <v>13</v>
      </c>
      <c r="I2218">
        <v>86.066000000000003</v>
      </c>
      <c r="K2218" t="s">
        <v>422</v>
      </c>
    </row>
    <row r="2219" spans="1:11" x14ac:dyDescent="0.4">
      <c r="A2219">
        <v>28</v>
      </c>
      <c r="B2219" t="s">
        <v>22</v>
      </c>
      <c r="K2219" t="s">
        <v>421</v>
      </c>
    </row>
    <row r="2220" spans="1:11" x14ac:dyDescent="0.4">
      <c r="A2220">
        <v>29</v>
      </c>
      <c r="B2220" t="s">
        <v>164</v>
      </c>
      <c r="D2220">
        <v>13.19</v>
      </c>
      <c r="E2220">
        <v>43.273000000000003</v>
      </c>
      <c r="G2220">
        <v>329</v>
      </c>
      <c r="H2220" t="s">
        <v>13</v>
      </c>
      <c r="I2220">
        <v>43.273000000000003</v>
      </c>
      <c r="K2220" t="s">
        <v>420</v>
      </c>
    </row>
    <row r="2221" spans="1:11" x14ac:dyDescent="0.4">
      <c r="A2221">
        <v>30</v>
      </c>
      <c r="B2221" t="s">
        <v>163</v>
      </c>
      <c r="D2221">
        <v>13.16</v>
      </c>
      <c r="E2221">
        <v>147.53</v>
      </c>
      <c r="G2221">
        <v>1124</v>
      </c>
      <c r="H2221" t="s">
        <v>13</v>
      </c>
      <c r="I2221">
        <v>147.53</v>
      </c>
      <c r="K2221" t="s">
        <v>419</v>
      </c>
    </row>
    <row r="2222" spans="1:11" x14ac:dyDescent="0.4">
      <c r="A2222">
        <v>31</v>
      </c>
      <c r="B2222" t="s">
        <v>162</v>
      </c>
      <c r="D2222">
        <v>13.17</v>
      </c>
      <c r="E2222">
        <v>100.998</v>
      </c>
      <c r="G2222">
        <v>6.9690000000000003</v>
      </c>
      <c r="H2222" t="s">
        <v>13</v>
      </c>
      <c r="I2222">
        <v>100.998</v>
      </c>
      <c r="K2222" t="s">
        <v>418</v>
      </c>
    </row>
    <row r="2223" spans="1:11" x14ac:dyDescent="0.4">
      <c r="A2223">
        <v>32</v>
      </c>
      <c r="B2223" t="s">
        <v>161</v>
      </c>
      <c r="D2223">
        <v>13.15</v>
      </c>
      <c r="E2223">
        <v>62.627000000000002</v>
      </c>
      <c r="G2223">
        <v>6.0579999999999998</v>
      </c>
      <c r="H2223" t="s">
        <v>13</v>
      </c>
      <c r="I2223">
        <v>62.627000000000002</v>
      </c>
      <c r="K2223" t="s">
        <v>417</v>
      </c>
    </row>
    <row r="2224" spans="1:11" x14ac:dyDescent="0.4">
      <c r="A2224">
        <v>33</v>
      </c>
      <c r="B2224" t="s">
        <v>160</v>
      </c>
      <c r="D2224">
        <v>13.19</v>
      </c>
      <c r="E2224">
        <v>116.61</v>
      </c>
      <c r="G2224">
        <v>739</v>
      </c>
      <c r="H2224" t="s">
        <v>13</v>
      </c>
      <c r="I2224">
        <v>116.61</v>
      </c>
      <c r="K2224" t="s">
        <v>416</v>
      </c>
    </row>
    <row r="2225" spans="1:11" x14ac:dyDescent="0.4">
      <c r="A2225">
        <v>34</v>
      </c>
      <c r="B2225" t="s">
        <v>159</v>
      </c>
      <c r="D2225">
        <v>13.18</v>
      </c>
      <c r="E2225">
        <v>125.41</v>
      </c>
      <c r="G2225">
        <v>19.471</v>
      </c>
      <c r="H2225" t="s">
        <v>13</v>
      </c>
      <c r="I2225">
        <v>125.41</v>
      </c>
      <c r="K2225" t="s">
        <v>415</v>
      </c>
    </row>
    <row r="2226" spans="1:11" x14ac:dyDescent="0.4">
      <c r="A2226">
        <v>35</v>
      </c>
      <c r="B2226" t="s">
        <v>22</v>
      </c>
      <c r="H2226" t="s">
        <v>95</v>
      </c>
      <c r="K2226" t="s">
        <v>414</v>
      </c>
    </row>
    <row r="2227" spans="1:11" x14ac:dyDescent="0.4">
      <c r="A2227">
        <v>36</v>
      </c>
      <c r="B2227" t="s">
        <v>158</v>
      </c>
      <c r="D2227">
        <v>13.14</v>
      </c>
      <c r="E2227">
        <v>54.508000000000003</v>
      </c>
      <c r="G2227">
        <v>461</v>
      </c>
      <c r="H2227" t="s">
        <v>13</v>
      </c>
      <c r="I2227">
        <v>54.508000000000003</v>
      </c>
      <c r="K2227" t="s">
        <v>413</v>
      </c>
    </row>
    <row r="2228" spans="1:11" x14ac:dyDescent="0.4">
      <c r="A2228">
        <v>37</v>
      </c>
      <c r="B2228" t="s">
        <v>157</v>
      </c>
      <c r="D2228">
        <v>13.16</v>
      </c>
      <c r="E2228">
        <v>34.034999999999997</v>
      </c>
      <c r="G2228">
        <v>240</v>
      </c>
      <c r="H2228" t="s">
        <v>13</v>
      </c>
      <c r="I2228">
        <v>34.034999999999997</v>
      </c>
      <c r="K2228" t="s">
        <v>412</v>
      </c>
    </row>
    <row r="2229" spans="1:11" x14ac:dyDescent="0.4">
      <c r="A2229">
        <v>38</v>
      </c>
      <c r="B2229" t="s">
        <v>156</v>
      </c>
      <c r="D2229">
        <v>13.2</v>
      </c>
      <c r="E2229">
        <v>29.42</v>
      </c>
      <c r="G2229">
        <v>209</v>
      </c>
      <c r="H2229" t="s">
        <v>13</v>
      </c>
      <c r="I2229">
        <v>29.42</v>
      </c>
      <c r="K2229" t="s">
        <v>411</v>
      </c>
    </row>
    <row r="2231" spans="1:11" x14ac:dyDescent="0.4">
      <c r="A2231" t="s">
        <v>463</v>
      </c>
    </row>
    <row r="2233" spans="1:11" x14ac:dyDescent="0.4">
      <c r="B2233" t="s">
        <v>3</v>
      </c>
      <c r="C2233" t="s">
        <v>4</v>
      </c>
      <c r="D2233" t="s">
        <v>5</v>
      </c>
      <c r="E2233" t="s">
        <v>6</v>
      </c>
      <c r="F2233" t="s">
        <v>7</v>
      </c>
      <c r="G2233" t="s">
        <v>8</v>
      </c>
      <c r="H2233" t="s">
        <v>9</v>
      </c>
      <c r="I2233" t="s">
        <v>10</v>
      </c>
      <c r="J2233" t="s">
        <v>11</v>
      </c>
      <c r="K2233" t="s">
        <v>282</v>
      </c>
    </row>
    <row r="2234" spans="1:11" x14ac:dyDescent="0.4">
      <c r="A2234">
        <v>1</v>
      </c>
      <c r="B2234" t="s">
        <v>12</v>
      </c>
      <c r="D2234">
        <v>13.07</v>
      </c>
      <c r="E2234">
        <v>3123.66</v>
      </c>
      <c r="G2234">
        <v>196.262</v>
      </c>
      <c r="H2234" t="s">
        <v>13</v>
      </c>
      <c r="I2234">
        <v>3123.66</v>
      </c>
      <c r="K2234" t="s">
        <v>448</v>
      </c>
    </row>
    <row r="2235" spans="1:11" x14ac:dyDescent="0.4">
      <c r="A2235">
        <v>2</v>
      </c>
      <c r="B2235" t="s">
        <v>14</v>
      </c>
      <c r="D2235">
        <v>13.07</v>
      </c>
      <c r="E2235">
        <v>1988.3620000000001</v>
      </c>
      <c r="G2235">
        <v>84.003</v>
      </c>
      <c r="H2235" t="s">
        <v>13</v>
      </c>
      <c r="I2235">
        <v>1988.3620000000001</v>
      </c>
      <c r="K2235" t="s">
        <v>447</v>
      </c>
    </row>
    <row r="2236" spans="1:11" x14ac:dyDescent="0.4">
      <c r="A2236">
        <v>3</v>
      </c>
      <c r="B2236" t="s">
        <v>15</v>
      </c>
      <c r="D2236">
        <v>13.08</v>
      </c>
      <c r="E2236">
        <v>2172.0509999999999</v>
      </c>
      <c r="G2236">
        <v>146.922</v>
      </c>
      <c r="H2236" t="s">
        <v>13</v>
      </c>
      <c r="I2236">
        <v>2172.0509999999999</v>
      </c>
      <c r="K2236" t="s">
        <v>446</v>
      </c>
    </row>
    <row r="2237" spans="1:11" x14ac:dyDescent="0.4">
      <c r="A2237">
        <v>4</v>
      </c>
      <c r="B2237" t="s">
        <v>17</v>
      </c>
      <c r="D2237">
        <v>13.08</v>
      </c>
      <c r="E2237">
        <v>2307.0230000000001</v>
      </c>
      <c r="G2237">
        <v>13410</v>
      </c>
      <c r="H2237" t="s">
        <v>13</v>
      </c>
      <c r="I2237">
        <v>2307.0230000000001</v>
      </c>
      <c r="K2237" t="s">
        <v>445</v>
      </c>
    </row>
    <row r="2238" spans="1:11" x14ac:dyDescent="0.4">
      <c r="A2238">
        <v>5</v>
      </c>
      <c r="B2238" t="s">
        <v>18</v>
      </c>
      <c r="D2238">
        <v>13.08</v>
      </c>
      <c r="E2238">
        <v>1818.826</v>
      </c>
      <c r="G2238">
        <v>65.605000000000004</v>
      </c>
      <c r="H2238" t="s">
        <v>13</v>
      </c>
      <c r="I2238">
        <v>1818.826</v>
      </c>
      <c r="K2238" t="s">
        <v>444</v>
      </c>
    </row>
    <row r="2239" spans="1:11" x14ac:dyDescent="0.4">
      <c r="A2239">
        <v>6</v>
      </c>
      <c r="B2239" t="s">
        <v>19</v>
      </c>
      <c r="D2239">
        <v>13.09</v>
      </c>
      <c r="E2239">
        <v>1651.7470000000001</v>
      </c>
      <c r="G2239">
        <v>45.228999999999999</v>
      </c>
      <c r="H2239" t="s">
        <v>13</v>
      </c>
      <c r="I2239">
        <v>1651.7470000000001</v>
      </c>
      <c r="K2239" t="s">
        <v>443</v>
      </c>
    </row>
    <row r="2240" spans="1:11" x14ac:dyDescent="0.4">
      <c r="A2240">
        <v>7</v>
      </c>
      <c r="B2240" t="s">
        <v>20</v>
      </c>
      <c r="D2240">
        <v>13.1</v>
      </c>
      <c r="E2240">
        <v>5035.45</v>
      </c>
      <c r="G2240">
        <v>228.06399999999999</v>
      </c>
      <c r="H2240" t="s">
        <v>13</v>
      </c>
      <c r="I2240">
        <v>5035.45</v>
      </c>
      <c r="K2240" t="s">
        <v>442</v>
      </c>
    </row>
    <row r="2241" spans="1:11" x14ac:dyDescent="0.4">
      <c r="A2241">
        <v>8</v>
      </c>
      <c r="B2241" t="s">
        <v>21</v>
      </c>
      <c r="D2241">
        <v>13.1</v>
      </c>
      <c r="E2241">
        <v>2142.0169999999998</v>
      </c>
      <c r="G2241">
        <v>186.53</v>
      </c>
      <c r="H2241" t="s">
        <v>13</v>
      </c>
      <c r="I2241">
        <v>2142.0169999999998</v>
      </c>
      <c r="K2241" t="s">
        <v>441</v>
      </c>
    </row>
    <row r="2242" spans="1:11" x14ac:dyDescent="0.4">
      <c r="A2242">
        <v>9</v>
      </c>
      <c r="B2242" t="s">
        <v>22</v>
      </c>
      <c r="H2242" t="s">
        <v>95</v>
      </c>
      <c r="K2242" t="s">
        <v>440</v>
      </c>
    </row>
    <row r="2243" spans="1:11" x14ac:dyDescent="0.4">
      <c r="A2243">
        <v>10</v>
      </c>
      <c r="B2243" t="s">
        <v>22</v>
      </c>
      <c r="H2243" t="s">
        <v>95</v>
      </c>
      <c r="K2243" t="s">
        <v>439</v>
      </c>
    </row>
    <row r="2244" spans="1:11" x14ac:dyDescent="0.4">
      <c r="A2244">
        <v>11</v>
      </c>
      <c r="B2244" t="s">
        <v>24</v>
      </c>
      <c r="D2244">
        <v>13.11</v>
      </c>
      <c r="E2244">
        <v>588.62199999999996</v>
      </c>
      <c r="G2244">
        <v>4143</v>
      </c>
      <c r="H2244" t="s">
        <v>13</v>
      </c>
      <c r="I2244">
        <v>588.62199999999996</v>
      </c>
      <c r="K2244" t="s">
        <v>438</v>
      </c>
    </row>
    <row r="2245" spans="1:11" x14ac:dyDescent="0.4">
      <c r="A2245">
        <v>12</v>
      </c>
      <c r="B2245" t="s">
        <v>25</v>
      </c>
      <c r="D2245">
        <v>13.1</v>
      </c>
      <c r="E2245">
        <v>886.91800000000001</v>
      </c>
      <c r="G2245">
        <v>21.792999999999999</v>
      </c>
      <c r="H2245" t="s">
        <v>13</v>
      </c>
      <c r="I2245">
        <v>886.91800000000001</v>
      </c>
      <c r="K2245" t="s">
        <v>437</v>
      </c>
    </row>
    <row r="2246" spans="1:11" x14ac:dyDescent="0.4">
      <c r="A2246">
        <v>13</v>
      </c>
      <c r="B2246" t="s">
        <v>26</v>
      </c>
      <c r="D2246">
        <v>13.12</v>
      </c>
      <c r="E2246">
        <v>608.25</v>
      </c>
      <c r="G2246">
        <v>31.42</v>
      </c>
      <c r="H2246" t="s">
        <v>13</v>
      </c>
      <c r="I2246">
        <v>608.25</v>
      </c>
      <c r="K2246" t="s">
        <v>436</v>
      </c>
    </row>
    <row r="2247" spans="1:11" x14ac:dyDescent="0.4">
      <c r="A2247">
        <v>14</v>
      </c>
      <c r="B2247" t="s">
        <v>27</v>
      </c>
      <c r="D2247">
        <v>13.13</v>
      </c>
      <c r="E2247">
        <v>780.98599999999999</v>
      </c>
      <c r="G2247">
        <v>322.29000000000002</v>
      </c>
      <c r="H2247" t="s">
        <v>13</v>
      </c>
      <c r="I2247">
        <v>780.98599999999999</v>
      </c>
      <c r="K2247" t="s">
        <v>435</v>
      </c>
    </row>
    <row r="2248" spans="1:11" x14ac:dyDescent="0.4">
      <c r="A2248">
        <v>15</v>
      </c>
      <c r="B2248" t="s">
        <v>28</v>
      </c>
      <c r="D2248">
        <v>13.13</v>
      </c>
      <c r="E2248">
        <v>821.64700000000005</v>
      </c>
      <c r="G2248">
        <v>144.00200000000001</v>
      </c>
      <c r="H2248" t="s">
        <v>13</v>
      </c>
      <c r="I2248">
        <v>821.64700000000005</v>
      </c>
      <c r="K2248" t="s">
        <v>434</v>
      </c>
    </row>
    <row r="2249" spans="1:11" x14ac:dyDescent="0.4">
      <c r="A2249">
        <v>16</v>
      </c>
      <c r="B2249" t="s">
        <v>29</v>
      </c>
      <c r="D2249">
        <v>13.14</v>
      </c>
      <c r="E2249">
        <v>561.06600000000003</v>
      </c>
      <c r="G2249">
        <v>4063</v>
      </c>
      <c r="H2249" t="s">
        <v>13</v>
      </c>
      <c r="I2249">
        <v>561.06600000000003</v>
      </c>
      <c r="K2249" t="s">
        <v>433</v>
      </c>
    </row>
    <row r="2250" spans="1:11" x14ac:dyDescent="0.4">
      <c r="A2250">
        <v>17</v>
      </c>
      <c r="B2250" t="s">
        <v>22</v>
      </c>
      <c r="H2250" t="s">
        <v>95</v>
      </c>
      <c r="K2250" t="s">
        <v>432</v>
      </c>
    </row>
    <row r="2251" spans="1:11" x14ac:dyDescent="0.4">
      <c r="A2251">
        <v>18</v>
      </c>
      <c r="B2251" t="s">
        <v>173</v>
      </c>
      <c r="D2251">
        <v>13.13</v>
      </c>
      <c r="E2251">
        <v>608.375</v>
      </c>
      <c r="G2251">
        <v>4758</v>
      </c>
      <c r="H2251" t="s">
        <v>13</v>
      </c>
      <c r="I2251">
        <v>608.375</v>
      </c>
      <c r="K2251" t="s">
        <v>431</v>
      </c>
    </row>
    <row r="2252" spans="1:11" x14ac:dyDescent="0.4">
      <c r="A2252">
        <v>19</v>
      </c>
      <c r="B2252" t="s">
        <v>172</v>
      </c>
      <c r="D2252">
        <v>13.13</v>
      </c>
      <c r="E2252">
        <v>605.41099999999994</v>
      </c>
      <c r="G2252">
        <v>200.535</v>
      </c>
      <c r="H2252" t="s">
        <v>13</v>
      </c>
      <c r="I2252">
        <v>605.41099999999994</v>
      </c>
      <c r="K2252" t="s">
        <v>430</v>
      </c>
    </row>
    <row r="2253" spans="1:11" x14ac:dyDescent="0.4">
      <c r="A2253">
        <v>20</v>
      </c>
      <c r="B2253" t="s">
        <v>171</v>
      </c>
      <c r="K2253" t="s">
        <v>429</v>
      </c>
    </row>
    <row r="2254" spans="1:11" x14ac:dyDescent="0.4">
      <c r="A2254">
        <v>21</v>
      </c>
      <c r="B2254" t="s">
        <v>22</v>
      </c>
      <c r="H2254" t="s">
        <v>95</v>
      </c>
      <c r="K2254" t="s">
        <v>428</v>
      </c>
    </row>
    <row r="2255" spans="1:11" x14ac:dyDescent="0.4">
      <c r="A2255">
        <v>22</v>
      </c>
      <c r="B2255" t="s">
        <v>170</v>
      </c>
      <c r="D2255">
        <v>13.14</v>
      </c>
      <c r="E2255">
        <v>586.25400000000002</v>
      </c>
      <c r="G2255">
        <v>3980</v>
      </c>
      <c r="H2255" t="s">
        <v>13</v>
      </c>
      <c r="I2255">
        <v>586.25400000000002</v>
      </c>
      <c r="K2255" t="s">
        <v>427</v>
      </c>
    </row>
    <row r="2256" spans="1:11" x14ac:dyDescent="0.4">
      <c r="A2256">
        <v>23</v>
      </c>
      <c r="B2256" t="s">
        <v>169</v>
      </c>
      <c r="D2256">
        <v>13.14</v>
      </c>
      <c r="E2256">
        <v>599.56200000000001</v>
      </c>
      <c r="G2256">
        <v>4212</v>
      </c>
      <c r="H2256" t="s">
        <v>13</v>
      </c>
      <c r="I2256">
        <v>599.56200000000001</v>
      </c>
      <c r="K2256" t="s">
        <v>426</v>
      </c>
    </row>
    <row r="2257" spans="1:11" x14ac:dyDescent="0.4">
      <c r="A2257">
        <v>24</v>
      </c>
      <c r="B2257" t="s">
        <v>168</v>
      </c>
      <c r="D2257">
        <v>13.13</v>
      </c>
      <c r="E2257">
        <v>676.62400000000002</v>
      </c>
      <c r="G2257">
        <v>245.739</v>
      </c>
      <c r="H2257" t="s">
        <v>13</v>
      </c>
      <c r="I2257">
        <v>676.62400000000002</v>
      </c>
      <c r="K2257" t="s">
        <v>425</v>
      </c>
    </row>
    <row r="2258" spans="1:11" x14ac:dyDescent="0.4">
      <c r="A2258">
        <v>25</v>
      </c>
      <c r="B2258" t="s">
        <v>167</v>
      </c>
      <c r="D2258">
        <v>13.14</v>
      </c>
      <c r="E2258">
        <v>577.73299999999995</v>
      </c>
      <c r="G2258">
        <v>4064</v>
      </c>
      <c r="H2258" t="s">
        <v>13</v>
      </c>
      <c r="I2258">
        <v>577.73299999999995</v>
      </c>
      <c r="K2258" t="s">
        <v>424</v>
      </c>
    </row>
    <row r="2259" spans="1:11" x14ac:dyDescent="0.4">
      <c r="A2259">
        <v>26</v>
      </c>
      <c r="B2259" t="s">
        <v>166</v>
      </c>
      <c r="D2259">
        <v>13.16</v>
      </c>
      <c r="E2259">
        <v>839.12699999999995</v>
      </c>
      <c r="G2259">
        <v>6076</v>
      </c>
      <c r="H2259" t="s">
        <v>13</v>
      </c>
      <c r="I2259">
        <v>839.12699999999995</v>
      </c>
      <c r="K2259" t="s">
        <v>423</v>
      </c>
    </row>
    <row r="2260" spans="1:11" x14ac:dyDescent="0.4">
      <c r="A2260">
        <v>27</v>
      </c>
      <c r="B2260" t="s">
        <v>165</v>
      </c>
      <c r="D2260">
        <v>13.15</v>
      </c>
      <c r="E2260">
        <v>585.35199999999998</v>
      </c>
      <c r="G2260">
        <v>27.670999999999999</v>
      </c>
      <c r="H2260" t="s">
        <v>13</v>
      </c>
      <c r="I2260">
        <v>585.35199999999998</v>
      </c>
      <c r="K2260" t="s">
        <v>422</v>
      </c>
    </row>
    <row r="2261" spans="1:11" x14ac:dyDescent="0.4">
      <c r="A2261">
        <v>28</v>
      </c>
      <c r="B2261" t="s">
        <v>22</v>
      </c>
      <c r="H2261" t="s">
        <v>95</v>
      </c>
      <c r="K2261" t="s">
        <v>421</v>
      </c>
    </row>
    <row r="2262" spans="1:11" x14ac:dyDescent="0.4">
      <c r="A2262">
        <v>29</v>
      </c>
      <c r="B2262" t="s">
        <v>164</v>
      </c>
      <c r="D2262">
        <v>13.16</v>
      </c>
      <c r="E2262">
        <v>346.27699999999999</v>
      </c>
      <c r="G2262">
        <v>2554</v>
      </c>
      <c r="H2262" t="s">
        <v>13</v>
      </c>
      <c r="I2262">
        <v>346.27699999999999</v>
      </c>
      <c r="K2262" t="s">
        <v>420</v>
      </c>
    </row>
    <row r="2263" spans="1:11" x14ac:dyDescent="0.4">
      <c r="A2263">
        <v>30</v>
      </c>
      <c r="B2263" t="s">
        <v>163</v>
      </c>
      <c r="D2263">
        <v>13.16</v>
      </c>
      <c r="E2263">
        <v>693.22799999999995</v>
      </c>
      <c r="G2263">
        <v>59.616</v>
      </c>
      <c r="H2263" t="s">
        <v>13</v>
      </c>
      <c r="I2263">
        <v>693.22799999999995</v>
      </c>
      <c r="K2263" t="s">
        <v>419</v>
      </c>
    </row>
    <row r="2264" spans="1:11" x14ac:dyDescent="0.4">
      <c r="A2264">
        <v>31</v>
      </c>
      <c r="B2264" t="s">
        <v>162</v>
      </c>
      <c r="D2264">
        <v>13.17</v>
      </c>
      <c r="E2264">
        <v>529.38900000000001</v>
      </c>
      <c r="G2264">
        <v>525.649</v>
      </c>
      <c r="H2264" t="s">
        <v>13</v>
      </c>
      <c r="I2264">
        <v>529.38900000000001</v>
      </c>
      <c r="K2264" t="s">
        <v>418</v>
      </c>
    </row>
    <row r="2265" spans="1:11" x14ac:dyDescent="0.4">
      <c r="A2265">
        <v>32</v>
      </c>
      <c r="B2265" t="s">
        <v>161</v>
      </c>
      <c r="D2265">
        <v>13.16</v>
      </c>
      <c r="E2265">
        <v>496.85399999999998</v>
      </c>
      <c r="G2265">
        <v>3659</v>
      </c>
      <c r="H2265" t="s">
        <v>13</v>
      </c>
      <c r="I2265">
        <v>496.85399999999998</v>
      </c>
      <c r="K2265" t="s">
        <v>417</v>
      </c>
    </row>
    <row r="2266" spans="1:11" x14ac:dyDescent="0.4">
      <c r="A2266">
        <v>33</v>
      </c>
      <c r="B2266" t="s">
        <v>160</v>
      </c>
      <c r="D2266">
        <v>13.16</v>
      </c>
      <c r="E2266">
        <v>533.12400000000002</v>
      </c>
      <c r="G2266">
        <v>33.417999999999999</v>
      </c>
      <c r="H2266" t="s">
        <v>13</v>
      </c>
      <c r="I2266">
        <v>533.12400000000002</v>
      </c>
      <c r="K2266" t="s">
        <v>416</v>
      </c>
    </row>
    <row r="2267" spans="1:11" x14ac:dyDescent="0.4">
      <c r="A2267">
        <v>34</v>
      </c>
      <c r="B2267" t="s">
        <v>159</v>
      </c>
      <c r="D2267">
        <v>13.17</v>
      </c>
      <c r="E2267">
        <v>606.57100000000003</v>
      </c>
      <c r="G2267">
        <v>4282</v>
      </c>
      <c r="H2267" t="s">
        <v>13</v>
      </c>
      <c r="I2267">
        <v>606.57100000000003</v>
      </c>
      <c r="K2267" t="s">
        <v>415</v>
      </c>
    </row>
    <row r="2268" spans="1:11" x14ac:dyDescent="0.4">
      <c r="A2268">
        <v>35</v>
      </c>
      <c r="B2268" t="s">
        <v>22</v>
      </c>
      <c r="H2268" t="s">
        <v>95</v>
      </c>
      <c r="K2268" t="s">
        <v>414</v>
      </c>
    </row>
    <row r="2269" spans="1:11" x14ac:dyDescent="0.4">
      <c r="A2269">
        <v>36</v>
      </c>
      <c r="B2269" t="s">
        <v>158</v>
      </c>
      <c r="D2269">
        <v>13.17</v>
      </c>
      <c r="E2269">
        <v>354.20800000000003</v>
      </c>
      <c r="G2269">
        <v>13.477</v>
      </c>
      <c r="H2269" t="s">
        <v>13</v>
      </c>
      <c r="I2269">
        <v>354.20800000000003</v>
      </c>
      <c r="K2269" t="s">
        <v>413</v>
      </c>
    </row>
    <row r="2270" spans="1:11" x14ac:dyDescent="0.4">
      <c r="A2270">
        <v>37</v>
      </c>
      <c r="B2270" t="s">
        <v>157</v>
      </c>
      <c r="D2270">
        <v>13.18</v>
      </c>
      <c r="E2270">
        <v>348.08699999999999</v>
      </c>
      <c r="G2270">
        <v>2350</v>
      </c>
      <c r="H2270" t="s">
        <v>13</v>
      </c>
      <c r="I2270">
        <v>348.08699999999999</v>
      </c>
      <c r="K2270" t="s">
        <v>412</v>
      </c>
    </row>
    <row r="2271" spans="1:11" x14ac:dyDescent="0.4">
      <c r="A2271">
        <v>38</v>
      </c>
      <c r="B2271" t="s">
        <v>156</v>
      </c>
      <c r="D2271">
        <v>13.17</v>
      </c>
      <c r="E2271">
        <v>270.18099999999998</v>
      </c>
      <c r="G2271">
        <v>11.07</v>
      </c>
      <c r="H2271" t="s">
        <v>13</v>
      </c>
      <c r="I2271">
        <v>270.18099999999998</v>
      </c>
      <c r="K2271" t="s">
        <v>411</v>
      </c>
    </row>
    <row r="2273" spans="1:11" x14ac:dyDescent="0.4">
      <c r="A2273" t="s">
        <v>462</v>
      </c>
    </row>
    <row r="2275" spans="1:11" x14ac:dyDescent="0.4">
      <c r="B2275" t="s">
        <v>3</v>
      </c>
      <c r="C2275" t="s">
        <v>4</v>
      </c>
      <c r="D2275" t="s">
        <v>5</v>
      </c>
      <c r="E2275" t="s">
        <v>6</v>
      </c>
      <c r="F2275" t="s">
        <v>7</v>
      </c>
      <c r="G2275" t="s">
        <v>8</v>
      </c>
      <c r="H2275" t="s">
        <v>9</v>
      </c>
      <c r="I2275" t="s">
        <v>10</v>
      </c>
      <c r="J2275" t="s">
        <v>11</v>
      </c>
      <c r="K2275" t="s">
        <v>282</v>
      </c>
    </row>
    <row r="2276" spans="1:11" x14ac:dyDescent="0.4">
      <c r="A2276">
        <v>1</v>
      </c>
      <c r="F2276">
        <v>1343.627</v>
      </c>
      <c r="K2276" t="s">
        <v>448</v>
      </c>
    </row>
    <row r="2277" spans="1:11" x14ac:dyDescent="0.4">
      <c r="A2277">
        <v>2</v>
      </c>
      <c r="F2277">
        <v>633.47400000000005</v>
      </c>
      <c r="K2277" t="s">
        <v>447</v>
      </c>
    </row>
    <row r="2278" spans="1:11" x14ac:dyDescent="0.4">
      <c r="A2278">
        <v>3</v>
      </c>
      <c r="F2278">
        <v>645.63699999999994</v>
      </c>
      <c r="K2278" t="s">
        <v>446</v>
      </c>
    </row>
    <row r="2279" spans="1:11" x14ac:dyDescent="0.4">
      <c r="A2279">
        <v>4</v>
      </c>
      <c r="F2279">
        <v>750.96400000000006</v>
      </c>
      <c r="K2279" t="s">
        <v>445</v>
      </c>
    </row>
    <row r="2280" spans="1:11" x14ac:dyDescent="0.4">
      <c r="A2280">
        <v>5</v>
      </c>
      <c r="F2280">
        <v>827.30499999999995</v>
      </c>
      <c r="K2280" t="s">
        <v>444</v>
      </c>
    </row>
    <row r="2281" spans="1:11" x14ac:dyDescent="0.4">
      <c r="A2281">
        <v>6</v>
      </c>
      <c r="F2281">
        <v>802.20399999999995</v>
      </c>
      <c r="K2281" t="s">
        <v>443</v>
      </c>
    </row>
    <row r="2282" spans="1:11" x14ac:dyDescent="0.4">
      <c r="A2282">
        <v>7</v>
      </c>
      <c r="F2282">
        <v>1562.616</v>
      </c>
      <c r="K2282" t="s">
        <v>442</v>
      </c>
    </row>
    <row r="2283" spans="1:11" x14ac:dyDescent="0.4">
      <c r="A2283">
        <v>8</v>
      </c>
      <c r="F2283">
        <v>611.33399999999995</v>
      </c>
      <c r="K2283" t="s">
        <v>441</v>
      </c>
    </row>
    <row r="2284" spans="1:11" x14ac:dyDescent="0.4">
      <c r="A2284">
        <v>9</v>
      </c>
      <c r="K2284" t="s">
        <v>440</v>
      </c>
    </row>
    <row r="2285" spans="1:11" x14ac:dyDescent="0.4">
      <c r="A2285">
        <v>10</v>
      </c>
      <c r="K2285" t="s">
        <v>439</v>
      </c>
    </row>
    <row r="2286" spans="1:11" x14ac:dyDescent="0.4">
      <c r="A2286">
        <v>11</v>
      </c>
      <c r="F2286">
        <v>235.495</v>
      </c>
      <c r="K2286" t="s">
        <v>438</v>
      </c>
    </row>
    <row r="2287" spans="1:11" x14ac:dyDescent="0.4">
      <c r="A2287">
        <v>12</v>
      </c>
      <c r="F2287">
        <v>273.33</v>
      </c>
      <c r="K2287" t="s">
        <v>437</v>
      </c>
    </row>
    <row r="2288" spans="1:11" x14ac:dyDescent="0.4">
      <c r="A2288">
        <v>13</v>
      </c>
      <c r="F2288">
        <v>129.33000000000001</v>
      </c>
      <c r="K2288" t="s">
        <v>436</v>
      </c>
    </row>
    <row r="2289" spans="1:11" x14ac:dyDescent="0.4">
      <c r="A2289">
        <v>14</v>
      </c>
      <c r="F2289">
        <v>253.72800000000001</v>
      </c>
      <c r="K2289" t="s">
        <v>435</v>
      </c>
    </row>
    <row r="2290" spans="1:11" x14ac:dyDescent="0.4">
      <c r="A2290">
        <v>15</v>
      </c>
      <c r="F2290">
        <v>141.602</v>
      </c>
      <c r="K2290" t="s">
        <v>434</v>
      </c>
    </row>
    <row r="2291" spans="1:11" x14ac:dyDescent="0.4">
      <c r="A2291">
        <v>16</v>
      </c>
      <c r="F2291">
        <v>190.637</v>
      </c>
      <c r="K2291" t="s">
        <v>433</v>
      </c>
    </row>
    <row r="2292" spans="1:11" x14ac:dyDescent="0.4">
      <c r="A2292">
        <v>17</v>
      </c>
      <c r="K2292" t="s">
        <v>432</v>
      </c>
    </row>
    <row r="2293" spans="1:11" x14ac:dyDescent="0.4">
      <c r="A2293">
        <v>18</v>
      </c>
      <c r="F2293">
        <v>73.510999999999996</v>
      </c>
      <c r="K2293" t="s">
        <v>431</v>
      </c>
    </row>
    <row r="2294" spans="1:11" x14ac:dyDescent="0.4">
      <c r="A2294">
        <v>19</v>
      </c>
      <c r="F2294">
        <v>168.77099999999999</v>
      </c>
      <c r="K2294" t="s">
        <v>430</v>
      </c>
    </row>
    <row r="2295" spans="1:11" x14ac:dyDescent="0.4">
      <c r="A2295">
        <v>20</v>
      </c>
      <c r="K2295" t="s">
        <v>429</v>
      </c>
    </row>
    <row r="2296" spans="1:11" x14ac:dyDescent="0.4">
      <c r="A2296">
        <v>21</v>
      </c>
      <c r="K2296" t="s">
        <v>428</v>
      </c>
    </row>
    <row r="2297" spans="1:11" x14ac:dyDescent="0.4">
      <c r="A2297">
        <v>22</v>
      </c>
      <c r="F2297">
        <v>163.196</v>
      </c>
      <c r="K2297" t="s">
        <v>427</v>
      </c>
    </row>
    <row r="2298" spans="1:11" x14ac:dyDescent="0.4">
      <c r="A2298">
        <v>23</v>
      </c>
      <c r="F2298">
        <v>57.780999999999999</v>
      </c>
      <c r="K2298" t="s">
        <v>426</v>
      </c>
    </row>
    <row r="2299" spans="1:11" x14ac:dyDescent="0.4">
      <c r="A2299">
        <v>24</v>
      </c>
      <c r="F2299">
        <v>191.36099999999999</v>
      </c>
      <c r="K2299" t="s">
        <v>425</v>
      </c>
    </row>
    <row r="2300" spans="1:11" x14ac:dyDescent="0.4">
      <c r="A2300">
        <v>25</v>
      </c>
      <c r="F2300">
        <v>113.81</v>
      </c>
      <c r="K2300" t="s">
        <v>424</v>
      </c>
    </row>
    <row r="2301" spans="1:11" x14ac:dyDescent="0.4">
      <c r="A2301">
        <v>26</v>
      </c>
      <c r="F2301">
        <v>85.271000000000001</v>
      </c>
      <c r="K2301" t="s">
        <v>423</v>
      </c>
    </row>
    <row r="2302" spans="1:11" x14ac:dyDescent="0.4">
      <c r="A2302">
        <v>27</v>
      </c>
      <c r="F2302">
        <v>86.066000000000003</v>
      </c>
      <c r="K2302" t="s">
        <v>422</v>
      </c>
    </row>
    <row r="2303" spans="1:11" x14ac:dyDescent="0.4">
      <c r="A2303">
        <v>28</v>
      </c>
      <c r="K2303" t="s">
        <v>421</v>
      </c>
    </row>
    <row r="2304" spans="1:11" x14ac:dyDescent="0.4">
      <c r="A2304">
        <v>29</v>
      </c>
      <c r="F2304">
        <v>43.273000000000003</v>
      </c>
      <c r="K2304" t="s">
        <v>420</v>
      </c>
    </row>
    <row r="2305" spans="1:11" x14ac:dyDescent="0.4">
      <c r="A2305">
        <v>30</v>
      </c>
      <c r="F2305">
        <v>147.53</v>
      </c>
      <c r="K2305" t="s">
        <v>419</v>
      </c>
    </row>
    <row r="2306" spans="1:11" x14ac:dyDescent="0.4">
      <c r="A2306">
        <v>31</v>
      </c>
      <c r="F2306">
        <v>100.998</v>
      </c>
      <c r="K2306" t="s">
        <v>418</v>
      </c>
    </row>
    <row r="2307" spans="1:11" x14ac:dyDescent="0.4">
      <c r="A2307">
        <v>32</v>
      </c>
      <c r="F2307">
        <v>62.627000000000002</v>
      </c>
      <c r="K2307" t="s">
        <v>417</v>
      </c>
    </row>
    <row r="2308" spans="1:11" x14ac:dyDescent="0.4">
      <c r="A2308">
        <v>33</v>
      </c>
      <c r="F2308">
        <v>116.61</v>
      </c>
      <c r="K2308" t="s">
        <v>416</v>
      </c>
    </row>
    <row r="2309" spans="1:11" x14ac:dyDescent="0.4">
      <c r="A2309">
        <v>34</v>
      </c>
      <c r="F2309">
        <v>125.41</v>
      </c>
      <c r="K2309" t="s">
        <v>415</v>
      </c>
    </row>
    <row r="2310" spans="1:11" x14ac:dyDescent="0.4">
      <c r="A2310">
        <v>35</v>
      </c>
      <c r="K2310" t="s">
        <v>414</v>
      </c>
    </row>
    <row r="2311" spans="1:11" x14ac:dyDescent="0.4">
      <c r="A2311">
        <v>36</v>
      </c>
      <c r="F2311">
        <v>54.508000000000003</v>
      </c>
      <c r="K2311" t="s">
        <v>413</v>
      </c>
    </row>
    <row r="2312" spans="1:11" x14ac:dyDescent="0.4">
      <c r="A2312">
        <v>37</v>
      </c>
      <c r="F2312">
        <v>34.034999999999997</v>
      </c>
      <c r="K2312" t="s">
        <v>412</v>
      </c>
    </row>
    <row r="2313" spans="1:11" x14ac:dyDescent="0.4">
      <c r="A2313">
        <v>38</v>
      </c>
      <c r="F2313">
        <v>29.42</v>
      </c>
      <c r="K2313" t="s">
        <v>411</v>
      </c>
    </row>
    <row r="2315" spans="1:11" x14ac:dyDescent="0.4">
      <c r="A2315" t="s">
        <v>461</v>
      </c>
    </row>
    <row r="2317" spans="1:11" x14ac:dyDescent="0.4">
      <c r="B2317" t="s">
        <v>3</v>
      </c>
      <c r="C2317" t="s">
        <v>4</v>
      </c>
      <c r="D2317" t="s">
        <v>5</v>
      </c>
      <c r="E2317" t="s">
        <v>6</v>
      </c>
      <c r="F2317" t="s">
        <v>7</v>
      </c>
      <c r="G2317" t="s">
        <v>8</v>
      </c>
      <c r="H2317" t="s">
        <v>9</v>
      </c>
      <c r="I2317" t="s">
        <v>10</v>
      </c>
      <c r="J2317" t="s">
        <v>11</v>
      </c>
      <c r="K2317" t="s">
        <v>282</v>
      </c>
    </row>
    <row r="2318" spans="1:11" x14ac:dyDescent="0.4">
      <c r="A2318">
        <v>1</v>
      </c>
      <c r="F2318">
        <v>19473.509999999998</v>
      </c>
      <c r="K2318" t="s">
        <v>448</v>
      </c>
    </row>
    <row r="2319" spans="1:11" x14ac:dyDescent="0.4">
      <c r="A2319">
        <v>2</v>
      </c>
      <c r="F2319">
        <v>13285.254999999999</v>
      </c>
      <c r="K2319" t="s">
        <v>447</v>
      </c>
    </row>
    <row r="2320" spans="1:11" x14ac:dyDescent="0.4">
      <c r="A2320">
        <v>3</v>
      </c>
      <c r="F2320">
        <v>16010.102000000001</v>
      </c>
      <c r="K2320" t="s">
        <v>446</v>
      </c>
    </row>
    <row r="2321" spans="1:11" x14ac:dyDescent="0.4">
      <c r="A2321">
        <v>4</v>
      </c>
      <c r="F2321">
        <v>14214.025</v>
      </c>
      <c r="K2321" t="s">
        <v>445</v>
      </c>
    </row>
    <row r="2322" spans="1:11" x14ac:dyDescent="0.4">
      <c r="A2322">
        <v>5</v>
      </c>
      <c r="F2322">
        <v>21931.449000000001</v>
      </c>
      <c r="K2322" t="s">
        <v>444</v>
      </c>
    </row>
    <row r="2323" spans="1:11" x14ac:dyDescent="0.4">
      <c r="A2323">
        <v>6</v>
      </c>
      <c r="F2323">
        <v>17537.508000000002</v>
      </c>
      <c r="K2323" t="s">
        <v>443</v>
      </c>
    </row>
    <row r="2324" spans="1:11" x14ac:dyDescent="0.4">
      <c r="A2324">
        <v>7</v>
      </c>
      <c r="F2324">
        <v>29293.133000000002</v>
      </c>
      <c r="K2324" t="s">
        <v>442</v>
      </c>
    </row>
    <row r="2325" spans="1:11" x14ac:dyDescent="0.4">
      <c r="A2325">
        <v>8</v>
      </c>
      <c r="F2325">
        <v>13919.142</v>
      </c>
      <c r="K2325" t="s">
        <v>441</v>
      </c>
    </row>
    <row r="2326" spans="1:11" x14ac:dyDescent="0.4">
      <c r="A2326">
        <v>9</v>
      </c>
      <c r="K2326" t="s">
        <v>440</v>
      </c>
    </row>
    <row r="2327" spans="1:11" x14ac:dyDescent="0.4">
      <c r="A2327">
        <v>10</v>
      </c>
      <c r="K2327" t="s">
        <v>439</v>
      </c>
    </row>
    <row r="2328" spans="1:11" x14ac:dyDescent="0.4">
      <c r="A2328">
        <v>11</v>
      </c>
      <c r="F2328">
        <v>5289.1940000000004</v>
      </c>
      <c r="K2328" t="s">
        <v>438</v>
      </c>
    </row>
    <row r="2329" spans="1:11" x14ac:dyDescent="0.4">
      <c r="A2329">
        <v>12</v>
      </c>
      <c r="F2329">
        <v>6667.125</v>
      </c>
      <c r="K2329" t="s">
        <v>437</v>
      </c>
    </row>
    <row r="2330" spans="1:11" x14ac:dyDescent="0.4">
      <c r="A2330">
        <v>13</v>
      </c>
      <c r="F2330">
        <v>5460.875</v>
      </c>
      <c r="K2330" t="s">
        <v>436</v>
      </c>
    </row>
    <row r="2331" spans="1:11" x14ac:dyDescent="0.4">
      <c r="A2331">
        <v>14</v>
      </c>
      <c r="F2331">
        <v>6517.9470000000001</v>
      </c>
      <c r="K2331" t="s">
        <v>435</v>
      </c>
    </row>
    <row r="2332" spans="1:11" x14ac:dyDescent="0.4">
      <c r="A2332">
        <v>15</v>
      </c>
      <c r="F2332">
        <v>6712.6419999999998</v>
      </c>
      <c r="K2332" t="s">
        <v>434</v>
      </c>
    </row>
    <row r="2333" spans="1:11" x14ac:dyDescent="0.4">
      <c r="A2333">
        <v>16</v>
      </c>
      <c r="F2333">
        <v>6363.6369999999997</v>
      </c>
      <c r="K2333" t="s">
        <v>433</v>
      </c>
    </row>
    <row r="2334" spans="1:11" x14ac:dyDescent="0.4">
      <c r="A2334">
        <v>17</v>
      </c>
      <c r="K2334" t="s">
        <v>432</v>
      </c>
    </row>
    <row r="2335" spans="1:11" x14ac:dyDescent="0.4">
      <c r="A2335">
        <v>18</v>
      </c>
      <c r="F2335">
        <v>3930.0749999999998</v>
      </c>
      <c r="K2335" t="s">
        <v>431</v>
      </c>
    </row>
    <row r="2336" spans="1:11" x14ac:dyDescent="0.4">
      <c r="A2336">
        <v>19</v>
      </c>
      <c r="F2336">
        <v>6277.9639999999999</v>
      </c>
      <c r="K2336" t="s">
        <v>430</v>
      </c>
    </row>
    <row r="2337" spans="1:11" x14ac:dyDescent="0.4">
      <c r="A2337">
        <v>20</v>
      </c>
      <c r="F2337">
        <v>2207.1190000000001</v>
      </c>
      <c r="K2337" t="s">
        <v>429</v>
      </c>
    </row>
    <row r="2338" spans="1:11" x14ac:dyDescent="0.4">
      <c r="A2338">
        <v>21</v>
      </c>
      <c r="K2338" t="s">
        <v>428</v>
      </c>
    </row>
    <row r="2339" spans="1:11" x14ac:dyDescent="0.4">
      <c r="A2339">
        <v>22</v>
      </c>
      <c r="F2339">
        <v>4603.3459999999995</v>
      </c>
      <c r="K2339" t="s">
        <v>427</v>
      </c>
    </row>
    <row r="2340" spans="1:11" x14ac:dyDescent="0.4">
      <c r="A2340">
        <v>23</v>
      </c>
      <c r="F2340">
        <v>4832.7299999999996</v>
      </c>
      <c r="K2340" t="s">
        <v>426</v>
      </c>
    </row>
    <row r="2341" spans="1:11" x14ac:dyDescent="0.4">
      <c r="A2341">
        <v>24</v>
      </c>
      <c r="F2341">
        <v>5250.1049999999996</v>
      </c>
      <c r="K2341" t="s">
        <v>425</v>
      </c>
    </row>
    <row r="2342" spans="1:11" x14ac:dyDescent="0.4">
      <c r="A2342">
        <v>25</v>
      </c>
      <c r="F2342">
        <v>4574.33</v>
      </c>
      <c r="K2342" t="s">
        <v>424</v>
      </c>
    </row>
    <row r="2343" spans="1:11" x14ac:dyDescent="0.4">
      <c r="A2343">
        <v>26</v>
      </c>
      <c r="F2343">
        <v>5271.7690000000002</v>
      </c>
      <c r="K2343" t="s">
        <v>423</v>
      </c>
    </row>
    <row r="2344" spans="1:11" x14ac:dyDescent="0.4">
      <c r="A2344">
        <v>27</v>
      </c>
      <c r="F2344">
        <v>4675.4470000000001</v>
      </c>
      <c r="K2344" t="s">
        <v>422</v>
      </c>
    </row>
    <row r="2345" spans="1:11" x14ac:dyDescent="0.4">
      <c r="A2345">
        <v>28</v>
      </c>
      <c r="K2345" t="s">
        <v>421</v>
      </c>
    </row>
    <row r="2346" spans="1:11" x14ac:dyDescent="0.4">
      <c r="A2346">
        <v>29</v>
      </c>
      <c r="F2346">
        <v>3868.886</v>
      </c>
      <c r="K2346" t="s">
        <v>420</v>
      </c>
    </row>
    <row r="2347" spans="1:11" x14ac:dyDescent="0.4">
      <c r="A2347">
        <v>30</v>
      </c>
      <c r="F2347">
        <v>5558.2560000000003</v>
      </c>
      <c r="K2347" t="s">
        <v>419</v>
      </c>
    </row>
    <row r="2348" spans="1:11" x14ac:dyDescent="0.4">
      <c r="A2348">
        <v>31</v>
      </c>
      <c r="F2348">
        <v>5019.6090000000004</v>
      </c>
      <c r="K2348" t="s">
        <v>418</v>
      </c>
    </row>
    <row r="2349" spans="1:11" x14ac:dyDescent="0.4">
      <c r="A2349">
        <v>32</v>
      </c>
      <c r="F2349">
        <v>4571.5209999999997</v>
      </c>
      <c r="K2349" t="s">
        <v>417</v>
      </c>
    </row>
    <row r="2350" spans="1:11" x14ac:dyDescent="0.4">
      <c r="A2350">
        <v>33</v>
      </c>
      <c r="F2350">
        <v>5043.4369999999999</v>
      </c>
      <c r="K2350" t="s">
        <v>416</v>
      </c>
    </row>
    <row r="2351" spans="1:11" x14ac:dyDescent="0.4">
      <c r="A2351">
        <v>34</v>
      </c>
      <c r="F2351">
        <v>5033.665</v>
      </c>
      <c r="K2351" t="s">
        <v>415</v>
      </c>
    </row>
    <row r="2352" spans="1:11" x14ac:dyDescent="0.4">
      <c r="A2352">
        <v>35</v>
      </c>
      <c r="K2352" t="s">
        <v>414</v>
      </c>
    </row>
    <row r="2353" spans="1:11" x14ac:dyDescent="0.4">
      <c r="A2353">
        <v>36</v>
      </c>
      <c r="F2353">
        <v>3966.2049999999999</v>
      </c>
      <c r="K2353" t="s">
        <v>413</v>
      </c>
    </row>
    <row r="2354" spans="1:11" x14ac:dyDescent="0.4">
      <c r="A2354">
        <v>37</v>
      </c>
      <c r="F2354">
        <v>3977.5329999999999</v>
      </c>
      <c r="K2354" t="s">
        <v>412</v>
      </c>
    </row>
    <row r="2355" spans="1:11" x14ac:dyDescent="0.4">
      <c r="A2355">
        <v>38</v>
      </c>
      <c r="F2355">
        <v>3666.0819999999999</v>
      </c>
      <c r="K2355" t="s">
        <v>411</v>
      </c>
    </row>
    <row r="2357" spans="1:11" x14ac:dyDescent="0.4">
      <c r="A2357" t="s">
        <v>460</v>
      </c>
    </row>
    <row r="2359" spans="1:11" x14ac:dyDescent="0.4">
      <c r="B2359" t="s">
        <v>3</v>
      </c>
      <c r="C2359" t="s">
        <v>4</v>
      </c>
      <c r="D2359" t="s">
        <v>5</v>
      </c>
      <c r="E2359" t="s">
        <v>6</v>
      </c>
      <c r="F2359" t="s">
        <v>7</v>
      </c>
      <c r="G2359" t="s">
        <v>8</v>
      </c>
      <c r="H2359" t="s">
        <v>9</v>
      </c>
      <c r="I2359" t="s">
        <v>10</v>
      </c>
      <c r="J2359" t="s">
        <v>11</v>
      </c>
      <c r="K2359" t="s">
        <v>282</v>
      </c>
    </row>
    <row r="2360" spans="1:11" x14ac:dyDescent="0.4">
      <c r="A2360">
        <v>1</v>
      </c>
      <c r="B2360" t="s">
        <v>12</v>
      </c>
      <c r="F2360">
        <v>1343.627</v>
      </c>
      <c r="K2360" t="s">
        <v>448</v>
      </c>
    </row>
    <row r="2361" spans="1:11" x14ac:dyDescent="0.4">
      <c r="A2361">
        <v>2</v>
      </c>
      <c r="B2361" t="s">
        <v>14</v>
      </c>
      <c r="F2361">
        <v>633.47400000000005</v>
      </c>
      <c r="K2361" t="s">
        <v>447</v>
      </c>
    </row>
    <row r="2362" spans="1:11" x14ac:dyDescent="0.4">
      <c r="A2362">
        <v>3</v>
      </c>
      <c r="B2362" t="s">
        <v>15</v>
      </c>
      <c r="F2362">
        <v>645.63699999999994</v>
      </c>
      <c r="K2362" t="s">
        <v>446</v>
      </c>
    </row>
    <row r="2363" spans="1:11" x14ac:dyDescent="0.4">
      <c r="A2363">
        <v>4</v>
      </c>
      <c r="B2363" t="s">
        <v>17</v>
      </c>
      <c r="F2363">
        <v>750.96400000000006</v>
      </c>
      <c r="K2363" t="s">
        <v>445</v>
      </c>
    </row>
    <row r="2364" spans="1:11" x14ac:dyDescent="0.4">
      <c r="A2364">
        <v>5</v>
      </c>
      <c r="B2364" t="s">
        <v>18</v>
      </c>
      <c r="F2364">
        <v>827.30499999999995</v>
      </c>
      <c r="K2364" t="s">
        <v>444</v>
      </c>
    </row>
    <row r="2365" spans="1:11" x14ac:dyDescent="0.4">
      <c r="A2365">
        <v>6</v>
      </c>
      <c r="B2365" t="s">
        <v>19</v>
      </c>
      <c r="F2365">
        <v>802.20399999999995</v>
      </c>
      <c r="K2365" t="s">
        <v>443</v>
      </c>
    </row>
    <row r="2366" spans="1:11" x14ac:dyDescent="0.4">
      <c r="A2366">
        <v>7</v>
      </c>
      <c r="B2366" t="s">
        <v>20</v>
      </c>
      <c r="F2366">
        <v>1562.616</v>
      </c>
      <c r="K2366" t="s">
        <v>442</v>
      </c>
    </row>
    <row r="2367" spans="1:11" x14ac:dyDescent="0.4">
      <c r="A2367">
        <v>8</v>
      </c>
      <c r="B2367" t="s">
        <v>21</v>
      </c>
      <c r="F2367">
        <v>611.33399999999995</v>
      </c>
      <c r="K2367" t="s">
        <v>441</v>
      </c>
    </row>
    <row r="2368" spans="1:11" x14ac:dyDescent="0.4">
      <c r="A2368">
        <v>9</v>
      </c>
      <c r="B2368" t="s">
        <v>22</v>
      </c>
      <c r="D2368">
        <v>14.28</v>
      </c>
      <c r="E2368">
        <v>0.13100000000000001</v>
      </c>
      <c r="G2368">
        <v>1</v>
      </c>
      <c r="H2368" t="s">
        <v>13</v>
      </c>
      <c r="K2368" t="s">
        <v>440</v>
      </c>
    </row>
    <row r="2369" spans="1:11" x14ac:dyDescent="0.4">
      <c r="A2369">
        <v>10</v>
      </c>
      <c r="B2369" t="s">
        <v>22</v>
      </c>
      <c r="K2369" t="s">
        <v>439</v>
      </c>
    </row>
    <row r="2370" spans="1:11" x14ac:dyDescent="0.4">
      <c r="A2370">
        <v>11</v>
      </c>
      <c r="B2370" t="s">
        <v>24</v>
      </c>
      <c r="F2370">
        <v>235.495</v>
      </c>
      <c r="K2370" t="s">
        <v>438</v>
      </c>
    </row>
    <row r="2371" spans="1:11" x14ac:dyDescent="0.4">
      <c r="A2371">
        <v>12</v>
      </c>
      <c r="B2371" t="s">
        <v>25</v>
      </c>
      <c r="F2371">
        <v>273.33</v>
      </c>
      <c r="K2371" t="s">
        <v>437</v>
      </c>
    </row>
    <row r="2372" spans="1:11" x14ac:dyDescent="0.4">
      <c r="A2372">
        <v>13</v>
      </c>
      <c r="B2372" t="s">
        <v>26</v>
      </c>
      <c r="F2372">
        <v>129.33000000000001</v>
      </c>
      <c r="K2372" t="s">
        <v>436</v>
      </c>
    </row>
    <row r="2373" spans="1:11" x14ac:dyDescent="0.4">
      <c r="A2373">
        <v>14</v>
      </c>
      <c r="B2373" t="s">
        <v>27</v>
      </c>
      <c r="F2373">
        <v>253.72800000000001</v>
      </c>
      <c r="K2373" t="s">
        <v>435</v>
      </c>
    </row>
    <row r="2374" spans="1:11" x14ac:dyDescent="0.4">
      <c r="A2374">
        <v>15</v>
      </c>
      <c r="B2374" t="s">
        <v>28</v>
      </c>
      <c r="D2374">
        <v>14.5</v>
      </c>
      <c r="E2374">
        <v>0.36499999999999999</v>
      </c>
      <c r="F2374">
        <v>141.602</v>
      </c>
      <c r="G2374">
        <v>3</v>
      </c>
      <c r="H2374" t="s">
        <v>13</v>
      </c>
      <c r="K2374" t="s">
        <v>434</v>
      </c>
    </row>
    <row r="2375" spans="1:11" x14ac:dyDescent="0.4">
      <c r="A2375">
        <v>16</v>
      </c>
      <c r="B2375" t="s">
        <v>29</v>
      </c>
      <c r="F2375">
        <v>190.637</v>
      </c>
      <c r="K2375" t="s">
        <v>433</v>
      </c>
    </row>
    <row r="2376" spans="1:11" x14ac:dyDescent="0.4">
      <c r="A2376">
        <v>17</v>
      </c>
      <c r="B2376" t="s">
        <v>22</v>
      </c>
      <c r="K2376" t="s">
        <v>432</v>
      </c>
    </row>
    <row r="2377" spans="1:11" x14ac:dyDescent="0.4">
      <c r="A2377">
        <v>18</v>
      </c>
      <c r="B2377" t="s">
        <v>173</v>
      </c>
      <c r="F2377">
        <v>73.510999999999996</v>
      </c>
      <c r="K2377" t="s">
        <v>431</v>
      </c>
    </row>
    <row r="2378" spans="1:11" x14ac:dyDescent="0.4">
      <c r="A2378">
        <v>19</v>
      </c>
      <c r="B2378" t="s">
        <v>172</v>
      </c>
      <c r="F2378">
        <v>168.77099999999999</v>
      </c>
      <c r="K2378" t="s">
        <v>430</v>
      </c>
    </row>
    <row r="2379" spans="1:11" x14ac:dyDescent="0.4">
      <c r="A2379">
        <v>20</v>
      </c>
      <c r="B2379" t="s">
        <v>171</v>
      </c>
      <c r="K2379" t="s">
        <v>429</v>
      </c>
    </row>
    <row r="2380" spans="1:11" x14ac:dyDescent="0.4">
      <c r="A2380">
        <v>21</v>
      </c>
      <c r="B2380" t="s">
        <v>22</v>
      </c>
      <c r="K2380" t="s">
        <v>428</v>
      </c>
    </row>
    <row r="2381" spans="1:11" x14ac:dyDescent="0.4">
      <c r="A2381">
        <v>22</v>
      </c>
      <c r="B2381" t="s">
        <v>170</v>
      </c>
      <c r="F2381">
        <v>163.196</v>
      </c>
      <c r="K2381" t="s">
        <v>427</v>
      </c>
    </row>
    <row r="2382" spans="1:11" x14ac:dyDescent="0.4">
      <c r="A2382">
        <v>23</v>
      </c>
      <c r="B2382" t="s">
        <v>169</v>
      </c>
      <c r="F2382">
        <v>57.780999999999999</v>
      </c>
      <c r="K2382" t="s">
        <v>426</v>
      </c>
    </row>
    <row r="2383" spans="1:11" x14ac:dyDescent="0.4">
      <c r="A2383">
        <v>24</v>
      </c>
      <c r="B2383" t="s">
        <v>168</v>
      </c>
      <c r="F2383">
        <v>191.36099999999999</v>
      </c>
      <c r="K2383" t="s">
        <v>425</v>
      </c>
    </row>
    <row r="2384" spans="1:11" x14ac:dyDescent="0.4">
      <c r="A2384">
        <v>25</v>
      </c>
      <c r="B2384" t="s">
        <v>167</v>
      </c>
      <c r="F2384">
        <v>113.81</v>
      </c>
      <c r="K2384" t="s">
        <v>424</v>
      </c>
    </row>
    <row r="2385" spans="1:11" x14ac:dyDescent="0.4">
      <c r="A2385">
        <v>26</v>
      </c>
      <c r="B2385" t="s">
        <v>166</v>
      </c>
      <c r="F2385">
        <v>85.271000000000001</v>
      </c>
      <c r="K2385" t="s">
        <v>423</v>
      </c>
    </row>
    <row r="2386" spans="1:11" x14ac:dyDescent="0.4">
      <c r="A2386">
        <v>27</v>
      </c>
      <c r="B2386" t="s">
        <v>165</v>
      </c>
      <c r="F2386">
        <v>86.066000000000003</v>
      </c>
      <c r="K2386" t="s">
        <v>422</v>
      </c>
    </row>
    <row r="2387" spans="1:11" x14ac:dyDescent="0.4">
      <c r="A2387">
        <v>28</v>
      </c>
      <c r="B2387" t="s">
        <v>22</v>
      </c>
      <c r="K2387" t="s">
        <v>421</v>
      </c>
    </row>
    <row r="2388" spans="1:11" x14ac:dyDescent="0.4">
      <c r="A2388">
        <v>29</v>
      </c>
      <c r="B2388" t="s">
        <v>164</v>
      </c>
      <c r="F2388">
        <v>43.273000000000003</v>
      </c>
      <c r="K2388" t="s">
        <v>420</v>
      </c>
    </row>
    <row r="2389" spans="1:11" x14ac:dyDescent="0.4">
      <c r="A2389">
        <v>30</v>
      </c>
      <c r="B2389" t="s">
        <v>163</v>
      </c>
      <c r="F2389">
        <v>147.53</v>
      </c>
      <c r="K2389" t="s">
        <v>419</v>
      </c>
    </row>
    <row r="2390" spans="1:11" x14ac:dyDescent="0.4">
      <c r="A2390">
        <v>31</v>
      </c>
      <c r="B2390" t="s">
        <v>162</v>
      </c>
      <c r="F2390">
        <v>100.998</v>
      </c>
      <c r="K2390" t="s">
        <v>418</v>
      </c>
    </row>
    <row r="2391" spans="1:11" x14ac:dyDescent="0.4">
      <c r="A2391">
        <v>32</v>
      </c>
      <c r="B2391" t="s">
        <v>161</v>
      </c>
      <c r="F2391">
        <v>62.627000000000002</v>
      </c>
      <c r="K2391" t="s">
        <v>417</v>
      </c>
    </row>
    <row r="2392" spans="1:11" x14ac:dyDescent="0.4">
      <c r="A2392">
        <v>33</v>
      </c>
      <c r="B2392" t="s">
        <v>160</v>
      </c>
      <c r="F2392">
        <v>116.61</v>
      </c>
      <c r="K2392" t="s">
        <v>416</v>
      </c>
    </row>
    <row r="2393" spans="1:11" x14ac:dyDescent="0.4">
      <c r="A2393">
        <v>34</v>
      </c>
      <c r="B2393" t="s">
        <v>159</v>
      </c>
      <c r="F2393">
        <v>125.41</v>
      </c>
      <c r="K2393" t="s">
        <v>415</v>
      </c>
    </row>
    <row r="2394" spans="1:11" x14ac:dyDescent="0.4">
      <c r="A2394">
        <v>35</v>
      </c>
      <c r="B2394" t="s">
        <v>22</v>
      </c>
      <c r="K2394" t="s">
        <v>414</v>
      </c>
    </row>
    <row r="2395" spans="1:11" x14ac:dyDescent="0.4">
      <c r="A2395">
        <v>36</v>
      </c>
      <c r="B2395" t="s">
        <v>158</v>
      </c>
      <c r="F2395">
        <v>54.508000000000003</v>
      </c>
      <c r="K2395" t="s">
        <v>413</v>
      </c>
    </row>
    <row r="2396" spans="1:11" x14ac:dyDescent="0.4">
      <c r="A2396">
        <v>37</v>
      </c>
      <c r="B2396" t="s">
        <v>157</v>
      </c>
      <c r="F2396">
        <v>34.034999999999997</v>
      </c>
      <c r="K2396" t="s">
        <v>412</v>
      </c>
    </row>
    <row r="2397" spans="1:11" x14ac:dyDescent="0.4">
      <c r="A2397">
        <v>38</v>
      </c>
      <c r="B2397" t="s">
        <v>156</v>
      </c>
      <c r="F2397">
        <v>29.42</v>
      </c>
      <c r="K2397" t="s">
        <v>411</v>
      </c>
    </row>
    <row r="2399" spans="1:11" x14ac:dyDescent="0.4">
      <c r="A2399" t="s">
        <v>459</v>
      </c>
    </row>
    <row r="2401" spans="1:11" x14ac:dyDescent="0.4">
      <c r="B2401" t="s">
        <v>3</v>
      </c>
      <c r="C2401" t="s">
        <v>4</v>
      </c>
      <c r="D2401" t="s">
        <v>5</v>
      </c>
      <c r="E2401" t="s">
        <v>6</v>
      </c>
      <c r="F2401" t="s">
        <v>7</v>
      </c>
      <c r="G2401" t="s">
        <v>8</v>
      </c>
      <c r="H2401" t="s">
        <v>9</v>
      </c>
      <c r="I2401" t="s">
        <v>10</v>
      </c>
      <c r="J2401" t="s">
        <v>11</v>
      </c>
      <c r="K2401" t="s">
        <v>282</v>
      </c>
    </row>
    <row r="2402" spans="1:11" x14ac:dyDescent="0.4">
      <c r="A2402">
        <v>1</v>
      </c>
      <c r="F2402">
        <v>1343.627</v>
      </c>
      <c r="K2402" t="s">
        <v>448</v>
      </c>
    </row>
    <row r="2403" spans="1:11" x14ac:dyDescent="0.4">
      <c r="A2403">
        <v>2</v>
      </c>
      <c r="F2403">
        <v>633.47400000000005</v>
      </c>
      <c r="K2403" t="s">
        <v>447</v>
      </c>
    </row>
    <row r="2404" spans="1:11" x14ac:dyDescent="0.4">
      <c r="A2404">
        <v>3</v>
      </c>
      <c r="F2404">
        <v>645.63699999999994</v>
      </c>
      <c r="K2404" t="s">
        <v>446</v>
      </c>
    </row>
    <row r="2405" spans="1:11" x14ac:dyDescent="0.4">
      <c r="A2405">
        <v>4</v>
      </c>
      <c r="F2405">
        <v>750.96400000000006</v>
      </c>
      <c r="K2405" t="s">
        <v>445</v>
      </c>
    </row>
    <row r="2406" spans="1:11" x14ac:dyDescent="0.4">
      <c r="A2406">
        <v>5</v>
      </c>
      <c r="F2406">
        <v>827.30499999999995</v>
      </c>
      <c r="K2406" t="s">
        <v>444</v>
      </c>
    </row>
    <row r="2407" spans="1:11" x14ac:dyDescent="0.4">
      <c r="A2407">
        <v>6</v>
      </c>
      <c r="F2407">
        <v>802.20399999999995</v>
      </c>
      <c r="K2407" t="s">
        <v>443</v>
      </c>
    </row>
    <row r="2408" spans="1:11" x14ac:dyDescent="0.4">
      <c r="A2408">
        <v>7</v>
      </c>
      <c r="F2408">
        <v>1562.616</v>
      </c>
      <c r="K2408" t="s">
        <v>442</v>
      </c>
    </row>
    <row r="2409" spans="1:11" x14ac:dyDescent="0.4">
      <c r="A2409">
        <v>8</v>
      </c>
      <c r="F2409">
        <v>611.33399999999995</v>
      </c>
      <c r="K2409" t="s">
        <v>441</v>
      </c>
    </row>
    <row r="2410" spans="1:11" x14ac:dyDescent="0.4">
      <c r="A2410">
        <v>9</v>
      </c>
      <c r="K2410" t="s">
        <v>440</v>
      </c>
    </row>
    <row r="2411" spans="1:11" x14ac:dyDescent="0.4">
      <c r="A2411">
        <v>10</v>
      </c>
      <c r="K2411" t="s">
        <v>439</v>
      </c>
    </row>
    <row r="2412" spans="1:11" x14ac:dyDescent="0.4">
      <c r="A2412">
        <v>11</v>
      </c>
      <c r="F2412">
        <v>235.495</v>
      </c>
      <c r="K2412" t="s">
        <v>438</v>
      </c>
    </row>
    <row r="2413" spans="1:11" x14ac:dyDescent="0.4">
      <c r="A2413">
        <v>12</v>
      </c>
      <c r="F2413">
        <v>273.33</v>
      </c>
      <c r="K2413" t="s">
        <v>437</v>
      </c>
    </row>
    <row r="2414" spans="1:11" x14ac:dyDescent="0.4">
      <c r="A2414">
        <v>13</v>
      </c>
      <c r="F2414">
        <v>129.33000000000001</v>
      </c>
      <c r="K2414" t="s">
        <v>436</v>
      </c>
    </row>
    <row r="2415" spans="1:11" x14ac:dyDescent="0.4">
      <c r="A2415">
        <v>14</v>
      </c>
      <c r="F2415">
        <v>253.72800000000001</v>
      </c>
      <c r="K2415" t="s">
        <v>435</v>
      </c>
    </row>
    <row r="2416" spans="1:11" x14ac:dyDescent="0.4">
      <c r="A2416">
        <v>15</v>
      </c>
      <c r="F2416">
        <v>141.602</v>
      </c>
      <c r="K2416" t="s">
        <v>434</v>
      </c>
    </row>
    <row r="2417" spans="1:11" x14ac:dyDescent="0.4">
      <c r="A2417">
        <v>16</v>
      </c>
      <c r="F2417">
        <v>190.637</v>
      </c>
      <c r="K2417" t="s">
        <v>433</v>
      </c>
    </row>
    <row r="2418" spans="1:11" x14ac:dyDescent="0.4">
      <c r="A2418">
        <v>17</v>
      </c>
      <c r="K2418" t="s">
        <v>432</v>
      </c>
    </row>
    <row r="2419" spans="1:11" x14ac:dyDescent="0.4">
      <c r="A2419">
        <v>18</v>
      </c>
      <c r="F2419">
        <v>73.510999999999996</v>
      </c>
      <c r="K2419" t="s">
        <v>431</v>
      </c>
    </row>
    <row r="2420" spans="1:11" x14ac:dyDescent="0.4">
      <c r="A2420">
        <v>19</v>
      </c>
      <c r="F2420">
        <v>168.77099999999999</v>
      </c>
      <c r="K2420" t="s">
        <v>430</v>
      </c>
    </row>
    <row r="2421" spans="1:11" x14ac:dyDescent="0.4">
      <c r="A2421">
        <v>20</v>
      </c>
      <c r="K2421" t="s">
        <v>429</v>
      </c>
    </row>
    <row r="2422" spans="1:11" x14ac:dyDescent="0.4">
      <c r="A2422">
        <v>21</v>
      </c>
      <c r="K2422" t="s">
        <v>428</v>
      </c>
    </row>
    <row r="2423" spans="1:11" x14ac:dyDescent="0.4">
      <c r="A2423">
        <v>22</v>
      </c>
      <c r="F2423">
        <v>163.196</v>
      </c>
      <c r="K2423" t="s">
        <v>427</v>
      </c>
    </row>
    <row r="2424" spans="1:11" x14ac:dyDescent="0.4">
      <c r="A2424">
        <v>23</v>
      </c>
      <c r="F2424">
        <v>57.780999999999999</v>
      </c>
      <c r="K2424" t="s">
        <v>426</v>
      </c>
    </row>
    <row r="2425" spans="1:11" x14ac:dyDescent="0.4">
      <c r="A2425">
        <v>24</v>
      </c>
      <c r="F2425">
        <v>191.36099999999999</v>
      </c>
      <c r="K2425" t="s">
        <v>425</v>
      </c>
    </row>
    <row r="2426" spans="1:11" x14ac:dyDescent="0.4">
      <c r="A2426">
        <v>25</v>
      </c>
      <c r="F2426">
        <v>113.81</v>
      </c>
      <c r="K2426" t="s">
        <v>424</v>
      </c>
    </row>
    <row r="2427" spans="1:11" x14ac:dyDescent="0.4">
      <c r="A2427">
        <v>26</v>
      </c>
      <c r="F2427">
        <v>85.271000000000001</v>
      </c>
      <c r="K2427" t="s">
        <v>423</v>
      </c>
    </row>
    <row r="2428" spans="1:11" x14ac:dyDescent="0.4">
      <c r="A2428">
        <v>27</v>
      </c>
      <c r="F2428">
        <v>86.066000000000003</v>
      </c>
      <c r="K2428" t="s">
        <v>422</v>
      </c>
    </row>
    <row r="2429" spans="1:11" x14ac:dyDescent="0.4">
      <c r="A2429">
        <v>28</v>
      </c>
      <c r="K2429" t="s">
        <v>421</v>
      </c>
    </row>
    <row r="2430" spans="1:11" x14ac:dyDescent="0.4">
      <c r="A2430">
        <v>29</v>
      </c>
      <c r="F2430">
        <v>43.273000000000003</v>
      </c>
      <c r="K2430" t="s">
        <v>420</v>
      </c>
    </row>
    <row r="2431" spans="1:11" x14ac:dyDescent="0.4">
      <c r="A2431">
        <v>30</v>
      </c>
      <c r="F2431">
        <v>147.53</v>
      </c>
      <c r="K2431" t="s">
        <v>419</v>
      </c>
    </row>
    <row r="2432" spans="1:11" x14ac:dyDescent="0.4">
      <c r="A2432">
        <v>31</v>
      </c>
      <c r="F2432">
        <v>100.998</v>
      </c>
      <c r="K2432" t="s">
        <v>418</v>
      </c>
    </row>
    <row r="2433" spans="1:11" x14ac:dyDescent="0.4">
      <c r="A2433">
        <v>32</v>
      </c>
      <c r="F2433">
        <v>62.627000000000002</v>
      </c>
      <c r="K2433" t="s">
        <v>417</v>
      </c>
    </row>
    <row r="2434" spans="1:11" x14ac:dyDescent="0.4">
      <c r="A2434">
        <v>33</v>
      </c>
      <c r="F2434">
        <v>116.61</v>
      </c>
      <c r="K2434" t="s">
        <v>416</v>
      </c>
    </row>
    <row r="2435" spans="1:11" x14ac:dyDescent="0.4">
      <c r="A2435">
        <v>34</v>
      </c>
      <c r="F2435">
        <v>125.41</v>
      </c>
      <c r="K2435" t="s">
        <v>415</v>
      </c>
    </row>
    <row r="2436" spans="1:11" x14ac:dyDescent="0.4">
      <c r="A2436">
        <v>35</v>
      </c>
      <c r="K2436" t="s">
        <v>414</v>
      </c>
    </row>
    <row r="2437" spans="1:11" x14ac:dyDescent="0.4">
      <c r="A2437">
        <v>36</v>
      </c>
      <c r="F2437">
        <v>54.508000000000003</v>
      </c>
      <c r="K2437" t="s">
        <v>413</v>
      </c>
    </row>
    <row r="2438" spans="1:11" x14ac:dyDescent="0.4">
      <c r="A2438">
        <v>37</v>
      </c>
      <c r="F2438">
        <v>34.034999999999997</v>
      </c>
      <c r="K2438" t="s">
        <v>412</v>
      </c>
    </row>
    <row r="2439" spans="1:11" x14ac:dyDescent="0.4">
      <c r="A2439">
        <v>38</v>
      </c>
      <c r="F2439">
        <v>29.42</v>
      </c>
      <c r="K2439" t="s">
        <v>411</v>
      </c>
    </row>
    <row r="2441" spans="1:11" x14ac:dyDescent="0.4">
      <c r="A2441" t="s">
        <v>458</v>
      </c>
    </row>
    <row r="2443" spans="1:11" x14ac:dyDescent="0.4">
      <c r="B2443" t="s">
        <v>3</v>
      </c>
      <c r="C2443" t="s">
        <v>4</v>
      </c>
      <c r="D2443" t="s">
        <v>5</v>
      </c>
      <c r="E2443" t="s">
        <v>6</v>
      </c>
      <c r="F2443" t="s">
        <v>7</v>
      </c>
      <c r="G2443" t="s">
        <v>8</v>
      </c>
      <c r="H2443" t="s">
        <v>9</v>
      </c>
      <c r="I2443" t="s">
        <v>10</v>
      </c>
      <c r="J2443" t="s">
        <v>11</v>
      </c>
      <c r="K2443" t="s">
        <v>282</v>
      </c>
    </row>
    <row r="2444" spans="1:11" x14ac:dyDescent="0.4">
      <c r="A2444">
        <v>1</v>
      </c>
      <c r="F2444">
        <v>19473.509999999998</v>
      </c>
      <c r="K2444" t="s">
        <v>448</v>
      </c>
    </row>
    <row r="2445" spans="1:11" x14ac:dyDescent="0.4">
      <c r="A2445">
        <v>2</v>
      </c>
      <c r="F2445">
        <v>13285.254999999999</v>
      </c>
      <c r="K2445" t="s">
        <v>447</v>
      </c>
    </row>
    <row r="2446" spans="1:11" x14ac:dyDescent="0.4">
      <c r="A2446">
        <v>3</v>
      </c>
      <c r="F2446">
        <v>16010.102000000001</v>
      </c>
      <c r="K2446" t="s">
        <v>446</v>
      </c>
    </row>
    <row r="2447" spans="1:11" x14ac:dyDescent="0.4">
      <c r="A2447">
        <v>4</v>
      </c>
      <c r="F2447">
        <v>14214.025</v>
      </c>
      <c r="K2447" t="s">
        <v>445</v>
      </c>
    </row>
    <row r="2448" spans="1:11" x14ac:dyDescent="0.4">
      <c r="A2448">
        <v>5</v>
      </c>
      <c r="F2448">
        <v>21931.449000000001</v>
      </c>
      <c r="K2448" t="s">
        <v>444</v>
      </c>
    </row>
    <row r="2449" spans="1:11" x14ac:dyDescent="0.4">
      <c r="A2449">
        <v>6</v>
      </c>
      <c r="F2449">
        <v>17537.508000000002</v>
      </c>
      <c r="K2449" t="s">
        <v>443</v>
      </c>
    </row>
    <row r="2450" spans="1:11" x14ac:dyDescent="0.4">
      <c r="A2450">
        <v>7</v>
      </c>
      <c r="F2450">
        <v>29293.133000000002</v>
      </c>
      <c r="K2450" t="s">
        <v>442</v>
      </c>
    </row>
    <row r="2451" spans="1:11" x14ac:dyDescent="0.4">
      <c r="A2451">
        <v>8</v>
      </c>
      <c r="F2451">
        <v>13919.142</v>
      </c>
      <c r="K2451" t="s">
        <v>441</v>
      </c>
    </row>
    <row r="2452" spans="1:11" x14ac:dyDescent="0.4">
      <c r="A2452">
        <v>9</v>
      </c>
      <c r="K2452" t="s">
        <v>440</v>
      </c>
    </row>
    <row r="2453" spans="1:11" x14ac:dyDescent="0.4">
      <c r="A2453">
        <v>10</v>
      </c>
      <c r="K2453" t="s">
        <v>439</v>
      </c>
    </row>
    <row r="2454" spans="1:11" x14ac:dyDescent="0.4">
      <c r="A2454">
        <v>11</v>
      </c>
      <c r="F2454">
        <v>5289.1940000000004</v>
      </c>
      <c r="K2454" t="s">
        <v>438</v>
      </c>
    </row>
    <row r="2455" spans="1:11" x14ac:dyDescent="0.4">
      <c r="A2455">
        <v>12</v>
      </c>
      <c r="F2455">
        <v>6667.125</v>
      </c>
      <c r="K2455" t="s">
        <v>437</v>
      </c>
    </row>
    <row r="2456" spans="1:11" x14ac:dyDescent="0.4">
      <c r="A2456">
        <v>13</v>
      </c>
      <c r="F2456">
        <v>5460.875</v>
      </c>
      <c r="K2456" t="s">
        <v>436</v>
      </c>
    </row>
    <row r="2457" spans="1:11" x14ac:dyDescent="0.4">
      <c r="A2457">
        <v>14</v>
      </c>
      <c r="F2457">
        <v>6517.9470000000001</v>
      </c>
      <c r="K2457" t="s">
        <v>435</v>
      </c>
    </row>
    <row r="2458" spans="1:11" x14ac:dyDescent="0.4">
      <c r="A2458">
        <v>15</v>
      </c>
      <c r="F2458">
        <v>6712.6419999999998</v>
      </c>
      <c r="K2458" t="s">
        <v>434</v>
      </c>
    </row>
    <row r="2459" spans="1:11" x14ac:dyDescent="0.4">
      <c r="A2459">
        <v>16</v>
      </c>
      <c r="F2459">
        <v>6363.6369999999997</v>
      </c>
      <c r="K2459" t="s">
        <v>433</v>
      </c>
    </row>
    <row r="2460" spans="1:11" x14ac:dyDescent="0.4">
      <c r="A2460">
        <v>17</v>
      </c>
      <c r="K2460" t="s">
        <v>432</v>
      </c>
    </row>
    <row r="2461" spans="1:11" x14ac:dyDescent="0.4">
      <c r="A2461">
        <v>18</v>
      </c>
      <c r="F2461">
        <v>3930.0749999999998</v>
      </c>
      <c r="K2461" t="s">
        <v>431</v>
      </c>
    </row>
    <row r="2462" spans="1:11" x14ac:dyDescent="0.4">
      <c r="A2462">
        <v>19</v>
      </c>
      <c r="F2462">
        <v>6277.9639999999999</v>
      </c>
      <c r="K2462" t="s">
        <v>430</v>
      </c>
    </row>
    <row r="2463" spans="1:11" x14ac:dyDescent="0.4">
      <c r="A2463">
        <v>20</v>
      </c>
      <c r="F2463">
        <v>2207.1190000000001</v>
      </c>
      <c r="K2463" t="s">
        <v>429</v>
      </c>
    </row>
    <row r="2464" spans="1:11" x14ac:dyDescent="0.4">
      <c r="A2464">
        <v>21</v>
      </c>
      <c r="K2464" t="s">
        <v>428</v>
      </c>
    </row>
    <row r="2465" spans="1:11" x14ac:dyDescent="0.4">
      <c r="A2465">
        <v>22</v>
      </c>
      <c r="F2465">
        <v>4603.3459999999995</v>
      </c>
      <c r="K2465" t="s">
        <v>427</v>
      </c>
    </row>
    <row r="2466" spans="1:11" x14ac:dyDescent="0.4">
      <c r="A2466">
        <v>23</v>
      </c>
      <c r="F2466">
        <v>4832.7299999999996</v>
      </c>
      <c r="K2466" t="s">
        <v>426</v>
      </c>
    </row>
    <row r="2467" spans="1:11" x14ac:dyDescent="0.4">
      <c r="A2467">
        <v>24</v>
      </c>
      <c r="F2467">
        <v>5250.1049999999996</v>
      </c>
      <c r="K2467" t="s">
        <v>425</v>
      </c>
    </row>
    <row r="2468" spans="1:11" x14ac:dyDescent="0.4">
      <c r="A2468">
        <v>25</v>
      </c>
      <c r="F2468">
        <v>4574.33</v>
      </c>
      <c r="K2468" t="s">
        <v>424</v>
      </c>
    </row>
    <row r="2469" spans="1:11" x14ac:dyDescent="0.4">
      <c r="A2469">
        <v>26</v>
      </c>
      <c r="F2469">
        <v>5271.7690000000002</v>
      </c>
      <c r="K2469" t="s">
        <v>423</v>
      </c>
    </row>
    <row r="2470" spans="1:11" x14ac:dyDescent="0.4">
      <c r="A2470">
        <v>27</v>
      </c>
      <c r="F2470">
        <v>4675.4470000000001</v>
      </c>
      <c r="K2470" t="s">
        <v>422</v>
      </c>
    </row>
    <row r="2471" spans="1:11" x14ac:dyDescent="0.4">
      <c r="A2471">
        <v>28</v>
      </c>
      <c r="K2471" t="s">
        <v>421</v>
      </c>
    </row>
    <row r="2472" spans="1:11" x14ac:dyDescent="0.4">
      <c r="A2472">
        <v>29</v>
      </c>
      <c r="F2472">
        <v>3868.886</v>
      </c>
      <c r="K2472" t="s">
        <v>420</v>
      </c>
    </row>
    <row r="2473" spans="1:11" x14ac:dyDescent="0.4">
      <c r="A2473">
        <v>30</v>
      </c>
      <c r="F2473">
        <v>5558.2560000000003</v>
      </c>
      <c r="K2473" t="s">
        <v>419</v>
      </c>
    </row>
    <row r="2474" spans="1:11" x14ac:dyDescent="0.4">
      <c r="A2474">
        <v>31</v>
      </c>
      <c r="F2474">
        <v>5019.6090000000004</v>
      </c>
      <c r="K2474" t="s">
        <v>418</v>
      </c>
    </row>
    <row r="2475" spans="1:11" x14ac:dyDescent="0.4">
      <c r="A2475">
        <v>32</v>
      </c>
      <c r="F2475">
        <v>4571.5209999999997</v>
      </c>
      <c r="K2475" t="s">
        <v>417</v>
      </c>
    </row>
    <row r="2476" spans="1:11" x14ac:dyDescent="0.4">
      <c r="A2476">
        <v>33</v>
      </c>
      <c r="F2476">
        <v>5043.4369999999999</v>
      </c>
      <c r="K2476" t="s">
        <v>416</v>
      </c>
    </row>
    <row r="2477" spans="1:11" x14ac:dyDescent="0.4">
      <c r="A2477">
        <v>34</v>
      </c>
      <c r="F2477">
        <v>5033.665</v>
      </c>
      <c r="K2477" t="s">
        <v>415</v>
      </c>
    </row>
    <row r="2478" spans="1:11" x14ac:dyDescent="0.4">
      <c r="A2478">
        <v>35</v>
      </c>
      <c r="K2478" t="s">
        <v>414</v>
      </c>
    </row>
    <row r="2479" spans="1:11" x14ac:dyDescent="0.4">
      <c r="A2479">
        <v>36</v>
      </c>
      <c r="F2479">
        <v>3966.2049999999999</v>
      </c>
      <c r="K2479" t="s">
        <v>413</v>
      </c>
    </row>
    <row r="2480" spans="1:11" x14ac:dyDescent="0.4">
      <c r="A2480">
        <v>37</v>
      </c>
      <c r="F2480">
        <v>3977.5329999999999</v>
      </c>
      <c r="K2480" t="s">
        <v>412</v>
      </c>
    </row>
    <row r="2481" spans="1:11" x14ac:dyDescent="0.4">
      <c r="A2481">
        <v>38</v>
      </c>
      <c r="F2481">
        <v>3666.0819999999999</v>
      </c>
      <c r="K2481" t="s">
        <v>411</v>
      </c>
    </row>
    <row r="2483" spans="1:11" x14ac:dyDescent="0.4">
      <c r="A2483" t="s">
        <v>457</v>
      </c>
    </row>
    <row r="2485" spans="1:11" x14ac:dyDescent="0.4">
      <c r="B2485" t="s">
        <v>3</v>
      </c>
      <c r="C2485" t="s">
        <v>4</v>
      </c>
      <c r="D2485" t="s">
        <v>5</v>
      </c>
      <c r="E2485" t="s">
        <v>6</v>
      </c>
      <c r="F2485" t="s">
        <v>7</v>
      </c>
      <c r="G2485" t="s">
        <v>8</v>
      </c>
      <c r="H2485" t="s">
        <v>9</v>
      </c>
      <c r="I2485" t="s">
        <v>10</v>
      </c>
      <c r="J2485" t="s">
        <v>11</v>
      </c>
      <c r="K2485" t="s">
        <v>282</v>
      </c>
    </row>
    <row r="2486" spans="1:11" x14ac:dyDescent="0.4">
      <c r="A2486">
        <v>1</v>
      </c>
      <c r="B2486" t="s">
        <v>12</v>
      </c>
      <c r="F2486">
        <v>1343.627</v>
      </c>
      <c r="K2486" t="s">
        <v>448</v>
      </c>
    </row>
    <row r="2487" spans="1:11" x14ac:dyDescent="0.4">
      <c r="A2487">
        <v>2</v>
      </c>
      <c r="B2487" t="s">
        <v>14</v>
      </c>
      <c r="F2487">
        <v>633.47400000000005</v>
      </c>
      <c r="K2487" t="s">
        <v>447</v>
      </c>
    </row>
    <row r="2488" spans="1:11" x14ac:dyDescent="0.4">
      <c r="A2488">
        <v>3</v>
      </c>
      <c r="B2488" t="s">
        <v>15</v>
      </c>
      <c r="F2488">
        <v>645.63699999999994</v>
      </c>
      <c r="K2488" t="s">
        <v>446</v>
      </c>
    </row>
    <row r="2489" spans="1:11" x14ac:dyDescent="0.4">
      <c r="A2489">
        <v>4</v>
      </c>
      <c r="B2489" t="s">
        <v>17</v>
      </c>
      <c r="F2489">
        <v>750.96400000000006</v>
      </c>
      <c r="K2489" t="s">
        <v>445</v>
      </c>
    </row>
    <row r="2490" spans="1:11" x14ac:dyDescent="0.4">
      <c r="A2490">
        <v>5</v>
      </c>
      <c r="B2490" t="s">
        <v>18</v>
      </c>
      <c r="F2490">
        <v>827.30499999999995</v>
      </c>
      <c r="K2490" t="s">
        <v>444</v>
      </c>
    </row>
    <row r="2491" spans="1:11" x14ac:dyDescent="0.4">
      <c r="A2491">
        <v>6</v>
      </c>
      <c r="B2491" t="s">
        <v>19</v>
      </c>
      <c r="D2491">
        <v>13.58</v>
      </c>
      <c r="E2491">
        <v>11.734</v>
      </c>
      <c r="F2491">
        <v>802.20399999999995</v>
      </c>
      <c r="G2491">
        <v>4.7229999999999999</v>
      </c>
      <c r="H2491" t="s">
        <v>13</v>
      </c>
      <c r="K2491" t="s">
        <v>443</v>
      </c>
    </row>
    <row r="2492" spans="1:11" x14ac:dyDescent="0.4">
      <c r="A2492">
        <v>7</v>
      </c>
      <c r="B2492" t="s">
        <v>20</v>
      </c>
      <c r="D2492">
        <v>13.58</v>
      </c>
      <c r="E2492">
        <v>39.006</v>
      </c>
      <c r="F2492">
        <v>1562.616</v>
      </c>
      <c r="G2492">
        <v>5.2249999999999996</v>
      </c>
      <c r="H2492" t="s">
        <v>13</v>
      </c>
      <c r="K2492" t="s">
        <v>442</v>
      </c>
    </row>
    <row r="2493" spans="1:11" x14ac:dyDescent="0.4">
      <c r="A2493">
        <v>8</v>
      </c>
      <c r="B2493" t="s">
        <v>21</v>
      </c>
      <c r="D2493">
        <v>13.59</v>
      </c>
      <c r="E2493">
        <v>14.843999999999999</v>
      </c>
      <c r="F2493">
        <v>611.33399999999995</v>
      </c>
      <c r="G2493">
        <v>136</v>
      </c>
      <c r="H2493" t="s">
        <v>13</v>
      </c>
      <c r="K2493" t="s">
        <v>441</v>
      </c>
    </row>
    <row r="2494" spans="1:11" x14ac:dyDescent="0.4">
      <c r="A2494">
        <v>9</v>
      </c>
      <c r="B2494" t="s">
        <v>22</v>
      </c>
      <c r="K2494" t="s">
        <v>440</v>
      </c>
    </row>
    <row r="2495" spans="1:11" x14ac:dyDescent="0.4">
      <c r="A2495">
        <v>10</v>
      </c>
      <c r="B2495" t="s">
        <v>22</v>
      </c>
      <c r="K2495" t="s">
        <v>439</v>
      </c>
    </row>
    <row r="2496" spans="1:11" x14ac:dyDescent="0.4">
      <c r="A2496">
        <v>11</v>
      </c>
      <c r="B2496" t="s">
        <v>24</v>
      </c>
      <c r="F2496">
        <v>235.495</v>
      </c>
      <c r="K2496" t="s">
        <v>438</v>
      </c>
    </row>
    <row r="2497" spans="1:11" x14ac:dyDescent="0.4">
      <c r="A2497">
        <v>12</v>
      </c>
      <c r="B2497" t="s">
        <v>25</v>
      </c>
      <c r="F2497">
        <v>273.33</v>
      </c>
      <c r="K2497" t="s">
        <v>437</v>
      </c>
    </row>
    <row r="2498" spans="1:11" x14ac:dyDescent="0.4">
      <c r="A2498">
        <v>13</v>
      </c>
      <c r="B2498" t="s">
        <v>26</v>
      </c>
      <c r="F2498">
        <v>129.33000000000001</v>
      </c>
      <c r="K2498" t="s">
        <v>436</v>
      </c>
    </row>
    <row r="2499" spans="1:11" x14ac:dyDescent="0.4">
      <c r="A2499">
        <v>14</v>
      </c>
      <c r="B2499" t="s">
        <v>27</v>
      </c>
      <c r="F2499">
        <v>253.72800000000001</v>
      </c>
      <c r="K2499" t="s">
        <v>435</v>
      </c>
    </row>
    <row r="2500" spans="1:11" x14ac:dyDescent="0.4">
      <c r="A2500">
        <v>15</v>
      </c>
      <c r="B2500" t="s">
        <v>28</v>
      </c>
      <c r="F2500">
        <v>141.602</v>
      </c>
      <c r="K2500" t="s">
        <v>434</v>
      </c>
    </row>
    <row r="2501" spans="1:11" x14ac:dyDescent="0.4">
      <c r="A2501">
        <v>16</v>
      </c>
      <c r="B2501" t="s">
        <v>29</v>
      </c>
      <c r="F2501">
        <v>190.637</v>
      </c>
      <c r="K2501" t="s">
        <v>433</v>
      </c>
    </row>
    <row r="2502" spans="1:11" x14ac:dyDescent="0.4">
      <c r="A2502">
        <v>17</v>
      </c>
      <c r="B2502" t="s">
        <v>22</v>
      </c>
      <c r="K2502" t="s">
        <v>432</v>
      </c>
    </row>
    <row r="2503" spans="1:11" x14ac:dyDescent="0.4">
      <c r="A2503">
        <v>18</v>
      </c>
      <c r="B2503" t="s">
        <v>173</v>
      </c>
      <c r="F2503">
        <v>73.510999999999996</v>
      </c>
      <c r="K2503" t="s">
        <v>431</v>
      </c>
    </row>
    <row r="2504" spans="1:11" x14ac:dyDescent="0.4">
      <c r="A2504">
        <v>19</v>
      </c>
      <c r="B2504" t="s">
        <v>172</v>
      </c>
      <c r="F2504">
        <v>168.77099999999999</v>
      </c>
      <c r="K2504" t="s">
        <v>430</v>
      </c>
    </row>
    <row r="2505" spans="1:11" x14ac:dyDescent="0.4">
      <c r="A2505">
        <v>20</v>
      </c>
      <c r="B2505" t="s">
        <v>171</v>
      </c>
      <c r="D2505">
        <v>12.72</v>
      </c>
      <c r="E2505">
        <v>0.13600000000000001</v>
      </c>
      <c r="G2505">
        <v>1</v>
      </c>
      <c r="H2505" t="s">
        <v>13</v>
      </c>
      <c r="K2505" t="s">
        <v>429</v>
      </c>
    </row>
    <row r="2506" spans="1:11" x14ac:dyDescent="0.4">
      <c r="A2506">
        <v>21</v>
      </c>
      <c r="B2506" t="s">
        <v>22</v>
      </c>
      <c r="D2506">
        <v>13.8</v>
      </c>
      <c r="E2506">
        <v>0.29799999999999999</v>
      </c>
      <c r="G2506">
        <v>3</v>
      </c>
      <c r="H2506" t="s">
        <v>13</v>
      </c>
      <c r="K2506" t="s">
        <v>428</v>
      </c>
    </row>
    <row r="2507" spans="1:11" x14ac:dyDescent="0.4">
      <c r="A2507">
        <v>22</v>
      </c>
      <c r="B2507" t="s">
        <v>170</v>
      </c>
      <c r="F2507">
        <v>163.196</v>
      </c>
      <c r="K2507" t="s">
        <v>427</v>
      </c>
    </row>
    <row r="2508" spans="1:11" x14ac:dyDescent="0.4">
      <c r="A2508">
        <v>23</v>
      </c>
      <c r="B2508" t="s">
        <v>169</v>
      </c>
      <c r="F2508">
        <v>57.780999999999999</v>
      </c>
      <c r="K2508" t="s">
        <v>426</v>
      </c>
    </row>
    <row r="2509" spans="1:11" x14ac:dyDescent="0.4">
      <c r="A2509">
        <v>24</v>
      </c>
      <c r="B2509" t="s">
        <v>168</v>
      </c>
      <c r="F2509">
        <v>191.36099999999999</v>
      </c>
      <c r="K2509" t="s">
        <v>425</v>
      </c>
    </row>
    <row r="2510" spans="1:11" x14ac:dyDescent="0.4">
      <c r="A2510">
        <v>25</v>
      </c>
      <c r="B2510" t="s">
        <v>167</v>
      </c>
      <c r="F2510">
        <v>113.81</v>
      </c>
      <c r="K2510" t="s">
        <v>424</v>
      </c>
    </row>
    <row r="2511" spans="1:11" x14ac:dyDescent="0.4">
      <c r="A2511">
        <v>26</v>
      </c>
      <c r="B2511" t="s">
        <v>166</v>
      </c>
      <c r="F2511">
        <v>85.271000000000001</v>
      </c>
      <c r="K2511" t="s">
        <v>423</v>
      </c>
    </row>
    <row r="2512" spans="1:11" x14ac:dyDescent="0.4">
      <c r="A2512">
        <v>27</v>
      </c>
      <c r="B2512" t="s">
        <v>165</v>
      </c>
      <c r="F2512">
        <v>86.066000000000003</v>
      </c>
      <c r="K2512" t="s">
        <v>422</v>
      </c>
    </row>
    <row r="2513" spans="1:11" x14ac:dyDescent="0.4">
      <c r="A2513">
        <v>28</v>
      </c>
      <c r="B2513" t="s">
        <v>22</v>
      </c>
      <c r="K2513" t="s">
        <v>421</v>
      </c>
    </row>
    <row r="2514" spans="1:11" x14ac:dyDescent="0.4">
      <c r="A2514">
        <v>29</v>
      </c>
      <c r="B2514" t="s">
        <v>164</v>
      </c>
      <c r="F2514">
        <v>43.273000000000003</v>
      </c>
      <c r="K2514" t="s">
        <v>420</v>
      </c>
    </row>
    <row r="2515" spans="1:11" x14ac:dyDescent="0.4">
      <c r="A2515">
        <v>30</v>
      </c>
      <c r="B2515" t="s">
        <v>163</v>
      </c>
      <c r="F2515">
        <v>147.53</v>
      </c>
      <c r="K2515" t="s">
        <v>419</v>
      </c>
    </row>
    <row r="2516" spans="1:11" x14ac:dyDescent="0.4">
      <c r="A2516">
        <v>31</v>
      </c>
      <c r="B2516" t="s">
        <v>162</v>
      </c>
      <c r="F2516">
        <v>100.998</v>
      </c>
      <c r="K2516" t="s">
        <v>418</v>
      </c>
    </row>
    <row r="2517" spans="1:11" x14ac:dyDescent="0.4">
      <c r="A2517">
        <v>32</v>
      </c>
      <c r="B2517" t="s">
        <v>161</v>
      </c>
      <c r="F2517">
        <v>62.627000000000002</v>
      </c>
      <c r="K2517" t="s">
        <v>417</v>
      </c>
    </row>
    <row r="2518" spans="1:11" x14ac:dyDescent="0.4">
      <c r="A2518">
        <v>33</v>
      </c>
      <c r="B2518" t="s">
        <v>160</v>
      </c>
      <c r="F2518">
        <v>116.61</v>
      </c>
      <c r="K2518" t="s">
        <v>416</v>
      </c>
    </row>
    <row r="2519" spans="1:11" x14ac:dyDescent="0.4">
      <c r="A2519">
        <v>34</v>
      </c>
      <c r="B2519" t="s">
        <v>159</v>
      </c>
      <c r="F2519">
        <v>125.41</v>
      </c>
      <c r="K2519" t="s">
        <v>415</v>
      </c>
    </row>
    <row r="2520" spans="1:11" x14ac:dyDescent="0.4">
      <c r="A2520">
        <v>35</v>
      </c>
      <c r="B2520" t="s">
        <v>22</v>
      </c>
      <c r="K2520" t="s">
        <v>414</v>
      </c>
    </row>
    <row r="2521" spans="1:11" x14ac:dyDescent="0.4">
      <c r="A2521">
        <v>36</v>
      </c>
      <c r="B2521" t="s">
        <v>158</v>
      </c>
      <c r="F2521">
        <v>54.508000000000003</v>
      </c>
      <c r="K2521" t="s">
        <v>413</v>
      </c>
    </row>
    <row r="2522" spans="1:11" x14ac:dyDescent="0.4">
      <c r="A2522">
        <v>37</v>
      </c>
      <c r="B2522" t="s">
        <v>157</v>
      </c>
      <c r="F2522">
        <v>34.034999999999997</v>
      </c>
      <c r="K2522" t="s">
        <v>412</v>
      </c>
    </row>
    <row r="2523" spans="1:11" x14ac:dyDescent="0.4">
      <c r="A2523">
        <v>38</v>
      </c>
      <c r="B2523" t="s">
        <v>156</v>
      </c>
      <c r="F2523">
        <v>29.42</v>
      </c>
      <c r="K2523" t="s">
        <v>411</v>
      </c>
    </row>
    <row r="2525" spans="1:11" x14ac:dyDescent="0.4">
      <c r="A2525" t="s">
        <v>456</v>
      </c>
    </row>
    <row r="2527" spans="1:11" x14ac:dyDescent="0.4">
      <c r="B2527" t="s">
        <v>3</v>
      </c>
      <c r="C2527" t="s">
        <v>4</v>
      </c>
      <c r="D2527" t="s">
        <v>5</v>
      </c>
      <c r="E2527" t="s">
        <v>6</v>
      </c>
      <c r="F2527" t="s">
        <v>7</v>
      </c>
      <c r="G2527" t="s">
        <v>8</v>
      </c>
      <c r="H2527" t="s">
        <v>9</v>
      </c>
      <c r="I2527" t="s">
        <v>10</v>
      </c>
      <c r="J2527" t="s">
        <v>11</v>
      </c>
      <c r="K2527" t="s">
        <v>282</v>
      </c>
    </row>
    <row r="2528" spans="1:11" x14ac:dyDescent="0.4">
      <c r="A2528">
        <v>1</v>
      </c>
      <c r="B2528" t="s">
        <v>12</v>
      </c>
      <c r="F2528">
        <v>3123.66</v>
      </c>
      <c r="K2528" t="s">
        <v>448</v>
      </c>
    </row>
    <row r="2529" spans="1:11" x14ac:dyDescent="0.4">
      <c r="A2529">
        <v>2</v>
      </c>
      <c r="B2529" t="s">
        <v>14</v>
      </c>
      <c r="F2529">
        <v>1988.3620000000001</v>
      </c>
      <c r="K2529" t="s">
        <v>447</v>
      </c>
    </row>
    <row r="2530" spans="1:11" x14ac:dyDescent="0.4">
      <c r="A2530">
        <v>3</v>
      </c>
      <c r="B2530" t="s">
        <v>15</v>
      </c>
      <c r="F2530">
        <v>2172.0509999999999</v>
      </c>
      <c r="K2530" t="s">
        <v>446</v>
      </c>
    </row>
    <row r="2531" spans="1:11" x14ac:dyDescent="0.4">
      <c r="A2531">
        <v>4</v>
      </c>
      <c r="B2531" t="s">
        <v>17</v>
      </c>
      <c r="F2531">
        <v>2307.0230000000001</v>
      </c>
      <c r="K2531" t="s">
        <v>445</v>
      </c>
    </row>
    <row r="2532" spans="1:11" x14ac:dyDescent="0.4">
      <c r="A2532">
        <v>5</v>
      </c>
      <c r="B2532" t="s">
        <v>18</v>
      </c>
      <c r="F2532">
        <v>1818.826</v>
      </c>
      <c r="K2532" t="s">
        <v>444</v>
      </c>
    </row>
    <row r="2533" spans="1:11" x14ac:dyDescent="0.4">
      <c r="A2533">
        <v>6</v>
      </c>
      <c r="B2533" t="s">
        <v>19</v>
      </c>
      <c r="F2533">
        <v>1651.7470000000001</v>
      </c>
      <c r="K2533" t="s">
        <v>443</v>
      </c>
    </row>
    <row r="2534" spans="1:11" x14ac:dyDescent="0.4">
      <c r="A2534">
        <v>7</v>
      </c>
      <c r="B2534" t="s">
        <v>20</v>
      </c>
      <c r="F2534">
        <v>5035.45</v>
      </c>
      <c r="K2534" t="s">
        <v>442</v>
      </c>
    </row>
    <row r="2535" spans="1:11" x14ac:dyDescent="0.4">
      <c r="A2535">
        <v>8</v>
      </c>
      <c r="B2535" t="s">
        <v>21</v>
      </c>
      <c r="F2535">
        <v>2142.0169999999998</v>
      </c>
      <c r="K2535" t="s">
        <v>441</v>
      </c>
    </row>
    <row r="2536" spans="1:11" x14ac:dyDescent="0.4">
      <c r="A2536">
        <v>9</v>
      </c>
      <c r="B2536" t="s">
        <v>22</v>
      </c>
      <c r="K2536" t="s">
        <v>440</v>
      </c>
    </row>
    <row r="2537" spans="1:11" x14ac:dyDescent="0.4">
      <c r="A2537">
        <v>10</v>
      </c>
      <c r="B2537" t="s">
        <v>22</v>
      </c>
      <c r="K2537" t="s">
        <v>439</v>
      </c>
    </row>
    <row r="2538" spans="1:11" x14ac:dyDescent="0.4">
      <c r="A2538">
        <v>11</v>
      </c>
      <c r="B2538" t="s">
        <v>24</v>
      </c>
      <c r="D2538">
        <v>13.81</v>
      </c>
      <c r="E2538">
        <v>0.53800000000000003</v>
      </c>
      <c r="F2538">
        <v>588.62199999999996</v>
      </c>
      <c r="G2538">
        <v>5</v>
      </c>
      <c r="H2538" t="s">
        <v>16</v>
      </c>
      <c r="K2538" t="s">
        <v>438</v>
      </c>
    </row>
    <row r="2539" spans="1:11" x14ac:dyDescent="0.4">
      <c r="A2539">
        <v>12</v>
      </c>
      <c r="B2539" t="s">
        <v>25</v>
      </c>
      <c r="F2539">
        <v>886.91800000000001</v>
      </c>
      <c r="K2539" t="s">
        <v>437</v>
      </c>
    </row>
    <row r="2540" spans="1:11" x14ac:dyDescent="0.4">
      <c r="A2540">
        <v>13</v>
      </c>
      <c r="B2540" t="s">
        <v>26</v>
      </c>
      <c r="D2540">
        <v>13.4</v>
      </c>
      <c r="E2540">
        <v>0.255</v>
      </c>
      <c r="F2540">
        <v>608.25</v>
      </c>
      <c r="G2540">
        <v>2</v>
      </c>
      <c r="H2540" t="s">
        <v>16</v>
      </c>
      <c r="K2540" t="s">
        <v>436</v>
      </c>
    </row>
    <row r="2541" spans="1:11" x14ac:dyDescent="0.4">
      <c r="A2541">
        <v>14</v>
      </c>
      <c r="B2541" t="s">
        <v>27</v>
      </c>
      <c r="F2541">
        <v>780.98599999999999</v>
      </c>
      <c r="K2541" t="s">
        <v>435</v>
      </c>
    </row>
    <row r="2542" spans="1:11" x14ac:dyDescent="0.4">
      <c r="A2542">
        <v>15</v>
      </c>
      <c r="B2542" t="s">
        <v>28</v>
      </c>
      <c r="F2542">
        <v>821.64700000000005</v>
      </c>
      <c r="K2542" t="s">
        <v>434</v>
      </c>
    </row>
    <row r="2543" spans="1:11" x14ac:dyDescent="0.4">
      <c r="A2543">
        <v>16</v>
      </c>
      <c r="B2543" t="s">
        <v>29</v>
      </c>
      <c r="F2543">
        <v>561.06600000000003</v>
      </c>
      <c r="K2543" t="s">
        <v>433</v>
      </c>
    </row>
    <row r="2544" spans="1:11" x14ac:dyDescent="0.4">
      <c r="A2544">
        <v>17</v>
      </c>
      <c r="B2544" t="s">
        <v>22</v>
      </c>
      <c r="K2544" t="s">
        <v>432</v>
      </c>
    </row>
    <row r="2545" spans="1:11" x14ac:dyDescent="0.4">
      <c r="A2545">
        <v>18</v>
      </c>
      <c r="B2545" t="s">
        <v>173</v>
      </c>
      <c r="D2545">
        <v>14.04</v>
      </c>
      <c r="E2545">
        <v>0.113</v>
      </c>
      <c r="F2545">
        <v>608.375</v>
      </c>
      <c r="G2545">
        <v>1</v>
      </c>
      <c r="H2545" t="s">
        <v>16</v>
      </c>
      <c r="K2545" t="s">
        <v>431</v>
      </c>
    </row>
    <row r="2546" spans="1:11" x14ac:dyDescent="0.4">
      <c r="A2546">
        <v>19</v>
      </c>
      <c r="B2546" t="s">
        <v>172</v>
      </c>
      <c r="D2546">
        <v>14.07</v>
      </c>
      <c r="E2546">
        <v>0.23400000000000001</v>
      </c>
      <c r="F2546">
        <v>605.41099999999994</v>
      </c>
      <c r="G2546">
        <v>3</v>
      </c>
      <c r="H2546" t="s">
        <v>16</v>
      </c>
      <c r="K2546" t="s">
        <v>430</v>
      </c>
    </row>
    <row r="2547" spans="1:11" x14ac:dyDescent="0.4">
      <c r="A2547">
        <v>20</v>
      </c>
      <c r="B2547" t="s">
        <v>171</v>
      </c>
      <c r="D2547">
        <v>14.24</v>
      </c>
      <c r="E2547">
        <v>0.11700000000000001</v>
      </c>
      <c r="G2547">
        <v>1</v>
      </c>
      <c r="H2547" t="s">
        <v>16</v>
      </c>
      <c r="K2547" t="s">
        <v>429</v>
      </c>
    </row>
    <row r="2548" spans="1:11" x14ac:dyDescent="0.4">
      <c r="A2548">
        <v>21</v>
      </c>
      <c r="B2548" t="s">
        <v>22</v>
      </c>
      <c r="K2548" t="s">
        <v>428</v>
      </c>
    </row>
    <row r="2549" spans="1:11" x14ac:dyDescent="0.4">
      <c r="A2549">
        <v>22</v>
      </c>
      <c r="B2549" t="s">
        <v>170</v>
      </c>
      <c r="F2549">
        <v>586.25400000000002</v>
      </c>
      <c r="K2549" t="s">
        <v>427</v>
      </c>
    </row>
    <row r="2550" spans="1:11" x14ac:dyDescent="0.4">
      <c r="A2550">
        <v>23</v>
      </c>
      <c r="B2550" t="s">
        <v>169</v>
      </c>
      <c r="F2550">
        <v>599.56200000000001</v>
      </c>
      <c r="K2550" t="s">
        <v>426</v>
      </c>
    </row>
    <row r="2551" spans="1:11" x14ac:dyDescent="0.4">
      <c r="A2551">
        <v>24</v>
      </c>
      <c r="B2551" t="s">
        <v>168</v>
      </c>
      <c r="F2551">
        <v>676.62400000000002</v>
      </c>
      <c r="K2551" t="s">
        <v>425</v>
      </c>
    </row>
    <row r="2552" spans="1:11" x14ac:dyDescent="0.4">
      <c r="A2552">
        <v>25</v>
      </c>
      <c r="B2552" t="s">
        <v>167</v>
      </c>
      <c r="F2552">
        <v>577.73299999999995</v>
      </c>
      <c r="K2552" t="s">
        <v>424</v>
      </c>
    </row>
    <row r="2553" spans="1:11" x14ac:dyDescent="0.4">
      <c r="A2553">
        <v>26</v>
      </c>
      <c r="B2553" t="s">
        <v>166</v>
      </c>
      <c r="F2553">
        <v>839.12699999999995</v>
      </c>
      <c r="K2553" t="s">
        <v>423</v>
      </c>
    </row>
    <row r="2554" spans="1:11" x14ac:dyDescent="0.4">
      <c r="A2554">
        <v>27</v>
      </c>
      <c r="B2554" t="s">
        <v>165</v>
      </c>
      <c r="F2554">
        <v>585.35199999999998</v>
      </c>
      <c r="K2554" t="s">
        <v>422</v>
      </c>
    </row>
    <row r="2555" spans="1:11" x14ac:dyDescent="0.4">
      <c r="A2555">
        <v>28</v>
      </c>
      <c r="B2555" t="s">
        <v>22</v>
      </c>
      <c r="K2555" t="s">
        <v>421</v>
      </c>
    </row>
    <row r="2556" spans="1:11" x14ac:dyDescent="0.4">
      <c r="A2556">
        <v>29</v>
      </c>
      <c r="B2556" t="s">
        <v>164</v>
      </c>
      <c r="F2556">
        <v>346.27699999999999</v>
      </c>
      <c r="K2556" t="s">
        <v>420</v>
      </c>
    </row>
    <row r="2557" spans="1:11" x14ac:dyDescent="0.4">
      <c r="A2557">
        <v>30</v>
      </c>
      <c r="B2557" t="s">
        <v>163</v>
      </c>
      <c r="F2557">
        <v>693.22799999999995</v>
      </c>
      <c r="K2557" t="s">
        <v>419</v>
      </c>
    </row>
    <row r="2558" spans="1:11" x14ac:dyDescent="0.4">
      <c r="A2558">
        <v>31</v>
      </c>
      <c r="B2558" t="s">
        <v>162</v>
      </c>
      <c r="F2558">
        <v>529.38900000000001</v>
      </c>
      <c r="K2558" t="s">
        <v>418</v>
      </c>
    </row>
    <row r="2559" spans="1:11" x14ac:dyDescent="0.4">
      <c r="A2559">
        <v>32</v>
      </c>
      <c r="B2559" t="s">
        <v>161</v>
      </c>
      <c r="F2559">
        <v>496.85399999999998</v>
      </c>
      <c r="K2559" t="s">
        <v>417</v>
      </c>
    </row>
    <row r="2560" spans="1:11" x14ac:dyDescent="0.4">
      <c r="A2560">
        <v>33</v>
      </c>
      <c r="B2560" t="s">
        <v>160</v>
      </c>
      <c r="F2560">
        <v>533.12400000000002</v>
      </c>
      <c r="K2560" t="s">
        <v>416</v>
      </c>
    </row>
    <row r="2561" spans="1:11" x14ac:dyDescent="0.4">
      <c r="A2561">
        <v>34</v>
      </c>
      <c r="B2561" t="s">
        <v>159</v>
      </c>
      <c r="F2561">
        <v>606.57100000000003</v>
      </c>
      <c r="K2561" t="s">
        <v>415</v>
      </c>
    </row>
    <row r="2562" spans="1:11" x14ac:dyDescent="0.4">
      <c r="A2562">
        <v>35</v>
      </c>
      <c r="B2562" t="s">
        <v>22</v>
      </c>
      <c r="K2562" t="s">
        <v>414</v>
      </c>
    </row>
    <row r="2563" spans="1:11" x14ac:dyDescent="0.4">
      <c r="A2563">
        <v>36</v>
      </c>
      <c r="B2563" t="s">
        <v>158</v>
      </c>
      <c r="F2563">
        <v>354.20800000000003</v>
      </c>
      <c r="K2563" t="s">
        <v>413</v>
      </c>
    </row>
    <row r="2564" spans="1:11" x14ac:dyDescent="0.4">
      <c r="A2564">
        <v>37</v>
      </c>
      <c r="B2564" t="s">
        <v>157</v>
      </c>
      <c r="F2564">
        <v>348.08699999999999</v>
      </c>
      <c r="K2564" t="s">
        <v>412</v>
      </c>
    </row>
    <row r="2565" spans="1:11" x14ac:dyDescent="0.4">
      <c r="A2565">
        <v>38</v>
      </c>
      <c r="B2565" t="s">
        <v>156</v>
      </c>
      <c r="F2565">
        <v>270.18099999999998</v>
      </c>
      <c r="K2565" t="s">
        <v>411</v>
      </c>
    </row>
    <row r="2567" spans="1:11" x14ac:dyDescent="0.4">
      <c r="A2567" t="s">
        <v>455</v>
      </c>
    </row>
    <row r="2569" spans="1:11" x14ac:dyDescent="0.4">
      <c r="B2569" t="s">
        <v>3</v>
      </c>
      <c r="C2569" t="s">
        <v>4</v>
      </c>
      <c r="D2569" t="s">
        <v>5</v>
      </c>
      <c r="E2569" t="s">
        <v>6</v>
      </c>
      <c r="F2569" t="s">
        <v>7</v>
      </c>
      <c r="G2569" t="s">
        <v>8</v>
      </c>
      <c r="H2569" t="s">
        <v>9</v>
      </c>
      <c r="I2569" t="s">
        <v>10</v>
      </c>
      <c r="J2569" t="s">
        <v>11</v>
      </c>
      <c r="K2569" t="s">
        <v>282</v>
      </c>
    </row>
    <row r="2570" spans="1:11" x14ac:dyDescent="0.4">
      <c r="A2570">
        <v>1</v>
      </c>
      <c r="B2570" t="s">
        <v>12</v>
      </c>
      <c r="F2570">
        <v>1343.627</v>
      </c>
      <c r="K2570" t="s">
        <v>448</v>
      </c>
    </row>
    <row r="2571" spans="1:11" x14ac:dyDescent="0.4">
      <c r="A2571">
        <v>2</v>
      </c>
      <c r="B2571" t="s">
        <v>14</v>
      </c>
      <c r="F2571">
        <v>633.47400000000005</v>
      </c>
      <c r="K2571" t="s">
        <v>447</v>
      </c>
    </row>
    <row r="2572" spans="1:11" x14ac:dyDescent="0.4">
      <c r="A2572">
        <v>3</v>
      </c>
      <c r="B2572" t="s">
        <v>15</v>
      </c>
      <c r="F2572">
        <v>645.63699999999994</v>
      </c>
      <c r="K2572" t="s">
        <v>446</v>
      </c>
    </row>
    <row r="2573" spans="1:11" x14ac:dyDescent="0.4">
      <c r="A2573">
        <v>4</v>
      </c>
      <c r="B2573" t="s">
        <v>17</v>
      </c>
      <c r="F2573">
        <v>750.96400000000006</v>
      </c>
      <c r="K2573" t="s">
        <v>445</v>
      </c>
    </row>
    <row r="2574" spans="1:11" x14ac:dyDescent="0.4">
      <c r="A2574">
        <v>5</v>
      </c>
      <c r="B2574" t="s">
        <v>18</v>
      </c>
      <c r="F2574">
        <v>827.30499999999995</v>
      </c>
      <c r="K2574" t="s">
        <v>444</v>
      </c>
    </row>
    <row r="2575" spans="1:11" x14ac:dyDescent="0.4">
      <c r="A2575">
        <v>6</v>
      </c>
      <c r="B2575" t="s">
        <v>19</v>
      </c>
      <c r="F2575">
        <v>802.20399999999995</v>
      </c>
      <c r="K2575" t="s">
        <v>443</v>
      </c>
    </row>
    <row r="2576" spans="1:11" x14ac:dyDescent="0.4">
      <c r="A2576">
        <v>7</v>
      </c>
      <c r="B2576" t="s">
        <v>20</v>
      </c>
      <c r="F2576">
        <v>1562.616</v>
      </c>
      <c r="K2576" t="s">
        <v>442</v>
      </c>
    </row>
    <row r="2577" spans="1:11" x14ac:dyDescent="0.4">
      <c r="A2577">
        <v>8</v>
      </c>
      <c r="B2577" t="s">
        <v>21</v>
      </c>
      <c r="F2577">
        <v>611.33399999999995</v>
      </c>
      <c r="K2577" t="s">
        <v>441</v>
      </c>
    </row>
    <row r="2578" spans="1:11" x14ac:dyDescent="0.4">
      <c r="A2578">
        <v>9</v>
      </c>
      <c r="B2578" t="s">
        <v>22</v>
      </c>
      <c r="K2578" t="s">
        <v>440</v>
      </c>
    </row>
    <row r="2579" spans="1:11" x14ac:dyDescent="0.4">
      <c r="A2579">
        <v>10</v>
      </c>
      <c r="B2579" t="s">
        <v>22</v>
      </c>
      <c r="K2579" t="s">
        <v>439</v>
      </c>
    </row>
    <row r="2580" spans="1:11" x14ac:dyDescent="0.4">
      <c r="A2580">
        <v>11</v>
      </c>
      <c r="B2580" t="s">
        <v>24</v>
      </c>
      <c r="F2580">
        <v>235.495</v>
      </c>
      <c r="K2580" t="s">
        <v>438</v>
      </c>
    </row>
    <row r="2581" spans="1:11" x14ac:dyDescent="0.4">
      <c r="A2581">
        <v>12</v>
      </c>
      <c r="B2581" t="s">
        <v>25</v>
      </c>
      <c r="F2581">
        <v>273.33</v>
      </c>
      <c r="K2581" t="s">
        <v>437</v>
      </c>
    </row>
    <row r="2582" spans="1:11" x14ac:dyDescent="0.4">
      <c r="A2582">
        <v>13</v>
      </c>
      <c r="B2582" t="s">
        <v>26</v>
      </c>
      <c r="F2582">
        <v>129.33000000000001</v>
      </c>
      <c r="K2582" t="s">
        <v>436</v>
      </c>
    </row>
    <row r="2583" spans="1:11" x14ac:dyDescent="0.4">
      <c r="A2583">
        <v>14</v>
      </c>
      <c r="B2583" t="s">
        <v>27</v>
      </c>
      <c r="F2583">
        <v>253.72800000000001</v>
      </c>
      <c r="K2583" t="s">
        <v>435</v>
      </c>
    </row>
    <row r="2584" spans="1:11" x14ac:dyDescent="0.4">
      <c r="A2584">
        <v>15</v>
      </c>
      <c r="B2584" t="s">
        <v>28</v>
      </c>
      <c r="F2584">
        <v>141.602</v>
      </c>
      <c r="K2584" t="s">
        <v>434</v>
      </c>
    </row>
    <row r="2585" spans="1:11" x14ac:dyDescent="0.4">
      <c r="A2585">
        <v>16</v>
      </c>
      <c r="B2585" t="s">
        <v>29</v>
      </c>
      <c r="F2585">
        <v>190.637</v>
      </c>
      <c r="K2585" t="s">
        <v>433</v>
      </c>
    </row>
    <row r="2586" spans="1:11" x14ac:dyDescent="0.4">
      <c r="A2586">
        <v>17</v>
      </c>
      <c r="B2586" t="s">
        <v>22</v>
      </c>
      <c r="K2586" t="s">
        <v>432</v>
      </c>
    </row>
    <row r="2587" spans="1:11" x14ac:dyDescent="0.4">
      <c r="A2587">
        <v>18</v>
      </c>
      <c r="B2587" t="s">
        <v>173</v>
      </c>
      <c r="F2587">
        <v>73.510999999999996</v>
      </c>
      <c r="K2587" t="s">
        <v>431</v>
      </c>
    </row>
    <row r="2588" spans="1:11" x14ac:dyDescent="0.4">
      <c r="A2588">
        <v>19</v>
      </c>
      <c r="B2588" t="s">
        <v>172</v>
      </c>
      <c r="D2588">
        <v>15.21</v>
      </c>
      <c r="E2588">
        <v>0.39200000000000002</v>
      </c>
      <c r="F2588">
        <v>168.77099999999999</v>
      </c>
      <c r="G2588">
        <v>3</v>
      </c>
      <c r="H2588" t="s">
        <v>13</v>
      </c>
      <c r="K2588" t="s">
        <v>430</v>
      </c>
    </row>
    <row r="2589" spans="1:11" x14ac:dyDescent="0.4">
      <c r="A2589">
        <v>20</v>
      </c>
      <c r="B2589" t="s">
        <v>171</v>
      </c>
      <c r="K2589" t="s">
        <v>429</v>
      </c>
    </row>
    <row r="2590" spans="1:11" x14ac:dyDescent="0.4">
      <c r="A2590">
        <v>21</v>
      </c>
      <c r="B2590" t="s">
        <v>22</v>
      </c>
      <c r="K2590" t="s">
        <v>428</v>
      </c>
    </row>
    <row r="2591" spans="1:11" x14ac:dyDescent="0.4">
      <c r="A2591">
        <v>22</v>
      </c>
      <c r="B2591" t="s">
        <v>170</v>
      </c>
      <c r="F2591">
        <v>163.196</v>
      </c>
      <c r="K2591" t="s">
        <v>427</v>
      </c>
    </row>
    <row r="2592" spans="1:11" x14ac:dyDescent="0.4">
      <c r="A2592">
        <v>23</v>
      </c>
      <c r="B2592" t="s">
        <v>169</v>
      </c>
      <c r="F2592">
        <v>57.780999999999999</v>
      </c>
      <c r="K2592" t="s">
        <v>426</v>
      </c>
    </row>
    <row r="2593" spans="1:11" x14ac:dyDescent="0.4">
      <c r="A2593">
        <v>24</v>
      </c>
      <c r="B2593" t="s">
        <v>168</v>
      </c>
      <c r="F2593">
        <v>191.36099999999999</v>
      </c>
      <c r="K2593" t="s">
        <v>425</v>
      </c>
    </row>
    <row r="2594" spans="1:11" x14ac:dyDescent="0.4">
      <c r="A2594">
        <v>25</v>
      </c>
      <c r="B2594" t="s">
        <v>167</v>
      </c>
      <c r="F2594">
        <v>113.81</v>
      </c>
      <c r="K2594" t="s">
        <v>424</v>
      </c>
    </row>
    <row r="2595" spans="1:11" x14ac:dyDescent="0.4">
      <c r="A2595">
        <v>26</v>
      </c>
      <c r="B2595" t="s">
        <v>166</v>
      </c>
      <c r="F2595">
        <v>85.271000000000001</v>
      </c>
      <c r="K2595" t="s">
        <v>423</v>
      </c>
    </row>
    <row r="2596" spans="1:11" x14ac:dyDescent="0.4">
      <c r="A2596">
        <v>27</v>
      </c>
      <c r="B2596" t="s">
        <v>165</v>
      </c>
      <c r="F2596">
        <v>86.066000000000003</v>
      </c>
      <c r="K2596" t="s">
        <v>422</v>
      </c>
    </row>
    <row r="2597" spans="1:11" x14ac:dyDescent="0.4">
      <c r="A2597">
        <v>28</v>
      </c>
      <c r="B2597" t="s">
        <v>22</v>
      </c>
      <c r="K2597" t="s">
        <v>421</v>
      </c>
    </row>
    <row r="2598" spans="1:11" x14ac:dyDescent="0.4">
      <c r="A2598">
        <v>29</v>
      </c>
      <c r="B2598" t="s">
        <v>164</v>
      </c>
      <c r="F2598">
        <v>43.273000000000003</v>
      </c>
      <c r="K2598" t="s">
        <v>420</v>
      </c>
    </row>
    <row r="2599" spans="1:11" x14ac:dyDescent="0.4">
      <c r="A2599">
        <v>30</v>
      </c>
      <c r="B2599" t="s">
        <v>163</v>
      </c>
      <c r="F2599">
        <v>147.53</v>
      </c>
      <c r="K2599" t="s">
        <v>419</v>
      </c>
    </row>
    <row r="2600" spans="1:11" x14ac:dyDescent="0.4">
      <c r="A2600">
        <v>31</v>
      </c>
      <c r="B2600" t="s">
        <v>162</v>
      </c>
      <c r="F2600">
        <v>100.998</v>
      </c>
      <c r="K2600" t="s">
        <v>418</v>
      </c>
    </row>
    <row r="2601" spans="1:11" x14ac:dyDescent="0.4">
      <c r="A2601">
        <v>32</v>
      </c>
      <c r="B2601" t="s">
        <v>161</v>
      </c>
      <c r="F2601">
        <v>62.627000000000002</v>
      </c>
      <c r="K2601" t="s">
        <v>417</v>
      </c>
    </row>
    <row r="2602" spans="1:11" x14ac:dyDescent="0.4">
      <c r="A2602">
        <v>33</v>
      </c>
      <c r="B2602" t="s">
        <v>160</v>
      </c>
      <c r="F2602">
        <v>116.61</v>
      </c>
      <c r="K2602" t="s">
        <v>416</v>
      </c>
    </row>
    <row r="2603" spans="1:11" x14ac:dyDescent="0.4">
      <c r="A2603">
        <v>34</v>
      </c>
      <c r="B2603" t="s">
        <v>159</v>
      </c>
      <c r="F2603">
        <v>125.41</v>
      </c>
      <c r="K2603" t="s">
        <v>415</v>
      </c>
    </row>
    <row r="2604" spans="1:11" x14ac:dyDescent="0.4">
      <c r="A2604">
        <v>35</v>
      </c>
      <c r="B2604" t="s">
        <v>22</v>
      </c>
      <c r="K2604" t="s">
        <v>414</v>
      </c>
    </row>
    <row r="2605" spans="1:11" x14ac:dyDescent="0.4">
      <c r="A2605">
        <v>36</v>
      </c>
      <c r="B2605" t="s">
        <v>158</v>
      </c>
      <c r="F2605">
        <v>54.508000000000003</v>
      </c>
      <c r="K2605" t="s">
        <v>413</v>
      </c>
    </row>
    <row r="2606" spans="1:11" x14ac:dyDescent="0.4">
      <c r="A2606">
        <v>37</v>
      </c>
      <c r="B2606" t="s">
        <v>157</v>
      </c>
      <c r="F2606">
        <v>34.034999999999997</v>
      </c>
      <c r="K2606" t="s">
        <v>412</v>
      </c>
    </row>
    <row r="2607" spans="1:11" x14ac:dyDescent="0.4">
      <c r="A2607">
        <v>38</v>
      </c>
      <c r="B2607" t="s">
        <v>156</v>
      </c>
      <c r="F2607">
        <v>29.42</v>
      </c>
      <c r="K2607" t="s">
        <v>411</v>
      </c>
    </row>
    <row r="2609" spans="1:11" x14ac:dyDescent="0.4">
      <c r="A2609" t="s">
        <v>454</v>
      </c>
    </row>
    <row r="2611" spans="1:11" x14ac:dyDescent="0.4">
      <c r="B2611" t="s">
        <v>3</v>
      </c>
      <c r="C2611" t="s">
        <v>4</v>
      </c>
      <c r="D2611" t="s">
        <v>5</v>
      </c>
      <c r="E2611" t="s">
        <v>6</v>
      </c>
      <c r="F2611" t="s">
        <v>7</v>
      </c>
      <c r="G2611" t="s">
        <v>8</v>
      </c>
      <c r="H2611" t="s">
        <v>9</v>
      </c>
      <c r="I2611" t="s">
        <v>10</v>
      </c>
      <c r="J2611" t="s">
        <v>11</v>
      </c>
      <c r="K2611" t="s">
        <v>282</v>
      </c>
    </row>
    <row r="2612" spans="1:11" x14ac:dyDescent="0.4">
      <c r="A2612">
        <v>1</v>
      </c>
      <c r="B2612" t="s">
        <v>12</v>
      </c>
      <c r="F2612">
        <v>1343.627</v>
      </c>
      <c r="K2612" t="s">
        <v>448</v>
      </c>
    </row>
    <row r="2613" spans="1:11" x14ac:dyDescent="0.4">
      <c r="A2613">
        <v>2</v>
      </c>
      <c r="B2613" t="s">
        <v>14</v>
      </c>
      <c r="F2613">
        <v>633.47400000000005</v>
      </c>
      <c r="K2613" t="s">
        <v>447</v>
      </c>
    </row>
    <row r="2614" spans="1:11" x14ac:dyDescent="0.4">
      <c r="A2614">
        <v>3</v>
      </c>
      <c r="B2614" t="s">
        <v>15</v>
      </c>
      <c r="F2614">
        <v>645.63699999999994</v>
      </c>
      <c r="K2614" t="s">
        <v>446</v>
      </c>
    </row>
    <row r="2615" spans="1:11" x14ac:dyDescent="0.4">
      <c r="A2615">
        <v>4</v>
      </c>
      <c r="B2615" t="s">
        <v>17</v>
      </c>
      <c r="F2615">
        <v>750.96400000000006</v>
      </c>
      <c r="K2615" t="s">
        <v>445</v>
      </c>
    </row>
    <row r="2616" spans="1:11" x14ac:dyDescent="0.4">
      <c r="A2616">
        <v>5</v>
      </c>
      <c r="B2616" t="s">
        <v>18</v>
      </c>
      <c r="F2616">
        <v>827.30499999999995</v>
      </c>
      <c r="K2616" t="s">
        <v>444</v>
      </c>
    </row>
    <row r="2617" spans="1:11" x14ac:dyDescent="0.4">
      <c r="A2617">
        <v>6</v>
      </c>
      <c r="B2617" t="s">
        <v>19</v>
      </c>
      <c r="F2617">
        <v>802.20399999999995</v>
      </c>
      <c r="K2617" t="s">
        <v>443</v>
      </c>
    </row>
    <row r="2618" spans="1:11" x14ac:dyDescent="0.4">
      <c r="A2618">
        <v>7</v>
      </c>
      <c r="B2618" t="s">
        <v>20</v>
      </c>
      <c r="F2618">
        <v>1562.616</v>
      </c>
      <c r="K2618" t="s">
        <v>442</v>
      </c>
    </row>
    <row r="2619" spans="1:11" x14ac:dyDescent="0.4">
      <c r="A2619">
        <v>8</v>
      </c>
      <c r="B2619" t="s">
        <v>21</v>
      </c>
      <c r="F2619">
        <v>611.33399999999995</v>
      </c>
      <c r="K2619" t="s">
        <v>441</v>
      </c>
    </row>
    <row r="2620" spans="1:11" x14ac:dyDescent="0.4">
      <c r="A2620">
        <v>9</v>
      </c>
      <c r="B2620" t="s">
        <v>22</v>
      </c>
      <c r="K2620" t="s">
        <v>440</v>
      </c>
    </row>
    <row r="2621" spans="1:11" x14ac:dyDescent="0.4">
      <c r="A2621">
        <v>10</v>
      </c>
      <c r="B2621" t="s">
        <v>22</v>
      </c>
      <c r="K2621" t="s">
        <v>439</v>
      </c>
    </row>
    <row r="2622" spans="1:11" x14ac:dyDescent="0.4">
      <c r="A2622">
        <v>11</v>
      </c>
      <c r="B2622" t="s">
        <v>24</v>
      </c>
      <c r="F2622">
        <v>235.495</v>
      </c>
      <c r="K2622" t="s">
        <v>438</v>
      </c>
    </row>
    <row r="2623" spans="1:11" x14ac:dyDescent="0.4">
      <c r="A2623">
        <v>12</v>
      </c>
      <c r="B2623" t="s">
        <v>25</v>
      </c>
      <c r="F2623">
        <v>273.33</v>
      </c>
      <c r="K2623" t="s">
        <v>437</v>
      </c>
    </row>
    <row r="2624" spans="1:11" x14ac:dyDescent="0.4">
      <c r="A2624">
        <v>13</v>
      </c>
      <c r="B2624" t="s">
        <v>26</v>
      </c>
      <c r="F2624">
        <v>129.33000000000001</v>
      </c>
      <c r="K2624" t="s">
        <v>436</v>
      </c>
    </row>
    <row r="2625" spans="1:11" x14ac:dyDescent="0.4">
      <c r="A2625">
        <v>14</v>
      </c>
      <c r="B2625" t="s">
        <v>27</v>
      </c>
      <c r="F2625">
        <v>253.72800000000001</v>
      </c>
      <c r="K2625" t="s">
        <v>435</v>
      </c>
    </row>
    <row r="2626" spans="1:11" x14ac:dyDescent="0.4">
      <c r="A2626">
        <v>15</v>
      </c>
      <c r="B2626" t="s">
        <v>28</v>
      </c>
      <c r="F2626">
        <v>141.602</v>
      </c>
      <c r="K2626" t="s">
        <v>434</v>
      </c>
    </row>
    <row r="2627" spans="1:11" x14ac:dyDescent="0.4">
      <c r="A2627">
        <v>16</v>
      </c>
      <c r="B2627" t="s">
        <v>29</v>
      </c>
      <c r="F2627">
        <v>190.637</v>
      </c>
      <c r="K2627" t="s">
        <v>433</v>
      </c>
    </row>
    <row r="2628" spans="1:11" x14ac:dyDescent="0.4">
      <c r="A2628">
        <v>17</v>
      </c>
      <c r="B2628" t="s">
        <v>22</v>
      </c>
      <c r="K2628" t="s">
        <v>432</v>
      </c>
    </row>
    <row r="2629" spans="1:11" x14ac:dyDescent="0.4">
      <c r="A2629">
        <v>18</v>
      </c>
      <c r="B2629" t="s">
        <v>173</v>
      </c>
      <c r="F2629">
        <v>73.510999999999996</v>
      </c>
      <c r="K2629" t="s">
        <v>431</v>
      </c>
    </row>
    <row r="2630" spans="1:11" x14ac:dyDescent="0.4">
      <c r="A2630">
        <v>19</v>
      </c>
      <c r="B2630" t="s">
        <v>172</v>
      </c>
      <c r="F2630">
        <v>168.77099999999999</v>
      </c>
      <c r="K2630" t="s">
        <v>430</v>
      </c>
    </row>
    <row r="2631" spans="1:11" x14ac:dyDescent="0.4">
      <c r="A2631">
        <v>20</v>
      </c>
      <c r="B2631" t="s">
        <v>171</v>
      </c>
      <c r="K2631" t="s">
        <v>429</v>
      </c>
    </row>
    <row r="2632" spans="1:11" x14ac:dyDescent="0.4">
      <c r="A2632">
        <v>21</v>
      </c>
      <c r="B2632" t="s">
        <v>22</v>
      </c>
      <c r="K2632" t="s">
        <v>428</v>
      </c>
    </row>
    <row r="2633" spans="1:11" x14ac:dyDescent="0.4">
      <c r="A2633">
        <v>22</v>
      </c>
      <c r="B2633" t="s">
        <v>170</v>
      </c>
      <c r="F2633">
        <v>163.196</v>
      </c>
      <c r="K2633" t="s">
        <v>427</v>
      </c>
    </row>
    <row r="2634" spans="1:11" x14ac:dyDescent="0.4">
      <c r="A2634">
        <v>23</v>
      </c>
      <c r="B2634" t="s">
        <v>169</v>
      </c>
      <c r="F2634">
        <v>57.780999999999999</v>
      </c>
      <c r="K2634" t="s">
        <v>426</v>
      </c>
    </row>
    <row r="2635" spans="1:11" x14ac:dyDescent="0.4">
      <c r="A2635">
        <v>24</v>
      </c>
      <c r="B2635" t="s">
        <v>168</v>
      </c>
      <c r="F2635">
        <v>191.36099999999999</v>
      </c>
      <c r="K2635" t="s">
        <v>425</v>
      </c>
    </row>
    <row r="2636" spans="1:11" x14ac:dyDescent="0.4">
      <c r="A2636">
        <v>25</v>
      </c>
      <c r="B2636" t="s">
        <v>167</v>
      </c>
      <c r="F2636">
        <v>113.81</v>
      </c>
      <c r="K2636" t="s">
        <v>424</v>
      </c>
    </row>
    <row r="2637" spans="1:11" x14ac:dyDescent="0.4">
      <c r="A2637">
        <v>26</v>
      </c>
      <c r="B2637" t="s">
        <v>166</v>
      </c>
      <c r="F2637">
        <v>85.271000000000001</v>
      </c>
      <c r="K2637" t="s">
        <v>423</v>
      </c>
    </row>
    <row r="2638" spans="1:11" x14ac:dyDescent="0.4">
      <c r="A2638">
        <v>27</v>
      </c>
      <c r="B2638" t="s">
        <v>165</v>
      </c>
      <c r="F2638">
        <v>86.066000000000003</v>
      </c>
      <c r="K2638" t="s">
        <v>422</v>
      </c>
    </row>
    <row r="2639" spans="1:11" x14ac:dyDescent="0.4">
      <c r="A2639">
        <v>28</v>
      </c>
      <c r="B2639" t="s">
        <v>22</v>
      </c>
      <c r="D2639">
        <v>14.83</v>
      </c>
      <c r="E2639">
        <v>0.21299999999999999</v>
      </c>
      <c r="G2639">
        <v>2</v>
      </c>
      <c r="H2639" t="s">
        <v>13</v>
      </c>
      <c r="K2639" t="s">
        <v>421</v>
      </c>
    </row>
    <row r="2640" spans="1:11" x14ac:dyDescent="0.4">
      <c r="A2640">
        <v>29</v>
      </c>
      <c r="B2640" t="s">
        <v>164</v>
      </c>
      <c r="F2640">
        <v>43.273000000000003</v>
      </c>
      <c r="K2640" t="s">
        <v>420</v>
      </c>
    </row>
    <row r="2641" spans="1:11" x14ac:dyDescent="0.4">
      <c r="A2641">
        <v>30</v>
      </c>
      <c r="B2641" t="s">
        <v>163</v>
      </c>
      <c r="F2641">
        <v>147.53</v>
      </c>
      <c r="K2641" t="s">
        <v>419</v>
      </c>
    </row>
    <row r="2642" spans="1:11" x14ac:dyDescent="0.4">
      <c r="A2642">
        <v>31</v>
      </c>
      <c r="B2642" t="s">
        <v>162</v>
      </c>
      <c r="F2642">
        <v>100.998</v>
      </c>
      <c r="K2642" t="s">
        <v>418</v>
      </c>
    </row>
    <row r="2643" spans="1:11" x14ac:dyDescent="0.4">
      <c r="A2643">
        <v>32</v>
      </c>
      <c r="B2643" t="s">
        <v>161</v>
      </c>
      <c r="F2643">
        <v>62.627000000000002</v>
      </c>
      <c r="K2643" t="s">
        <v>417</v>
      </c>
    </row>
    <row r="2644" spans="1:11" x14ac:dyDescent="0.4">
      <c r="A2644">
        <v>33</v>
      </c>
      <c r="B2644" t="s">
        <v>160</v>
      </c>
      <c r="F2644">
        <v>116.61</v>
      </c>
      <c r="K2644" t="s">
        <v>416</v>
      </c>
    </row>
    <row r="2645" spans="1:11" x14ac:dyDescent="0.4">
      <c r="A2645">
        <v>34</v>
      </c>
      <c r="B2645" t="s">
        <v>159</v>
      </c>
      <c r="F2645">
        <v>125.41</v>
      </c>
      <c r="K2645" t="s">
        <v>415</v>
      </c>
    </row>
    <row r="2646" spans="1:11" x14ac:dyDescent="0.4">
      <c r="A2646">
        <v>35</v>
      </c>
      <c r="B2646" t="s">
        <v>22</v>
      </c>
      <c r="K2646" t="s">
        <v>414</v>
      </c>
    </row>
    <row r="2647" spans="1:11" x14ac:dyDescent="0.4">
      <c r="A2647">
        <v>36</v>
      </c>
      <c r="B2647" t="s">
        <v>158</v>
      </c>
      <c r="F2647">
        <v>54.508000000000003</v>
      </c>
      <c r="K2647" t="s">
        <v>413</v>
      </c>
    </row>
    <row r="2648" spans="1:11" x14ac:dyDescent="0.4">
      <c r="A2648">
        <v>37</v>
      </c>
      <c r="B2648" t="s">
        <v>157</v>
      </c>
      <c r="F2648">
        <v>34.034999999999997</v>
      </c>
      <c r="K2648" t="s">
        <v>412</v>
      </c>
    </row>
    <row r="2649" spans="1:11" x14ac:dyDescent="0.4">
      <c r="A2649">
        <v>38</v>
      </c>
      <c r="B2649" t="s">
        <v>156</v>
      </c>
      <c r="F2649">
        <v>29.42</v>
      </c>
      <c r="K2649" t="s">
        <v>411</v>
      </c>
    </row>
    <row r="2651" spans="1:11" x14ac:dyDescent="0.4">
      <c r="A2651" t="s">
        <v>453</v>
      </c>
    </row>
    <row r="2653" spans="1:11" x14ac:dyDescent="0.4">
      <c r="B2653" t="s">
        <v>3</v>
      </c>
      <c r="C2653" t="s">
        <v>4</v>
      </c>
      <c r="D2653" t="s">
        <v>5</v>
      </c>
      <c r="E2653" t="s">
        <v>6</v>
      </c>
      <c r="F2653" t="s">
        <v>7</v>
      </c>
      <c r="G2653" t="s">
        <v>8</v>
      </c>
      <c r="H2653" t="s">
        <v>9</v>
      </c>
      <c r="I2653" t="s">
        <v>10</v>
      </c>
      <c r="J2653" t="s">
        <v>11</v>
      </c>
      <c r="K2653" t="s">
        <v>282</v>
      </c>
    </row>
    <row r="2654" spans="1:11" x14ac:dyDescent="0.4">
      <c r="A2654">
        <v>1</v>
      </c>
      <c r="B2654" t="s">
        <v>12</v>
      </c>
      <c r="F2654">
        <v>19473.509999999998</v>
      </c>
      <c r="K2654" t="s">
        <v>448</v>
      </c>
    </row>
    <row r="2655" spans="1:11" x14ac:dyDescent="0.4">
      <c r="A2655">
        <v>2</v>
      </c>
      <c r="B2655" t="s">
        <v>14</v>
      </c>
      <c r="F2655">
        <v>13285.254999999999</v>
      </c>
      <c r="K2655" t="s">
        <v>447</v>
      </c>
    </row>
    <row r="2656" spans="1:11" x14ac:dyDescent="0.4">
      <c r="A2656">
        <v>3</v>
      </c>
      <c r="B2656" t="s">
        <v>15</v>
      </c>
      <c r="F2656">
        <v>16010.102000000001</v>
      </c>
      <c r="K2656" t="s">
        <v>446</v>
      </c>
    </row>
    <row r="2657" spans="1:11" x14ac:dyDescent="0.4">
      <c r="A2657">
        <v>4</v>
      </c>
      <c r="B2657" t="s">
        <v>17</v>
      </c>
      <c r="F2657">
        <v>14214.025</v>
      </c>
      <c r="K2657" t="s">
        <v>445</v>
      </c>
    </row>
    <row r="2658" spans="1:11" x14ac:dyDescent="0.4">
      <c r="A2658">
        <v>5</v>
      </c>
      <c r="B2658" t="s">
        <v>18</v>
      </c>
      <c r="F2658">
        <v>21931.449000000001</v>
      </c>
      <c r="K2658" t="s">
        <v>444</v>
      </c>
    </row>
    <row r="2659" spans="1:11" x14ac:dyDescent="0.4">
      <c r="A2659">
        <v>6</v>
      </c>
      <c r="B2659" t="s">
        <v>19</v>
      </c>
      <c r="F2659">
        <v>17537.508000000002</v>
      </c>
      <c r="K2659" t="s">
        <v>443</v>
      </c>
    </row>
    <row r="2660" spans="1:11" x14ac:dyDescent="0.4">
      <c r="A2660">
        <v>7</v>
      </c>
      <c r="B2660" t="s">
        <v>20</v>
      </c>
      <c r="F2660">
        <v>29293.133000000002</v>
      </c>
      <c r="K2660" t="s">
        <v>442</v>
      </c>
    </row>
    <row r="2661" spans="1:11" x14ac:dyDescent="0.4">
      <c r="A2661">
        <v>8</v>
      </c>
      <c r="B2661" t="s">
        <v>21</v>
      </c>
      <c r="F2661">
        <v>13919.142</v>
      </c>
      <c r="K2661" t="s">
        <v>441</v>
      </c>
    </row>
    <row r="2662" spans="1:11" x14ac:dyDescent="0.4">
      <c r="A2662">
        <v>9</v>
      </c>
      <c r="B2662" t="s">
        <v>22</v>
      </c>
      <c r="K2662" t="s">
        <v>440</v>
      </c>
    </row>
    <row r="2663" spans="1:11" x14ac:dyDescent="0.4">
      <c r="A2663">
        <v>10</v>
      </c>
      <c r="B2663" t="s">
        <v>22</v>
      </c>
      <c r="K2663" t="s">
        <v>439</v>
      </c>
    </row>
    <row r="2664" spans="1:11" x14ac:dyDescent="0.4">
      <c r="A2664">
        <v>11</v>
      </c>
      <c r="B2664" t="s">
        <v>24</v>
      </c>
      <c r="F2664">
        <v>5289.1940000000004</v>
      </c>
      <c r="K2664" t="s">
        <v>438</v>
      </c>
    </row>
    <row r="2665" spans="1:11" x14ac:dyDescent="0.4">
      <c r="A2665">
        <v>12</v>
      </c>
      <c r="B2665" t="s">
        <v>25</v>
      </c>
      <c r="F2665">
        <v>6667.125</v>
      </c>
      <c r="K2665" t="s">
        <v>437</v>
      </c>
    </row>
    <row r="2666" spans="1:11" x14ac:dyDescent="0.4">
      <c r="A2666">
        <v>13</v>
      </c>
      <c r="B2666" t="s">
        <v>26</v>
      </c>
      <c r="F2666">
        <v>5460.875</v>
      </c>
      <c r="K2666" t="s">
        <v>436</v>
      </c>
    </row>
    <row r="2667" spans="1:11" x14ac:dyDescent="0.4">
      <c r="A2667">
        <v>14</v>
      </c>
      <c r="B2667" t="s">
        <v>27</v>
      </c>
      <c r="F2667">
        <v>6517.9470000000001</v>
      </c>
      <c r="K2667" t="s">
        <v>435</v>
      </c>
    </row>
    <row r="2668" spans="1:11" x14ac:dyDescent="0.4">
      <c r="A2668">
        <v>15</v>
      </c>
      <c r="B2668" t="s">
        <v>28</v>
      </c>
      <c r="F2668">
        <v>6712.6419999999998</v>
      </c>
      <c r="K2668" t="s">
        <v>434</v>
      </c>
    </row>
    <row r="2669" spans="1:11" x14ac:dyDescent="0.4">
      <c r="A2669">
        <v>16</v>
      </c>
      <c r="B2669" t="s">
        <v>29</v>
      </c>
      <c r="F2669">
        <v>6363.6369999999997</v>
      </c>
      <c r="K2669" t="s">
        <v>433</v>
      </c>
    </row>
    <row r="2670" spans="1:11" x14ac:dyDescent="0.4">
      <c r="A2670">
        <v>17</v>
      </c>
      <c r="B2670" t="s">
        <v>22</v>
      </c>
      <c r="K2670" t="s">
        <v>432</v>
      </c>
    </row>
    <row r="2671" spans="1:11" x14ac:dyDescent="0.4">
      <c r="A2671">
        <v>18</v>
      </c>
      <c r="B2671" t="s">
        <v>173</v>
      </c>
      <c r="F2671">
        <v>3930.0749999999998</v>
      </c>
      <c r="K2671" t="s">
        <v>431</v>
      </c>
    </row>
    <row r="2672" spans="1:11" x14ac:dyDescent="0.4">
      <c r="A2672">
        <v>19</v>
      </c>
      <c r="B2672" t="s">
        <v>172</v>
      </c>
      <c r="F2672">
        <v>6277.9639999999999</v>
      </c>
      <c r="K2672" t="s">
        <v>430</v>
      </c>
    </row>
    <row r="2673" spans="1:11" x14ac:dyDescent="0.4">
      <c r="A2673">
        <v>20</v>
      </c>
      <c r="B2673" t="s">
        <v>171</v>
      </c>
      <c r="F2673">
        <v>2207.1190000000001</v>
      </c>
      <c r="K2673" t="s">
        <v>429</v>
      </c>
    </row>
    <row r="2674" spans="1:11" x14ac:dyDescent="0.4">
      <c r="A2674">
        <v>21</v>
      </c>
      <c r="B2674" t="s">
        <v>22</v>
      </c>
      <c r="K2674" t="s">
        <v>428</v>
      </c>
    </row>
    <row r="2675" spans="1:11" x14ac:dyDescent="0.4">
      <c r="A2675">
        <v>22</v>
      </c>
      <c r="B2675" t="s">
        <v>170</v>
      </c>
      <c r="D2675">
        <v>15.09</v>
      </c>
      <c r="E2675">
        <v>0.54900000000000004</v>
      </c>
      <c r="F2675">
        <v>4603.3459999999995</v>
      </c>
      <c r="G2675">
        <v>4</v>
      </c>
      <c r="H2675" t="s">
        <v>13</v>
      </c>
      <c r="K2675" t="s">
        <v>427</v>
      </c>
    </row>
    <row r="2676" spans="1:11" x14ac:dyDescent="0.4">
      <c r="A2676">
        <v>23</v>
      </c>
      <c r="B2676" t="s">
        <v>169</v>
      </c>
      <c r="F2676">
        <v>4832.7299999999996</v>
      </c>
      <c r="K2676" t="s">
        <v>426</v>
      </c>
    </row>
    <row r="2677" spans="1:11" x14ac:dyDescent="0.4">
      <c r="A2677">
        <v>24</v>
      </c>
      <c r="B2677" t="s">
        <v>168</v>
      </c>
      <c r="F2677">
        <v>5250.1049999999996</v>
      </c>
      <c r="K2677" t="s">
        <v>425</v>
      </c>
    </row>
    <row r="2678" spans="1:11" x14ac:dyDescent="0.4">
      <c r="A2678">
        <v>25</v>
      </c>
      <c r="B2678" t="s">
        <v>167</v>
      </c>
      <c r="F2678">
        <v>4574.33</v>
      </c>
      <c r="K2678" t="s">
        <v>424</v>
      </c>
    </row>
    <row r="2679" spans="1:11" x14ac:dyDescent="0.4">
      <c r="A2679">
        <v>26</v>
      </c>
      <c r="B2679" t="s">
        <v>166</v>
      </c>
      <c r="F2679">
        <v>5271.7690000000002</v>
      </c>
      <c r="K2679" t="s">
        <v>423</v>
      </c>
    </row>
    <row r="2680" spans="1:11" x14ac:dyDescent="0.4">
      <c r="A2680">
        <v>27</v>
      </c>
      <c r="B2680" t="s">
        <v>165</v>
      </c>
      <c r="F2680">
        <v>4675.4470000000001</v>
      </c>
      <c r="K2680" t="s">
        <v>422</v>
      </c>
    </row>
    <row r="2681" spans="1:11" x14ac:dyDescent="0.4">
      <c r="A2681">
        <v>28</v>
      </c>
      <c r="B2681" t="s">
        <v>22</v>
      </c>
      <c r="K2681" t="s">
        <v>421</v>
      </c>
    </row>
    <row r="2682" spans="1:11" x14ac:dyDescent="0.4">
      <c r="A2682">
        <v>29</v>
      </c>
      <c r="B2682" t="s">
        <v>164</v>
      </c>
      <c r="F2682">
        <v>3868.886</v>
      </c>
      <c r="K2682" t="s">
        <v>420</v>
      </c>
    </row>
    <row r="2683" spans="1:11" x14ac:dyDescent="0.4">
      <c r="A2683">
        <v>30</v>
      </c>
      <c r="B2683" t="s">
        <v>163</v>
      </c>
      <c r="F2683">
        <v>5558.2560000000003</v>
      </c>
      <c r="K2683" t="s">
        <v>419</v>
      </c>
    </row>
    <row r="2684" spans="1:11" x14ac:dyDescent="0.4">
      <c r="A2684">
        <v>31</v>
      </c>
      <c r="B2684" t="s">
        <v>162</v>
      </c>
      <c r="D2684">
        <v>14.66</v>
      </c>
      <c r="E2684">
        <v>0.309</v>
      </c>
      <c r="F2684">
        <v>5019.6090000000004</v>
      </c>
      <c r="G2684">
        <v>2</v>
      </c>
      <c r="H2684" t="s">
        <v>13</v>
      </c>
      <c r="K2684" t="s">
        <v>418</v>
      </c>
    </row>
    <row r="2685" spans="1:11" x14ac:dyDescent="0.4">
      <c r="A2685">
        <v>32</v>
      </c>
      <c r="B2685" t="s">
        <v>161</v>
      </c>
      <c r="F2685">
        <v>4571.5209999999997</v>
      </c>
      <c r="K2685" t="s">
        <v>417</v>
      </c>
    </row>
    <row r="2686" spans="1:11" x14ac:dyDescent="0.4">
      <c r="A2686">
        <v>33</v>
      </c>
      <c r="B2686" t="s">
        <v>160</v>
      </c>
      <c r="F2686">
        <v>5043.4369999999999</v>
      </c>
      <c r="K2686" t="s">
        <v>416</v>
      </c>
    </row>
    <row r="2687" spans="1:11" x14ac:dyDescent="0.4">
      <c r="A2687">
        <v>34</v>
      </c>
      <c r="B2687" t="s">
        <v>159</v>
      </c>
      <c r="F2687">
        <v>5033.665</v>
      </c>
      <c r="K2687" t="s">
        <v>415</v>
      </c>
    </row>
    <row r="2688" spans="1:11" x14ac:dyDescent="0.4">
      <c r="A2688">
        <v>35</v>
      </c>
      <c r="B2688" t="s">
        <v>22</v>
      </c>
      <c r="K2688" t="s">
        <v>414</v>
      </c>
    </row>
    <row r="2689" spans="1:11" x14ac:dyDescent="0.4">
      <c r="A2689">
        <v>36</v>
      </c>
      <c r="B2689" t="s">
        <v>158</v>
      </c>
      <c r="F2689">
        <v>3966.2049999999999</v>
      </c>
      <c r="K2689" t="s">
        <v>413</v>
      </c>
    </row>
    <row r="2690" spans="1:11" x14ac:dyDescent="0.4">
      <c r="A2690">
        <v>37</v>
      </c>
      <c r="B2690" t="s">
        <v>157</v>
      </c>
      <c r="F2690">
        <v>3977.5329999999999</v>
      </c>
      <c r="K2690" t="s">
        <v>412</v>
      </c>
    </row>
    <row r="2691" spans="1:11" x14ac:dyDescent="0.4">
      <c r="A2691">
        <v>38</v>
      </c>
      <c r="B2691" t="s">
        <v>156</v>
      </c>
      <c r="F2691">
        <v>3666.0819999999999</v>
      </c>
      <c r="K2691" t="s">
        <v>411</v>
      </c>
    </row>
    <row r="2693" spans="1:11" x14ac:dyDescent="0.4">
      <c r="A2693" t="s">
        <v>452</v>
      </c>
    </row>
    <row r="2695" spans="1:11" x14ac:dyDescent="0.4">
      <c r="B2695" t="s">
        <v>3</v>
      </c>
      <c r="C2695" t="s">
        <v>4</v>
      </c>
      <c r="D2695" t="s">
        <v>5</v>
      </c>
      <c r="E2695" t="s">
        <v>6</v>
      </c>
      <c r="F2695" t="s">
        <v>7</v>
      </c>
      <c r="G2695" t="s">
        <v>8</v>
      </c>
      <c r="H2695" t="s">
        <v>9</v>
      </c>
      <c r="I2695" t="s">
        <v>10</v>
      </c>
      <c r="J2695" t="s">
        <v>11</v>
      </c>
      <c r="K2695" t="s">
        <v>282</v>
      </c>
    </row>
    <row r="2696" spans="1:11" x14ac:dyDescent="0.4">
      <c r="A2696">
        <v>1</v>
      </c>
      <c r="B2696" t="s">
        <v>12</v>
      </c>
      <c r="F2696">
        <v>1343.627</v>
      </c>
      <c r="K2696" t="s">
        <v>448</v>
      </c>
    </row>
    <row r="2697" spans="1:11" x14ac:dyDescent="0.4">
      <c r="A2697">
        <v>2</v>
      </c>
      <c r="B2697" t="s">
        <v>14</v>
      </c>
      <c r="F2697">
        <v>633.47400000000005</v>
      </c>
      <c r="K2697" t="s">
        <v>447</v>
      </c>
    </row>
    <row r="2698" spans="1:11" x14ac:dyDescent="0.4">
      <c r="A2698">
        <v>3</v>
      </c>
      <c r="B2698" t="s">
        <v>15</v>
      </c>
      <c r="F2698">
        <v>645.63699999999994</v>
      </c>
      <c r="K2698" t="s">
        <v>446</v>
      </c>
    </row>
    <row r="2699" spans="1:11" x14ac:dyDescent="0.4">
      <c r="A2699">
        <v>4</v>
      </c>
      <c r="B2699" t="s">
        <v>17</v>
      </c>
      <c r="F2699">
        <v>750.96400000000006</v>
      </c>
      <c r="K2699" t="s">
        <v>445</v>
      </c>
    </row>
    <row r="2700" spans="1:11" x14ac:dyDescent="0.4">
      <c r="A2700">
        <v>5</v>
      </c>
      <c r="B2700" t="s">
        <v>18</v>
      </c>
      <c r="F2700">
        <v>827.30499999999995</v>
      </c>
      <c r="K2700" t="s">
        <v>444</v>
      </c>
    </row>
    <row r="2701" spans="1:11" x14ac:dyDescent="0.4">
      <c r="A2701">
        <v>6</v>
      </c>
      <c r="B2701" t="s">
        <v>19</v>
      </c>
      <c r="F2701">
        <v>802.20399999999995</v>
      </c>
      <c r="K2701" t="s">
        <v>443</v>
      </c>
    </row>
    <row r="2702" spans="1:11" x14ac:dyDescent="0.4">
      <c r="A2702">
        <v>7</v>
      </c>
      <c r="B2702" t="s">
        <v>20</v>
      </c>
      <c r="F2702">
        <v>1562.616</v>
      </c>
      <c r="K2702" t="s">
        <v>442</v>
      </c>
    </row>
    <row r="2703" spans="1:11" x14ac:dyDescent="0.4">
      <c r="A2703">
        <v>8</v>
      </c>
      <c r="B2703" t="s">
        <v>21</v>
      </c>
      <c r="F2703">
        <v>611.33399999999995</v>
      </c>
      <c r="K2703" t="s">
        <v>441</v>
      </c>
    </row>
    <row r="2704" spans="1:11" x14ac:dyDescent="0.4">
      <c r="A2704">
        <v>9</v>
      </c>
      <c r="B2704" t="s">
        <v>22</v>
      </c>
      <c r="D2704">
        <v>15.79</v>
      </c>
      <c r="E2704">
        <v>0.35099999999999998</v>
      </c>
      <c r="G2704">
        <v>3</v>
      </c>
      <c r="H2704" t="s">
        <v>13</v>
      </c>
      <c r="K2704" t="s">
        <v>440</v>
      </c>
    </row>
    <row r="2705" spans="1:11" x14ac:dyDescent="0.4">
      <c r="A2705">
        <v>10</v>
      </c>
      <c r="B2705" t="s">
        <v>22</v>
      </c>
      <c r="K2705" t="s">
        <v>439</v>
      </c>
    </row>
    <row r="2706" spans="1:11" x14ac:dyDescent="0.4">
      <c r="A2706">
        <v>11</v>
      </c>
      <c r="B2706" t="s">
        <v>24</v>
      </c>
      <c r="F2706">
        <v>235.495</v>
      </c>
      <c r="K2706" t="s">
        <v>438</v>
      </c>
    </row>
    <row r="2707" spans="1:11" x14ac:dyDescent="0.4">
      <c r="A2707">
        <v>12</v>
      </c>
      <c r="B2707" t="s">
        <v>25</v>
      </c>
      <c r="F2707">
        <v>273.33</v>
      </c>
      <c r="K2707" t="s">
        <v>437</v>
      </c>
    </row>
    <row r="2708" spans="1:11" x14ac:dyDescent="0.4">
      <c r="A2708">
        <v>13</v>
      </c>
      <c r="B2708" t="s">
        <v>26</v>
      </c>
      <c r="F2708">
        <v>129.33000000000001</v>
      </c>
      <c r="K2708" t="s">
        <v>436</v>
      </c>
    </row>
    <row r="2709" spans="1:11" x14ac:dyDescent="0.4">
      <c r="A2709">
        <v>14</v>
      </c>
      <c r="B2709" t="s">
        <v>27</v>
      </c>
      <c r="F2709">
        <v>253.72800000000001</v>
      </c>
      <c r="K2709" t="s">
        <v>435</v>
      </c>
    </row>
    <row r="2710" spans="1:11" x14ac:dyDescent="0.4">
      <c r="A2710">
        <v>15</v>
      </c>
      <c r="B2710" t="s">
        <v>28</v>
      </c>
      <c r="F2710">
        <v>141.602</v>
      </c>
      <c r="K2710" t="s">
        <v>434</v>
      </c>
    </row>
    <row r="2711" spans="1:11" x14ac:dyDescent="0.4">
      <c r="A2711">
        <v>16</v>
      </c>
      <c r="B2711" t="s">
        <v>29</v>
      </c>
      <c r="F2711">
        <v>190.637</v>
      </c>
      <c r="K2711" t="s">
        <v>433</v>
      </c>
    </row>
    <row r="2712" spans="1:11" x14ac:dyDescent="0.4">
      <c r="A2712">
        <v>17</v>
      </c>
      <c r="B2712" t="s">
        <v>22</v>
      </c>
      <c r="K2712" t="s">
        <v>432</v>
      </c>
    </row>
    <row r="2713" spans="1:11" x14ac:dyDescent="0.4">
      <c r="A2713">
        <v>18</v>
      </c>
      <c r="B2713" t="s">
        <v>173</v>
      </c>
      <c r="F2713">
        <v>73.510999999999996</v>
      </c>
      <c r="K2713" t="s">
        <v>431</v>
      </c>
    </row>
    <row r="2714" spans="1:11" x14ac:dyDescent="0.4">
      <c r="A2714">
        <v>19</v>
      </c>
      <c r="B2714" t="s">
        <v>172</v>
      </c>
      <c r="F2714">
        <v>168.77099999999999</v>
      </c>
      <c r="K2714" t="s">
        <v>430</v>
      </c>
    </row>
    <row r="2715" spans="1:11" x14ac:dyDescent="0.4">
      <c r="A2715">
        <v>20</v>
      </c>
      <c r="B2715" t="s">
        <v>171</v>
      </c>
      <c r="K2715" t="s">
        <v>429</v>
      </c>
    </row>
    <row r="2716" spans="1:11" x14ac:dyDescent="0.4">
      <c r="A2716">
        <v>21</v>
      </c>
      <c r="B2716" t="s">
        <v>22</v>
      </c>
      <c r="K2716" t="s">
        <v>428</v>
      </c>
    </row>
    <row r="2717" spans="1:11" x14ac:dyDescent="0.4">
      <c r="A2717">
        <v>22</v>
      </c>
      <c r="B2717" t="s">
        <v>170</v>
      </c>
      <c r="F2717">
        <v>163.196</v>
      </c>
      <c r="K2717" t="s">
        <v>427</v>
      </c>
    </row>
    <row r="2718" spans="1:11" x14ac:dyDescent="0.4">
      <c r="A2718">
        <v>23</v>
      </c>
      <c r="B2718" t="s">
        <v>169</v>
      </c>
      <c r="F2718">
        <v>57.780999999999999</v>
      </c>
      <c r="K2718" t="s">
        <v>426</v>
      </c>
    </row>
    <row r="2719" spans="1:11" x14ac:dyDescent="0.4">
      <c r="A2719">
        <v>24</v>
      </c>
      <c r="B2719" t="s">
        <v>168</v>
      </c>
      <c r="F2719">
        <v>191.36099999999999</v>
      </c>
      <c r="K2719" t="s">
        <v>425</v>
      </c>
    </row>
    <row r="2720" spans="1:11" x14ac:dyDescent="0.4">
      <c r="A2720">
        <v>25</v>
      </c>
      <c r="B2720" t="s">
        <v>167</v>
      </c>
      <c r="F2720">
        <v>113.81</v>
      </c>
      <c r="K2720" t="s">
        <v>424</v>
      </c>
    </row>
    <row r="2721" spans="1:11" x14ac:dyDescent="0.4">
      <c r="A2721">
        <v>26</v>
      </c>
      <c r="B2721" t="s">
        <v>166</v>
      </c>
      <c r="F2721">
        <v>85.271000000000001</v>
      </c>
      <c r="K2721" t="s">
        <v>423</v>
      </c>
    </row>
    <row r="2722" spans="1:11" x14ac:dyDescent="0.4">
      <c r="A2722">
        <v>27</v>
      </c>
      <c r="B2722" t="s">
        <v>165</v>
      </c>
      <c r="F2722">
        <v>86.066000000000003</v>
      </c>
      <c r="K2722" t="s">
        <v>422</v>
      </c>
    </row>
    <row r="2723" spans="1:11" x14ac:dyDescent="0.4">
      <c r="A2723">
        <v>28</v>
      </c>
      <c r="B2723" t="s">
        <v>22</v>
      </c>
      <c r="K2723" t="s">
        <v>421</v>
      </c>
    </row>
    <row r="2724" spans="1:11" x14ac:dyDescent="0.4">
      <c r="A2724">
        <v>29</v>
      </c>
      <c r="B2724" t="s">
        <v>164</v>
      </c>
      <c r="F2724">
        <v>43.273000000000003</v>
      </c>
      <c r="K2724" t="s">
        <v>420</v>
      </c>
    </row>
    <row r="2725" spans="1:11" x14ac:dyDescent="0.4">
      <c r="A2725">
        <v>30</v>
      </c>
      <c r="B2725" t="s">
        <v>163</v>
      </c>
      <c r="F2725">
        <v>147.53</v>
      </c>
      <c r="K2725" t="s">
        <v>419</v>
      </c>
    </row>
    <row r="2726" spans="1:11" x14ac:dyDescent="0.4">
      <c r="A2726">
        <v>31</v>
      </c>
      <c r="B2726" t="s">
        <v>162</v>
      </c>
      <c r="F2726">
        <v>100.998</v>
      </c>
      <c r="K2726" t="s">
        <v>418</v>
      </c>
    </row>
    <row r="2727" spans="1:11" x14ac:dyDescent="0.4">
      <c r="A2727">
        <v>32</v>
      </c>
      <c r="B2727" t="s">
        <v>161</v>
      </c>
      <c r="F2727">
        <v>62.627000000000002</v>
      </c>
      <c r="K2727" t="s">
        <v>417</v>
      </c>
    </row>
    <row r="2728" spans="1:11" x14ac:dyDescent="0.4">
      <c r="A2728">
        <v>33</v>
      </c>
      <c r="B2728" t="s">
        <v>160</v>
      </c>
      <c r="F2728">
        <v>116.61</v>
      </c>
      <c r="K2728" t="s">
        <v>416</v>
      </c>
    </row>
    <row r="2729" spans="1:11" x14ac:dyDescent="0.4">
      <c r="A2729">
        <v>34</v>
      </c>
      <c r="B2729" t="s">
        <v>159</v>
      </c>
      <c r="F2729">
        <v>125.41</v>
      </c>
      <c r="K2729" t="s">
        <v>415</v>
      </c>
    </row>
    <row r="2730" spans="1:11" x14ac:dyDescent="0.4">
      <c r="A2730">
        <v>35</v>
      </c>
      <c r="B2730" t="s">
        <v>22</v>
      </c>
      <c r="K2730" t="s">
        <v>414</v>
      </c>
    </row>
    <row r="2731" spans="1:11" x14ac:dyDescent="0.4">
      <c r="A2731">
        <v>36</v>
      </c>
      <c r="B2731" t="s">
        <v>158</v>
      </c>
      <c r="F2731">
        <v>54.508000000000003</v>
      </c>
      <c r="K2731" t="s">
        <v>413</v>
      </c>
    </row>
    <row r="2732" spans="1:11" x14ac:dyDescent="0.4">
      <c r="A2732">
        <v>37</v>
      </c>
      <c r="B2732" t="s">
        <v>157</v>
      </c>
      <c r="F2732">
        <v>34.034999999999997</v>
      </c>
      <c r="K2732" t="s">
        <v>412</v>
      </c>
    </row>
    <row r="2733" spans="1:11" x14ac:dyDescent="0.4">
      <c r="A2733">
        <v>38</v>
      </c>
      <c r="B2733" t="s">
        <v>156</v>
      </c>
      <c r="F2733">
        <v>29.42</v>
      </c>
      <c r="K2733" t="s">
        <v>411</v>
      </c>
    </row>
    <row r="2735" spans="1:11" x14ac:dyDescent="0.4">
      <c r="A2735" t="s">
        <v>451</v>
      </c>
    </row>
    <row r="2737" spans="1:11" x14ac:dyDescent="0.4">
      <c r="B2737" t="s">
        <v>3</v>
      </c>
      <c r="C2737" t="s">
        <v>4</v>
      </c>
      <c r="D2737" t="s">
        <v>5</v>
      </c>
      <c r="E2737" t="s">
        <v>6</v>
      </c>
      <c r="F2737" t="s">
        <v>7</v>
      </c>
      <c r="G2737" t="s">
        <v>8</v>
      </c>
      <c r="H2737" t="s">
        <v>9</v>
      </c>
      <c r="I2737" t="s">
        <v>10</v>
      </c>
      <c r="J2737" t="s">
        <v>11</v>
      </c>
      <c r="K2737" t="s">
        <v>282</v>
      </c>
    </row>
    <row r="2738" spans="1:11" x14ac:dyDescent="0.4">
      <c r="A2738">
        <v>1</v>
      </c>
      <c r="B2738" t="s">
        <v>12</v>
      </c>
      <c r="F2738">
        <v>1343.627</v>
      </c>
      <c r="K2738" t="s">
        <v>448</v>
      </c>
    </row>
    <row r="2739" spans="1:11" x14ac:dyDescent="0.4">
      <c r="A2739">
        <v>2</v>
      </c>
      <c r="B2739" t="s">
        <v>14</v>
      </c>
      <c r="F2739">
        <v>633.47400000000005</v>
      </c>
      <c r="K2739" t="s">
        <v>447</v>
      </c>
    </row>
    <row r="2740" spans="1:11" x14ac:dyDescent="0.4">
      <c r="A2740">
        <v>3</v>
      </c>
      <c r="B2740" t="s">
        <v>15</v>
      </c>
      <c r="D2740">
        <v>14.9</v>
      </c>
      <c r="E2740">
        <v>0.161</v>
      </c>
      <c r="F2740">
        <v>645.63699999999994</v>
      </c>
      <c r="G2740">
        <v>1</v>
      </c>
      <c r="H2740" t="s">
        <v>13</v>
      </c>
      <c r="K2740" t="s">
        <v>446</v>
      </c>
    </row>
    <row r="2741" spans="1:11" x14ac:dyDescent="0.4">
      <c r="A2741">
        <v>4</v>
      </c>
      <c r="B2741" t="s">
        <v>17</v>
      </c>
      <c r="F2741">
        <v>750.96400000000006</v>
      </c>
      <c r="K2741" t="s">
        <v>445</v>
      </c>
    </row>
    <row r="2742" spans="1:11" x14ac:dyDescent="0.4">
      <c r="A2742">
        <v>5</v>
      </c>
      <c r="B2742" t="s">
        <v>18</v>
      </c>
      <c r="F2742">
        <v>827.30499999999995</v>
      </c>
      <c r="K2742" t="s">
        <v>444</v>
      </c>
    </row>
    <row r="2743" spans="1:11" x14ac:dyDescent="0.4">
      <c r="A2743">
        <v>6</v>
      </c>
      <c r="B2743" t="s">
        <v>19</v>
      </c>
      <c r="F2743">
        <v>802.20399999999995</v>
      </c>
      <c r="K2743" t="s">
        <v>443</v>
      </c>
    </row>
    <row r="2744" spans="1:11" x14ac:dyDescent="0.4">
      <c r="A2744">
        <v>7</v>
      </c>
      <c r="B2744" t="s">
        <v>20</v>
      </c>
      <c r="F2744">
        <v>1562.616</v>
      </c>
      <c r="K2744" t="s">
        <v>442</v>
      </c>
    </row>
    <row r="2745" spans="1:11" x14ac:dyDescent="0.4">
      <c r="A2745">
        <v>8</v>
      </c>
      <c r="B2745" t="s">
        <v>21</v>
      </c>
      <c r="F2745">
        <v>611.33399999999995</v>
      </c>
      <c r="K2745" t="s">
        <v>441</v>
      </c>
    </row>
    <row r="2746" spans="1:11" x14ac:dyDescent="0.4">
      <c r="A2746">
        <v>9</v>
      </c>
      <c r="B2746" t="s">
        <v>22</v>
      </c>
      <c r="K2746" t="s">
        <v>440</v>
      </c>
    </row>
    <row r="2747" spans="1:11" x14ac:dyDescent="0.4">
      <c r="A2747">
        <v>10</v>
      </c>
      <c r="B2747" t="s">
        <v>22</v>
      </c>
      <c r="K2747" t="s">
        <v>439</v>
      </c>
    </row>
    <row r="2748" spans="1:11" x14ac:dyDescent="0.4">
      <c r="A2748">
        <v>11</v>
      </c>
      <c r="B2748" t="s">
        <v>24</v>
      </c>
      <c r="F2748">
        <v>235.495</v>
      </c>
      <c r="K2748" t="s">
        <v>438</v>
      </c>
    </row>
    <row r="2749" spans="1:11" x14ac:dyDescent="0.4">
      <c r="A2749">
        <v>12</v>
      </c>
      <c r="B2749" t="s">
        <v>25</v>
      </c>
      <c r="F2749">
        <v>273.33</v>
      </c>
      <c r="K2749" t="s">
        <v>437</v>
      </c>
    </row>
    <row r="2750" spans="1:11" x14ac:dyDescent="0.4">
      <c r="A2750">
        <v>13</v>
      </c>
      <c r="B2750" t="s">
        <v>26</v>
      </c>
      <c r="F2750">
        <v>129.33000000000001</v>
      </c>
      <c r="K2750" t="s">
        <v>436</v>
      </c>
    </row>
    <row r="2751" spans="1:11" x14ac:dyDescent="0.4">
      <c r="A2751">
        <v>14</v>
      </c>
      <c r="B2751" t="s">
        <v>27</v>
      </c>
      <c r="F2751">
        <v>253.72800000000001</v>
      </c>
      <c r="K2751" t="s">
        <v>435</v>
      </c>
    </row>
    <row r="2752" spans="1:11" x14ac:dyDescent="0.4">
      <c r="A2752">
        <v>15</v>
      </c>
      <c r="B2752" t="s">
        <v>28</v>
      </c>
      <c r="F2752">
        <v>141.602</v>
      </c>
      <c r="K2752" t="s">
        <v>434</v>
      </c>
    </row>
    <row r="2753" spans="1:11" x14ac:dyDescent="0.4">
      <c r="A2753">
        <v>16</v>
      </c>
      <c r="B2753" t="s">
        <v>29</v>
      </c>
      <c r="F2753">
        <v>190.637</v>
      </c>
      <c r="K2753" t="s">
        <v>433</v>
      </c>
    </row>
    <row r="2754" spans="1:11" x14ac:dyDescent="0.4">
      <c r="A2754">
        <v>17</v>
      </c>
      <c r="B2754" t="s">
        <v>22</v>
      </c>
      <c r="K2754" t="s">
        <v>432</v>
      </c>
    </row>
    <row r="2755" spans="1:11" x14ac:dyDescent="0.4">
      <c r="A2755">
        <v>18</v>
      </c>
      <c r="B2755" t="s">
        <v>173</v>
      </c>
      <c r="F2755">
        <v>73.510999999999996</v>
      </c>
      <c r="K2755" t="s">
        <v>431</v>
      </c>
    </row>
    <row r="2756" spans="1:11" x14ac:dyDescent="0.4">
      <c r="A2756">
        <v>19</v>
      </c>
      <c r="B2756" t="s">
        <v>172</v>
      </c>
      <c r="F2756">
        <v>168.77099999999999</v>
      </c>
      <c r="K2756" t="s">
        <v>430</v>
      </c>
    </row>
    <row r="2757" spans="1:11" x14ac:dyDescent="0.4">
      <c r="A2757">
        <v>20</v>
      </c>
      <c r="B2757" t="s">
        <v>171</v>
      </c>
      <c r="K2757" t="s">
        <v>429</v>
      </c>
    </row>
    <row r="2758" spans="1:11" x14ac:dyDescent="0.4">
      <c r="A2758">
        <v>21</v>
      </c>
      <c r="B2758" t="s">
        <v>22</v>
      </c>
      <c r="K2758" t="s">
        <v>428</v>
      </c>
    </row>
    <row r="2759" spans="1:11" x14ac:dyDescent="0.4">
      <c r="A2759">
        <v>22</v>
      </c>
      <c r="B2759" t="s">
        <v>170</v>
      </c>
      <c r="F2759">
        <v>163.196</v>
      </c>
      <c r="K2759" t="s">
        <v>427</v>
      </c>
    </row>
    <row r="2760" spans="1:11" x14ac:dyDescent="0.4">
      <c r="A2760">
        <v>23</v>
      </c>
      <c r="B2760" t="s">
        <v>169</v>
      </c>
      <c r="F2760">
        <v>57.780999999999999</v>
      </c>
      <c r="K2760" t="s">
        <v>426</v>
      </c>
    </row>
    <row r="2761" spans="1:11" x14ac:dyDescent="0.4">
      <c r="A2761">
        <v>24</v>
      </c>
      <c r="B2761" t="s">
        <v>168</v>
      </c>
      <c r="F2761">
        <v>191.36099999999999</v>
      </c>
      <c r="K2761" t="s">
        <v>425</v>
      </c>
    </row>
    <row r="2762" spans="1:11" x14ac:dyDescent="0.4">
      <c r="A2762">
        <v>25</v>
      </c>
      <c r="B2762" t="s">
        <v>167</v>
      </c>
      <c r="F2762">
        <v>113.81</v>
      </c>
      <c r="K2762" t="s">
        <v>424</v>
      </c>
    </row>
    <row r="2763" spans="1:11" x14ac:dyDescent="0.4">
      <c r="A2763">
        <v>26</v>
      </c>
      <c r="B2763" t="s">
        <v>166</v>
      </c>
      <c r="F2763">
        <v>85.271000000000001</v>
      </c>
      <c r="K2763" t="s">
        <v>423</v>
      </c>
    </row>
    <row r="2764" spans="1:11" x14ac:dyDescent="0.4">
      <c r="A2764">
        <v>27</v>
      </c>
      <c r="B2764" t="s">
        <v>165</v>
      </c>
      <c r="F2764">
        <v>86.066000000000003</v>
      </c>
      <c r="K2764" t="s">
        <v>422</v>
      </c>
    </row>
    <row r="2765" spans="1:11" x14ac:dyDescent="0.4">
      <c r="A2765">
        <v>28</v>
      </c>
      <c r="B2765" t="s">
        <v>22</v>
      </c>
      <c r="K2765" t="s">
        <v>421</v>
      </c>
    </row>
    <row r="2766" spans="1:11" x14ac:dyDescent="0.4">
      <c r="A2766">
        <v>29</v>
      </c>
      <c r="B2766" t="s">
        <v>164</v>
      </c>
      <c r="F2766">
        <v>43.273000000000003</v>
      </c>
      <c r="K2766" t="s">
        <v>420</v>
      </c>
    </row>
    <row r="2767" spans="1:11" x14ac:dyDescent="0.4">
      <c r="A2767">
        <v>30</v>
      </c>
      <c r="B2767" t="s">
        <v>163</v>
      </c>
      <c r="F2767">
        <v>147.53</v>
      </c>
      <c r="K2767" t="s">
        <v>419</v>
      </c>
    </row>
    <row r="2768" spans="1:11" x14ac:dyDescent="0.4">
      <c r="A2768">
        <v>31</v>
      </c>
      <c r="B2768" t="s">
        <v>162</v>
      </c>
      <c r="F2768">
        <v>100.998</v>
      </c>
      <c r="K2768" t="s">
        <v>418</v>
      </c>
    </row>
    <row r="2769" spans="1:11" x14ac:dyDescent="0.4">
      <c r="A2769">
        <v>32</v>
      </c>
      <c r="B2769" t="s">
        <v>161</v>
      </c>
      <c r="F2769">
        <v>62.627000000000002</v>
      </c>
      <c r="K2769" t="s">
        <v>417</v>
      </c>
    </row>
    <row r="2770" spans="1:11" x14ac:dyDescent="0.4">
      <c r="A2770">
        <v>33</v>
      </c>
      <c r="B2770" t="s">
        <v>160</v>
      </c>
      <c r="F2770">
        <v>116.61</v>
      </c>
      <c r="K2770" t="s">
        <v>416</v>
      </c>
    </row>
    <row r="2771" spans="1:11" x14ac:dyDescent="0.4">
      <c r="A2771">
        <v>34</v>
      </c>
      <c r="B2771" t="s">
        <v>159</v>
      </c>
      <c r="F2771">
        <v>125.41</v>
      </c>
      <c r="K2771" t="s">
        <v>415</v>
      </c>
    </row>
    <row r="2772" spans="1:11" x14ac:dyDescent="0.4">
      <c r="A2772">
        <v>35</v>
      </c>
      <c r="B2772" t="s">
        <v>22</v>
      </c>
      <c r="K2772" t="s">
        <v>414</v>
      </c>
    </row>
    <row r="2773" spans="1:11" x14ac:dyDescent="0.4">
      <c r="A2773">
        <v>36</v>
      </c>
      <c r="B2773" t="s">
        <v>158</v>
      </c>
      <c r="F2773">
        <v>54.508000000000003</v>
      </c>
      <c r="K2773" t="s">
        <v>413</v>
      </c>
    </row>
    <row r="2774" spans="1:11" x14ac:dyDescent="0.4">
      <c r="A2774">
        <v>37</v>
      </c>
      <c r="B2774" t="s">
        <v>157</v>
      </c>
      <c r="F2774">
        <v>34.034999999999997</v>
      </c>
      <c r="K2774" t="s">
        <v>412</v>
      </c>
    </row>
    <row r="2775" spans="1:11" x14ac:dyDescent="0.4">
      <c r="A2775">
        <v>38</v>
      </c>
      <c r="B2775" t="s">
        <v>156</v>
      </c>
      <c r="F2775">
        <v>29.42</v>
      </c>
      <c r="K2775" t="s">
        <v>411</v>
      </c>
    </row>
    <row r="2777" spans="1:11" x14ac:dyDescent="0.4">
      <c r="A2777" t="s">
        <v>450</v>
      </c>
    </row>
    <row r="2779" spans="1:11" x14ac:dyDescent="0.4">
      <c r="B2779" t="s">
        <v>3</v>
      </c>
      <c r="C2779" t="s">
        <v>4</v>
      </c>
      <c r="D2779" t="s">
        <v>5</v>
      </c>
      <c r="E2779" t="s">
        <v>6</v>
      </c>
      <c r="F2779" t="s">
        <v>7</v>
      </c>
      <c r="G2779" t="s">
        <v>8</v>
      </c>
      <c r="H2779" t="s">
        <v>9</v>
      </c>
      <c r="I2779" t="s">
        <v>10</v>
      </c>
      <c r="J2779" t="s">
        <v>11</v>
      </c>
      <c r="K2779" t="s">
        <v>282</v>
      </c>
    </row>
    <row r="2780" spans="1:11" x14ac:dyDescent="0.4">
      <c r="A2780">
        <v>1</v>
      </c>
      <c r="F2780">
        <v>19473.509999999998</v>
      </c>
      <c r="K2780" t="s">
        <v>448</v>
      </c>
    </row>
    <row r="2781" spans="1:11" x14ac:dyDescent="0.4">
      <c r="A2781">
        <v>2</v>
      </c>
      <c r="F2781">
        <v>13285.254999999999</v>
      </c>
      <c r="K2781" t="s">
        <v>447</v>
      </c>
    </row>
    <row r="2782" spans="1:11" x14ac:dyDescent="0.4">
      <c r="A2782">
        <v>3</v>
      </c>
      <c r="F2782">
        <v>16010.102000000001</v>
      </c>
      <c r="K2782" t="s">
        <v>446</v>
      </c>
    </row>
    <row r="2783" spans="1:11" x14ac:dyDescent="0.4">
      <c r="A2783">
        <v>4</v>
      </c>
      <c r="F2783">
        <v>14214.025</v>
      </c>
      <c r="K2783" t="s">
        <v>445</v>
      </c>
    </row>
    <row r="2784" spans="1:11" x14ac:dyDescent="0.4">
      <c r="A2784">
        <v>5</v>
      </c>
      <c r="F2784">
        <v>21931.449000000001</v>
      </c>
      <c r="K2784" t="s">
        <v>444</v>
      </c>
    </row>
    <row r="2785" spans="1:11" x14ac:dyDescent="0.4">
      <c r="A2785">
        <v>6</v>
      </c>
      <c r="F2785">
        <v>17537.508000000002</v>
      </c>
      <c r="K2785" t="s">
        <v>443</v>
      </c>
    </row>
    <row r="2786" spans="1:11" x14ac:dyDescent="0.4">
      <c r="A2786">
        <v>7</v>
      </c>
      <c r="F2786">
        <v>29293.133000000002</v>
      </c>
      <c r="K2786" t="s">
        <v>442</v>
      </c>
    </row>
    <row r="2787" spans="1:11" x14ac:dyDescent="0.4">
      <c r="A2787">
        <v>8</v>
      </c>
      <c r="F2787">
        <v>13919.142</v>
      </c>
      <c r="K2787" t="s">
        <v>441</v>
      </c>
    </row>
    <row r="2788" spans="1:11" x14ac:dyDescent="0.4">
      <c r="A2788">
        <v>9</v>
      </c>
      <c r="K2788" t="s">
        <v>440</v>
      </c>
    </row>
    <row r="2789" spans="1:11" x14ac:dyDescent="0.4">
      <c r="A2789">
        <v>10</v>
      </c>
      <c r="K2789" t="s">
        <v>439</v>
      </c>
    </row>
    <row r="2790" spans="1:11" x14ac:dyDescent="0.4">
      <c r="A2790">
        <v>11</v>
      </c>
      <c r="F2790">
        <v>5289.1940000000004</v>
      </c>
      <c r="K2790" t="s">
        <v>438</v>
      </c>
    </row>
    <row r="2791" spans="1:11" x14ac:dyDescent="0.4">
      <c r="A2791">
        <v>12</v>
      </c>
      <c r="F2791">
        <v>6667.125</v>
      </c>
      <c r="K2791" t="s">
        <v>437</v>
      </c>
    </row>
    <row r="2792" spans="1:11" x14ac:dyDescent="0.4">
      <c r="A2792">
        <v>13</v>
      </c>
      <c r="F2792">
        <v>5460.875</v>
      </c>
      <c r="K2792" t="s">
        <v>436</v>
      </c>
    </row>
    <row r="2793" spans="1:11" x14ac:dyDescent="0.4">
      <c r="A2793">
        <v>14</v>
      </c>
      <c r="F2793">
        <v>6517.9470000000001</v>
      </c>
      <c r="K2793" t="s">
        <v>435</v>
      </c>
    </row>
    <row r="2794" spans="1:11" x14ac:dyDescent="0.4">
      <c r="A2794">
        <v>15</v>
      </c>
      <c r="F2794">
        <v>6712.6419999999998</v>
      </c>
      <c r="K2794" t="s">
        <v>434</v>
      </c>
    </row>
    <row r="2795" spans="1:11" x14ac:dyDescent="0.4">
      <c r="A2795">
        <v>16</v>
      </c>
      <c r="F2795">
        <v>6363.6369999999997</v>
      </c>
      <c r="K2795" t="s">
        <v>433</v>
      </c>
    </row>
    <row r="2796" spans="1:11" x14ac:dyDescent="0.4">
      <c r="A2796">
        <v>17</v>
      </c>
      <c r="K2796" t="s">
        <v>432</v>
      </c>
    </row>
    <row r="2797" spans="1:11" x14ac:dyDescent="0.4">
      <c r="A2797">
        <v>18</v>
      </c>
      <c r="F2797">
        <v>3930.0749999999998</v>
      </c>
      <c r="K2797" t="s">
        <v>431</v>
      </c>
    </row>
    <row r="2798" spans="1:11" x14ac:dyDescent="0.4">
      <c r="A2798">
        <v>19</v>
      </c>
      <c r="F2798">
        <v>6277.9639999999999</v>
      </c>
      <c r="K2798" t="s">
        <v>430</v>
      </c>
    </row>
    <row r="2799" spans="1:11" x14ac:dyDescent="0.4">
      <c r="A2799">
        <v>20</v>
      </c>
      <c r="F2799">
        <v>2207.1190000000001</v>
      </c>
      <c r="K2799" t="s">
        <v>429</v>
      </c>
    </row>
    <row r="2800" spans="1:11" x14ac:dyDescent="0.4">
      <c r="A2800">
        <v>21</v>
      </c>
      <c r="K2800" t="s">
        <v>428</v>
      </c>
    </row>
    <row r="2801" spans="1:11" x14ac:dyDescent="0.4">
      <c r="A2801">
        <v>22</v>
      </c>
      <c r="F2801">
        <v>4603.3459999999995</v>
      </c>
      <c r="K2801" t="s">
        <v>427</v>
      </c>
    </row>
    <row r="2802" spans="1:11" x14ac:dyDescent="0.4">
      <c r="A2802">
        <v>23</v>
      </c>
      <c r="F2802">
        <v>4832.7299999999996</v>
      </c>
      <c r="K2802" t="s">
        <v>426</v>
      </c>
    </row>
    <row r="2803" spans="1:11" x14ac:dyDescent="0.4">
      <c r="A2803">
        <v>24</v>
      </c>
      <c r="F2803">
        <v>5250.1049999999996</v>
      </c>
      <c r="K2803" t="s">
        <v>425</v>
      </c>
    </row>
    <row r="2804" spans="1:11" x14ac:dyDescent="0.4">
      <c r="A2804">
        <v>25</v>
      </c>
      <c r="F2804">
        <v>4574.33</v>
      </c>
      <c r="K2804" t="s">
        <v>424</v>
      </c>
    </row>
    <row r="2805" spans="1:11" x14ac:dyDescent="0.4">
      <c r="A2805">
        <v>26</v>
      </c>
      <c r="F2805">
        <v>5271.7690000000002</v>
      </c>
      <c r="K2805" t="s">
        <v>423</v>
      </c>
    </row>
    <row r="2806" spans="1:11" x14ac:dyDescent="0.4">
      <c r="A2806">
        <v>27</v>
      </c>
      <c r="F2806">
        <v>4675.4470000000001</v>
      </c>
      <c r="K2806" t="s">
        <v>422</v>
      </c>
    </row>
    <row r="2807" spans="1:11" x14ac:dyDescent="0.4">
      <c r="A2807">
        <v>28</v>
      </c>
      <c r="K2807" t="s">
        <v>421</v>
      </c>
    </row>
    <row r="2808" spans="1:11" x14ac:dyDescent="0.4">
      <c r="A2808">
        <v>29</v>
      </c>
      <c r="F2808">
        <v>3868.886</v>
      </c>
      <c r="K2808" t="s">
        <v>420</v>
      </c>
    </row>
    <row r="2809" spans="1:11" x14ac:dyDescent="0.4">
      <c r="A2809">
        <v>30</v>
      </c>
      <c r="F2809">
        <v>5558.2560000000003</v>
      </c>
      <c r="K2809" t="s">
        <v>419</v>
      </c>
    </row>
    <row r="2810" spans="1:11" x14ac:dyDescent="0.4">
      <c r="A2810">
        <v>31</v>
      </c>
      <c r="F2810">
        <v>5019.6090000000004</v>
      </c>
      <c r="K2810" t="s">
        <v>418</v>
      </c>
    </row>
    <row r="2811" spans="1:11" x14ac:dyDescent="0.4">
      <c r="A2811">
        <v>32</v>
      </c>
      <c r="F2811">
        <v>4571.5209999999997</v>
      </c>
      <c r="K2811" t="s">
        <v>417</v>
      </c>
    </row>
    <row r="2812" spans="1:11" x14ac:dyDescent="0.4">
      <c r="A2812">
        <v>33</v>
      </c>
      <c r="F2812">
        <v>5043.4369999999999</v>
      </c>
      <c r="K2812" t="s">
        <v>416</v>
      </c>
    </row>
    <row r="2813" spans="1:11" x14ac:dyDescent="0.4">
      <c r="A2813">
        <v>34</v>
      </c>
      <c r="F2813">
        <v>5033.665</v>
      </c>
      <c r="K2813" t="s">
        <v>415</v>
      </c>
    </row>
    <row r="2814" spans="1:11" x14ac:dyDescent="0.4">
      <c r="A2814">
        <v>35</v>
      </c>
      <c r="K2814" t="s">
        <v>414</v>
      </c>
    </row>
    <row r="2815" spans="1:11" x14ac:dyDescent="0.4">
      <c r="A2815">
        <v>36</v>
      </c>
      <c r="F2815">
        <v>3966.2049999999999</v>
      </c>
      <c r="K2815" t="s">
        <v>413</v>
      </c>
    </row>
    <row r="2816" spans="1:11" x14ac:dyDescent="0.4">
      <c r="A2816">
        <v>37</v>
      </c>
      <c r="F2816">
        <v>3977.5329999999999</v>
      </c>
      <c r="K2816" t="s">
        <v>412</v>
      </c>
    </row>
    <row r="2817" spans="1:11" x14ac:dyDescent="0.4">
      <c r="A2817">
        <v>38</v>
      </c>
      <c r="F2817">
        <v>3666.0819999999999</v>
      </c>
      <c r="K2817" t="s">
        <v>411</v>
      </c>
    </row>
    <row r="2819" spans="1:11" x14ac:dyDescent="0.4">
      <c r="A2819" t="s">
        <v>449</v>
      </c>
    </row>
    <row r="2821" spans="1:11" x14ac:dyDescent="0.4">
      <c r="B2821" t="s">
        <v>3</v>
      </c>
      <c r="C2821" t="s">
        <v>4</v>
      </c>
      <c r="D2821" t="s">
        <v>5</v>
      </c>
      <c r="E2821" t="s">
        <v>6</v>
      </c>
      <c r="F2821" t="s">
        <v>7</v>
      </c>
      <c r="G2821" t="s">
        <v>8</v>
      </c>
      <c r="H2821" t="s">
        <v>9</v>
      </c>
      <c r="I2821" t="s">
        <v>10</v>
      </c>
      <c r="J2821" t="s">
        <v>11</v>
      </c>
      <c r="K2821" t="s">
        <v>282</v>
      </c>
    </row>
    <row r="2822" spans="1:11" x14ac:dyDescent="0.4">
      <c r="A2822">
        <v>1</v>
      </c>
      <c r="F2822">
        <v>19473.509999999998</v>
      </c>
      <c r="K2822" t="s">
        <v>448</v>
      </c>
    </row>
    <row r="2823" spans="1:11" x14ac:dyDescent="0.4">
      <c r="A2823">
        <v>2</v>
      </c>
      <c r="F2823">
        <v>13285.254999999999</v>
      </c>
      <c r="K2823" t="s">
        <v>447</v>
      </c>
    </row>
    <row r="2824" spans="1:11" x14ac:dyDescent="0.4">
      <c r="A2824">
        <v>3</v>
      </c>
      <c r="F2824">
        <v>16010.102000000001</v>
      </c>
      <c r="K2824" t="s">
        <v>446</v>
      </c>
    </row>
    <row r="2825" spans="1:11" x14ac:dyDescent="0.4">
      <c r="A2825">
        <v>4</v>
      </c>
      <c r="F2825">
        <v>14214.025</v>
      </c>
      <c r="K2825" t="s">
        <v>445</v>
      </c>
    </row>
    <row r="2826" spans="1:11" x14ac:dyDescent="0.4">
      <c r="A2826">
        <v>5</v>
      </c>
      <c r="F2826">
        <v>21931.449000000001</v>
      </c>
      <c r="K2826" t="s">
        <v>444</v>
      </c>
    </row>
    <row r="2827" spans="1:11" x14ac:dyDescent="0.4">
      <c r="A2827">
        <v>6</v>
      </c>
      <c r="F2827">
        <v>17537.508000000002</v>
      </c>
      <c r="K2827" t="s">
        <v>443</v>
      </c>
    </row>
    <row r="2828" spans="1:11" x14ac:dyDescent="0.4">
      <c r="A2828">
        <v>7</v>
      </c>
      <c r="F2828">
        <v>29293.133000000002</v>
      </c>
      <c r="K2828" t="s">
        <v>442</v>
      </c>
    </row>
    <row r="2829" spans="1:11" x14ac:dyDescent="0.4">
      <c r="A2829">
        <v>8</v>
      </c>
      <c r="F2829">
        <v>13919.142</v>
      </c>
      <c r="K2829" t="s">
        <v>441</v>
      </c>
    </row>
    <row r="2830" spans="1:11" x14ac:dyDescent="0.4">
      <c r="A2830">
        <v>9</v>
      </c>
      <c r="K2830" t="s">
        <v>440</v>
      </c>
    </row>
    <row r="2831" spans="1:11" x14ac:dyDescent="0.4">
      <c r="A2831">
        <v>10</v>
      </c>
      <c r="K2831" t="s">
        <v>439</v>
      </c>
    </row>
    <row r="2832" spans="1:11" x14ac:dyDescent="0.4">
      <c r="A2832">
        <v>11</v>
      </c>
      <c r="F2832">
        <v>5289.1940000000004</v>
      </c>
      <c r="K2832" t="s">
        <v>438</v>
      </c>
    </row>
    <row r="2833" spans="1:11" x14ac:dyDescent="0.4">
      <c r="A2833">
        <v>12</v>
      </c>
      <c r="F2833">
        <v>6667.125</v>
      </c>
      <c r="K2833" t="s">
        <v>437</v>
      </c>
    </row>
    <row r="2834" spans="1:11" x14ac:dyDescent="0.4">
      <c r="A2834">
        <v>13</v>
      </c>
      <c r="F2834">
        <v>5460.875</v>
      </c>
      <c r="K2834" t="s">
        <v>436</v>
      </c>
    </row>
    <row r="2835" spans="1:11" x14ac:dyDescent="0.4">
      <c r="A2835">
        <v>14</v>
      </c>
      <c r="F2835">
        <v>6517.9470000000001</v>
      </c>
      <c r="K2835" t="s">
        <v>435</v>
      </c>
    </row>
    <row r="2836" spans="1:11" x14ac:dyDescent="0.4">
      <c r="A2836">
        <v>15</v>
      </c>
      <c r="F2836">
        <v>6712.6419999999998</v>
      </c>
      <c r="K2836" t="s">
        <v>434</v>
      </c>
    </row>
    <row r="2837" spans="1:11" x14ac:dyDescent="0.4">
      <c r="A2837">
        <v>16</v>
      </c>
      <c r="F2837">
        <v>6363.6369999999997</v>
      </c>
      <c r="K2837" t="s">
        <v>433</v>
      </c>
    </row>
    <row r="2838" spans="1:11" x14ac:dyDescent="0.4">
      <c r="A2838">
        <v>17</v>
      </c>
      <c r="K2838" t="s">
        <v>432</v>
      </c>
    </row>
    <row r="2839" spans="1:11" x14ac:dyDescent="0.4">
      <c r="A2839">
        <v>18</v>
      </c>
      <c r="F2839">
        <v>3930.0749999999998</v>
      </c>
      <c r="K2839" t="s">
        <v>431</v>
      </c>
    </row>
    <row r="2840" spans="1:11" x14ac:dyDescent="0.4">
      <c r="A2840">
        <v>19</v>
      </c>
      <c r="F2840">
        <v>6277.9639999999999</v>
      </c>
      <c r="K2840" t="s">
        <v>430</v>
      </c>
    </row>
    <row r="2841" spans="1:11" x14ac:dyDescent="0.4">
      <c r="A2841">
        <v>20</v>
      </c>
      <c r="F2841">
        <v>2207.1190000000001</v>
      </c>
      <c r="K2841" t="s">
        <v>429</v>
      </c>
    </row>
    <row r="2842" spans="1:11" x14ac:dyDescent="0.4">
      <c r="A2842">
        <v>21</v>
      </c>
      <c r="K2842" t="s">
        <v>428</v>
      </c>
    </row>
    <row r="2843" spans="1:11" x14ac:dyDescent="0.4">
      <c r="A2843">
        <v>22</v>
      </c>
      <c r="F2843">
        <v>4603.3459999999995</v>
      </c>
      <c r="K2843" t="s">
        <v>427</v>
      </c>
    </row>
    <row r="2844" spans="1:11" x14ac:dyDescent="0.4">
      <c r="A2844">
        <v>23</v>
      </c>
      <c r="F2844">
        <v>4832.7299999999996</v>
      </c>
      <c r="K2844" t="s">
        <v>426</v>
      </c>
    </row>
    <row r="2845" spans="1:11" x14ac:dyDescent="0.4">
      <c r="A2845">
        <v>24</v>
      </c>
      <c r="F2845">
        <v>5250.1049999999996</v>
      </c>
      <c r="K2845" t="s">
        <v>425</v>
      </c>
    </row>
    <row r="2846" spans="1:11" x14ac:dyDescent="0.4">
      <c r="A2846">
        <v>25</v>
      </c>
      <c r="F2846">
        <v>4574.33</v>
      </c>
      <c r="K2846" t="s">
        <v>424</v>
      </c>
    </row>
    <row r="2847" spans="1:11" x14ac:dyDescent="0.4">
      <c r="A2847">
        <v>26</v>
      </c>
      <c r="F2847">
        <v>5271.7690000000002</v>
      </c>
      <c r="K2847" t="s">
        <v>423</v>
      </c>
    </row>
    <row r="2848" spans="1:11" x14ac:dyDescent="0.4">
      <c r="A2848">
        <v>27</v>
      </c>
      <c r="F2848">
        <v>4675.4470000000001</v>
      </c>
      <c r="K2848" t="s">
        <v>422</v>
      </c>
    </row>
    <row r="2849" spans="1:11" x14ac:dyDescent="0.4">
      <c r="A2849">
        <v>28</v>
      </c>
      <c r="K2849" t="s">
        <v>421</v>
      </c>
    </row>
    <row r="2850" spans="1:11" x14ac:dyDescent="0.4">
      <c r="A2850">
        <v>29</v>
      </c>
      <c r="F2850">
        <v>3868.886</v>
      </c>
      <c r="K2850" t="s">
        <v>420</v>
      </c>
    </row>
    <row r="2851" spans="1:11" x14ac:dyDescent="0.4">
      <c r="A2851">
        <v>30</v>
      </c>
      <c r="F2851">
        <v>5558.2560000000003</v>
      </c>
      <c r="K2851" t="s">
        <v>419</v>
      </c>
    </row>
    <row r="2852" spans="1:11" x14ac:dyDescent="0.4">
      <c r="A2852">
        <v>31</v>
      </c>
      <c r="F2852">
        <v>5019.6090000000004</v>
      </c>
      <c r="K2852" t="s">
        <v>418</v>
      </c>
    </row>
    <row r="2853" spans="1:11" x14ac:dyDescent="0.4">
      <c r="A2853">
        <v>32</v>
      </c>
      <c r="F2853">
        <v>4571.5209999999997</v>
      </c>
      <c r="K2853" t="s">
        <v>417</v>
      </c>
    </row>
    <row r="2854" spans="1:11" x14ac:dyDescent="0.4">
      <c r="A2854">
        <v>33</v>
      </c>
      <c r="F2854">
        <v>5043.4369999999999</v>
      </c>
      <c r="K2854" t="s">
        <v>416</v>
      </c>
    </row>
    <row r="2855" spans="1:11" x14ac:dyDescent="0.4">
      <c r="A2855">
        <v>34</v>
      </c>
      <c r="F2855">
        <v>5033.665</v>
      </c>
      <c r="K2855" t="s">
        <v>415</v>
      </c>
    </row>
    <row r="2856" spans="1:11" x14ac:dyDescent="0.4">
      <c r="A2856">
        <v>35</v>
      </c>
      <c r="K2856" t="s">
        <v>414</v>
      </c>
    </row>
    <row r="2857" spans="1:11" x14ac:dyDescent="0.4">
      <c r="A2857">
        <v>36</v>
      </c>
      <c r="F2857">
        <v>3966.2049999999999</v>
      </c>
      <c r="K2857" t="s">
        <v>413</v>
      </c>
    </row>
    <row r="2858" spans="1:11" x14ac:dyDescent="0.4">
      <c r="A2858">
        <v>37</v>
      </c>
      <c r="F2858">
        <v>3977.5329999999999</v>
      </c>
      <c r="K2858" t="s">
        <v>412</v>
      </c>
    </row>
    <row r="2859" spans="1:11" x14ac:dyDescent="0.4">
      <c r="A2859">
        <v>38</v>
      </c>
      <c r="F2859">
        <v>3666.0819999999999</v>
      </c>
      <c r="K2859" t="s">
        <v>411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E41D-FF88-4879-9EC1-BE08352E3E8D}">
  <dimension ref="A2:R2392"/>
  <sheetViews>
    <sheetView topLeftCell="A875" zoomScale="192" zoomScaleNormal="192" workbookViewId="0">
      <selection activeCell="A522" sqref="A522"/>
    </sheetView>
  </sheetViews>
  <sheetFormatPr defaultColWidth="8.83203125" defaultRowHeight="16" x14ac:dyDescent="0.4"/>
  <cols>
    <col min="1" max="1" width="4.33203125" customWidth="1"/>
    <col min="2" max="2" width="34.33203125" customWidth="1"/>
    <col min="10" max="10" width="21.5" customWidth="1"/>
    <col min="11" max="11" width="21.33203125" customWidth="1"/>
  </cols>
  <sheetData>
    <row r="2" spans="1:18" x14ac:dyDescent="0.4">
      <c r="A2" t="s">
        <v>2</v>
      </c>
    </row>
    <row r="3" spans="1:18" x14ac:dyDescent="0.4">
      <c r="I3" t="s">
        <v>216</v>
      </c>
      <c r="Q3" t="s">
        <v>191</v>
      </c>
      <c r="R3" t="s">
        <v>192</v>
      </c>
    </row>
    <row r="4" spans="1:18" x14ac:dyDescent="0.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217</v>
      </c>
      <c r="I4" cm="1">
        <f t="array" ref="I4:J8">LINEST(H8:H12,C8:C12,1,1)</f>
        <v>2.6128692586816786E-5</v>
      </c>
      <c r="J4">
        <v>-2.1065733169226865E-4</v>
      </c>
      <c r="L4" s="20" t="s">
        <v>218</v>
      </c>
      <c r="Q4" t="s">
        <v>27</v>
      </c>
      <c r="R4">
        <v>1.0846</v>
      </c>
    </row>
    <row r="5" spans="1:18" x14ac:dyDescent="0.4">
      <c r="A5">
        <v>1</v>
      </c>
      <c r="B5" t="s">
        <v>12</v>
      </c>
      <c r="C5">
        <v>0</v>
      </c>
      <c r="D5">
        <v>0.7</v>
      </c>
      <c r="E5">
        <v>0.159</v>
      </c>
      <c r="F5">
        <v>7551.0129999999999</v>
      </c>
      <c r="G5">
        <v>2</v>
      </c>
      <c r="H5">
        <f t="shared" ref="H5:H12" si="0">E5/F5</f>
        <v>2.1056777415162708E-5</v>
      </c>
      <c r="I5">
        <v>4.7381972052337867E-6</v>
      </c>
      <c r="J5">
        <v>1.9442272946571947E-4</v>
      </c>
      <c r="K5" t="s">
        <v>219</v>
      </c>
      <c r="L5" s="21">
        <f>IF(G8&gt;3,C8,IF(G9&gt;3,C9,IF(G10&gt;3,C10,IF(G11&gt;3,C11,C12))))</f>
        <v>20</v>
      </c>
      <c r="Q5" t="s">
        <v>28</v>
      </c>
      <c r="R5">
        <v>1.0726</v>
      </c>
    </row>
    <row r="6" spans="1:18" x14ac:dyDescent="0.4">
      <c r="A6">
        <v>2</v>
      </c>
      <c r="B6" t="s">
        <v>14</v>
      </c>
      <c r="C6">
        <v>0.08</v>
      </c>
      <c r="D6">
        <v>1.1000000000000001</v>
      </c>
      <c r="E6">
        <v>0.307</v>
      </c>
      <c r="F6">
        <v>6696.7250000000004</v>
      </c>
      <c r="G6">
        <v>2.202</v>
      </c>
      <c r="H6">
        <f t="shared" si="0"/>
        <v>4.5843304003076125E-5</v>
      </c>
      <c r="I6">
        <v>0.91020514628183158</v>
      </c>
      <c r="J6">
        <v>3.062902026608572E-4</v>
      </c>
      <c r="K6" t="s">
        <v>220</v>
      </c>
      <c r="L6" s="22">
        <f>IF(G8&gt;10,C8,IF(G9&gt;10,C9,IF(G10&gt;10,C10,IF(G11&gt;10,C11,C12))))</f>
        <v>40</v>
      </c>
      <c r="Q6" t="s">
        <v>29</v>
      </c>
      <c r="R6">
        <v>1.1534</v>
      </c>
    </row>
    <row r="7" spans="1:18" x14ac:dyDescent="0.4">
      <c r="A7">
        <v>3</v>
      </c>
      <c r="B7" t="s">
        <v>15</v>
      </c>
      <c r="C7">
        <v>0.4</v>
      </c>
      <c r="D7">
        <v>1.27</v>
      </c>
      <c r="E7">
        <v>8.5999999999999993E-2</v>
      </c>
      <c r="F7">
        <v>7209.5829999999996</v>
      </c>
      <c r="G7">
        <v>1</v>
      </c>
      <c r="H7">
        <f t="shared" si="0"/>
        <v>1.1928567851982562E-5</v>
      </c>
      <c r="I7">
        <v>30.409487022673382</v>
      </c>
      <c r="J7">
        <v>3</v>
      </c>
      <c r="Q7" t="s">
        <v>182</v>
      </c>
      <c r="R7">
        <v>1.0266999999999999</v>
      </c>
    </row>
    <row r="8" spans="1:18" x14ac:dyDescent="0.4">
      <c r="A8">
        <v>4</v>
      </c>
      <c r="B8" t="s">
        <v>17</v>
      </c>
      <c r="C8">
        <v>1.6</v>
      </c>
      <c r="D8">
        <v>1.49</v>
      </c>
      <c r="E8">
        <v>9.7000000000000003E-2</v>
      </c>
      <c r="F8">
        <v>7013.7619999999997</v>
      </c>
      <c r="G8">
        <v>0.70299999999999996</v>
      </c>
      <c r="H8">
        <f t="shared" si="0"/>
        <v>1.3829953169212186E-5</v>
      </c>
      <c r="I8">
        <v>2.8528261352667443E-6</v>
      </c>
      <c r="J8">
        <v>2.8144106473808689E-7</v>
      </c>
      <c r="Q8" t="s">
        <v>181</v>
      </c>
      <c r="R8">
        <v>1.1480999999999999</v>
      </c>
    </row>
    <row r="9" spans="1:18" x14ac:dyDescent="0.4">
      <c r="A9">
        <v>5</v>
      </c>
      <c r="B9" t="s">
        <v>18</v>
      </c>
      <c r="C9">
        <v>4</v>
      </c>
      <c r="D9">
        <v>1.72</v>
      </c>
      <c r="E9">
        <v>0.49099999999999999</v>
      </c>
      <c r="F9">
        <v>8048.652</v>
      </c>
      <c r="G9">
        <v>1.7270000000000001</v>
      </c>
      <c r="H9">
        <f t="shared" si="0"/>
        <v>6.100400414876926E-5</v>
      </c>
      <c r="Q9" t="s">
        <v>180</v>
      </c>
      <c r="R9">
        <v>1.0402</v>
      </c>
    </row>
    <row r="10" spans="1:18" x14ac:dyDescent="0.4">
      <c r="A10">
        <v>6</v>
      </c>
      <c r="B10" t="s">
        <v>19</v>
      </c>
      <c r="C10">
        <v>20</v>
      </c>
      <c r="D10">
        <v>1.02</v>
      </c>
      <c r="E10">
        <v>0.71199999999999997</v>
      </c>
      <c r="F10">
        <v>7211.9549999999999</v>
      </c>
      <c r="G10">
        <v>8</v>
      </c>
      <c r="H10">
        <f t="shared" si="0"/>
        <v>9.8724964312727961E-5</v>
      </c>
      <c r="Q10" t="s">
        <v>179</v>
      </c>
      <c r="R10">
        <v>1.127</v>
      </c>
    </row>
    <row r="11" spans="1:18" x14ac:dyDescent="0.4">
      <c r="A11">
        <v>7</v>
      </c>
      <c r="B11" t="s">
        <v>20</v>
      </c>
      <c r="C11">
        <v>40</v>
      </c>
      <c r="D11">
        <v>1.02</v>
      </c>
      <c r="E11">
        <v>2.722</v>
      </c>
      <c r="F11">
        <v>5686.902</v>
      </c>
      <c r="G11">
        <v>17.093</v>
      </c>
      <c r="H11">
        <f t="shared" si="0"/>
        <v>4.786437325630018E-4</v>
      </c>
      <c r="I11" s="23" t="s">
        <v>221</v>
      </c>
      <c r="J11" s="23" t="s">
        <v>222</v>
      </c>
      <c r="K11" s="9" t="s">
        <v>194</v>
      </c>
      <c r="O11" s="24" t="s">
        <v>223</v>
      </c>
      <c r="Q11" t="s">
        <v>178</v>
      </c>
      <c r="R11">
        <v>1.1153999999999999</v>
      </c>
    </row>
    <row r="12" spans="1:18" x14ac:dyDescent="0.4">
      <c r="A12">
        <v>8</v>
      </c>
      <c r="B12" t="s">
        <v>21</v>
      </c>
      <c r="C12">
        <v>80</v>
      </c>
      <c r="D12">
        <v>0.97</v>
      </c>
      <c r="E12">
        <v>12.968999999999999</v>
      </c>
      <c r="F12">
        <v>6179.1030000000001</v>
      </c>
      <c r="G12">
        <v>106.223</v>
      </c>
      <c r="H12">
        <f t="shared" si="0"/>
        <v>2.0988483279854695E-3</v>
      </c>
      <c r="I12">
        <f>AVERAGE(I15:I17)</f>
        <v>16.480411976533592</v>
      </c>
      <c r="J12">
        <v>44</v>
      </c>
      <c r="Q12" t="s">
        <v>177</v>
      </c>
      <c r="R12">
        <v>1.1711</v>
      </c>
    </row>
    <row r="13" spans="1:18" x14ac:dyDescent="0.4">
      <c r="A13">
        <v>9</v>
      </c>
      <c r="B13" t="s">
        <v>22</v>
      </c>
      <c r="D13">
        <v>0.45</v>
      </c>
      <c r="E13">
        <v>8.7999999999999995E-2</v>
      </c>
      <c r="G13">
        <v>3</v>
      </c>
      <c r="I13" s="23" t="s">
        <v>224</v>
      </c>
      <c r="J13" s="9" t="s">
        <v>225</v>
      </c>
      <c r="K13" s="9" t="s">
        <v>226</v>
      </c>
      <c r="Q13" t="s">
        <v>176</v>
      </c>
      <c r="R13">
        <v>1.0931999999999999</v>
      </c>
    </row>
    <row r="14" spans="1:18" x14ac:dyDescent="0.4">
      <c r="A14">
        <v>10</v>
      </c>
      <c r="B14" t="s">
        <v>22</v>
      </c>
      <c r="D14">
        <v>1.47</v>
      </c>
      <c r="E14">
        <v>0.129</v>
      </c>
      <c r="G14">
        <v>1</v>
      </c>
      <c r="L14" s="23" t="s">
        <v>227</v>
      </c>
      <c r="M14" s="23" t="s">
        <v>228</v>
      </c>
      <c r="N14" s="9" t="s">
        <v>231</v>
      </c>
      <c r="O14" s="9"/>
      <c r="P14" s="9"/>
      <c r="Q14" t="s">
        <v>175</v>
      </c>
      <c r="R14">
        <v>1.1499999999999999</v>
      </c>
    </row>
    <row r="15" spans="1:18" x14ac:dyDescent="0.4">
      <c r="A15">
        <v>11</v>
      </c>
      <c r="B15" t="s">
        <v>24</v>
      </c>
      <c r="D15">
        <v>1.63</v>
      </c>
      <c r="E15">
        <v>2.0190000000000001</v>
      </c>
      <c r="F15">
        <v>3649.5419999999999</v>
      </c>
      <c r="G15">
        <v>25</v>
      </c>
      <c r="H15">
        <f t="shared" ref="H15:H20" si="1">E15/F15</f>
        <v>5.5322010268685771E-4</v>
      </c>
      <c r="I15">
        <f t="shared" ref="I15:I20" si="2">((H15-$J$4)/$I$4)</f>
        <v>29.235195440453847</v>
      </c>
      <c r="J15">
        <f>(I15-IF(I12&gt;0,I12,0))</f>
        <v>12.754783463920255</v>
      </c>
      <c r="K15">
        <f>J15*1.1</f>
        <v>14.030261810312281</v>
      </c>
      <c r="L15">
        <f>AVERAGE(K15:K17)</f>
        <v>0</v>
      </c>
      <c r="M15">
        <f>STDEV(K16:K17)</f>
        <v>0.69358453679564314</v>
      </c>
      <c r="N15" t="str">
        <f>_xlfn.CONCAT(ROUND(L15,1)," ± ",ROUND(M15,1))</f>
        <v>0 ± 0.7</v>
      </c>
      <c r="Q15" t="s">
        <v>174</v>
      </c>
      <c r="R15">
        <v>1.0482</v>
      </c>
    </row>
    <row r="16" spans="1:18" x14ac:dyDescent="0.4">
      <c r="A16">
        <v>12</v>
      </c>
      <c r="B16" t="s">
        <v>25</v>
      </c>
      <c r="D16">
        <v>0.47</v>
      </c>
      <c r="E16">
        <v>0.219</v>
      </c>
      <c r="F16">
        <v>3370.7379999999998</v>
      </c>
      <c r="G16">
        <v>7</v>
      </c>
      <c r="H16">
        <f t="shared" si="1"/>
        <v>6.4970935148326569E-5</v>
      </c>
      <c r="I16">
        <f t="shared" si="2"/>
        <v>10.548873271204672</v>
      </c>
      <c r="J16">
        <f>(I16-IF(I12&gt;0,I12,0))</f>
        <v>-5.9315387053289204</v>
      </c>
      <c r="K16">
        <f>J16*1.1</f>
        <v>-6.5246925758618133</v>
      </c>
      <c r="Q16" t="s">
        <v>173</v>
      </c>
      <c r="R16">
        <v>1.1053999999999999</v>
      </c>
    </row>
    <row r="17" spans="1:18" x14ac:dyDescent="0.4">
      <c r="A17">
        <v>13</v>
      </c>
      <c r="B17" t="s">
        <v>26</v>
      </c>
      <c r="D17">
        <v>1.95</v>
      </c>
      <c r="E17">
        <v>0.129</v>
      </c>
      <c r="F17">
        <v>3095.6170000000002</v>
      </c>
      <c r="G17">
        <v>1</v>
      </c>
      <c r="H17">
        <f t="shared" si="1"/>
        <v>4.1671821804829213E-5</v>
      </c>
      <c r="I17">
        <f t="shared" si="2"/>
        <v>9.6571672179422539</v>
      </c>
      <c r="J17">
        <f>(I17-IF(I12&gt;0,I12,0))</f>
        <v>-6.8232447585913381</v>
      </c>
      <c r="K17" s="30">
        <f>J17*1.1</f>
        <v>-7.5055692344504727</v>
      </c>
      <c r="L17" s="25" t="s">
        <v>227</v>
      </c>
      <c r="M17" s="25" t="s">
        <v>228</v>
      </c>
      <c r="N17" s="26" t="s">
        <v>229</v>
      </c>
      <c r="O17" s="26" t="s">
        <v>230</v>
      </c>
      <c r="P17" s="26" t="s">
        <v>231</v>
      </c>
      <c r="Q17" t="s">
        <v>172</v>
      </c>
      <c r="R17" s="10">
        <v>1.0463</v>
      </c>
    </row>
    <row r="18" spans="1:18" x14ac:dyDescent="0.4">
      <c r="A18">
        <v>14</v>
      </c>
      <c r="B18" t="s">
        <v>27</v>
      </c>
      <c r="D18">
        <v>1.2</v>
      </c>
      <c r="E18">
        <v>3.581</v>
      </c>
      <c r="F18">
        <v>3493.8159999999998</v>
      </c>
      <c r="G18">
        <v>29.547000000000001</v>
      </c>
      <c r="H18">
        <f t="shared" si="1"/>
        <v>1.024953804092717E-3</v>
      </c>
      <c r="I18">
        <f t="shared" si="2"/>
        <v>47.289435997590338</v>
      </c>
      <c r="J18">
        <f>(I18-IF($I$12&gt;0,$I$12,0))</f>
        <v>30.809024021056747</v>
      </c>
      <c r="K18">
        <f>J18/R4*1.1</f>
        <v>31.246474666386156</v>
      </c>
      <c r="L18" s="27">
        <f>AVERAGE(K18:K20)</f>
        <v>53.747278537129482</v>
      </c>
      <c r="M18" s="27">
        <f>STDEV(K18:K20)</f>
        <v>30.405111029459977</v>
      </c>
      <c r="N18" s="28">
        <f>L18/J12*100</f>
        <v>122.15290576620336</v>
      </c>
      <c r="O18" s="29">
        <f>M18/J12*100</f>
        <v>69.102525066954485</v>
      </c>
      <c r="P18" s="29" t="str">
        <f>_xlfn.CONCAT(ROUND(N18,1)," ± ",ROUND(O18,1))</f>
        <v>122.2 ± 69.1</v>
      </c>
      <c r="Q18" t="s">
        <v>171</v>
      </c>
      <c r="R18">
        <v>1.1154999999999999</v>
      </c>
    </row>
    <row r="19" spans="1:18" x14ac:dyDescent="0.4">
      <c r="A19">
        <v>15</v>
      </c>
      <c r="B19" t="s">
        <v>28</v>
      </c>
      <c r="D19">
        <v>1.66</v>
      </c>
      <c r="E19">
        <v>9.14</v>
      </c>
      <c r="F19">
        <v>3699.4929999999999</v>
      </c>
      <c r="G19">
        <v>95.834999999999994</v>
      </c>
      <c r="H19">
        <f t="shared" si="1"/>
        <v>2.4706088104505131E-3</v>
      </c>
      <c r="I19">
        <f t="shared" si="2"/>
        <v>102.61769253221696</v>
      </c>
      <c r="J19">
        <f>(I19-IF($I$12&gt;0,$I$12,0))</f>
        <v>86.137280555683375</v>
      </c>
      <c r="K19">
        <f>J19/R5*1.1</f>
        <v>88.33769216040622</v>
      </c>
      <c r="Q19" t="s">
        <v>170</v>
      </c>
      <c r="R19">
        <v>1.0873999999999999</v>
      </c>
    </row>
    <row r="20" spans="1:18" x14ac:dyDescent="0.4">
      <c r="A20">
        <v>16</v>
      </c>
      <c r="B20" t="s">
        <v>29</v>
      </c>
      <c r="D20">
        <v>1.61</v>
      </c>
      <c r="E20">
        <v>4.5629999999999997</v>
      </c>
      <c r="F20">
        <v>3352.0549999999998</v>
      </c>
      <c r="G20">
        <v>49</v>
      </c>
      <c r="H20">
        <f t="shared" si="1"/>
        <v>1.3612545140219954E-3</v>
      </c>
      <c r="I20">
        <f t="shared" si="2"/>
        <v>60.160371227581862</v>
      </c>
      <c r="J20">
        <f>(I20-IF($I$12&gt;0,$I$12,0))</f>
        <v>43.679959251048274</v>
      </c>
      <c r="K20" s="30">
        <f>J20/R6*1.1</f>
        <v>41.657668784596069</v>
      </c>
      <c r="Q20" t="s">
        <v>169</v>
      </c>
      <c r="R20">
        <v>1.0898000000000001</v>
      </c>
    </row>
    <row r="21" spans="1:18" x14ac:dyDescent="0.4">
      <c r="A21">
        <v>17</v>
      </c>
      <c r="B21" t="s">
        <v>22</v>
      </c>
      <c r="L21" s="23" t="s">
        <v>227</v>
      </c>
      <c r="M21" s="23" t="s">
        <v>228</v>
      </c>
      <c r="N21" s="9" t="s">
        <v>231</v>
      </c>
      <c r="Q21" t="s">
        <v>168</v>
      </c>
      <c r="R21">
        <v>1.0536000000000001</v>
      </c>
    </row>
    <row r="22" spans="1:18" x14ac:dyDescent="0.4">
      <c r="A22">
        <v>18</v>
      </c>
      <c r="B22" t="s">
        <v>182</v>
      </c>
      <c r="D22">
        <v>1.2</v>
      </c>
      <c r="E22">
        <v>12.744999999999999</v>
      </c>
      <c r="F22">
        <v>3889.819</v>
      </c>
      <c r="G22">
        <v>4.3460000000000001</v>
      </c>
      <c r="H22">
        <f t="shared" ref="H22:H27" si="3">E22/F22</f>
        <v>3.2765020686052484E-3</v>
      </c>
      <c r="I22">
        <f t="shared" ref="I22:I27" si="4">((H22-$J$4)/$I$4)</f>
        <v>133.46092188542801</v>
      </c>
      <c r="J22">
        <f t="shared" ref="J22:J27" si="5">(I22-IF($I$12&gt;0,$I$12,0))</f>
        <v>116.98050990889442</v>
      </c>
      <c r="K22">
        <f t="shared" ref="K22:K27" si="6">J22/R7*1.1</f>
        <v>125.33219138967945</v>
      </c>
      <c r="L22">
        <f>AVERAGE(K22:K24)</f>
        <v>48.695300081265238</v>
      </c>
      <c r="M22">
        <f>STDEV(K23:K24)</f>
        <v>19.191326010644371</v>
      </c>
      <c r="N22" t="str">
        <f>_xlfn.CONCAT(ROUND(L22,1)," ± ",ROUND(M22,1))</f>
        <v>48.7 ± 19.2</v>
      </c>
      <c r="Q22" t="s">
        <v>167</v>
      </c>
      <c r="R22" s="10">
        <v>1.1217999999999999</v>
      </c>
    </row>
    <row r="23" spans="1:18" x14ac:dyDescent="0.4">
      <c r="A23">
        <v>19</v>
      </c>
      <c r="B23" t="s">
        <v>181</v>
      </c>
      <c r="D23">
        <v>1.18</v>
      </c>
      <c r="E23">
        <v>0.48599999999999999</v>
      </c>
      <c r="F23">
        <v>3657.8580000000002</v>
      </c>
      <c r="G23">
        <v>7</v>
      </c>
      <c r="H23">
        <f t="shared" si="3"/>
        <v>1.3286464373411978E-4</v>
      </c>
      <c r="I23">
        <f t="shared" si="4"/>
        <v>13.147308243035177</v>
      </c>
      <c r="J23">
        <f t="shared" si="5"/>
        <v>-3.3331037334984153</v>
      </c>
      <c r="K23">
        <f t="shared" si="6"/>
        <v>-3.1934623350302735</v>
      </c>
      <c r="Q23" t="s">
        <v>166</v>
      </c>
      <c r="R23">
        <v>1.198</v>
      </c>
    </row>
    <row r="24" spans="1:18" x14ac:dyDescent="0.4">
      <c r="A24">
        <v>20</v>
      </c>
      <c r="B24" t="s">
        <v>180</v>
      </c>
      <c r="D24">
        <v>1.2</v>
      </c>
      <c r="E24">
        <v>2.919</v>
      </c>
      <c r="F24">
        <v>3596.3919999999998</v>
      </c>
      <c r="G24">
        <v>37</v>
      </c>
      <c r="H24">
        <f t="shared" si="3"/>
        <v>8.116467837766295E-4</v>
      </c>
      <c r="I24">
        <f t="shared" si="4"/>
        <v>39.125727859215623</v>
      </c>
      <c r="J24">
        <f t="shared" si="5"/>
        <v>22.645315882682031</v>
      </c>
      <c r="K24">
        <f t="shared" si="6"/>
        <v>23.947171189146541</v>
      </c>
      <c r="L24" s="23" t="s">
        <v>227</v>
      </c>
      <c r="M24" s="23" t="s">
        <v>228</v>
      </c>
      <c r="N24" s="9" t="s">
        <v>231</v>
      </c>
      <c r="Q24" t="s">
        <v>165</v>
      </c>
      <c r="R24">
        <v>1.1537999999999999</v>
      </c>
    </row>
    <row r="25" spans="1:18" x14ac:dyDescent="0.4">
      <c r="A25">
        <v>21</v>
      </c>
      <c r="B25" t="s">
        <v>179</v>
      </c>
      <c r="D25">
        <v>1.18</v>
      </c>
      <c r="E25">
        <v>1.0860000000000001</v>
      </c>
      <c r="F25">
        <v>3827.8470000000002</v>
      </c>
      <c r="G25">
        <v>12</v>
      </c>
      <c r="H25">
        <f t="shared" si="3"/>
        <v>2.8371039908334895E-4</v>
      </c>
      <c r="I25">
        <f t="shared" si="4"/>
        <v>18.920492448407103</v>
      </c>
      <c r="J25">
        <f t="shared" si="5"/>
        <v>2.440080471873511</v>
      </c>
      <c r="K25">
        <f t="shared" si="6"/>
        <v>2.3816224658925131</v>
      </c>
      <c r="L25">
        <f>AVERAGE(K25:K27)</f>
        <v>16.868201643801765</v>
      </c>
      <c r="M25">
        <f>STDEV(K25:K27)</f>
        <v>26.241610639353272</v>
      </c>
      <c r="N25" t="str">
        <f>_xlfn.CONCAT(ROUND(L25,1)," ± ",ROUND(M25,1))</f>
        <v>16.9 ± 26.2</v>
      </c>
      <c r="Q25" t="s">
        <v>164</v>
      </c>
      <c r="R25">
        <v>1.1183000000000001</v>
      </c>
    </row>
    <row r="26" spans="1:18" x14ac:dyDescent="0.4">
      <c r="A26">
        <v>22</v>
      </c>
      <c r="B26" t="s">
        <v>178</v>
      </c>
      <c r="D26">
        <v>1.18</v>
      </c>
      <c r="E26">
        <v>0.89900000000000002</v>
      </c>
      <c r="F26">
        <v>3623.2220000000002</v>
      </c>
      <c r="G26">
        <v>6</v>
      </c>
      <c r="H26">
        <f t="shared" si="3"/>
        <v>2.4812169941560303E-4</v>
      </c>
      <c r="I26">
        <f t="shared" si="4"/>
        <v>17.558438088071362</v>
      </c>
      <c r="J26">
        <f t="shared" si="5"/>
        <v>1.0780261115377705</v>
      </c>
      <c r="K26">
        <f t="shared" si="6"/>
        <v>1.0631421218321211</v>
      </c>
      <c r="Q26" t="s">
        <v>163</v>
      </c>
      <c r="R26">
        <v>1.1448</v>
      </c>
    </row>
    <row r="27" spans="1:18" x14ac:dyDescent="0.4">
      <c r="A27">
        <v>23</v>
      </c>
      <c r="B27" t="s">
        <v>177</v>
      </c>
      <c r="D27">
        <v>1.45</v>
      </c>
      <c r="E27">
        <v>4.7380000000000004</v>
      </c>
      <c r="F27">
        <v>3093.0410000000002</v>
      </c>
      <c r="G27">
        <v>57</v>
      </c>
      <c r="H27">
        <f t="shared" si="3"/>
        <v>1.531825798623426E-3</v>
      </c>
      <c r="I27">
        <f t="shared" si="4"/>
        <v>66.688492909701239</v>
      </c>
      <c r="J27">
        <f t="shared" si="5"/>
        <v>50.208080933167651</v>
      </c>
      <c r="K27">
        <f t="shared" si="6"/>
        <v>47.159840343680656</v>
      </c>
      <c r="L27" s="23"/>
      <c r="M27" s="23"/>
      <c r="N27" s="9"/>
      <c r="Q27" t="s">
        <v>162</v>
      </c>
      <c r="R27">
        <v>1.0492999999999999</v>
      </c>
    </row>
    <row r="28" spans="1:18" x14ac:dyDescent="0.4">
      <c r="A28">
        <v>24</v>
      </c>
      <c r="B28" t="s">
        <v>22</v>
      </c>
      <c r="L28" s="23" t="s">
        <v>227</v>
      </c>
      <c r="M28" s="23" t="s">
        <v>228</v>
      </c>
      <c r="N28" s="9" t="s">
        <v>231</v>
      </c>
      <c r="Q28" t="s">
        <v>161</v>
      </c>
      <c r="R28">
        <v>1.0704</v>
      </c>
    </row>
    <row r="29" spans="1:18" x14ac:dyDescent="0.4">
      <c r="A29">
        <v>25</v>
      </c>
      <c r="B29" t="s">
        <v>176</v>
      </c>
      <c r="D29">
        <v>1.1299999999999999</v>
      </c>
      <c r="E29">
        <v>0.88500000000000001</v>
      </c>
      <c r="F29">
        <v>3907.0450000000001</v>
      </c>
      <c r="G29">
        <v>9</v>
      </c>
      <c r="H29">
        <f>E29/F29</f>
        <v>2.2651389989109417E-4</v>
      </c>
      <c r="I29">
        <f t="shared" ref="I29:I34" si="7">((H29-$J$4)/$I$4)</f>
        <v>16.731462170592387</v>
      </c>
      <c r="J29">
        <f t="shared" ref="J29:J34" si="8">(I29-IF($I$12&gt;0,$I$12,0))</f>
        <v>0.25105019405879503</v>
      </c>
      <c r="K29">
        <f t="shared" ref="K29:K34" si="9">J29/R13*1.1</f>
        <v>0.25261179424137814</v>
      </c>
      <c r="L29">
        <f>AVERAGE(K29:K31)</f>
        <v>15.857299890351179</v>
      </c>
      <c r="M29">
        <f>STDEV(K30:K31)</f>
        <v>20.642593770150881</v>
      </c>
      <c r="N29" t="str">
        <f>_xlfn.CONCAT(ROUND(L29,1)," ± ",ROUND(M29,1))</f>
        <v>15.9 ± 20.6</v>
      </c>
      <c r="Q29" t="s">
        <v>160</v>
      </c>
      <c r="R29">
        <v>1.1589</v>
      </c>
    </row>
    <row r="30" spans="1:18" x14ac:dyDescent="0.4">
      <c r="A30">
        <v>26</v>
      </c>
      <c r="B30" t="s">
        <v>175</v>
      </c>
      <c r="D30">
        <v>1.53</v>
      </c>
      <c r="E30">
        <v>4.5469999999999997</v>
      </c>
      <c r="F30">
        <v>3594.5419999999999</v>
      </c>
      <c r="G30">
        <v>27.271000000000001</v>
      </c>
      <c r="H30">
        <f t="shared" ref="H30:H34" si="10">E30/F30</f>
        <v>1.2649733957761516E-3</v>
      </c>
      <c r="I30">
        <f t="shared" si="7"/>
        <v>56.475490404481576</v>
      </c>
      <c r="J30">
        <f t="shared" si="8"/>
        <v>39.995078427947988</v>
      </c>
      <c r="K30">
        <f t="shared" si="9"/>
        <v>38.25616197455895</v>
      </c>
      <c r="Q30" t="s">
        <v>159</v>
      </c>
      <c r="R30">
        <v>1.0206</v>
      </c>
    </row>
    <row r="31" spans="1:18" x14ac:dyDescent="0.4">
      <c r="A31">
        <v>27</v>
      </c>
      <c r="B31" t="s">
        <v>174</v>
      </c>
      <c r="D31">
        <v>1.1200000000000001</v>
      </c>
      <c r="E31">
        <v>1.5980000000000001</v>
      </c>
      <c r="F31">
        <v>3586.0920000000001</v>
      </c>
      <c r="G31">
        <v>12</v>
      </c>
      <c r="H31">
        <f t="shared" si="10"/>
        <v>4.4561043051879318E-4</v>
      </c>
      <c r="I31">
        <f t="shared" si="7"/>
        <v>25.116747040844334</v>
      </c>
      <c r="J31">
        <f t="shared" si="8"/>
        <v>8.6363350643107424</v>
      </c>
      <c r="K31">
        <f t="shared" si="9"/>
        <v>9.063125902253212</v>
      </c>
      <c r="L31" s="23" t="s">
        <v>227</v>
      </c>
      <c r="M31" s="23" t="s">
        <v>228</v>
      </c>
      <c r="N31" s="9" t="s">
        <v>231</v>
      </c>
      <c r="Q31" t="s">
        <v>158</v>
      </c>
      <c r="R31">
        <v>1.1289</v>
      </c>
    </row>
    <row r="32" spans="1:18" x14ac:dyDescent="0.4">
      <c r="A32">
        <v>28</v>
      </c>
      <c r="B32" t="s">
        <v>173</v>
      </c>
      <c r="D32">
        <v>1.2</v>
      </c>
      <c r="E32">
        <v>1.855</v>
      </c>
      <c r="F32">
        <v>3387.509</v>
      </c>
      <c r="G32">
        <v>26</v>
      </c>
      <c r="H32">
        <f t="shared" si="10"/>
        <v>5.4760002113647525E-4</v>
      </c>
      <c r="I32">
        <f t="shared" si="7"/>
        <v>29.020103103487166</v>
      </c>
      <c r="J32">
        <f t="shared" si="8"/>
        <v>12.539691126953574</v>
      </c>
      <c r="K32">
        <f t="shared" si="9"/>
        <v>12.478433363170737</v>
      </c>
      <c r="L32">
        <f>AVERAGE(K32:K34)</f>
        <v>6.189404889769512</v>
      </c>
      <c r="M32">
        <f>STDEV(K32:K34)</f>
        <v>5.5332260006542331</v>
      </c>
      <c r="N32" t="str">
        <f>_xlfn.CONCAT(ROUND(L32,1)," ± ",ROUND(M32,1))</f>
        <v>6.2 ± 5.5</v>
      </c>
      <c r="Q32" t="s">
        <v>157</v>
      </c>
      <c r="R32">
        <v>1.1950000000000001</v>
      </c>
    </row>
    <row r="33" spans="1:18" x14ac:dyDescent="0.4">
      <c r="A33">
        <v>29</v>
      </c>
      <c r="B33" t="s">
        <v>172</v>
      </c>
      <c r="D33">
        <v>1.1499999999999999</v>
      </c>
      <c r="E33">
        <v>0.92300000000000004</v>
      </c>
      <c r="F33">
        <v>3401.2429999999999</v>
      </c>
      <c r="G33">
        <v>1.4950000000000001</v>
      </c>
      <c r="H33">
        <f t="shared" si="10"/>
        <v>2.7137137805208276E-4</v>
      </c>
      <c r="I33">
        <f t="shared" si="7"/>
        <v>18.448252171161393</v>
      </c>
      <c r="J33">
        <f t="shared" si="8"/>
        <v>1.9678401946278008</v>
      </c>
      <c r="K33">
        <f t="shared" si="9"/>
        <v>2.0688370582916766</v>
      </c>
      <c r="Q33" t="s">
        <v>156</v>
      </c>
      <c r="R33">
        <v>1.1716</v>
      </c>
    </row>
    <row r="34" spans="1:18" x14ac:dyDescent="0.4">
      <c r="A34">
        <v>30</v>
      </c>
      <c r="B34" t="s">
        <v>171</v>
      </c>
      <c r="D34">
        <v>1.1200000000000001</v>
      </c>
      <c r="E34">
        <v>1.23</v>
      </c>
      <c r="F34">
        <v>3767.2660000000001</v>
      </c>
      <c r="G34">
        <v>13</v>
      </c>
      <c r="H34">
        <f t="shared" si="10"/>
        <v>3.2649672202599977E-4</v>
      </c>
      <c r="I34">
        <f t="shared" si="7"/>
        <v>20.558014984235726</v>
      </c>
      <c r="J34">
        <f t="shared" si="8"/>
        <v>4.0776030077021339</v>
      </c>
      <c r="K34">
        <f t="shared" si="9"/>
        <v>4.0209442478461215</v>
      </c>
      <c r="L34" s="23"/>
      <c r="M34" s="23"/>
      <c r="N34" s="9"/>
    </row>
    <row r="35" spans="1:18" x14ac:dyDescent="0.4">
      <c r="A35">
        <v>31</v>
      </c>
      <c r="B35" t="s">
        <v>22</v>
      </c>
      <c r="L35" s="23" t="s">
        <v>227</v>
      </c>
      <c r="M35" s="23" t="s">
        <v>228</v>
      </c>
      <c r="N35" s="9" t="s">
        <v>231</v>
      </c>
    </row>
    <row r="36" spans="1:18" x14ac:dyDescent="0.4">
      <c r="A36">
        <v>32</v>
      </c>
      <c r="B36" t="s">
        <v>170</v>
      </c>
      <c r="D36">
        <v>1.2</v>
      </c>
      <c r="E36">
        <v>2.504</v>
      </c>
      <c r="F36">
        <v>3791.8040000000001</v>
      </c>
      <c r="G36">
        <v>26</v>
      </c>
      <c r="H36">
        <f>E36/F36</f>
        <v>6.6037168587827853E-4</v>
      </c>
      <c r="I36">
        <f t="shared" ref="I36:I41" si="11">((H36-$J$4)/$I$4)</f>
        <v>33.336111811810447</v>
      </c>
      <c r="J36">
        <f t="shared" ref="J36:J41" si="12">(I36-IF($I$12&gt;0,$I$12,0))</f>
        <v>16.855699835276855</v>
      </c>
      <c r="K36">
        <f t="shared" ref="K36:K41" si="13">J36/R19*1.1</f>
        <v>17.05101142064056</v>
      </c>
      <c r="L36">
        <f>AVERAGE(K36:K38)</f>
        <v>27.807176874051475</v>
      </c>
      <c r="M36">
        <f>STDEV(K37:K38)</f>
        <v>7.0049483096660534</v>
      </c>
      <c r="N36" t="str">
        <f>_xlfn.CONCAT(ROUND(L36,1)," ± ",ROUND(M36,1))</f>
        <v>27.8 ± 7</v>
      </c>
    </row>
    <row r="37" spans="1:18" x14ac:dyDescent="0.4">
      <c r="A37">
        <v>33</v>
      </c>
      <c r="B37" t="s">
        <v>169</v>
      </c>
      <c r="D37">
        <v>1.18</v>
      </c>
      <c r="E37">
        <v>4.49</v>
      </c>
      <c r="F37">
        <v>3719.279</v>
      </c>
      <c r="G37">
        <v>64</v>
      </c>
      <c r="H37">
        <f t="shared" ref="H37:H41" si="14">E37/F37</f>
        <v>1.2072232279428353E-3</v>
      </c>
      <c r="I37">
        <f t="shared" si="11"/>
        <v>54.265270063703632</v>
      </c>
      <c r="J37">
        <f t="shared" si="12"/>
        <v>37.784858087170036</v>
      </c>
      <c r="K37">
        <f t="shared" si="13"/>
        <v>38.138506052383036</v>
      </c>
    </row>
    <row r="38" spans="1:18" x14ac:dyDescent="0.4">
      <c r="A38">
        <v>34</v>
      </c>
      <c r="B38" t="s">
        <v>168</v>
      </c>
      <c r="D38">
        <v>1.23</v>
      </c>
      <c r="E38">
        <v>4.4610000000000003</v>
      </c>
      <c r="F38">
        <v>4814.875</v>
      </c>
      <c r="G38">
        <v>39</v>
      </c>
      <c r="H38">
        <f t="shared" si="14"/>
        <v>9.265038033178432E-4</v>
      </c>
      <c r="I38">
        <f t="shared" si="11"/>
        <v>43.521547480101077</v>
      </c>
      <c r="J38">
        <f t="shared" si="12"/>
        <v>27.041135503567485</v>
      </c>
      <c r="K38">
        <f t="shared" si="13"/>
        <v>28.232013149130822</v>
      </c>
      <c r="L38" s="23" t="s">
        <v>227</v>
      </c>
      <c r="M38" s="23" t="s">
        <v>228</v>
      </c>
      <c r="N38" s="9" t="s">
        <v>231</v>
      </c>
    </row>
    <row r="39" spans="1:18" x14ac:dyDescent="0.4">
      <c r="A39">
        <v>35</v>
      </c>
      <c r="B39" t="s">
        <v>167</v>
      </c>
      <c r="D39">
        <v>1.22</v>
      </c>
      <c r="E39">
        <v>4.2530000000000001</v>
      </c>
      <c r="F39">
        <v>4565.7340000000004</v>
      </c>
      <c r="G39">
        <v>4.3339999999999996</v>
      </c>
      <c r="H39">
        <f t="shared" si="14"/>
        <v>9.315041130297997E-4</v>
      </c>
      <c r="I39">
        <f t="shared" si="11"/>
        <v>43.712919845761625</v>
      </c>
      <c r="J39">
        <f t="shared" si="12"/>
        <v>27.232507869228034</v>
      </c>
      <c r="K39">
        <f t="shared" si="13"/>
        <v>26.703297072696415</v>
      </c>
      <c r="L39">
        <f>AVERAGE(K39:K41)</f>
        <v>30.044676332150164</v>
      </c>
      <c r="M39">
        <f>STDEV(K39:K41)</f>
        <v>2.9124656412198116</v>
      </c>
      <c r="N39" t="str">
        <f>_xlfn.CONCAT(ROUND(L39,1)," ± ",ROUND(M39,1))</f>
        <v>30 ± 2.9</v>
      </c>
    </row>
    <row r="40" spans="1:18" x14ac:dyDescent="0.4">
      <c r="A40">
        <v>36</v>
      </c>
      <c r="B40" t="s">
        <v>166</v>
      </c>
      <c r="D40">
        <v>1.21</v>
      </c>
      <c r="E40">
        <v>5.3150000000000004</v>
      </c>
      <c r="F40">
        <v>4775.0600000000004</v>
      </c>
      <c r="G40">
        <v>7.3810000000000002</v>
      </c>
      <c r="H40">
        <f t="shared" si="14"/>
        <v>1.1130750189526414E-3</v>
      </c>
      <c r="I40">
        <f t="shared" si="11"/>
        <v>50.66202016218746</v>
      </c>
      <c r="J40">
        <f t="shared" si="12"/>
        <v>34.181608185653872</v>
      </c>
      <c r="K40">
        <f t="shared" si="13"/>
        <v>31.385449920049467</v>
      </c>
    </row>
    <row r="41" spans="1:18" x14ac:dyDescent="0.4">
      <c r="A41">
        <v>37</v>
      </c>
      <c r="B41" t="s">
        <v>165</v>
      </c>
      <c r="D41">
        <v>1.18</v>
      </c>
      <c r="E41">
        <v>4.6040000000000001</v>
      </c>
      <c r="F41">
        <v>4192.2870000000003</v>
      </c>
      <c r="G41">
        <v>2.8959999999999999</v>
      </c>
      <c r="H41">
        <f t="shared" si="14"/>
        <v>1.0982072553715908E-3</v>
      </c>
      <c r="I41">
        <f t="shared" si="11"/>
        <v>50.092999590964844</v>
      </c>
      <c r="J41">
        <f t="shared" si="12"/>
        <v>33.612587614431249</v>
      </c>
      <c r="K41">
        <f t="shared" si="13"/>
        <v>32.045282003704607</v>
      </c>
      <c r="L41" s="23"/>
      <c r="M41" s="23"/>
      <c r="N41" s="9"/>
    </row>
    <row r="42" spans="1:18" x14ac:dyDescent="0.4">
      <c r="A42">
        <v>38</v>
      </c>
      <c r="B42" t="s">
        <v>22</v>
      </c>
      <c r="L42" s="23" t="s">
        <v>227</v>
      </c>
      <c r="M42" s="23" t="s">
        <v>228</v>
      </c>
      <c r="N42" s="9" t="s">
        <v>231</v>
      </c>
    </row>
    <row r="43" spans="1:18" x14ac:dyDescent="0.4">
      <c r="A43">
        <v>39</v>
      </c>
      <c r="B43" t="s">
        <v>164</v>
      </c>
      <c r="D43">
        <v>1.18</v>
      </c>
      <c r="E43">
        <v>5.3010000000000002</v>
      </c>
      <c r="F43">
        <v>3883.3960000000002</v>
      </c>
      <c r="G43">
        <v>9.3420000000000005</v>
      </c>
      <c r="H43">
        <f>E43/F43</f>
        <v>1.3650423495311834E-3</v>
      </c>
      <c r="I43">
        <f t="shared" ref="I43:I48" si="15">((H43-$J$4)/$I$4)</f>
        <v>60.305339656315994</v>
      </c>
      <c r="J43">
        <f t="shared" ref="J43:J48" si="16">(I43-IF($I$12&gt;0,$I$12,0))</f>
        <v>43.824927679782405</v>
      </c>
      <c r="K43">
        <f>J43/R25*1.1</f>
        <v>43.107771123813514</v>
      </c>
      <c r="L43">
        <f>AVERAGE(K43:K45)</f>
        <v>62.046112421474866</v>
      </c>
      <c r="M43">
        <f>STDEV(K44:K45)</f>
        <v>80.614095475664357</v>
      </c>
      <c r="N43" t="str">
        <f>_xlfn.CONCAT(ROUND(L43,1)," ± ",ROUND(M43,1))</f>
        <v>62 ± 80.6</v>
      </c>
    </row>
    <row r="44" spans="1:18" x14ac:dyDescent="0.4">
      <c r="A44">
        <v>40</v>
      </c>
      <c r="B44" t="s">
        <v>163</v>
      </c>
      <c r="D44">
        <v>1.17</v>
      </c>
      <c r="E44">
        <v>17.779</v>
      </c>
      <c r="F44">
        <v>4786.0870000000004</v>
      </c>
      <c r="G44">
        <v>180</v>
      </c>
      <c r="H44">
        <f t="shared" ref="H44:H52" si="17">E44/F44</f>
        <v>3.7147256203240763E-3</v>
      </c>
      <c r="I44">
        <f t="shared" si="15"/>
        <v>150.23265856007254</v>
      </c>
      <c r="J44">
        <f t="shared" si="16"/>
        <v>133.75224658353895</v>
      </c>
      <c r="K44">
        <f t="shared" ref="K44:K48" si="18">J44/R26*1.1</f>
        <v>128.5180566403676</v>
      </c>
    </row>
    <row r="45" spans="1:18" x14ac:dyDescent="0.4">
      <c r="A45">
        <v>41</v>
      </c>
      <c r="B45" t="s">
        <v>162</v>
      </c>
      <c r="D45">
        <v>1.17</v>
      </c>
      <c r="E45">
        <v>2.9470000000000001</v>
      </c>
      <c r="F45">
        <v>5066.4480000000003</v>
      </c>
      <c r="G45">
        <v>0.89500000000000002</v>
      </c>
      <c r="H45">
        <f t="shared" si="17"/>
        <v>5.8166984048785265E-4</v>
      </c>
      <c r="I45">
        <f t="shared" si="15"/>
        <v>30.324026720720401</v>
      </c>
      <c r="J45">
        <f t="shared" si="16"/>
        <v>13.843614744186809</v>
      </c>
      <c r="K45">
        <f t="shared" si="18"/>
        <v>14.512509500243489</v>
      </c>
      <c r="L45" s="23" t="s">
        <v>227</v>
      </c>
      <c r="M45" s="23" t="s">
        <v>228</v>
      </c>
      <c r="N45" s="9" t="s">
        <v>231</v>
      </c>
    </row>
    <row r="46" spans="1:18" x14ac:dyDescent="0.4">
      <c r="A46">
        <v>42</v>
      </c>
      <c r="B46" t="s">
        <v>161</v>
      </c>
      <c r="D46">
        <v>1.18</v>
      </c>
      <c r="E46">
        <v>3.3010000000000002</v>
      </c>
      <c r="F46">
        <v>5114.0559999999996</v>
      </c>
      <c r="G46">
        <v>2.278</v>
      </c>
      <c r="H46">
        <f t="shared" si="17"/>
        <v>6.4547591970052739E-4</v>
      </c>
      <c r="I46">
        <f t="shared" si="15"/>
        <v>32.766019522337579</v>
      </c>
      <c r="J46">
        <f t="shared" si="16"/>
        <v>16.285607545803988</v>
      </c>
      <c r="K46">
        <f t="shared" si="18"/>
        <v>16.73595693234715</v>
      </c>
      <c r="L46">
        <f>AVERAGE(K46:K48)</f>
        <v>36.03294537133484</v>
      </c>
      <c r="M46">
        <f>STDEV(K46:K48)</f>
        <v>28.653624015631245</v>
      </c>
      <c r="N46" t="str">
        <f>_xlfn.CONCAT(ROUND(L46,1)," ± ",ROUND(M46,1))</f>
        <v>36 ± 28.7</v>
      </c>
    </row>
    <row r="47" spans="1:18" x14ac:dyDescent="0.4">
      <c r="A47">
        <v>43</v>
      </c>
      <c r="B47" t="s">
        <v>160</v>
      </c>
      <c r="D47">
        <v>1.17</v>
      </c>
      <c r="E47">
        <v>4.1020000000000003</v>
      </c>
      <c r="F47">
        <v>4902.3639999999996</v>
      </c>
      <c r="G47">
        <v>6.4379999999999997</v>
      </c>
      <c r="H47">
        <f t="shared" si="17"/>
        <v>8.367391731825708E-4</v>
      </c>
      <c r="I47">
        <f t="shared" si="15"/>
        <v>40.086066357690719</v>
      </c>
      <c r="J47">
        <f t="shared" si="16"/>
        <v>23.605654381157127</v>
      </c>
      <c r="K47">
        <f t="shared" si="18"/>
        <v>22.405919250386436</v>
      </c>
    </row>
    <row r="48" spans="1:18" x14ac:dyDescent="0.4">
      <c r="A48">
        <v>44</v>
      </c>
      <c r="B48" t="s">
        <v>159</v>
      </c>
      <c r="D48">
        <v>1.18</v>
      </c>
      <c r="E48">
        <v>10.151</v>
      </c>
      <c r="F48">
        <v>5366.1989999999996</v>
      </c>
      <c r="G48">
        <v>4.2240000000000002</v>
      </c>
      <c r="H48">
        <f t="shared" si="17"/>
        <v>1.8916555274972099E-3</v>
      </c>
      <c r="I48">
        <f t="shared" si="15"/>
        <v>80.459933163674592</v>
      </c>
      <c r="J48">
        <f t="shared" si="16"/>
        <v>63.979521187141003</v>
      </c>
      <c r="K48">
        <f t="shared" si="18"/>
        <v>68.95695993127093</v>
      </c>
      <c r="L48" s="23"/>
      <c r="M48" s="23"/>
      <c r="N48" s="9"/>
    </row>
    <row r="49" spans="1:18" x14ac:dyDescent="0.4">
      <c r="A49">
        <v>45</v>
      </c>
      <c r="B49" t="s">
        <v>22</v>
      </c>
      <c r="L49" s="23" t="s">
        <v>227</v>
      </c>
      <c r="M49" s="23" t="s">
        <v>228</v>
      </c>
      <c r="N49" s="9" t="s">
        <v>231</v>
      </c>
    </row>
    <row r="50" spans="1:18" x14ac:dyDescent="0.4">
      <c r="A50">
        <v>46</v>
      </c>
      <c r="B50" t="s">
        <v>158</v>
      </c>
      <c r="D50">
        <v>1.21</v>
      </c>
      <c r="E50">
        <v>10.843999999999999</v>
      </c>
      <c r="F50">
        <v>5434.7240000000002</v>
      </c>
      <c r="G50">
        <v>26.382999999999999</v>
      </c>
      <c r="H50">
        <f t="shared" si="17"/>
        <v>1.9953175175041085E-3</v>
      </c>
      <c r="I50">
        <f>((H50-$J$4)/$I$4)</f>
        <v>84.427295467106546</v>
      </c>
      <c r="J50">
        <f>(I50-IF($I$12&gt;0,$I$12,0))</f>
        <v>67.946883490572958</v>
      </c>
      <c r="K50">
        <f>J50/R31*1.1</f>
        <v>66.207433643042123</v>
      </c>
      <c r="L50">
        <f>AVERAGE(K50:K52)</f>
        <v>70.948381401360891</v>
      </c>
      <c r="M50">
        <f>STDEV(K51:K52)</f>
        <v>42.561245058062006</v>
      </c>
      <c r="N50" t="str">
        <f>_xlfn.CONCAT(ROUND(L50,1)," ± ",ROUND(M50,1))</f>
        <v>70.9 ± 42.6</v>
      </c>
    </row>
    <row r="51" spans="1:18" x14ac:dyDescent="0.4">
      <c r="A51">
        <v>47</v>
      </c>
      <c r="B51" t="s">
        <v>157</v>
      </c>
      <c r="D51">
        <v>1.21</v>
      </c>
      <c r="E51">
        <v>13.632</v>
      </c>
      <c r="F51">
        <v>4320.2219999999998</v>
      </c>
      <c r="G51">
        <v>50.055999999999997</v>
      </c>
      <c r="H51">
        <f t="shared" si="17"/>
        <v>3.1553934033945481E-3</v>
      </c>
      <c r="I51">
        <f>((H51-$J$4)/$I$4)</f>
        <v>128.82583864089531</v>
      </c>
      <c r="J51">
        <f>(I51-IF($I$12&gt;0,$I$12,0))</f>
        <v>112.34542666436172</v>
      </c>
      <c r="K51">
        <f t="shared" ref="K51:K52" si="19">J51/R32*1.1</f>
        <v>103.41420027681833</v>
      </c>
    </row>
    <row r="52" spans="1:18" x14ac:dyDescent="0.4">
      <c r="A52">
        <v>48</v>
      </c>
      <c r="B52" t="s">
        <v>156</v>
      </c>
      <c r="D52">
        <v>1.23</v>
      </c>
      <c r="E52">
        <v>6.7990000000000004</v>
      </c>
      <c r="F52">
        <v>4778.4709999999995</v>
      </c>
      <c r="G52">
        <v>4.79</v>
      </c>
      <c r="H52">
        <f t="shared" si="17"/>
        <v>1.4228400674609098E-3</v>
      </c>
      <c r="I52">
        <f>((H52-$J$4)/$I$4)</f>
        <v>62.517379839256037</v>
      </c>
      <c r="J52">
        <f>(I52-IF($I$12&gt;0,$I$12,0))</f>
        <v>46.036967862722449</v>
      </c>
      <c r="K52">
        <f t="shared" si="19"/>
        <v>43.223510284222172</v>
      </c>
      <c r="L52" s="23"/>
      <c r="M52" s="23"/>
      <c r="N52" s="9"/>
    </row>
    <row r="54" spans="1:18" x14ac:dyDescent="0.4">
      <c r="A54" s="15" t="s">
        <v>30</v>
      </c>
      <c r="B54" s="15"/>
    </row>
    <row r="55" spans="1:18" x14ac:dyDescent="0.4">
      <c r="I55" t="s">
        <v>216</v>
      </c>
      <c r="Q55" t="s">
        <v>191</v>
      </c>
      <c r="R55" t="s">
        <v>192</v>
      </c>
    </row>
    <row r="56" spans="1:18" x14ac:dyDescent="0.4"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  <c r="H56" t="s">
        <v>217</v>
      </c>
      <c r="I56" cm="1">
        <f t="array" ref="I56:J60">LINEST(H59:H64,C59:C64,1,1)</f>
        <v>4.7677410606202446E-4</v>
      </c>
      <c r="J56">
        <v>-1.0386016442815536E-3</v>
      </c>
      <c r="L56" s="20" t="s">
        <v>218</v>
      </c>
      <c r="Q56" t="s">
        <v>27</v>
      </c>
      <c r="R56">
        <v>1.0846</v>
      </c>
    </row>
    <row r="57" spans="1:18" x14ac:dyDescent="0.4">
      <c r="A57">
        <v>1</v>
      </c>
      <c r="B57" t="s">
        <v>12</v>
      </c>
      <c r="C57">
        <v>0</v>
      </c>
      <c r="F57">
        <v>7551.0129999999999</v>
      </c>
      <c r="H57">
        <f>E57/F57</f>
        <v>0</v>
      </c>
      <c r="I57">
        <v>2.6645436080972192E-5</v>
      </c>
      <c r="J57">
        <v>9.9809123071328202E-4</v>
      </c>
      <c r="K57" t="s">
        <v>219</v>
      </c>
      <c r="L57" s="21">
        <f>IF(G60&gt;3,C60,IF(G61&gt;3,C61,IF(G62&gt;3,C62,IF(G63&gt;3,C63,C64))))</f>
        <v>1.6</v>
      </c>
      <c r="Q57" t="s">
        <v>28</v>
      </c>
      <c r="R57">
        <v>1.0726</v>
      </c>
    </row>
    <row r="58" spans="1:18" x14ac:dyDescent="0.4">
      <c r="A58">
        <v>2</v>
      </c>
      <c r="B58" t="s">
        <v>14</v>
      </c>
      <c r="C58">
        <v>0.08</v>
      </c>
      <c r="D58">
        <v>1.04</v>
      </c>
      <c r="E58">
        <v>2.1019999999999999</v>
      </c>
      <c r="F58">
        <v>6696.7250000000004</v>
      </c>
      <c r="G58">
        <v>23</v>
      </c>
      <c r="H58">
        <f t="shared" ref="H58:H64" si="20">E58/F58</f>
        <v>3.1388477203409123E-4</v>
      </c>
      <c r="I58">
        <v>0.98766076777299083</v>
      </c>
      <c r="J58">
        <v>1.8587084128281028E-3</v>
      </c>
      <c r="K58" t="s">
        <v>220</v>
      </c>
      <c r="L58" s="22">
        <f>IF(G60&gt;10,C60,IF(G61&gt;10,C61,IF(G62&gt;10,C62,IF(G63&gt;10,C63,C64))))</f>
        <v>1.6</v>
      </c>
      <c r="Q58" t="s">
        <v>29</v>
      </c>
      <c r="R58">
        <v>1.1534</v>
      </c>
    </row>
    <row r="59" spans="1:18" x14ac:dyDescent="0.4">
      <c r="A59">
        <v>3</v>
      </c>
      <c r="B59" t="s">
        <v>15</v>
      </c>
      <c r="C59">
        <v>0.4</v>
      </c>
      <c r="D59">
        <v>1.71</v>
      </c>
      <c r="E59">
        <v>4.2999999999999997E-2</v>
      </c>
      <c r="F59">
        <v>7209.5829999999996</v>
      </c>
      <c r="G59">
        <v>1</v>
      </c>
      <c r="H59">
        <f t="shared" si="20"/>
        <v>5.9642839259912808E-6</v>
      </c>
      <c r="I59">
        <v>320.16927782949421</v>
      </c>
      <c r="J59">
        <v>4</v>
      </c>
      <c r="Q59" t="s">
        <v>182</v>
      </c>
      <c r="R59">
        <v>1.0266999999999999</v>
      </c>
    </row>
    <row r="60" spans="1:18" x14ac:dyDescent="0.4">
      <c r="A60">
        <v>4</v>
      </c>
      <c r="B60" t="s">
        <v>17</v>
      </c>
      <c r="C60">
        <v>1.6</v>
      </c>
      <c r="D60">
        <v>1.06</v>
      </c>
      <c r="E60">
        <v>3.3029999999999999</v>
      </c>
      <c r="F60">
        <v>7013.7619999999997</v>
      </c>
      <c r="G60">
        <v>41</v>
      </c>
      <c r="H60">
        <f t="shared" si="20"/>
        <v>4.7093129193719432E-4</v>
      </c>
      <c r="I60">
        <v>1.1061198489851441E-3</v>
      </c>
      <c r="J60">
        <v>1.3819187855671861E-5</v>
      </c>
      <c r="Q60" t="s">
        <v>181</v>
      </c>
      <c r="R60">
        <v>1.1480999999999999</v>
      </c>
    </row>
    <row r="61" spans="1:18" x14ac:dyDescent="0.4">
      <c r="A61">
        <v>5</v>
      </c>
      <c r="B61" t="s">
        <v>18</v>
      </c>
      <c r="C61">
        <v>4</v>
      </c>
      <c r="D61">
        <v>1.08</v>
      </c>
      <c r="E61">
        <v>2.4369999999999998</v>
      </c>
      <c r="F61">
        <v>8048.652</v>
      </c>
      <c r="G61">
        <v>36</v>
      </c>
      <c r="H61">
        <f t="shared" si="20"/>
        <v>3.0278362140641687E-4</v>
      </c>
      <c r="Q61" t="s">
        <v>180</v>
      </c>
      <c r="R61">
        <v>1.0402</v>
      </c>
    </row>
    <row r="62" spans="1:18" x14ac:dyDescent="0.4">
      <c r="A62">
        <v>6</v>
      </c>
      <c r="B62" t="s">
        <v>19</v>
      </c>
      <c r="C62">
        <v>20</v>
      </c>
      <c r="D62">
        <v>1.05</v>
      </c>
      <c r="E62">
        <v>41.209000000000003</v>
      </c>
      <c r="F62">
        <v>7211.9549999999999</v>
      </c>
      <c r="G62">
        <v>28.439</v>
      </c>
      <c r="H62">
        <f t="shared" si="20"/>
        <v>5.7139846269146167E-3</v>
      </c>
      <c r="Q62" t="s">
        <v>179</v>
      </c>
      <c r="R62">
        <v>1.127</v>
      </c>
    </row>
    <row r="63" spans="1:18" x14ac:dyDescent="0.4">
      <c r="A63">
        <v>7</v>
      </c>
      <c r="B63" t="s">
        <v>20</v>
      </c>
      <c r="C63">
        <v>40</v>
      </c>
      <c r="D63">
        <v>1.05</v>
      </c>
      <c r="E63">
        <v>114.414</v>
      </c>
      <c r="F63">
        <v>5686.902</v>
      </c>
      <c r="G63">
        <v>311.39800000000002</v>
      </c>
      <c r="H63">
        <f t="shared" si="20"/>
        <v>2.0118862607444263E-2</v>
      </c>
      <c r="I63" s="23" t="s">
        <v>221</v>
      </c>
      <c r="J63" s="23" t="s">
        <v>222</v>
      </c>
      <c r="K63" s="9" t="s">
        <v>194</v>
      </c>
      <c r="O63" s="24" t="s">
        <v>223</v>
      </c>
      <c r="Q63" t="s">
        <v>178</v>
      </c>
      <c r="R63">
        <v>1.1153999999999999</v>
      </c>
    </row>
    <row r="64" spans="1:18" x14ac:dyDescent="0.4">
      <c r="A64">
        <v>8</v>
      </c>
      <c r="B64" t="s">
        <v>21</v>
      </c>
      <c r="C64">
        <v>80</v>
      </c>
      <c r="D64">
        <v>1.06</v>
      </c>
      <c r="E64">
        <v>227.17400000000001</v>
      </c>
      <c r="F64">
        <v>6179.1030000000001</v>
      </c>
      <c r="G64">
        <v>2071.3539999999998</v>
      </c>
      <c r="H64">
        <f t="shared" si="20"/>
        <v>3.6764883187737768E-2</v>
      </c>
      <c r="I64">
        <f>AVERAGE(I67:I69)</f>
        <v>2.2642251729190241</v>
      </c>
      <c r="J64">
        <v>44</v>
      </c>
      <c r="Q64" t="s">
        <v>177</v>
      </c>
      <c r="R64">
        <v>1.1711</v>
      </c>
    </row>
    <row r="65" spans="1:18" x14ac:dyDescent="0.4">
      <c r="A65">
        <v>9</v>
      </c>
      <c r="B65" t="s">
        <v>22</v>
      </c>
      <c r="D65">
        <v>1.78</v>
      </c>
      <c r="E65">
        <v>4.2999999999999997E-2</v>
      </c>
      <c r="G65">
        <v>1</v>
      </c>
      <c r="I65" s="23" t="s">
        <v>224</v>
      </c>
      <c r="J65" s="9" t="s">
        <v>225</v>
      </c>
      <c r="K65" s="9" t="s">
        <v>226</v>
      </c>
      <c r="Q65" t="s">
        <v>176</v>
      </c>
      <c r="R65">
        <v>1.0931999999999999</v>
      </c>
    </row>
    <row r="66" spans="1:18" x14ac:dyDescent="0.4">
      <c r="A66">
        <v>10</v>
      </c>
      <c r="B66" t="s">
        <v>22</v>
      </c>
      <c r="D66">
        <v>1.44</v>
      </c>
      <c r="E66">
        <v>0.20399999999999999</v>
      </c>
      <c r="G66">
        <v>2</v>
      </c>
      <c r="L66" s="23" t="s">
        <v>227</v>
      </c>
      <c r="M66" s="23" t="s">
        <v>228</v>
      </c>
      <c r="N66" s="9" t="s">
        <v>231</v>
      </c>
      <c r="O66" s="9"/>
      <c r="P66" s="9"/>
      <c r="Q66" t="s">
        <v>175</v>
      </c>
      <c r="R66">
        <v>1.1499999999999999</v>
      </c>
    </row>
    <row r="67" spans="1:18" x14ac:dyDescent="0.4">
      <c r="A67">
        <v>11</v>
      </c>
      <c r="B67" t="s">
        <v>24</v>
      </c>
      <c r="D67">
        <v>1.69</v>
      </c>
      <c r="E67">
        <v>0.23599999999999999</v>
      </c>
      <c r="F67">
        <v>3649.5419999999999</v>
      </c>
      <c r="G67">
        <v>2.806</v>
      </c>
      <c r="H67">
        <f>E67/F67</f>
        <v>6.4665648456710452E-5</v>
      </c>
      <c r="I67">
        <f>((H67-$J$56)/$I$56)</f>
        <v>2.3140251928755915</v>
      </c>
      <c r="J67">
        <f>(I67-IF(I64&gt;0,I64,0))</f>
        <v>4.9800019956567354E-2</v>
      </c>
      <c r="K67">
        <f>J67*1.1</f>
        <v>5.4780021952224096E-2</v>
      </c>
      <c r="L67">
        <f>AVERAGE(K67:K69)</f>
        <v>0</v>
      </c>
      <c r="M67">
        <f>STDEV(K68:K69)</f>
        <v>6.1058764173211474E-2</v>
      </c>
      <c r="N67" t="str">
        <f>_xlfn.CONCAT(ROUND(L67,1)," ± ",ROUND(M67,1))</f>
        <v>0 ± 0.1</v>
      </c>
      <c r="Q67" t="s">
        <v>174</v>
      </c>
      <c r="R67">
        <v>1.0482</v>
      </c>
    </row>
    <row r="68" spans="1:18" x14ac:dyDescent="0.4">
      <c r="A68">
        <v>12</v>
      </c>
      <c r="B68" t="s">
        <v>25</v>
      </c>
      <c r="D68">
        <v>1.46</v>
      </c>
      <c r="E68">
        <v>0.161</v>
      </c>
      <c r="F68">
        <v>3370.7379999999998</v>
      </c>
      <c r="G68">
        <v>2</v>
      </c>
      <c r="H68">
        <f t="shared" ref="H68:H72" si="21">E68/F68</f>
        <v>4.7764020816806292E-5</v>
      </c>
      <c r="I68">
        <f t="shared" ref="I68:I72" si="22">((H68-$J$56)/$I$56)</f>
        <v>2.2785752231205114</v>
      </c>
      <c r="J68">
        <f>(I68-IF(I64&gt;0,I64,0))</f>
        <v>1.4350050201487274E-2</v>
      </c>
      <c r="K68">
        <f>J68*1.1</f>
        <v>1.5785055221636004E-2</v>
      </c>
      <c r="Q68" t="s">
        <v>173</v>
      </c>
      <c r="R68">
        <v>1.1053999999999999</v>
      </c>
    </row>
    <row r="69" spans="1:18" x14ac:dyDescent="0.4">
      <c r="A69">
        <v>13</v>
      </c>
      <c r="B69" t="s">
        <v>26</v>
      </c>
      <c r="D69">
        <v>1.29</v>
      </c>
      <c r="E69">
        <v>3.2000000000000001E-2</v>
      </c>
      <c r="F69">
        <v>3095.6170000000002</v>
      </c>
      <c r="G69">
        <v>0</v>
      </c>
      <c r="H69">
        <f t="shared" si="21"/>
        <v>1.0337196106624301E-5</v>
      </c>
      <c r="I69">
        <f t="shared" si="22"/>
        <v>2.2000751027609695</v>
      </c>
      <c r="J69">
        <f>(I69-IF(I64&gt;0,I64,0))</f>
        <v>-6.4150070158054628E-2</v>
      </c>
      <c r="K69" s="30">
        <f>J69*1.1</f>
        <v>-7.0565077173860097E-2</v>
      </c>
      <c r="L69" s="25" t="s">
        <v>227</v>
      </c>
      <c r="M69" s="25" t="s">
        <v>228</v>
      </c>
      <c r="N69" s="26" t="s">
        <v>229</v>
      </c>
      <c r="O69" s="26" t="s">
        <v>230</v>
      </c>
      <c r="P69" s="26" t="s">
        <v>231</v>
      </c>
      <c r="Q69" t="s">
        <v>172</v>
      </c>
      <c r="R69" s="10">
        <v>1.0463</v>
      </c>
    </row>
    <row r="70" spans="1:18" x14ac:dyDescent="0.4">
      <c r="A70">
        <v>14</v>
      </c>
      <c r="B70" t="s">
        <v>27</v>
      </c>
      <c r="D70">
        <v>1.71</v>
      </c>
      <c r="E70">
        <v>48.664999999999999</v>
      </c>
      <c r="F70">
        <v>3493.8159999999998</v>
      </c>
      <c r="G70">
        <v>473</v>
      </c>
      <c r="H70">
        <f t="shared" si="21"/>
        <v>1.3928896083823533E-2</v>
      </c>
      <c r="I70">
        <f t="shared" si="22"/>
        <v>31.393268925049245</v>
      </c>
      <c r="J70">
        <f>(I70-IF(I64&gt;0,I64,0))</f>
        <v>29.129043752130222</v>
      </c>
      <c r="K70">
        <f>J70/R56*1.1</f>
        <v>29.542640722241607</v>
      </c>
      <c r="L70" s="27">
        <f>AVERAGE(K70:K72)</f>
        <v>27.203151454193662</v>
      </c>
      <c r="M70" s="27">
        <f>STDEV(K70:K72)</f>
        <v>4.2574686468898522</v>
      </c>
      <c r="N70" s="28">
        <f>L70/J64*100</f>
        <v>61.825344214076509</v>
      </c>
      <c r="O70" s="29">
        <f>M70/J67*100</f>
        <v>8549.1304031664349</v>
      </c>
      <c r="P70" s="29" t="str">
        <f>_xlfn.CONCAT(ROUND(N70,1)," ± ",ROUND(O70,1))</f>
        <v>61.8 ± 8549.1</v>
      </c>
      <c r="Q70" t="s">
        <v>171</v>
      </c>
      <c r="R70">
        <v>1.1154999999999999</v>
      </c>
    </row>
    <row r="71" spans="1:18" x14ac:dyDescent="0.4">
      <c r="A71">
        <v>15</v>
      </c>
      <c r="B71" t="s">
        <v>28</v>
      </c>
      <c r="D71">
        <v>1.75</v>
      </c>
      <c r="E71">
        <v>51.366</v>
      </c>
      <c r="F71">
        <v>3699.4929999999999</v>
      </c>
      <c r="G71">
        <v>141.09200000000001</v>
      </c>
      <c r="H71">
        <f t="shared" si="21"/>
        <v>1.3884605268884142E-2</v>
      </c>
      <c r="I71">
        <f t="shared" si="22"/>
        <v>31.300372070173431</v>
      </c>
      <c r="J71">
        <f>(I71-IF(I64&gt;0,I64,0))</f>
        <v>29.036146897254408</v>
      </c>
      <c r="K71">
        <f>J71/R57*1.1</f>
        <v>29.777886991403925</v>
      </c>
      <c r="Q71" t="s">
        <v>170</v>
      </c>
      <c r="R71">
        <v>1.0873999999999999</v>
      </c>
    </row>
    <row r="72" spans="1:18" x14ac:dyDescent="0.4">
      <c r="A72">
        <v>16</v>
      </c>
      <c r="B72" t="s">
        <v>29</v>
      </c>
      <c r="D72">
        <v>1.71</v>
      </c>
      <c r="E72">
        <v>37.488</v>
      </c>
      <c r="F72">
        <v>3352.0549999999998</v>
      </c>
      <c r="G72">
        <v>307.41899999999998</v>
      </c>
      <c r="H72">
        <f t="shared" si="21"/>
        <v>1.1183587381471963E-2</v>
      </c>
      <c r="I72">
        <f t="shared" si="22"/>
        <v>25.635177897357348</v>
      </c>
      <c r="J72">
        <f>(I72-IF(I64&gt;0,I64,0))</f>
        <v>23.370952724438325</v>
      </c>
      <c r="K72" s="30">
        <f>J72/R58*1.1</f>
        <v>22.288926648935462</v>
      </c>
      <c r="Q72" t="s">
        <v>169</v>
      </c>
      <c r="R72">
        <v>1.0898000000000001</v>
      </c>
    </row>
    <row r="73" spans="1:18" x14ac:dyDescent="0.4">
      <c r="A73">
        <v>17</v>
      </c>
      <c r="B73" t="s">
        <v>22</v>
      </c>
      <c r="L73" s="23" t="s">
        <v>227</v>
      </c>
      <c r="M73" s="23" t="s">
        <v>228</v>
      </c>
      <c r="N73" s="9" t="s">
        <v>231</v>
      </c>
      <c r="Q73" t="s">
        <v>168</v>
      </c>
      <c r="R73">
        <v>1.0536000000000001</v>
      </c>
    </row>
    <row r="74" spans="1:18" x14ac:dyDescent="0.4">
      <c r="A74">
        <v>18</v>
      </c>
      <c r="B74" t="s">
        <v>182</v>
      </c>
      <c r="D74">
        <v>1.66</v>
      </c>
      <c r="E74">
        <v>14.026999999999999</v>
      </c>
      <c r="F74">
        <v>3889.819</v>
      </c>
      <c r="G74">
        <v>140</v>
      </c>
      <c r="H74">
        <f>E74/F74</f>
        <v>3.6060803857454549E-3</v>
      </c>
      <c r="I74">
        <f>((H74-$J$56)/$I$56)</f>
        <v>9.7418923783221842</v>
      </c>
      <c r="J74">
        <f>(I74-IF(I64&gt;0,I64,0))</f>
        <v>7.4776672054031597</v>
      </c>
      <c r="K74">
        <f t="shared" ref="K74:K79" si="23">J74/R59*1.1</f>
        <v>8.0115261770171191</v>
      </c>
      <c r="L74">
        <f>AVERAGE(K74:K76)</f>
        <v>12.692504442510705</v>
      </c>
      <c r="M74">
        <f>STDEV(K75:K76)</f>
        <v>4.0150713797083206</v>
      </c>
      <c r="N74" t="str">
        <f>_xlfn.CONCAT(ROUND(L74,1)," ± ",ROUND(M74,1))</f>
        <v>12.7 ± 4</v>
      </c>
      <c r="Q74" t="s">
        <v>167</v>
      </c>
      <c r="R74" s="10">
        <v>1.1217999999999999</v>
      </c>
    </row>
    <row r="75" spans="1:18" x14ac:dyDescent="0.4">
      <c r="A75">
        <v>19</v>
      </c>
      <c r="B75" t="s">
        <v>181</v>
      </c>
      <c r="D75">
        <v>1.6</v>
      </c>
      <c r="E75">
        <v>32.680999999999997</v>
      </c>
      <c r="F75">
        <v>3657.8580000000002</v>
      </c>
      <c r="G75">
        <v>340</v>
      </c>
      <c r="H75">
        <f t="shared" ref="H75:H79" si="24">E75/F75</f>
        <v>8.9344638310180427E-3</v>
      </c>
      <c r="I75">
        <f t="shared" ref="I75:I79" si="25">((H75-$J$56)/$I$56)</f>
        <v>20.917800166777894</v>
      </c>
      <c r="J75">
        <f>(I75-IF(I64&gt;0,I64,0))</f>
        <v>18.653574993858872</v>
      </c>
      <c r="K75">
        <f t="shared" si="23"/>
        <v>17.872077774797283</v>
      </c>
      <c r="Q75" t="s">
        <v>166</v>
      </c>
      <c r="R75">
        <v>1.198</v>
      </c>
    </row>
    <row r="76" spans="1:18" x14ac:dyDescent="0.4">
      <c r="A76">
        <v>20</v>
      </c>
      <c r="B76" t="s">
        <v>180</v>
      </c>
      <c r="D76">
        <v>1.63</v>
      </c>
      <c r="E76">
        <v>19.919</v>
      </c>
      <c r="F76">
        <v>3596.3919999999998</v>
      </c>
      <c r="G76">
        <v>22.847999999999999</v>
      </c>
      <c r="H76">
        <f t="shared" si="24"/>
        <v>5.5386064700399737E-3</v>
      </c>
      <c r="I76">
        <f t="shared" si="25"/>
        <v>13.795229293484084</v>
      </c>
      <c r="J76">
        <f>(I76-IF(I64&gt;0,I64,0))</f>
        <v>11.53100412056506</v>
      </c>
      <c r="K76">
        <f t="shared" si="23"/>
        <v>12.193909375717714</v>
      </c>
      <c r="L76" s="23" t="s">
        <v>227</v>
      </c>
      <c r="M76" s="23" t="s">
        <v>228</v>
      </c>
      <c r="N76" s="9" t="s">
        <v>231</v>
      </c>
      <c r="Q76" t="s">
        <v>165</v>
      </c>
      <c r="R76">
        <v>1.1537999999999999</v>
      </c>
    </row>
    <row r="77" spans="1:18" x14ac:dyDescent="0.4">
      <c r="A77">
        <v>21</v>
      </c>
      <c r="B77" t="s">
        <v>179</v>
      </c>
      <c r="D77">
        <v>1.64</v>
      </c>
      <c r="E77">
        <v>39040.527000000002</v>
      </c>
      <c r="F77">
        <v>3827.8470000000002</v>
      </c>
      <c r="G77">
        <v>49219.707999999999</v>
      </c>
      <c r="H77">
        <f t="shared" si="24"/>
        <v>10.199082408466168</v>
      </c>
      <c r="I77">
        <f t="shared" si="25"/>
        <v>21394.033107963074</v>
      </c>
      <c r="J77">
        <f>(I77-IF(I64&gt;0,I64,0))</f>
        <v>21391.768882790155</v>
      </c>
      <c r="K77">
        <f t="shared" si="23"/>
        <v>20879.277525349753</v>
      </c>
      <c r="L77">
        <f>AVERAGE(K77:K79)</f>
        <v>6994.8606366107169</v>
      </c>
      <c r="M77">
        <f>STDEV(K77:K79)</f>
        <v>12024.275715609316</v>
      </c>
      <c r="N77" t="str">
        <f>_xlfn.CONCAT(ROUND(L77,1)," ± ",ROUND(M77,1))</f>
        <v>6994.9 ± 12024.3</v>
      </c>
      <c r="Q77" t="s">
        <v>164</v>
      </c>
      <c r="R77">
        <v>1.1183000000000001</v>
      </c>
    </row>
    <row r="78" spans="1:18" x14ac:dyDescent="0.4">
      <c r="A78">
        <v>22</v>
      </c>
      <c r="B78" t="s">
        <v>178</v>
      </c>
      <c r="D78">
        <v>1.63</v>
      </c>
      <c r="E78">
        <v>128.79300000000001</v>
      </c>
      <c r="F78">
        <v>3623.2220000000002</v>
      </c>
      <c r="G78">
        <v>1370</v>
      </c>
      <c r="H78">
        <f t="shared" si="24"/>
        <v>3.5546538412495839E-2</v>
      </c>
      <c r="I78">
        <f t="shared" si="25"/>
        <v>76.734746270003924</v>
      </c>
      <c r="J78">
        <f>(I78-IF(I64&gt;0,I64,0))</f>
        <v>74.470521097084898</v>
      </c>
      <c r="K78">
        <f t="shared" si="23"/>
        <v>73.442328498111337</v>
      </c>
      <c r="Q78" t="s">
        <v>163</v>
      </c>
      <c r="R78">
        <v>1.1448</v>
      </c>
    </row>
    <row r="79" spans="1:18" x14ac:dyDescent="0.4">
      <c r="A79">
        <v>23</v>
      </c>
      <c r="B79" t="s">
        <v>177</v>
      </c>
      <c r="D79">
        <v>1.58</v>
      </c>
      <c r="E79">
        <v>50.15</v>
      </c>
      <c r="F79">
        <v>3093.0410000000002</v>
      </c>
      <c r="G79">
        <v>19.530999999999999</v>
      </c>
      <c r="H79">
        <f t="shared" si="24"/>
        <v>1.6213816758329423E-2</v>
      </c>
      <c r="I79">
        <f t="shared" si="25"/>
        <v>36.185728594007529</v>
      </c>
      <c r="J79">
        <f>(I79-IF(I64&gt;0,I64,0))</f>
        <v>33.921503421088502</v>
      </c>
      <c r="K79">
        <f t="shared" si="23"/>
        <v>31.862055984286016</v>
      </c>
      <c r="L79" s="23"/>
      <c r="M79" s="23"/>
      <c r="N79" s="9"/>
      <c r="Q79" t="s">
        <v>162</v>
      </c>
      <c r="R79">
        <v>1.0492999999999999</v>
      </c>
    </row>
    <row r="80" spans="1:18" x14ac:dyDescent="0.4">
      <c r="A80">
        <v>24</v>
      </c>
      <c r="B80" t="s">
        <v>22</v>
      </c>
      <c r="L80" s="23" t="s">
        <v>227</v>
      </c>
      <c r="M80" s="23" t="s">
        <v>228</v>
      </c>
      <c r="N80" s="9" t="s">
        <v>231</v>
      </c>
      <c r="Q80" t="s">
        <v>161</v>
      </c>
      <c r="R80">
        <v>1.0704</v>
      </c>
    </row>
    <row r="81" spans="1:18" x14ac:dyDescent="0.4">
      <c r="A81">
        <v>25</v>
      </c>
      <c r="B81" t="s">
        <v>176</v>
      </c>
      <c r="D81">
        <v>1.68</v>
      </c>
      <c r="E81">
        <v>4.3179999999999996</v>
      </c>
      <c r="F81">
        <v>3907.0450000000001</v>
      </c>
      <c r="G81">
        <v>49</v>
      </c>
      <c r="H81">
        <f>E81/F81</f>
        <v>1.1051830731409543E-3</v>
      </c>
      <c r="I81">
        <f>((H81-$J$56)/$I$56)</f>
        <v>4.4964369712301844</v>
      </c>
      <c r="J81">
        <f>(I81-IF(I64&gt;0,I64,0))</f>
        <v>2.2322117983111602</v>
      </c>
      <c r="K81">
        <f t="shared" ref="K81:K86" si="26">J81/R65*1.1</f>
        <v>2.2460967601008748</v>
      </c>
      <c r="L81">
        <f>AVERAGE(K81:K83)</f>
        <v>63.965716503921506</v>
      </c>
      <c r="M81">
        <f>STDEV(K82:K83)</f>
        <v>116.06848998000712</v>
      </c>
      <c r="N81" t="str">
        <f>_xlfn.CONCAT(ROUND(L81,1)," ± ",ROUND(M81,1))</f>
        <v>64 ± 116.1</v>
      </c>
      <c r="Q81" t="s">
        <v>160</v>
      </c>
      <c r="R81">
        <v>1.1589</v>
      </c>
    </row>
    <row r="82" spans="1:18" x14ac:dyDescent="0.4">
      <c r="A82">
        <v>26</v>
      </c>
      <c r="B82" t="s">
        <v>175</v>
      </c>
      <c r="D82">
        <v>1.64</v>
      </c>
      <c r="E82">
        <v>317.09300000000002</v>
      </c>
      <c r="F82">
        <v>3594.5419999999999</v>
      </c>
      <c r="G82">
        <v>229.059</v>
      </c>
      <c r="H82">
        <f t="shared" ref="H82:H86" si="27">E82/F82</f>
        <v>8.8215132831943543E-2</v>
      </c>
      <c r="I82">
        <f t="shared" ref="I82:I86" si="28">((H82-$J$56)/$I$56)</f>
        <v>187.20340165582297</v>
      </c>
      <c r="J82">
        <f>(I82-IF(I64&gt;0,I64,0))</f>
        <v>184.93917648290395</v>
      </c>
      <c r="K82">
        <f t="shared" si="26"/>
        <v>176.8983427227777</v>
      </c>
      <c r="Q82" t="s">
        <v>159</v>
      </c>
      <c r="R82">
        <v>1.0206</v>
      </c>
    </row>
    <row r="83" spans="1:18" x14ac:dyDescent="0.4">
      <c r="A83">
        <v>27</v>
      </c>
      <c r="B83" t="s">
        <v>174</v>
      </c>
      <c r="D83">
        <v>1.66</v>
      </c>
      <c r="E83">
        <v>20.923999999999999</v>
      </c>
      <c r="F83">
        <v>3586.0920000000001</v>
      </c>
      <c r="G83">
        <v>219</v>
      </c>
      <c r="H83">
        <f t="shared" si="27"/>
        <v>5.834763859934435E-3</v>
      </c>
      <c r="I83">
        <f t="shared" si="28"/>
        <v>14.416398493171982</v>
      </c>
      <c r="J83">
        <f>(I83-IF(I64&gt;0,I64,0))</f>
        <v>12.152173320252958</v>
      </c>
      <c r="K83">
        <f t="shared" si="26"/>
        <v>12.752710028885952</v>
      </c>
      <c r="L83" s="23" t="s">
        <v>227</v>
      </c>
      <c r="M83" s="23" t="s">
        <v>228</v>
      </c>
      <c r="N83" s="9" t="s">
        <v>231</v>
      </c>
      <c r="Q83" t="s">
        <v>158</v>
      </c>
      <c r="R83">
        <v>1.1289</v>
      </c>
    </row>
    <row r="84" spans="1:18" x14ac:dyDescent="0.4">
      <c r="A84">
        <v>28</v>
      </c>
      <c r="B84" t="s">
        <v>173</v>
      </c>
      <c r="D84">
        <v>1.65</v>
      </c>
      <c r="E84">
        <v>14.718</v>
      </c>
      <c r="F84">
        <v>3387.509</v>
      </c>
      <c r="G84">
        <v>34.216000000000001</v>
      </c>
      <c r="H84">
        <f t="shared" si="27"/>
        <v>4.344785504628918E-3</v>
      </c>
      <c r="I84">
        <f t="shared" si="28"/>
        <v>11.291274170435205</v>
      </c>
      <c r="J84">
        <f>(I84-IF(I64&gt;0,I64,0))</f>
        <v>9.0270489975161805</v>
      </c>
      <c r="K84">
        <f t="shared" si="26"/>
        <v>8.9829508750387195</v>
      </c>
      <c r="L84">
        <f>AVERAGE(K84:K86)</f>
        <v>10.915110830601842</v>
      </c>
      <c r="M84">
        <f>STDEV(K84:K86)</f>
        <v>4.0421528483101135</v>
      </c>
      <c r="N84" t="str">
        <f>_xlfn.CONCAT(ROUND(L84,1)," ± ",ROUND(M84,1))</f>
        <v>10.9 ± 4</v>
      </c>
      <c r="Q84" t="s">
        <v>157</v>
      </c>
      <c r="R84">
        <v>1.1950000000000001</v>
      </c>
    </row>
    <row r="85" spans="1:18" x14ac:dyDescent="0.4">
      <c r="A85">
        <v>29</v>
      </c>
      <c r="B85" t="s">
        <v>172</v>
      </c>
      <c r="D85">
        <v>1.61</v>
      </c>
      <c r="E85">
        <v>24.140999999999998</v>
      </c>
      <c r="F85">
        <v>3401.2429999999999</v>
      </c>
      <c r="G85">
        <v>42.390999999999998</v>
      </c>
      <c r="H85">
        <f t="shared" si="27"/>
        <v>7.0976992822917974E-3</v>
      </c>
      <c r="I85">
        <f t="shared" si="28"/>
        <v>17.065316306240181</v>
      </c>
      <c r="J85">
        <f>(I85-IF(I64&gt;0,I64,0))</f>
        <v>14.801091133321156</v>
      </c>
      <c r="K85">
        <f t="shared" si="26"/>
        <v>15.560738073834726</v>
      </c>
      <c r="Q85" t="s">
        <v>156</v>
      </c>
      <c r="R85">
        <v>1.1716</v>
      </c>
    </row>
    <row r="86" spans="1:18" x14ac:dyDescent="0.4">
      <c r="A86">
        <v>30</v>
      </c>
      <c r="B86" t="s">
        <v>171</v>
      </c>
      <c r="D86">
        <v>1.66</v>
      </c>
      <c r="E86">
        <v>15.093</v>
      </c>
      <c r="F86">
        <v>3767.2660000000001</v>
      </c>
      <c r="G86">
        <v>25.83</v>
      </c>
      <c r="H86">
        <f t="shared" si="27"/>
        <v>4.0063536792995236E-3</v>
      </c>
      <c r="I86">
        <f t="shared" si="28"/>
        <v>10.581437329410607</v>
      </c>
      <c r="J86">
        <f>(I86-IF(I64&gt;0,I64,0))</f>
        <v>8.317212156491582</v>
      </c>
      <c r="K86">
        <f t="shared" si="26"/>
        <v>8.2016435429320858</v>
      </c>
      <c r="L86" s="23"/>
      <c r="M86" s="23"/>
      <c r="N86" s="9"/>
    </row>
    <row r="87" spans="1:18" x14ac:dyDescent="0.4">
      <c r="A87">
        <v>31</v>
      </c>
      <c r="B87" t="s">
        <v>22</v>
      </c>
      <c r="L87" s="23" t="s">
        <v>227</v>
      </c>
      <c r="M87" s="23" t="s">
        <v>228</v>
      </c>
      <c r="N87" s="9" t="s">
        <v>231</v>
      </c>
    </row>
    <row r="88" spans="1:18" x14ac:dyDescent="0.4">
      <c r="A88">
        <v>32</v>
      </c>
      <c r="B88" t="s">
        <v>170</v>
      </c>
      <c r="D88">
        <v>1.62</v>
      </c>
      <c r="E88">
        <v>8.6389999999999993</v>
      </c>
      <c r="F88">
        <v>3791.8040000000001</v>
      </c>
      <c r="G88">
        <v>5.1639999999999997</v>
      </c>
      <c r="H88">
        <f>E88/F88</f>
        <v>2.2783350616223832E-3</v>
      </c>
      <c r="I88">
        <f>((H88-$J$56)/$I$56)</f>
        <v>6.9570403755786812</v>
      </c>
      <c r="J88">
        <f>(I88-IF(I64&gt;0,I64,0))</f>
        <v>4.6928152026596575</v>
      </c>
      <c r="K88">
        <f>J88/R71*1.1</f>
        <v>4.7471921307022473</v>
      </c>
      <c r="L88">
        <f>AVERAGE(K88:K90)</f>
        <v>5.010392717595213</v>
      </c>
      <c r="M88">
        <f>STDEV(K89:K90)</f>
        <v>1.7828245235766016</v>
      </c>
      <c r="N88" t="str">
        <f>_xlfn.CONCAT(ROUND(L88,1)," ± ",ROUND(M88,1))</f>
        <v>5 ± 1.8</v>
      </c>
    </row>
    <row r="89" spans="1:18" x14ac:dyDescent="0.4">
      <c r="A89">
        <v>33</v>
      </c>
      <c r="B89" t="s">
        <v>169</v>
      </c>
      <c r="D89">
        <v>1.66</v>
      </c>
      <c r="E89">
        <v>6.9710000000000001</v>
      </c>
      <c r="F89">
        <v>3719.279</v>
      </c>
      <c r="G89">
        <v>45.65</v>
      </c>
      <c r="H89">
        <f t="shared" ref="H89:H93" si="29">E89/F89</f>
        <v>1.8742880004430967E-3</v>
      </c>
      <c r="I89">
        <f t="shared" ref="I89:I93" si="30">((H89-$J$56)/$I$56)</f>
        <v>6.1095802135397577</v>
      </c>
      <c r="J89">
        <f>(I89-IF(I64&gt;0,I64,0))</f>
        <v>3.8453550406207335</v>
      </c>
      <c r="K89">
        <f>J89/R72*1.1</f>
        <v>3.881345700755007</v>
      </c>
    </row>
    <row r="90" spans="1:18" x14ac:dyDescent="0.4">
      <c r="A90">
        <v>34</v>
      </c>
      <c r="B90" t="s">
        <v>168</v>
      </c>
      <c r="D90">
        <v>1.71</v>
      </c>
      <c r="E90">
        <v>14.275</v>
      </c>
      <c r="F90">
        <v>4814.875</v>
      </c>
      <c r="G90">
        <v>103.559</v>
      </c>
      <c r="H90">
        <f t="shared" si="29"/>
        <v>2.9647706326747839E-3</v>
      </c>
      <c r="I90">
        <f t="shared" si="30"/>
        <v>8.3967904843295571</v>
      </c>
      <c r="J90">
        <f>(I90-IF(I64&gt;0,I64,0))</f>
        <v>6.1325653114105325</v>
      </c>
      <c r="K90">
        <f>J90/R73*1.1</f>
        <v>6.4026403213283851</v>
      </c>
      <c r="L90" s="23" t="s">
        <v>227</v>
      </c>
      <c r="M90" s="23" t="s">
        <v>228</v>
      </c>
      <c r="N90" s="9" t="s">
        <v>231</v>
      </c>
    </row>
    <row r="91" spans="1:18" x14ac:dyDescent="0.4">
      <c r="A91">
        <v>35</v>
      </c>
      <c r="B91" t="s">
        <v>167</v>
      </c>
      <c r="D91">
        <v>1.69</v>
      </c>
      <c r="E91">
        <v>13.983000000000001</v>
      </c>
      <c r="F91">
        <v>4565.7340000000004</v>
      </c>
      <c r="G91">
        <v>74.433999999999997</v>
      </c>
      <c r="H91">
        <f t="shared" si="29"/>
        <v>3.0625962879134E-3</v>
      </c>
      <c r="I91">
        <f t="shared" si="30"/>
        <v>8.6019728841176235</v>
      </c>
      <c r="J91">
        <f>(I91-IF(I64&gt;0,I64,0))</f>
        <v>6.3377477111985989</v>
      </c>
      <c r="K91">
        <f t="shared" ref="K91:K93" si="31">J91/R74*1.1</f>
        <v>6.2145859175596891</v>
      </c>
      <c r="L91">
        <f>AVERAGE(K91:K93)</f>
        <v>5.103356414049375</v>
      </c>
      <c r="M91">
        <f>STDEV(K91:K93)</f>
        <v>1.0300623202324841</v>
      </c>
      <c r="N91" t="str">
        <f>_xlfn.CONCAT(ROUND(L91,1)," ± ",ROUND(M91,1))</f>
        <v>5.1 ± 1</v>
      </c>
    </row>
    <row r="92" spans="1:18" x14ac:dyDescent="0.4">
      <c r="A92">
        <v>36</v>
      </c>
      <c r="B92" t="s">
        <v>166</v>
      </c>
      <c r="D92">
        <v>1.68</v>
      </c>
      <c r="E92">
        <v>12.382</v>
      </c>
      <c r="F92">
        <v>4775.0600000000004</v>
      </c>
      <c r="G92">
        <v>36.020000000000003</v>
      </c>
      <c r="H92">
        <f t="shared" si="29"/>
        <v>2.5930564223276774E-3</v>
      </c>
      <c r="I92">
        <f t="shared" si="30"/>
        <v>7.6171461923663735</v>
      </c>
      <c r="J92">
        <f>(I92-IF(I64&gt;0,I64,0))</f>
        <v>5.3529210194473489</v>
      </c>
      <c r="K92">
        <f t="shared" si="31"/>
        <v>4.9150359944842101</v>
      </c>
    </row>
    <row r="93" spans="1:18" x14ac:dyDescent="0.4">
      <c r="A93">
        <v>37</v>
      </c>
      <c r="B93" t="s">
        <v>165</v>
      </c>
      <c r="D93">
        <v>1.67</v>
      </c>
      <c r="E93">
        <v>8.9359999999999999</v>
      </c>
      <c r="F93">
        <v>4192.2870000000003</v>
      </c>
      <c r="G93">
        <v>101</v>
      </c>
      <c r="H93">
        <f t="shared" si="29"/>
        <v>2.1315334565596296E-3</v>
      </c>
      <c r="I93">
        <f t="shared" si="30"/>
        <v>6.649134381531983</v>
      </c>
      <c r="J93">
        <f>(I93-IF(I64&gt;0,I64,0))</f>
        <v>4.3849092086129584</v>
      </c>
      <c r="K93">
        <f t="shared" si="31"/>
        <v>4.1804473301042249</v>
      </c>
      <c r="L93" s="23"/>
      <c r="M93" s="23"/>
      <c r="N93" s="9"/>
    </row>
    <row r="94" spans="1:18" x14ac:dyDescent="0.4">
      <c r="A94">
        <v>38</v>
      </c>
      <c r="B94" t="s">
        <v>22</v>
      </c>
      <c r="L94" s="23" t="s">
        <v>227</v>
      </c>
      <c r="M94" s="23" t="s">
        <v>228</v>
      </c>
      <c r="N94" s="9" t="s">
        <v>231</v>
      </c>
    </row>
    <row r="95" spans="1:18" x14ac:dyDescent="0.4">
      <c r="A95">
        <v>39</v>
      </c>
      <c r="B95" t="s">
        <v>164</v>
      </c>
      <c r="D95">
        <v>1.66</v>
      </c>
      <c r="E95">
        <v>42.082000000000001</v>
      </c>
      <c r="F95">
        <v>3883.3960000000002</v>
      </c>
      <c r="G95">
        <v>296.988</v>
      </c>
      <c r="H95">
        <f>E95/F95</f>
        <v>1.0836391653078902E-2</v>
      </c>
      <c r="I95">
        <f>((H95-$J$56)/$I$56)</f>
        <v>24.906959388888488</v>
      </c>
      <c r="J95">
        <f>(I95-IF(I64&gt;0,I64,0))</f>
        <v>22.642734215969465</v>
      </c>
      <c r="K95">
        <f>J95/R77*1.1</f>
        <v>22.272205702911929</v>
      </c>
      <c r="L95">
        <f>AVERAGE(K95:K97)</f>
        <v>11.096804683553801</v>
      </c>
      <c r="M95">
        <f>STDEV(K96:K97)</f>
        <v>3.4759739910952456</v>
      </c>
      <c r="N95" t="str">
        <f>_xlfn.CONCAT(ROUND(L95,1)," ± ",ROUND(M95,1))</f>
        <v>11.1 ± 3.5</v>
      </c>
    </row>
    <row r="96" spans="1:18" x14ac:dyDescent="0.4">
      <c r="A96">
        <v>40</v>
      </c>
      <c r="B96" t="s">
        <v>163</v>
      </c>
      <c r="D96">
        <v>1.66</v>
      </c>
      <c r="E96">
        <v>19.116</v>
      </c>
      <c r="F96">
        <v>4786.0870000000004</v>
      </c>
      <c r="G96">
        <v>197</v>
      </c>
      <c r="H96">
        <f t="shared" ref="H96:H100" si="32">E96/F96</f>
        <v>3.9940769986003179E-3</v>
      </c>
      <c r="I96">
        <f t="shared" ref="I96:I104" si="33">((H96-$J$56)/$I$56)</f>
        <v>10.555687859078406</v>
      </c>
      <c r="J96">
        <f>(I96-IF(I64&gt;0,I64,0))</f>
        <v>8.291462686159381</v>
      </c>
      <c r="K96">
        <f t="shared" ref="K96:K100" si="34">J96/R78*1.1</f>
        <v>7.9669889542062542</v>
      </c>
    </row>
    <row r="97" spans="1:18" x14ac:dyDescent="0.4">
      <c r="A97">
        <v>41</v>
      </c>
      <c r="B97" t="s">
        <v>162</v>
      </c>
      <c r="D97">
        <v>1.69</v>
      </c>
      <c r="E97">
        <v>7.2380000000000004</v>
      </c>
      <c r="F97">
        <v>5066.4480000000003</v>
      </c>
      <c r="G97">
        <v>9.1929999999999996</v>
      </c>
      <c r="H97">
        <f t="shared" si="32"/>
        <v>1.4286142875639897E-3</v>
      </c>
      <c r="I97">
        <f t="shared" si="33"/>
        <v>5.1748110907780269</v>
      </c>
      <c r="J97">
        <f>(I97-IF(I64&gt;0,I64,0))</f>
        <v>2.9105859178590028</v>
      </c>
      <c r="K97">
        <f t="shared" si="34"/>
        <v>3.0512193935432226</v>
      </c>
      <c r="L97" s="23" t="s">
        <v>227</v>
      </c>
      <c r="M97" s="23" t="s">
        <v>228</v>
      </c>
      <c r="N97" s="9" t="s">
        <v>231</v>
      </c>
    </row>
    <row r="98" spans="1:18" x14ac:dyDescent="0.4">
      <c r="A98">
        <v>42</v>
      </c>
      <c r="B98" t="s">
        <v>161</v>
      </c>
      <c r="D98">
        <v>1.68</v>
      </c>
      <c r="E98">
        <v>22.152999999999999</v>
      </c>
      <c r="F98">
        <v>5114.0559999999996</v>
      </c>
      <c r="G98">
        <v>231</v>
      </c>
      <c r="H98">
        <f t="shared" si="32"/>
        <v>4.3317867461756384E-3</v>
      </c>
      <c r="I98">
        <f t="shared" si="33"/>
        <v>11.264010193033737</v>
      </c>
      <c r="J98">
        <f>(I98-IF(I64&gt;0,I64,0))</f>
        <v>8.9997850201147127</v>
      </c>
      <c r="K98">
        <f t="shared" si="34"/>
        <v>9.2486579989968085</v>
      </c>
      <c r="L98">
        <f>AVERAGE(K98:K100)</f>
        <v>7.1473806502673112</v>
      </c>
      <c r="M98">
        <f>STDEV(K98:K100)</f>
        <v>1.8202279672633264</v>
      </c>
      <c r="N98" t="str">
        <f>_xlfn.CONCAT(ROUND(L98,1)," ± ",ROUND(M98,1))</f>
        <v>7.1 ± 1.8</v>
      </c>
    </row>
    <row r="99" spans="1:18" x14ac:dyDescent="0.4">
      <c r="A99">
        <v>43</v>
      </c>
      <c r="B99" t="s">
        <v>160</v>
      </c>
      <c r="D99">
        <v>1.63</v>
      </c>
      <c r="E99">
        <v>15.112</v>
      </c>
      <c r="F99">
        <v>4902.3639999999996</v>
      </c>
      <c r="G99">
        <v>164</v>
      </c>
      <c r="H99">
        <f t="shared" si="32"/>
        <v>3.0825944381118989E-3</v>
      </c>
      <c r="I99">
        <f t="shared" si="33"/>
        <v>8.643917591148119</v>
      </c>
      <c r="J99">
        <f>(I99-IF(I64&gt;0,I64,0))</f>
        <v>6.3796924182290944</v>
      </c>
      <c r="K99">
        <f t="shared" si="34"/>
        <v>6.0554505652360033</v>
      </c>
    </row>
    <row r="100" spans="1:18" x14ac:dyDescent="0.4">
      <c r="A100">
        <v>44</v>
      </c>
      <c r="B100" t="s">
        <v>159</v>
      </c>
      <c r="D100">
        <v>1.73</v>
      </c>
      <c r="E100">
        <v>14.79</v>
      </c>
      <c r="F100">
        <v>5366.1989999999996</v>
      </c>
      <c r="G100">
        <v>165</v>
      </c>
      <c r="H100">
        <f t="shared" si="32"/>
        <v>2.7561407991019342E-3</v>
      </c>
      <c r="I100">
        <f t="shared" si="33"/>
        <v>7.959204149584882</v>
      </c>
      <c r="J100">
        <f>(I100-IF(I64&gt;0,I64,0))</f>
        <v>5.6949789766658583</v>
      </c>
      <c r="K100">
        <f t="shared" si="34"/>
        <v>6.1380333865691217</v>
      </c>
      <c r="L100" s="23"/>
      <c r="M100" s="23"/>
      <c r="N100" s="9"/>
    </row>
    <row r="101" spans="1:18" x14ac:dyDescent="0.4">
      <c r="A101">
        <v>45</v>
      </c>
      <c r="B101" t="s">
        <v>22</v>
      </c>
      <c r="L101" s="23" t="s">
        <v>227</v>
      </c>
      <c r="M101" s="23" t="s">
        <v>228</v>
      </c>
      <c r="N101" s="9" t="s">
        <v>231</v>
      </c>
    </row>
    <row r="102" spans="1:18" x14ac:dyDescent="0.4">
      <c r="A102">
        <v>46</v>
      </c>
      <c r="B102" t="s">
        <v>158</v>
      </c>
      <c r="D102">
        <v>1.68</v>
      </c>
      <c r="E102">
        <v>8.8529999999999998</v>
      </c>
      <c r="F102">
        <v>5434.7240000000002</v>
      </c>
      <c r="G102">
        <v>99</v>
      </c>
      <c r="H102">
        <f t="shared" ref="H102:H104" si="35">E102/F102</f>
        <v>1.6289695668078084E-3</v>
      </c>
      <c r="I102">
        <f t="shared" si="33"/>
        <v>5.5950421324733863</v>
      </c>
      <c r="J102">
        <f>(I102-IF(I64&gt;0,I64,0))</f>
        <v>3.3308169595543622</v>
      </c>
      <c r="K102">
        <f>J102/R83*1.1</f>
        <v>3.245547573310124</v>
      </c>
      <c r="L102">
        <f>AVERAGE(K102:K104)</f>
        <v>15.704845650091812</v>
      </c>
      <c r="M102">
        <f>STDEV(K103:K104)</f>
        <v>28.988030685260952</v>
      </c>
      <c r="N102" t="str">
        <f>_xlfn.CONCAT(ROUND(L102,1)," ± ",ROUND(M102,1))</f>
        <v>15.7 ± 29</v>
      </c>
    </row>
    <row r="103" spans="1:18" x14ac:dyDescent="0.4">
      <c r="A103">
        <v>47</v>
      </c>
      <c r="B103" t="s">
        <v>157</v>
      </c>
      <c r="D103">
        <v>1.62</v>
      </c>
      <c r="E103">
        <v>3.3919999999999999</v>
      </c>
      <c r="F103">
        <v>4320.2219999999998</v>
      </c>
      <c r="G103">
        <v>3.202</v>
      </c>
      <c r="H103">
        <f t="shared" si="35"/>
        <v>7.8514483746437106E-4</v>
      </c>
      <c r="I103">
        <f t="shared" si="33"/>
        <v>3.8251793848650619</v>
      </c>
      <c r="J103">
        <f>(I103-IF(I64&gt;0,I64,0))</f>
        <v>1.5609542119460378</v>
      </c>
      <c r="K103">
        <f t="shared" ref="K103:K104" si="36">J103/R84*1.1</f>
        <v>1.4368616176909135</v>
      </c>
    </row>
    <row r="104" spans="1:18" x14ac:dyDescent="0.4">
      <c r="A104">
        <v>48</v>
      </c>
      <c r="B104" t="s">
        <v>156</v>
      </c>
      <c r="D104">
        <v>1.62</v>
      </c>
      <c r="E104">
        <v>103.15900000000001</v>
      </c>
      <c r="F104">
        <v>4778.4709999999995</v>
      </c>
      <c r="G104">
        <v>60.034999999999997</v>
      </c>
      <c r="H104">
        <f t="shared" si="35"/>
        <v>2.1588286294925724E-2</v>
      </c>
      <c r="I104">
        <f t="shared" si="33"/>
        <v>47.458298702706195</v>
      </c>
      <c r="J104">
        <f>(I104-IF(I64&gt;0,I64,0))</f>
        <v>45.194073529787168</v>
      </c>
      <c r="K104">
        <f t="shared" si="36"/>
        <v>42.432127759274401</v>
      </c>
      <c r="L104" s="23"/>
      <c r="M104" s="23"/>
      <c r="N104" s="9"/>
    </row>
    <row r="106" spans="1:18" x14ac:dyDescent="0.4">
      <c r="A106" s="17" t="s">
        <v>31</v>
      </c>
      <c r="B106" s="17"/>
    </row>
    <row r="107" spans="1:18" x14ac:dyDescent="0.4">
      <c r="I107" t="s">
        <v>216</v>
      </c>
      <c r="Q107" t="s">
        <v>191</v>
      </c>
      <c r="R107" t="s">
        <v>192</v>
      </c>
    </row>
    <row r="108" spans="1:18" x14ac:dyDescent="0.4">
      <c r="B108" t="s">
        <v>3</v>
      </c>
      <c r="C108" t="s">
        <v>4</v>
      </c>
      <c r="D108" t="s">
        <v>5</v>
      </c>
      <c r="E108" t="s">
        <v>6</v>
      </c>
      <c r="F108" t="s">
        <v>7</v>
      </c>
      <c r="G108" t="s">
        <v>8</v>
      </c>
      <c r="H108" t="s">
        <v>217</v>
      </c>
      <c r="I108" cm="1">
        <f t="array" ref="I108:J112">LINEST(H110:H116,C110:C116,1,1)</f>
        <v>1.4733914334211589E-3</v>
      </c>
      <c r="J108">
        <v>1.2052054339820553E-2</v>
      </c>
      <c r="L108" s="20" t="s">
        <v>218</v>
      </c>
      <c r="Q108" t="s">
        <v>27</v>
      </c>
      <c r="R108">
        <v>1.0846</v>
      </c>
    </row>
    <row r="109" spans="1:18" x14ac:dyDescent="0.4">
      <c r="A109">
        <v>1</v>
      </c>
      <c r="B109" t="s">
        <v>12</v>
      </c>
      <c r="C109">
        <v>0</v>
      </c>
      <c r="D109">
        <v>1.37</v>
      </c>
      <c r="E109">
        <v>64.150000000000006</v>
      </c>
      <c r="F109">
        <v>7551.0129999999999</v>
      </c>
      <c r="G109">
        <v>10.821999999999999</v>
      </c>
      <c r="H109">
        <f>E109/F109</f>
        <v>8.4955488753628156E-3</v>
      </c>
      <c r="I109">
        <v>3.1360921118614947E-5</v>
      </c>
      <c r="J109">
        <v>1.0875844459235925E-3</v>
      </c>
      <c r="K109" t="s">
        <v>219</v>
      </c>
      <c r="L109" s="21">
        <f>IF(G112&gt;3,C112,IF(G113&gt;3,C113,IF(G114&gt;3,C114,IF(G115&gt;3,C115,C116))))</f>
        <v>1.6</v>
      </c>
      <c r="Q109" t="s">
        <v>28</v>
      </c>
      <c r="R109">
        <v>1.0726</v>
      </c>
    </row>
    <row r="110" spans="1:18" x14ac:dyDescent="0.4">
      <c r="A110">
        <v>2</v>
      </c>
      <c r="B110" t="s">
        <v>14</v>
      </c>
      <c r="C110">
        <v>0.08</v>
      </c>
      <c r="D110">
        <v>1.35</v>
      </c>
      <c r="E110">
        <v>76.066999999999993</v>
      </c>
      <c r="F110">
        <v>6696.7250000000004</v>
      </c>
      <c r="G110">
        <v>11.286</v>
      </c>
      <c r="H110">
        <f t="shared" ref="H110:H116" si="37">E110/F110</f>
        <v>1.1358835848866421E-2</v>
      </c>
      <c r="I110">
        <v>0.99773989465971247</v>
      </c>
      <c r="J110">
        <v>2.2981897293763557E-3</v>
      </c>
      <c r="K110" t="s">
        <v>220</v>
      </c>
      <c r="L110" s="22">
        <f>IF(G112&gt;10,C112,IF(G113&gt;10,C113,IF(G114&gt;10,C114,IF(G115&gt;10,C115,C116))))</f>
        <v>1.6</v>
      </c>
      <c r="Q110" t="s">
        <v>29</v>
      </c>
      <c r="R110">
        <v>1.1534</v>
      </c>
    </row>
    <row r="111" spans="1:18" x14ac:dyDescent="0.4">
      <c r="A111">
        <v>3</v>
      </c>
      <c r="B111" t="s">
        <v>15</v>
      </c>
      <c r="C111">
        <v>0.4</v>
      </c>
      <c r="D111">
        <v>1.33</v>
      </c>
      <c r="E111">
        <v>96.784999999999997</v>
      </c>
      <c r="F111">
        <v>7209.5829999999996</v>
      </c>
      <c r="G111">
        <v>23.420999999999999</v>
      </c>
      <c r="H111">
        <f t="shared" si="37"/>
        <v>1.3424493483187585E-2</v>
      </c>
      <c r="I111">
        <v>2207.2862642162504</v>
      </c>
      <c r="J111">
        <v>5</v>
      </c>
      <c r="Q111" t="s">
        <v>182</v>
      </c>
      <c r="R111">
        <v>1.0266999999999999</v>
      </c>
    </row>
    <row r="112" spans="1:18" x14ac:dyDescent="0.4">
      <c r="A112">
        <v>4</v>
      </c>
      <c r="B112" t="s">
        <v>17</v>
      </c>
      <c r="C112">
        <v>1.6</v>
      </c>
      <c r="D112">
        <v>1.36</v>
      </c>
      <c r="E112">
        <v>99.337000000000003</v>
      </c>
      <c r="F112">
        <v>7013.7619999999997</v>
      </c>
      <c r="G112">
        <v>17.913</v>
      </c>
      <c r="H112">
        <f t="shared" si="37"/>
        <v>1.4163155236804444E-2</v>
      </c>
      <c r="I112">
        <v>1.1658170957939452E-2</v>
      </c>
      <c r="J112">
        <v>2.6408380161054832E-5</v>
      </c>
      <c r="Q112" t="s">
        <v>181</v>
      </c>
      <c r="R112">
        <v>1.1480999999999999</v>
      </c>
    </row>
    <row r="113" spans="1:18" x14ac:dyDescent="0.4">
      <c r="A113">
        <v>5</v>
      </c>
      <c r="B113" t="s">
        <v>18</v>
      </c>
      <c r="C113">
        <v>4</v>
      </c>
      <c r="D113">
        <v>1.43</v>
      </c>
      <c r="E113">
        <v>133.01400000000001</v>
      </c>
      <c r="F113">
        <v>8048.652</v>
      </c>
      <c r="G113">
        <v>18.811</v>
      </c>
      <c r="H113">
        <f t="shared" si="37"/>
        <v>1.6526245637157627E-2</v>
      </c>
      <c r="Q113" t="s">
        <v>180</v>
      </c>
      <c r="R113">
        <v>1.0402</v>
      </c>
    </row>
    <row r="114" spans="1:18" x14ac:dyDescent="0.4">
      <c r="A114">
        <v>6</v>
      </c>
      <c r="B114" t="s">
        <v>19</v>
      </c>
      <c r="C114">
        <v>20</v>
      </c>
      <c r="D114">
        <v>1.36</v>
      </c>
      <c r="E114">
        <v>294.14800000000002</v>
      </c>
      <c r="F114">
        <v>7211.9549999999999</v>
      </c>
      <c r="G114">
        <v>114.941</v>
      </c>
      <c r="H114">
        <f t="shared" si="37"/>
        <v>4.0786166857668969E-2</v>
      </c>
      <c r="Q114" t="s">
        <v>179</v>
      </c>
      <c r="R114">
        <v>1.127</v>
      </c>
    </row>
    <row r="115" spans="1:18" x14ac:dyDescent="0.4">
      <c r="A115">
        <v>7</v>
      </c>
      <c r="B115" t="s">
        <v>20</v>
      </c>
      <c r="C115">
        <v>40</v>
      </c>
      <c r="D115">
        <v>1.39</v>
      </c>
      <c r="E115">
        <v>428.39499999999998</v>
      </c>
      <c r="F115">
        <v>5686.902</v>
      </c>
      <c r="G115">
        <v>78.162999999999997</v>
      </c>
      <c r="H115">
        <f t="shared" si="37"/>
        <v>7.5330118226056994E-2</v>
      </c>
      <c r="I115" s="23" t="s">
        <v>221</v>
      </c>
      <c r="J115" s="23" t="s">
        <v>222</v>
      </c>
      <c r="K115" s="9" t="s">
        <v>194</v>
      </c>
      <c r="O115" s="24" t="s">
        <v>223</v>
      </c>
      <c r="Q115" t="s">
        <v>178</v>
      </c>
      <c r="R115">
        <v>1.1153999999999999</v>
      </c>
    </row>
    <row r="116" spans="1:18" x14ac:dyDescent="0.4">
      <c r="A116">
        <v>8</v>
      </c>
      <c r="B116" t="s">
        <v>21</v>
      </c>
      <c r="C116">
        <v>80</v>
      </c>
      <c r="D116">
        <v>1.41</v>
      </c>
      <c r="E116">
        <v>790.97699999999998</v>
      </c>
      <c r="F116">
        <v>6179.1030000000001</v>
      </c>
      <c r="G116">
        <v>49.265999999999998</v>
      </c>
      <c r="H116">
        <f t="shared" si="37"/>
        <v>0.12800838568316469</v>
      </c>
      <c r="I116">
        <f>AVERAGE(I119:I121)</f>
        <v>266.68458510041461</v>
      </c>
      <c r="J116">
        <v>44</v>
      </c>
      <c r="Q116" t="s">
        <v>177</v>
      </c>
      <c r="R116">
        <v>1.1711</v>
      </c>
    </row>
    <row r="117" spans="1:18" x14ac:dyDescent="0.4">
      <c r="A117">
        <v>9</v>
      </c>
      <c r="B117" t="s">
        <v>22</v>
      </c>
      <c r="D117">
        <v>1.41</v>
      </c>
      <c r="E117">
        <v>666.11099999999999</v>
      </c>
      <c r="G117">
        <v>89.753</v>
      </c>
      <c r="I117" s="23" t="s">
        <v>224</v>
      </c>
      <c r="J117" s="9" t="s">
        <v>225</v>
      </c>
      <c r="K117" s="9" t="s">
        <v>226</v>
      </c>
      <c r="Q117" t="s">
        <v>176</v>
      </c>
      <c r="R117">
        <v>1.0931999999999999</v>
      </c>
    </row>
    <row r="118" spans="1:18" x14ac:dyDescent="0.4">
      <c r="A118">
        <v>10</v>
      </c>
      <c r="B118" t="s">
        <v>22</v>
      </c>
      <c r="D118">
        <v>1.37</v>
      </c>
      <c r="E118">
        <v>637.5</v>
      </c>
      <c r="G118">
        <v>138.97800000000001</v>
      </c>
      <c r="L118" s="23" t="s">
        <v>227</v>
      </c>
      <c r="M118" s="23" t="s">
        <v>228</v>
      </c>
      <c r="N118" s="9" t="s">
        <v>231</v>
      </c>
      <c r="O118" s="9"/>
      <c r="P118" s="9"/>
      <c r="Q118" t="s">
        <v>175</v>
      </c>
      <c r="R118">
        <v>1.1499999999999999</v>
      </c>
    </row>
    <row r="119" spans="1:18" x14ac:dyDescent="0.4">
      <c r="A119">
        <v>11</v>
      </c>
      <c r="B119" s="29" t="s">
        <v>24</v>
      </c>
      <c r="C119" s="29"/>
      <c r="D119" s="29">
        <v>1.98</v>
      </c>
      <c r="E119" s="29">
        <v>1719.5519999999999</v>
      </c>
      <c r="F119" s="29">
        <v>3649.5419999999999</v>
      </c>
      <c r="G119" s="29">
        <v>467.072</v>
      </c>
      <c r="H119" s="29">
        <f>E119/F119</f>
        <v>0.47116925904675161</v>
      </c>
      <c r="I119" s="29">
        <f>((H119-$J$108)/$I$108)</f>
        <v>311.60572424456029</v>
      </c>
      <c r="J119" s="29">
        <f>(I119-IF(I116&gt;0,I116,0))</f>
        <v>44.921139144145684</v>
      </c>
      <c r="K119" s="29">
        <f>J119*1.1</f>
        <v>49.413253058560258</v>
      </c>
      <c r="L119">
        <f>AVERAGE(K119:K121)</f>
        <v>-3.0790185216271006E-14</v>
      </c>
      <c r="M119">
        <f>STDEV(K120:K121)</f>
        <v>28.186236856246527</v>
      </c>
      <c r="N119" t="str">
        <f>_xlfn.CONCAT(ROUND(L119,1)," ± ",ROUND(M119,1))</f>
        <v>0 ± 28.2</v>
      </c>
      <c r="Q119" t="s">
        <v>174</v>
      </c>
      <c r="R119">
        <v>1.0482</v>
      </c>
    </row>
    <row r="120" spans="1:18" x14ac:dyDescent="0.4">
      <c r="A120">
        <v>12</v>
      </c>
      <c r="B120" s="29" t="s">
        <v>25</v>
      </c>
      <c r="C120" s="29"/>
      <c r="D120" s="29">
        <v>1.98</v>
      </c>
      <c r="E120" s="29">
        <v>1343.528</v>
      </c>
      <c r="F120" s="29">
        <v>3370.7379999999998</v>
      </c>
      <c r="G120" s="29">
        <v>435.87299999999999</v>
      </c>
      <c r="H120" s="29">
        <f t="shared" ref="H120:H124" si="38">E120/F120</f>
        <v>0.39858571031032375</v>
      </c>
      <c r="I120" s="29">
        <f t="shared" ref="I120:I124" si="39">((H120-$J$108)/$I$108)</f>
        <v>262.3428148166891</v>
      </c>
      <c r="J120" s="29">
        <f>(I120-IF(I116&gt;0,I116,0))</f>
        <v>-4.3417702837255092</v>
      </c>
      <c r="K120" s="29">
        <f>J120*1.1</f>
        <v>-4.7759473120980607</v>
      </c>
      <c r="Q120" t="s">
        <v>173</v>
      </c>
      <c r="R120">
        <v>1.1053999999999999</v>
      </c>
    </row>
    <row r="121" spans="1:18" x14ac:dyDescent="0.4">
      <c r="A121">
        <v>13</v>
      </c>
      <c r="B121" s="29" t="s">
        <v>26</v>
      </c>
      <c r="C121" s="29"/>
      <c r="D121" s="29">
        <v>1.97</v>
      </c>
      <c r="E121" s="29">
        <v>1068.587</v>
      </c>
      <c r="F121" s="29">
        <v>3095.6170000000002</v>
      </c>
      <c r="G121" s="29">
        <v>797.18200000000002</v>
      </c>
      <c r="H121" s="29">
        <f t="shared" si="38"/>
        <v>0.34519354299966692</v>
      </c>
      <c r="I121" s="29">
        <f t="shared" si="39"/>
        <v>226.10521623999435</v>
      </c>
      <c r="J121" s="29">
        <f>(I121-IF(I116&gt;0,I116,0))</f>
        <v>-40.57936886042026</v>
      </c>
      <c r="K121" s="27">
        <f>J121*1.1</f>
        <v>-44.637305746462289</v>
      </c>
      <c r="L121" s="25" t="s">
        <v>227</v>
      </c>
      <c r="M121" s="25" t="s">
        <v>228</v>
      </c>
      <c r="N121" s="26" t="s">
        <v>229</v>
      </c>
      <c r="O121" s="26" t="s">
        <v>230</v>
      </c>
      <c r="P121" s="26" t="s">
        <v>231</v>
      </c>
      <c r="Q121" t="s">
        <v>172</v>
      </c>
      <c r="R121" s="10">
        <v>1.0463</v>
      </c>
    </row>
    <row r="122" spans="1:18" x14ac:dyDescent="0.4">
      <c r="A122">
        <v>14</v>
      </c>
      <c r="B122" t="s">
        <v>27</v>
      </c>
      <c r="D122">
        <v>1.98</v>
      </c>
      <c r="E122">
        <v>905.92899999999997</v>
      </c>
      <c r="F122">
        <v>3493.8159999999998</v>
      </c>
      <c r="G122">
        <v>244.24100000000001</v>
      </c>
      <c r="H122">
        <f t="shared" si="38"/>
        <v>0.25929499435574171</v>
      </c>
      <c r="I122">
        <f t="shared" si="39"/>
        <v>167.80533292624926</v>
      </c>
      <c r="J122">
        <f>(I122-IF(I116&gt;0,I116,0))</f>
        <v>-98.879252174165345</v>
      </c>
      <c r="K122">
        <f>J122/R108*1.1</f>
        <v>-100.28321721517784</v>
      </c>
      <c r="L122" s="27">
        <f>AVERAGE(K122:K124)</f>
        <v>-103.57713558595974</v>
      </c>
      <c r="M122" s="27">
        <f>STDEV(K122:K124)</f>
        <v>5.5628502132865245</v>
      </c>
      <c r="N122" s="28">
        <f>L122/J116*100</f>
        <v>-235.40258087718121</v>
      </c>
      <c r="O122" s="29">
        <f>M122/J119*100</f>
        <v>12.383591153902202</v>
      </c>
      <c r="P122" s="29" t="str">
        <f>_xlfn.CONCAT(ROUND(N122,1)," ± ",ROUND(O122,1))</f>
        <v>-235.4 ± 12.4</v>
      </c>
      <c r="Q122" t="s">
        <v>171</v>
      </c>
      <c r="R122">
        <v>1.1154999999999999</v>
      </c>
    </row>
    <row r="123" spans="1:18" x14ac:dyDescent="0.4">
      <c r="A123">
        <v>15</v>
      </c>
      <c r="B123" t="s">
        <v>28</v>
      </c>
      <c r="D123">
        <v>2.02</v>
      </c>
      <c r="E123">
        <v>913.57899999999995</v>
      </c>
      <c r="F123">
        <v>3699.4929999999999</v>
      </c>
      <c r="G123">
        <v>395.91399999999999</v>
      </c>
      <c r="H123">
        <f t="shared" si="38"/>
        <v>0.24694708166767715</v>
      </c>
      <c r="I123">
        <f t="shared" si="39"/>
        <v>159.42472719719788</v>
      </c>
      <c r="J123">
        <f>(I123-IF(I116&gt;0,I116,0))</f>
        <v>-107.25985790321673</v>
      </c>
      <c r="K123">
        <f>J123/R109*1.1</f>
        <v>-109.99985427329705</v>
      </c>
      <c r="Q123" t="s">
        <v>170</v>
      </c>
      <c r="R123">
        <v>1.0873999999999999</v>
      </c>
    </row>
    <row r="124" spans="1:18" x14ac:dyDescent="0.4">
      <c r="A124">
        <v>16</v>
      </c>
      <c r="B124" t="s">
        <v>29</v>
      </c>
      <c r="D124">
        <v>1.99</v>
      </c>
      <c r="E124">
        <v>837.33799999999997</v>
      </c>
      <c r="F124">
        <v>3352.0549999999998</v>
      </c>
      <c r="G124">
        <v>247.941</v>
      </c>
      <c r="H124">
        <f t="shared" si="38"/>
        <v>0.24979840724570451</v>
      </c>
      <c r="I124">
        <f t="shared" si="39"/>
        <v>161.3599397370229</v>
      </c>
      <c r="J124">
        <f>(I124-IF(I116&gt;0,I116,0))</f>
        <v>-105.32464536339171</v>
      </c>
      <c r="K124" s="30">
        <f>J124/R110*1.1</f>
        <v>-100.44833526940428</v>
      </c>
      <c r="Q124" t="s">
        <v>169</v>
      </c>
      <c r="R124">
        <v>1.0898000000000001</v>
      </c>
    </row>
    <row r="125" spans="1:18" x14ac:dyDescent="0.4">
      <c r="A125">
        <v>17</v>
      </c>
      <c r="B125" t="s">
        <v>22</v>
      </c>
      <c r="L125" s="23" t="s">
        <v>227</v>
      </c>
      <c r="M125" s="23" t="s">
        <v>228</v>
      </c>
      <c r="N125" s="9" t="s">
        <v>231</v>
      </c>
      <c r="Q125" t="s">
        <v>168</v>
      </c>
      <c r="R125">
        <v>1.0536000000000001</v>
      </c>
    </row>
    <row r="126" spans="1:18" x14ac:dyDescent="0.4">
      <c r="A126">
        <v>18</v>
      </c>
      <c r="B126" t="s">
        <v>182</v>
      </c>
      <c r="D126">
        <v>1.94</v>
      </c>
      <c r="E126">
        <v>3759.6320000000001</v>
      </c>
      <c r="F126">
        <v>3889.819</v>
      </c>
      <c r="G126">
        <v>962.43100000000004</v>
      </c>
      <c r="H126">
        <f>E126/F126</f>
        <v>0.96653134760254911</v>
      </c>
      <c r="I126">
        <f>((H126-$J$108)/$I$108)</f>
        <v>647.81107831369968</v>
      </c>
      <c r="J126">
        <f>(I126-IF(I116&gt;0,I116,0))</f>
        <v>381.12649321328507</v>
      </c>
      <c r="K126">
        <f t="shared" ref="K126:K131" si="40">J126/R111*1.1</f>
        <v>408.3365564766861</v>
      </c>
      <c r="L126">
        <f>AVERAGE(K126:K128)</f>
        <v>419.18410439772498</v>
      </c>
      <c r="M126">
        <f>STDEV(K127:K128)</f>
        <v>53.342267412423197</v>
      </c>
      <c r="N126" t="str">
        <f>_xlfn.CONCAT(ROUND(L126,1)," ± ",ROUND(M126,1))</f>
        <v>419.2 ± 53.3</v>
      </c>
      <c r="Q126" t="s">
        <v>167</v>
      </c>
      <c r="R126" s="10">
        <v>1.1217999999999999</v>
      </c>
    </row>
    <row r="127" spans="1:18" x14ac:dyDescent="0.4">
      <c r="A127">
        <v>19</v>
      </c>
      <c r="B127" t="s">
        <v>181</v>
      </c>
      <c r="D127">
        <v>1.88</v>
      </c>
      <c r="E127">
        <v>3657.6689999999999</v>
      </c>
      <c r="F127">
        <v>3657.8580000000002</v>
      </c>
      <c r="G127">
        <v>608.74599999999998</v>
      </c>
      <c r="H127">
        <f t="shared" ref="H127:H131" si="41">E127/F127</f>
        <v>0.99994833041632558</v>
      </c>
      <c r="I127">
        <f t="shared" ref="I127:I131" si="42">((H127-$J$108)/$I$108)</f>
        <v>670.49139398255318</v>
      </c>
      <c r="J127">
        <f>(I127-IF(I116&gt;0,I116,0))</f>
        <v>403.80680888213857</v>
      </c>
      <c r="K127">
        <f t="shared" si="40"/>
        <v>386.88919934705382</v>
      </c>
      <c r="Q127" t="s">
        <v>166</v>
      </c>
      <c r="R127">
        <v>1.198</v>
      </c>
    </row>
    <row r="128" spans="1:18" x14ac:dyDescent="0.4">
      <c r="A128">
        <v>20</v>
      </c>
      <c r="B128" t="s">
        <v>180</v>
      </c>
      <c r="D128">
        <v>1.91</v>
      </c>
      <c r="E128">
        <v>3773.1149999999998</v>
      </c>
      <c r="F128">
        <v>3596.3919999999998</v>
      </c>
      <c r="G128">
        <v>417.464</v>
      </c>
      <c r="H128">
        <f t="shared" si="41"/>
        <v>1.0491389703903244</v>
      </c>
      <c r="I128">
        <f t="shared" si="42"/>
        <v>703.87738962376579</v>
      </c>
      <c r="J128">
        <f>(I128-IF(I116&gt;0,I116,0))</f>
        <v>437.19280452335119</v>
      </c>
      <c r="K128">
        <f t="shared" si="40"/>
        <v>462.32655736943508</v>
      </c>
      <c r="L128" s="23" t="s">
        <v>227</v>
      </c>
      <c r="M128" s="23" t="s">
        <v>228</v>
      </c>
      <c r="N128" s="9" t="s">
        <v>231</v>
      </c>
      <c r="Q128" t="s">
        <v>165</v>
      </c>
      <c r="R128">
        <v>1.1537999999999999</v>
      </c>
    </row>
    <row r="129" spans="1:18" x14ac:dyDescent="0.4">
      <c r="A129">
        <v>21</v>
      </c>
      <c r="B129" t="s">
        <v>179</v>
      </c>
      <c r="D129">
        <v>1.92</v>
      </c>
      <c r="E129">
        <v>3644.4830000000002</v>
      </c>
      <c r="F129">
        <v>3827.8470000000002</v>
      </c>
      <c r="G129">
        <v>951.11800000000005</v>
      </c>
      <c r="H129">
        <f t="shared" si="41"/>
        <v>0.95209735394335249</v>
      </c>
      <c r="I129">
        <f t="shared" si="42"/>
        <v>638.01463635551511</v>
      </c>
      <c r="J129">
        <f>(I129-IF(I116&gt;0,I116,0))</f>
        <v>371.3300512551005</v>
      </c>
      <c r="K129">
        <f t="shared" si="40"/>
        <v>362.43394532441044</v>
      </c>
      <c r="L129">
        <f>AVERAGE(K129:K131)</f>
        <v>312.33136090406623</v>
      </c>
      <c r="M129">
        <f>STDEV(K129:K131)</f>
        <v>136.19958555554723</v>
      </c>
      <c r="N129" t="str">
        <f>_xlfn.CONCAT(ROUND(L129,1)," ± ",ROUND(M129,1))</f>
        <v>312.3 ± 136.2</v>
      </c>
      <c r="Q129" t="s">
        <v>164</v>
      </c>
      <c r="R129">
        <v>1.1183000000000001</v>
      </c>
    </row>
    <row r="130" spans="1:18" x14ac:dyDescent="0.4">
      <c r="A130">
        <v>22</v>
      </c>
      <c r="B130" t="s">
        <v>178</v>
      </c>
      <c r="D130">
        <v>1.92</v>
      </c>
      <c r="E130">
        <v>2323.58</v>
      </c>
      <c r="F130">
        <v>3623.2220000000002</v>
      </c>
      <c r="G130">
        <v>429.10700000000003</v>
      </c>
      <c r="H130">
        <f t="shared" si="41"/>
        <v>0.64130213384661494</v>
      </c>
      <c r="I130">
        <f t="shared" si="42"/>
        <v>427.07597263932746</v>
      </c>
      <c r="J130">
        <f>(I130-IF(I116&gt;0,I116,0))</f>
        <v>160.39138753891285</v>
      </c>
      <c r="K130">
        <f t="shared" si="40"/>
        <v>158.17691078788252</v>
      </c>
      <c r="Q130" t="s">
        <v>163</v>
      </c>
      <c r="R130">
        <v>1.1448</v>
      </c>
    </row>
    <row r="131" spans="1:18" x14ac:dyDescent="0.4">
      <c r="A131">
        <v>23</v>
      </c>
      <c r="B131" t="s">
        <v>177</v>
      </c>
      <c r="D131">
        <v>1.87</v>
      </c>
      <c r="E131">
        <v>3272.8470000000002</v>
      </c>
      <c r="F131">
        <v>3093.0410000000002</v>
      </c>
      <c r="G131">
        <v>458.64</v>
      </c>
      <c r="H131">
        <f t="shared" si="41"/>
        <v>1.0581324334207016</v>
      </c>
      <c r="I131">
        <f t="shared" si="42"/>
        <v>709.98130934691414</v>
      </c>
      <c r="J131">
        <f>(I131-IF(I116&gt;0,I116,0))</f>
        <v>443.29672424649954</v>
      </c>
      <c r="K131">
        <f t="shared" si="40"/>
        <v>416.38322659990564</v>
      </c>
      <c r="L131" s="23"/>
      <c r="M131" s="23"/>
      <c r="N131" s="9"/>
      <c r="Q131" t="s">
        <v>162</v>
      </c>
      <c r="R131">
        <v>1.0492999999999999</v>
      </c>
    </row>
    <row r="132" spans="1:18" x14ac:dyDescent="0.4">
      <c r="A132">
        <v>24</v>
      </c>
      <c r="B132" t="s">
        <v>22</v>
      </c>
      <c r="L132" s="23" t="s">
        <v>227</v>
      </c>
      <c r="M132" s="23" t="s">
        <v>228</v>
      </c>
      <c r="N132" s="9" t="s">
        <v>231</v>
      </c>
      <c r="Q132" t="s">
        <v>161</v>
      </c>
      <c r="R132">
        <v>1.0704</v>
      </c>
    </row>
    <row r="133" spans="1:18" x14ac:dyDescent="0.4">
      <c r="A133">
        <v>25</v>
      </c>
      <c r="B133" t="s">
        <v>176</v>
      </c>
      <c r="D133">
        <v>1.97</v>
      </c>
      <c r="E133">
        <v>2994.0909999999999</v>
      </c>
      <c r="F133">
        <v>3907.0450000000001</v>
      </c>
      <c r="G133">
        <v>856.60799999999995</v>
      </c>
      <c r="H133">
        <f>E133/F133</f>
        <v>0.76633133224726102</v>
      </c>
      <c r="I133">
        <f>((H133-$J$108)/$I$108)</f>
        <v>511.934073185177</v>
      </c>
      <c r="J133">
        <f>(I133-IF(I116&gt;0,I116,0))</f>
        <v>245.24948808476239</v>
      </c>
      <c r="K133">
        <f t="shared" ref="K133:K138" si="43">J133/R117*1.1</f>
        <v>246.77500630556045</v>
      </c>
      <c r="L133">
        <f>AVERAGE(K133:K135)</f>
        <v>292.62879378040435</v>
      </c>
      <c r="M133">
        <f>STDEV(K134:K135)</f>
        <v>34.613167686813171</v>
      </c>
      <c r="N133" t="str">
        <f>_xlfn.CONCAT(ROUND(L133,1)," ± ",ROUND(M133,1))</f>
        <v>292.6 ± 34.6</v>
      </c>
      <c r="Q133" t="s">
        <v>160</v>
      </c>
      <c r="R133">
        <v>1.1589</v>
      </c>
    </row>
    <row r="134" spans="1:18" x14ac:dyDescent="0.4">
      <c r="A134">
        <v>26</v>
      </c>
      <c r="B134" t="s">
        <v>175</v>
      </c>
      <c r="D134">
        <v>1.92</v>
      </c>
      <c r="E134">
        <v>3067.4119999999998</v>
      </c>
      <c r="F134">
        <v>3594.5419999999999</v>
      </c>
      <c r="G134">
        <v>706.85699999999997</v>
      </c>
      <c r="H134">
        <f t="shared" ref="H134:H138" si="44">E134/F134</f>
        <v>0.85335266634803542</v>
      </c>
      <c r="I134">
        <f t="shared" ref="I134:I138" si="45">((H134-$J$108)/$I$108)</f>
        <v>570.99599802528155</v>
      </c>
      <c r="J134">
        <f>(I134-IF(I116&gt;0,I116,0))</f>
        <v>304.31141292486694</v>
      </c>
      <c r="K134">
        <f t="shared" si="43"/>
        <v>291.08048192813362</v>
      </c>
      <c r="Q134" t="s">
        <v>159</v>
      </c>
      <c r="R134">
        <v>1.0206</v>
      </c>
    </row>
    <row r="135" spans="1:18" x14ac:dyDescent="0.4">
      <c r="A135">
        <v>27</v>
      </c>
      <c r="B135" t="s">
        <v>174</v>
      </c>
      <c r="D135">
        <v>1.94</v>
      </c>
      <c r="E135">
        <v>3164.328</v>
      </c>
      <c r="F135">
        <v>3586.0920000000001</v>
      </c>
      <c r="G135">
        <v>870.83100000000002</v>
      </c>
      <c r="H135">
        <f t="shared" si="44"/>
        <v>0.88238896269253542</v>
      </c>
      <c r="I135">
        <f t="shared" si="45"/>
        <v>590.70311433250674</v>
      </c>
      <c r="J135">
        <f>(I135-IF(I116&gt;0,I116,0))</f>
        <v>324.01852923209213</v>
      </c>
      <c r="K135">
        <f t="shared" si="43"/>
        <v>340.03089310751898</v>
      </c>
      <c r="L135" s="23" t="s">
        <v>227</v>
      </c>
      <c r="M135" s="23" t="s">
        <v>228</v>
      </c>
      <c r="N135" s="9" t="s">
        <v>231</v>
      </c>
      <c r="Q135" t="s">
        <v>158</v>
      </c>
      <c r="R135">
        <v>1.1289</v>
      </c>
    </row>
    <row r="136" spans="1:18" x14ac:dyDescent="0.4">
      <c r="A136">
        <v>28</v>
      </c>
      <c r="B136" t="s">
        <v>173</v>
      </c>
      <c r="D136">
        <v>1.93</v>
      </c>
      <c r="E136">
        <v>4097.8810000000003</v>
      </c>
      <c r="F136">
        <v>3387.509</v>
      </c>
      <c r="G136">
        <v>852.58699999999999</v>
      </c>
      <c r="H136">
        <f t="shared" si="44"/>
        <v>1.2097033542936713</v>
      </c>
      <c r="I136">
        <f t="shared" si="45"/>
        <v>812.85344327878295</v>
      </c>
      <c r="J136">
        <f>(I136-IF(I116&gt;0,I116,0))</f>
        <v>546.16885817836828</v>
      </c>
      <c r="K136">
        <f t="shared" si="43"/>
        <v>543.50076352108306</v>
      </c>
      <c r="L136">
        <f>AVERAGE(K136:K138)</f>
        <v>503.28961408106846</v>
      </c>
      <c r="M136">
        <f>STDEV(K136:K138)</f>
        <v>228.23090247000141</v>
      </c>
      <c r="N136" t="str">
        <f>_xlfn.CONCAT(ROUND(L136,1)," ± ",ROUND(M136,1))</f>
        <v>503.3 ± 228.2</v>
      </c>
      <c r="Q136" t="s">
        <v>157</v>
      </c>
      <c r="R136">
        <v>1.1950000000000001</v>
      </c>
    </row>
    <row r="137" spans="1:18" x14ac:dyDescent="0.4">
      <c r="A137">
        <v>29</v>
      </c>
      <c r="B137" t="s">
        <v>172</v>
      </c>
      <c r="D137">
        <v>1.89</v>
      </c>
      <c r="E137">
        <v>4755.82</v>
      </c>
      <c r="F137">
        <v>3401.2429999999999</v>
      </c>
      <c r="G137">
        <v>1189.6590000000001</v>
      </c>
      <c r="H137">
        <f t="shared" si="44"/>
        <v>1.3982594010483813</v>
      </c>
      <c r="I137">
        <f t="shared" si="45"/>
        <v>940.82761394223667</v>
      </c>
      <c r="J137">
        <f>(I137-IF(I116&gt;0,I116,0))</f>
        <v>674.14302884182212</v>
      </c>
      <c r="K137">
        <f t="shared" si="43"/>
        <v>708.74255158750304</v>
      </c>
      <c r="Q137" t="s">
        <v>156</v>
      </c>
      <c r="R137">
        <v>1.1716</v>
      </c>
    </row>
    <row r="138" spans="1:18" x14ac:dyDescent="0.4">
      <c r="A138">
        <v>30</v>
      </c>
      <c r="B138" t="s">
        <v>171</v>
      </c>
      <c r="D138">
        <v>1.93</v>
      </c>
      <c r="E138">
        <v>2975.819</v>
      </c>
      <c r="F138">
        <v>3767.2660000000001</v>
      </c>
      <c r="G138">
        <v>440.60199999999998</v>
      </c>
      <c r="H138">
        <f t="shared" si="44"/>
        <v>0.78991475515665732</v>
      </c>
      <c r="I138">
        <f t="shared" si="45"/>
        <v>527.94029011738519</v>
      </c>
      <c r="J138">
        <f>(I138-IF(I116&gt;0,I116,0))</f>
        <v>261.25570501697058</v>
      </c>
      <c r="K138">
        <f t="shared" si="43"/>
        <v>257.62552713461918</v>
      </c>
      <c r="L138" s="23"/>
      <c r="M138" s="23"/>
      <c r="N138" s="9"/>
    </row>
    <row r="139" spans="1:18" x14ac:dyDescent="0.4">
      <c r="A139">
        <v>31</v>
      </c>
      <c r="B139" t="s">
        <v>22</v>
      </c>
      <c r="L139" s="23" t="s">
        <v>227</v>
      </c>
      <c r="M139" s="23" t="s">
        <v>228</v>
      </c>
      <c r="N139" s="9" t="s">
        <v>231</v>
      </c>
    </row>
    <row r="140" spans="1:18" x14ac:dyDescent="0.4">
      <c r="A140">
        <v>32</v>
      </c>
      <c r="B140" t="s">
        <v>170</v>
      </c>
      <c r="D140">
        <v>1.89</v>
      </c>
      <c r="E140">
        <v>3237.6219999999998</v>
      </c>
      <c r="F140">
        <v>3791.8040000000001</v>
      </c>
      <c r="G140">
        <v>860.71799999999996</v>
      </c>
      <c r="H140">
        <f>E140/F140</f>
        <v>0.85384740350503341</v>
      </c>
      <c r="I140">
        <f>((H140-$J$108)/$I$108)</f>
        <v>571.33177923438586</v>
      </c>
      <c r="J140">
        <f>(I140-IF(I116&gt;0,I116,0))</f>
        <v>304.64719413397125</v>
      </c>
      <c r="K140">
        <f>J140/R123*1.1</f>
        <v>308.17722415612326</v>
      </c>
      <c r="L140">
        <f>AVERAGE(K140:K142)</f>
        <v>238.03711444093497</v>
      </c>
      <c r="M140">
        <f>STDEV(K141:K142)</f>
        <v>107.7029633738082</v>
      </c>
      <c r="N140" t="str">
        <f>_xlfn.CONCAT(ROUND(L140,1)," ± ",ROUND(M140,1))</f>
        <v>238 ± 107.7</v>
      </c>
    </row>
    <row r="141" spans="1:18" x14ac:dyDescent="0.4">
      <c r="A141">
        <v>33</v>
      </c>
      <c r="B141" t="s">
        <v>169</v>
      </c>
      <c r="D141">
        <v>1.91</v>
      </c>
      <c r="E141">
        <v>2194.7109999999998</v>
      </c>
      <c r="F141">
        <v>3719.279</v>
      </c>
      <c r="G141">
        <v>311.13099999999997</v>
      </c>
      <c r="H141">
        <f t="shared" ref="H141:H145" si="46">E141/F141</f>
        <v>0.59009044494914198</v>
      </c>
      <c r="I141">
        <f t="shared" ref="I141:I145" si="47">((H141-$J$108)/$I$108)</f>
        <v>392.31827842730036</v>
      </c>
      <c r="J141">
        <f>(I141-IF(I116&gt;0,I116,0))</f>
        <v>125.63369332688575</v>
      </c>
      <c r="K141">
        <f>J141/R124*1.1</f>
        <v>126.80956382783475</v>
      </c>
    </row>
    <row r="142" spans="1:18" x14ac:dyDescent="0.4">
      <c r="A142">
        <v>34</v>
      </c>
      <c r="B142" t="s">
        <v>168</v>
      </c>
      <c r="D142">
        <v>1.98</v>
      </c>
      <c r="E142">
        <v>3846.5790000000002</v>
      </c>
      <c r="F142">
        <v>4814.875</v>
      </c>
      <c r="G142">
        <v>1400.6559999999999</v>
      </c>
      <c r="H142">
        <f t="shared" si="46"/>
        <v>0.79889488304473122</v>
      </c>
      <c r="I142">
        <f t="shared" si="47"/>
        <v>534.03515919587744</v>
      </c>
      <c r="J142">
        <f>(I142-IF(I116&gt;0,I116,0))</f>
        <v>267.35057409546283</v>
      </c>
      <c r="K142">
        <f>J142/R125*1.1</f>
        <v>279.1245553388469</v>
      </c>
      <c r="L142" s="23" t="s">
        <v>227</v>
      </c>
      <c r="M142" s="23" t="s">
        <v>228</v>
      </c>
      <c r="N142" s="9" t="s">
        <v>231</v>
      </c>
    </row>
    <row r="143" spans="1:18" x14ac:dyDescent="0.4">
      <c r="A143">
        <v>35</v>
      </c>
      <c r="B143" t="s">
        <v>167</v>
      </c>
      <c r="D143">
        <v>1.98</v>
      </c>
      <c r="E143">
        <v>4072.01</v>
      </c>
      <c r="F143">
        <v>4565.7340000000004</v>
      </c>
      <c r="G143">
        <v>873.17700000000002</v>
      </c>
      <c r="H143">
        <f t="shared" si="46"/>
        <v>0.8918631703029567</v>
      </c>
      <c r="I143">
        <f t="shared" si="47"/>
        <v>597.13331841508545</v>
      </c>
      <c r="J143">
        <f>(I143-IF(I116&gt;0,I116,0))</f>
        <v>330.44873331467085</v>
      </c>
      <c r="K143">
        <f t="shared" ref="K143:K145" si="48">J143/R126*1.1</f>
        <v>324.02710522921905</v>
      </c>
      <c r="L143">
        <f>AVERAGE(K143:K145)</f>
        <v>155.12883773210953</v>
      </c>
      <c r="M143">
        <f>STDEV(K143:K145)</f>
        <v>147.37704351575172</v>
      </c>
      <c r="N143" t="str">
        <f>_xlfn.CONCAT(ROUND(L143,1)," ± ",ROUND(M143,1))</f>
        <v>155.1 ± 147.4</v>
      </c>
    </row>
    <row r="144" spans="1:18" x14ac:dyDescent="0.4">
      <c r="A144">
        <v>36</v>
      </c>
      <c r="B144" t="s">
        <v>166</v>
      </c>
      <c r="D144">
        <v>1.97</v>
      </c>
      <c r="E144">
        <v>2337.2489999999998</v>
      </c>
      <c r="F144">
        <v>4775.0600000000004</v>
      </c>
      <c r="G144">
        <v>253.66800000000001</v>
      </c>
      <c r="H144">
        <f t="shared" si="46"/>
        <v>0.48947007995711039</v>
      </c>
      <c r="I144">
        <f t="shared" si="47"/>
        <v>324.02660609254622</v>
      </c>
      <c r="J144">
        <f>(I144-IF(I116&gt;0,I116,0))</f>
        <v>57.342020992131609</v>
      </c>
      <c r="K144">
        <f t="shared" si="48"/>
        <v>52.651271361723516</v>
      </c>
    </row>
    <row r="145" spans="1:18" x14ac:dyDescent="0.4">
      <c r="A145">
        <v>37</v>
      </c>
      <c r="B145" t="s">
        <v>165</v>
      </c>
      <c r="D145">
        <v>1.94</v>
      </c>
      <c r="E145">
        <v>2272.5430000000001</v>
      </c>
      <c r="F145">
        <v>4192.2870000000003</v>
      </c>
      <c r="G145">
        <v>438.64400000000001</v>
      </c>
      <c r="H145">
        <f t="shared" si="46"/>
        <v>0.54207715263768919</v>
      </c>
      <c r="I145">
        <f t="shared" si="47"/>
        <v>359.73135602340955</v>
      </c>
      <c r="J145">
        <f>(I145-IF(I116&gt;0,I116,0))</f>
        <v>93.046770922994938</v>
      </c>
      <c r="K145">
        <f t="shared" si="48"/>
        <v>88.708136605386059</v>
      </c>
      <c r="L145" s="23"/>
      <c r="M145" s="23"/>
      <c r="N145" s="9"/>
    </row>
    <row r="146" spans="1:18" x14ac:dyDescent="0.4">
      <c r="A146">
        <v>38</v>
      </c>
      <c r="B146" t="s">
        <v>22</v>
      </c>
      <c r="L146" s="23" t="s">
        <v>227</v>
      </c>
      <c r="M146" s="23" t="s">
        <v>228</v>
      </c>
      <c r="N146" s="9" t="s">
        <v>231</v>
      </c>
    </row>
    <row r="147" spans="1:18" x14ac:dyDescent="0.4">
      <c r="A147">
        <v>39</v>
      </c>
      <c r="B147" t="s">
        <v>164</v>
      </c>
      <c r="D147">
        <v>1.94</v>
      </c>
      <c r="E147">
        <v>4056.1379999999999</v>
      </c>
      <c r="F147">
        <v>3883.3960000000002</v>
      </c>
      <c r="G147">
        <v>1034.3889999999999</v>
      </c>
      <c r="H147">
        <f>E147/F147</f>
        <v>1.0444822006305821</v>
      </c>
      <c r="I147">
        <f>((H147-$J$108)/$I$108)</f>
        <v>700.71681080261067</v>
      </c>
      <c r="J147">
        <f>(I147-IF(I116&gt;0,I116,0))</f>
        <v>434.03222570219606</v>
      </c>
      <c r="K147">
        <f>J147/R129*1.1</f>
        <v>426.92966849004358</v>
      </c>
      <c r="L147">
        <f>AVERAGE(K147:K149)</f>
        <v>244.90214869857891</v>
      </c>
      <c r="M147">
        <f>STDEV(K148:K149)</f>
        <v>18.612944892050798</v>
      </c>
      <c r="N147" t="str">
        <f>_xlfn.CONCAT(ROUND(L147,1)," ± ",ROUND(M147,1))</f>
        <v>244.9 ± 18.6</v>
      </c>
    </row>
    <row r="148" spans="1:18" x14ac:dyDescent="0.4">
      <c r="A148">
        <v>40</v>
      </c>
      <c r="B148" t="s">
        <v>163</v>
      </c>
      <c r="D148">
        <v>1.94</v>
      </c>
      <c r="E148">
        <v>2971.076</v>
      </c>
      <c r="F148">
        <v>4786.0870000000004</v>
      </c>
      <c r="G148">
        <v>459.16899999999998</v>
      </c>
      <c r="H148">
        <f t="shared" ref="H148:H152" si="49">E148/F148</f>
        <v>0.62077350453512437</v>
      </c>
      <c r="I148">
        <f t="shared" ref="I148:I156" si="50">((H148-$J$108)/$I$108)</f>
        <v>413.14306326722402</v>
      </c>
      <c r="J148">
        <f>(I148-IF(I116&gt;0,I116,0))</f>
        <v>146.45847816680941</v>
      </c>
      <c r="K148">
        <f t="shared" ref="K148:K152" si="51">J148/R130*1.1</f>
        <v>140.72704925182595</v>
      </c>
    </row>
    <row r="149" spans="1:18" x14ac:dyDescent="0.4">
      <c r="A149">
        <v>41</v>
      </c>
      <c r="B149" t="s">
        <v>162</v>
      </c>
      <c r="D149">
        <v>1.98</v>
      </c>
      <c r="E149">
        <v>3241.3519999999999</v>
      </c>
      <c r="F149">
        <v>5066.4480000000003</v>
      </c>
      <c r="G149">
        <v>647.29700000000003</v>
      </c>
      <c r="H149">
        <f t="shared" si="49"/>
        <v>0.63976813736171767</v>
      </c>
      <c r="I149">
        <f t="shared" si="50"/>
        <v>426.03483961106264</v>
      </c>
      <c r="J149">
        <f>(I149-IF(I116&gt;0,I116,0))</f>
        <v>159.35025451064803</v>
      </c>
      <c r="K149">
        <f t="shared" si="51"/>
        <v>167.04972835386721</v>
      </c>
      <c r="L149" s="23" t="s">
        <v>227</v>
      </c>
      <c r="M149" s="23" t="s">
        <v>228</v>
      </c>
      <c r="N149" s="9" t="s">
        <v>231</v>
      </c>
    </row>
    <row r="150" spans="1:18" x14ac:dyDescent="0.4">
      <c r="A150">
        <v>42</v>
      </c>
      <c r="B150" t="s">
        <v>161</v>
      </c>
      <c r="D150">
        <v>1.97</v>
      </c>
      <c r="E150">
        <v>3779.837</v>
      </c>
      <c r="F150">
        <v>5114.0559999999996</v>
      </c>
      <c r="G150">
        <v>965.12099999999998</v>
      </c>
      <c r="H150">
        <f t="shared" si="49"/>
        <v>0.73910747164286039</v>
      </c>
      <c r="I150">
        <f t="shared" si="50"/>
        <v>493.45706837377543</v>
      </c>
      <c r="J150">
        <f>(I150-IF(I116&gt;0,I116,0))</f>
        <v>226.77248327336082</v>
      </c>
      <c r="K150">
        <f t="shared" si="51"/>
        <v>233.04347122636111</v>
      </c>
      <c r="L150">
        <f>AVERAGE(K150:K152)</f>
        <v>266.90088181845698</v>
      </c>
      <c r="M150">
        <f>STDEV(K150:K152)</f>
        <v>47.404489936456741</v>
      </c>
      <c r="N150" t="str">
        <f>_xlfn.CONCAT(ROUND(L150,1)," ± ",ROUND(M150,1))</f>
        <v>266.9 ± 47.4</v>
      </c>
    </row>
    <row r="151" spans="1:18" x14ac:dyDescent="0.4">
      <c r="A151">
        <v>43</v>
      </c>
      <c r="B151" t="s">
        <v>160</v>
      </c>
      <c r="D151">
        <v>1.92</v>
      </c>
      <c r="E151">
        <v>3861.8229999999999</v>
      </c>
      <c r="F151">
        <v>4902.3639999999996</v>
      </c>
      <c r="G151">
        <v>731.16300000000001</v>
      </c>
      <c r="H151">
        <f t="shared" si="49"/>
        <v>0.78774709507494756</v>
      </c>
      <c r="I151">
        <f t="shared" si="50"/>
        <v>526.469085634625</v>
      </c>
      <c r="J151">
        <f>(I151-IF(I116&gt;0,I116,0))</f>
        <v>259.78450053421039</v>
      </c>
      <c r="K151">
        <f t="shared" si="51"/>
        <v>246.5811981945219</v>
      </c>
    </row>
    <row r="152" spans="1:18" x14ac:dyDescent="0.4">
      <c r="A152">
        <v>44</v>
      </c>
      <c r="B152" t="s">
        <v>159</v>
      </c>
      <c r="D152">
        <v>1.99</v>
      </c>
      <c r="E152">
        <v>4528.5839999999998</v>
      </c>
      <c r="F152">
        <v>5366.1989999999996</v>
      </c>
      <c r="G152">
        <v>549.40700000000004</v>
      </c>
      <c r="H152">
        <f t="shared" si="49"/>
        <v>0.84390906859771697</v>
      </c>
      <c r="I152">
        <f t="shared" si="50"/>
        <v>564.58656904659483</v>
      </c>
      <c r="J152">
        <f>(I152-IF(I116&gt;0,I116,0))</f>
        <v>297.90198394618022</v>
      </c>
      <c r="K152">
        <f t="shared" si="51"/>
        <v>321.07797603448785</v>
      </c>
      <c r="L152" s="23"/>
      <c r="M152" s="23"/>
      <c r="N152" s="9"/>
    </row>
    <row r="153" spans="1:18" x14ac:dyDescent="0.4">
      <c r="A153">
        <v>45</v>
      </c>
      <c r="B153" t="s">
        <v>22</v>
      </c>
      <c r="L153" s="23" t="s">
        <v>227</v>
      </c>
      <c r="M153" s="23" t="s">
        <v>228</v>
      </c>
      <c r="N153" s="9" t="s">
        <v>231</v>
      </c>
    </row>
    <row r="154" spans="1:18" x14ac:dyDescent="0.4">
      <c r="A154">
        <v>46</v>
      </c>
      <c r="B154" t="s">
        <v>158</v>
      </c>
      <c r="D154">
        <v>1.98</v>
      </c>
      <c r="E154">
        <v>3610.17</v>
      </c>
      <c r="F154">
        <v>5434.7240000000002</v>
      </c>
      <c r="G154">
        <v>942.44600000000003</v>
      </c>
      <c r="H154">
        <f t="shared" ref="H154:H156" si="52">E154/F154</f>
        <v>0.66427844357873556</v>
      </c>
      <c r="I154">
        <f t="shared" si="50"/>
        <v>442.6701380531785</v>
      </c>
      <c r="J154">
        <f>(I154-IF(I116&gt;0,I116,0))</f>
        <v>175.9855529527639</v>
      </c>
      <c r="K154">
        <f>J154/R135*1.1</f>
        <v>171.48029785458439</v>
      </c>
      <c r="L154">
        <f>AVERAGE(K154:K156)</f>
        <v>227.64673895221549</v>
      </c>
      <c r="M154">
        <f>STDEV(K155:K156)</f>
        <v>24.033032033857211</v>
      </c>
      <c r="N154" t="str">
        <f>_xlfn.CONCAT(ROUND(L154,1)," ± ",ROUND(M154,1))</f>
        <v>227.6 ± 24</v>
      </c>
    </row>
    <row r="155" spans="1:18" x14ac:dyDescent="0.4">
      <c r="A155">
        <v>47</v>
      </c>
      <c r="B155" t="s">
        <v>157</v>
      </c>
      <c r="D155">
        <v>1.92</v>
      </c>
      <c r="E155">
        <v>3400.5030000000002</v>
      </c>
      <c r="F155">
        <v>4320.2219999999998</v>
      </c>
      <c r="G155">
        <v>271.85199999999998</v>
      </c>
      <c r="H155">
        <f t="shared" si="52"/>
        <v>0.78711302335852196</v>
      </c>
      <c r="I155">
        <f t="shared" si="50"/>
        <v>526.0387371867904</v>
      </c>
      <c r="J155">
        <f>(I155-IF(I116&gt;0,I116,0))</f>
        <v>259.35415208637579</v>
      </c>
      <c r="K155">
        <f t="shared" ref="K155:K156" si="53">J155/R136*1.1</f>
        <v>238.73603957741705</v>
      </c>
    </row>
    <row r="156" spans="1:18" x14ac:dyDescent="0.4">
      <c r="A156">
        <v>48</v>
      </c>
      <c r="B156" t="s">
        <v>156</v>
      </c>
      <c r="D156">
        <v>1.91</v>
      </c>
      <c r="E156">
        <v>3980.31</v>
      </c>
      <c r="F156">
        <v>4778.4709999999995</v>
      </c>
      <c r="G156">
        <v>982.04600000000005</v>
      </c>
      <c r="H156">
        <f t="shared" si="52"/>
        <v>0.83296728179369517</v>
      </c>
      <c r="I156">
        <f t="shared" si="50"/>
        <v>557.16030976760919</v>
      </c>
      <c r="J156">
        <f>(I156-IF(I116&gt;0,I116,0))</f>
        <v>290.47572466719458</v>
      </c>
      <c r="K156">
        <f t="shared" si="53"/>
        <v>272.72387942464496</v>
      </c>
      <c r="L156" s="23"/>
      <c r="M156" s="23"/>
      <c r="N156" s="9"/>
    </row>
    <row r="158" spans="1:18" x14ac:dyDescent="0.4">
      <c r="A158" s="15" t="s">
        <v>32</v>
      </c>
      <c r="B158" s="15"/>
    </row>
    <row r="159" spans="1:18" x14ac:dyDescent="0.4">
      <c r="I159" t="s">
        <v>216</v>
      </c>
      <c r="Q159" t="s">
        <v>191</v>
      </c>
      <c r="R159" t="s">
        <v>192</v>
      </c>
    </row>
    <row r="160" spans="1:18" x14ac:dyDescent="0.4">
      <c r="B160" t="s">
        <v>3</v>
      </c>
      <c r="C160" t="s">
        <v>4</v>
      </c>
      <c r="D160" t="s">
        <v>5</v>
      </c>
      <c r="E160" t="s">
        <v>6</v>
      </c>
      <c r="F160" t="s">
        <v>7</v>
      </c>
      <c r="G160" t="s">
        <v>8</v>
      </c>
      <c r="H160" t="s">
        <v>217</v>
      </c>
      <c r="I160" cm="1">
        <f t="array" ref="I160:J164">LINEST(H162:H168,C162:C168,1,1)</f>
        <v>1.8883315270112166E-2</v>
      </c>
      <c r="J160">
        <v>-8.1441221965311561E-3</v>
      </c>
      <c r="L160" s="20" t="s">
        <v>218</v>
      </c>
      <c r="Q160" t="s">
        <v>27</v>
      </c>
      <c r="R160">
        <v>1.0846</v>
      </c>
    </row>
    <row r="161" spans="1:18" x14ac:dyDescent="0.4">
      <c r="A161">
        <v>1</v>
      </c>
      <c r="B161" t="s">
        <v>12</v>
      </c>
      <c r="C161">
        <v>0</v>
      </c>
      <c r="D161">
        <v>1.75</v>
      </c>
      <c r="E161">
        <v>11.451000000000001</v>
      </c>
      <c r="F161">
        <v>7551.0129999999999</v>
      </c>
      <c r="G161">
        <v>17.308</v>
      </c>
      <c r="H161">
        <f>E161/F161</f>
        <v>1.5164852715787934E-3</v>
      </c>
      <c r="I161">
        <v>5.185872361859067E-4</v>
      </c>
      <c r="J161">
        <v>1.7984401982233802E-2</v>
      </c>
      <c r="K161" t="s">
        <v>219</v>
      </c>
      <c r="L161" s="21">
        <f>IF(G164&gt;3,C164,IF(G165&gt;3,C165,IF(G166&gt;3,C166,IF(G167&gt;3,C167,C168))))</f>
        <v>1.6</v>
      </c>
      <c r="Q161" t="s">
        <v>28</v>
      </c>
      <c r="R161">
        <v>1.0726</v>
      </c>
    </row>
    <row r="162" spans="1:18" x14ac:dyDescent="0.4">
      <c r="A162">
        <v>2</v>
      </c>
      <c r="B162" t="s">
        <v>14</v>
      </c>
      <c r="C162">
        <v>0.08</v>
      </c>
      <c r="D162">
        <v>1.69</v>
      </c>
      <c r="E162">
        <v>68.432000000000002</v>
      </c>
      <c r="F162">
        <v>6696.7250000000004</v>
      </c>
      <c r="G162">
        <v>169.458</v>
      </c>
      <c r="H162">
        <f t="shared" ref="H162:H168" si="54">E162/F162</f>
        <v>1.0218726317715003E-2</v>
      </c>
      <c r="I162">
        <v>0.99624316158204207</v>
      </c>
      <c r="J162">
        <v>3.8003088476910071E-2</v>
      </c>
      <c r="K162" t="s">
        <v>220</v>
      </c>
      <c r="L162" s="22">
        <f>IF(G164&gt;10,C164,IF(G165&gt;10,C165,IF(G166&gt;10,C166,IF(G167&gt;10,C167,C168))))</f>
        <v>1.6</v>
      </c>
      <c r="Q162" t="s">
        <v>29</v>
      </c>
      <c r="R162">
        <v>1.1534</v>
      </c>
    </row>
    <row r="163" spans="1:18" x14ac:dyDescent="0.4">
      <c r="A163">
        <v>3</v>
      </c>
      <c r="B163" t="s">
        <v>15</v>
      </c>
      <c r="C163">
        <v>0.4</v>
      </c>
      <c r="D163">
        <v>1.63</v>
      </c>
      <c r="E163">
        <v>75.683000000000007</v>
      </c>
      <c r="F163">
        <v>7209.5829999999996</v>
      </c>
      <c r="G163">
        <v>40.198999999999998</v>
      </c>
      <c r="H163">
        <f t="shared" si="54"/>
        <v>1.0497555822576703E-2</v>
      </c>
      <c r="I163">
        <v>1325.9063216824939</v>
      </c>
      <c r="J163">
        <v>5</v>
      </c>
      <c r="Q163" t="s">
        <v>182</v>
      </c>
      <c r="R163">
        <v>1.0266999999999999</v>
      </c>
    </row>
    <row r="164" spans="1:18" x14ac:dyDescent="0.4">
      <c r="A164">
        <v>4</v>
      </c>
      <c r="B164" t="s">
        <v>17</v>
      </c>
      <c r="C164">
        <v>1.6</v>
      </c>
      <c r="D164">
        <v>1.69</v>
      </c>
      <c r="E164">
        <v>248.756</v>
      </c>
      <c r="F164">
        <v>7013.7619999999997</v>
      </c>
      <c r="G164">
        <v>67.477000000000004</v>
      </c>
      <c r="H164">
        <f t="shared" si="54"/>
        <v>3.5466843614026251E-2</v>
      </c>
      <c r="I164">
        <v>1.9149199635174465</v>
      </c>
      <c r="J164">
        <v>7.2211736689192741E-3</v>
      </c>
      <c r="Q164" t="s">
        <v>181</v>
      </c>
      <c r="R164">
        <v>1.1480999999999999</v>
      </c>
    </row>
    <row r="165" spans="1:18" x14ac:dyDescent="0.4">
      <c r="A165">
        <v>5</v>
      </c>
      <c r="B165" t="s">
        <v>18</v>
      </c>
      <c r="C165">
        <v>4</v>
      </c>
      <c r="D165">
        <v>1.67</v>
      </c>
      <c r="E165">
        <v>455.47399999999999</v>
      </c>
      <c r="F165">
        <v>8048.652</v>
      </c>
      <c r="G165">
        <v>30.234999999999999</v>
      </c>
      <c r="H165">
        <f t="shared" si="54"/>
        <v>5.659009732312939E-2</v>
      </c>
      <c r="Q165" t="s">
        <v>180</v>
      </c>
      <c r="R165">
        <v>1.0402</v>
      </c>
    </row>
    <row r="166" spans="1:18" x14ac:dyDescent="0.4">
      <c r="A166">
        <v>6</v>
      </c>
      <c r="B166" t="s">
        <v>19</v>
      </c>
      <c r="C166">
        <v>20</v>
      </c>
      <c r="D166">
        <v>1.62</v>
      </c>
      <c r="E166">
        <v>2167.931</v>
      </c>
      <c r="F166">
        <v>7211.9549999999999</v>
      </c>
      <c r="G166">
        <v>943.947</v>
      </c>
      <c r="H166">
        <f t="shared" si="54"/>
        <v>0.30060240253856274</v>
      </c>
      <c r="Q166" t="s">
        <v>179</v>
      </c>
      <c r="R166">
        <v>1.127</v>
      </c>
    </row>
    <row r="167" spans="1:18" x14ac:dyDescent="0.4">
      <c r="A167">
        <v>7</v>
      </c>
      <c r="B167" t="s">
        <v>20</v>
      </c>
      <c r="C167">
        <v>40</v>
      </c>
      <c r="D167">
        <v>1.65</v>
      </c>
      <c r="E167">
        <v>4487.4799999999996</v>
      </c>
      <c r="F167">
        <v>5686.902</v>
      </c>
      <c r="G167">
        <v>12825.314</v>
      </c>
      <c r="H167">
        <f t="shared" si="54"/>
        <v>0.78909043975085191</v>
      </c>
      <c r="I167" s="23" t="s">
        <v>221</v>
      </c>
      <c r="J167" s="23" t="s">
        <v>222</v>
      </c>
      <c r="K167" s="9" t="s">
        <v>194</v>
      </c>
      <c r="O167" s="24" t="s">
        <v>223</v>
      </c>
      <c r="Q167" t="s">
        <v>178</v>
      </c>
      <c r="R167">
        <v>1.1153999999999999</v>
      </c>
    </row>
    <row r="168" spans="1:18" x14ac:dyDescent="0.4">
      <c r="A168">
        <v>8</v>
      </c>
      <c r="B168" t="s">
        <v>21</v>
      </c>
      <c r="C168">
        <v>80</v>
      </c>
      <c r="D168">
        <v>1.66</v>
      </c>
      <c r="E168">
        <v>9262.4740000000002</v>
      </c>
      <c r="F168">
        <v>6179.1030000000001</v>
      </c>
      <c r="G168">
        <v>9590.0439999999999</v>
      </c>
      <c r="H168">
        <f t="shared" si="54"/>
        <v>1.4989997739154048</v>
      </c>
      <c r="I168">
        <f>AVERAGE(I171:I173)</f>
        <v>0.51429624043489397</v>
      </c>
      <c r="J168">
        <v>44</v>
      </c>
      <c r="Q168" t="s">
        <v>177</v>
      </c>
      <c r="R168">
        <v>1.1711</v>
      </c>
    </row>
    <row r="169" spans="1:18" x14ac:dyDescent="0.4">
      <c r="A169">
        <v>9</v>
      </c>
      <c r="B169" t="s">
        <v>22</v>
      </c>
      <c r="D169">
        <v>1.62</v>
      </c>
      <c r="E169">
        <v>6.81</v>
      </c>
      <c r="G169">
        <v>37</v>
      </c>
      <c r="I169" s="23" t="s">
        <v>224</v>
      </c>
      <c r="J169" s="9" t="s">
        <v>225</v>
      </c>
      <c r="K169" s="9" t="s">
        <v>226</v>
      </c>
      <c r="Q169" t="s">
        <v>176</v>
      </c>
      <c r="R169">
        <v>1.0931999999999999</v>
      </c>
    </row>
    <row r="170" spans="1:18" x14ac:dyDescent="0.4">
      <c r="A170">
        <v>10</v>
      </c>
      <c r="B170" t="s">
        <v>22</v>
      </c>
      <c r="D170">
        <v>1.61</v>
      </c>
      <c r="E170">
        <v>5.359</v>
      </c>
      <c r="G170">
        <v>6.5369999999999999</v>
      </c>
      <c r="L170" s="23" t="s">
        <v>227</v>
      </c>
      <c r="M170" s="23" t="s">
        <v>228</v>
      </c>
      <c r="N170" s="9" t="s">
        <v>231</v>
      </c>
      <c r="O170" s="9"/>
      <c r="P170" s="9"/>
      <c r="Q170" t="s">
        <v>175</v>
      </c>
      <c r="R170">
        <v>1.1499999999999999</v>
      </c>
    </row>
    <row r="171" spans="1:18" x14ac:dyDescent="0.4">
      <c r="A171">
        <v>11</v>
      </c>
      <c r="B171" t="s">
        <v>24</v>
      </c>
      <c r="D171">
        <v>2.11</v>
      </c>
      <c r="E171">
        <v>14.951000000000001</v>
      </c>
      <c r="F171">
        <v>3649.5419999999999</v>
      </c>
      <c r="G171">
        <v>166</v>
      </c>
      <c r="H171">
        <f>E171/F171</f>
        <v>4.0966784325266025E-3</v>
      </c>
      <c r="I171">
        <f>((H171-$J$160)/$I$160)</f>
        <v>0.64823366310215969</v>
      </c>
      <c r="J171">
        <f>(I171-IF(I168&gt;0,I168,0))</f>
        <v>0.13393742266726572</v>
      </c>
      <c r="K171">
        <f>J171*1.1</f>
        <v>0.14733116493399229</v>
      </c>
      <c r="L171">
        <f>AVERAGE(K171:K173)</f>
        <v>0</v>
      </c>
      <c r="M171">
        <f>STDEV(K172:K173)</f>
        <v>1.2782506839286351E-2</v>
      </c>
      <c r="N171" t="str">
        <f>_xlfn.CONCAT(ROUND(L171,1)," ± ",ROUND(M171,1))</f>
        <v>0 ± 0</v>
      </c>
      <c r="Q171" t="s">
        <v>174</v>
      </c>
      <c r="R171">
        <v>1.0482</v>
      </c>
    </row>
    <row r="172" spans="1:18" x14ac:dyDescent="0.4">
      <c r="A172">
        <v>12</v>
      </c>
      <c r="B172" t="s">
        <v>25</v>
      </c>
      <c r="D172">
        <v>2.1</v>
      </c>
      <c r="E172">
        <v>0.498</v>
      </c>
      <c r="F172">
        <v>3370.7379999999998</v>
      </c>
      <c r="G172">
        <v>5</v>
      </c>
      <c r="H172">
        <f t="shared" ref="H172:H176" si="55">E172/F172</f>
        <v>1.4774212650167412E-4</v>
      </c>
      <c r="I172">
        <f t="shared" ref="I172:I176" si="56">((H172-$J$160)/$I$160)</f>
        <v>0.43911062249524035</v>
      </c>
      <c r="J172">
        <f>(I172-IF(I168&gt;0,I168,0))</f>
        <v>-7.5185617939653615E-2</v>
      </c>
      <c r="K172">
        <f>J172*1.1</f>
        <v>-8.2704179733618988E-2</v>
      </c>
      <c r="Q172" t="s">
        <v>173</v>
      </c>
      <c r="R172">
        <v>1.1053999999999999</v>
      </c>
    </row>
    <row r="173" spans="1:18" x14ac:dyDescent="0.4">
      <c r="A173">
        <v>13</v>
      </c>
      <c r="B173" t="s">
        <v>26</v>
      </c>
      <c r="D173">
        <v>2.09</v>
      </c>
      <c r="E173">
        <v>1.4179999999999999</v>
      </c>
      <c r="F173">
        <v>3095.6170000000002</v>
      </c>
      <c r="G173">
        <v>18</v>
      </c>
      <c r="H173">
        <f t="shared" si="55"/>
        <v>4.580670024747893E-4</v>
      </c>
      <c r="I173">
        <f t="shared" si="56"/>
        <v>0.45554443570728181</v>
      </c>
      <c r="J173">
        <f>(I173-IF(I168&gt;0,I168,0))</f>
        <v>-5.8751804727612156E-2</v>
      </c>
      <c r="K173" s="30">
        <f>J173*1.1</f>
        <v>-6.4626985200373382E-2</v>
      </c>
      <c r="L173" s="25" t="s">
        <v>227</v>
      </c>
      <c r="M173" s="25" t="s">
        <v>228</v>
      </c>
      <c r="N173" s="26" t="s">
        <v>229</v>
      </c>
      <c r="O173" s="26" t="s">
        <v>230</v>
      </c>
      <c r="P173" s="26" t="s">
        <v>231</v>
      </c>
      <c r="Q173" t="s">
        <v>172</v>
      </c>
      <c r="R173" s="10">
        <v>1.0463</v>
      </c>
    </row>
    <row r="174" spans="1:18" x14ac:dyDescent="0.4">
      <c r="A174">
        <v>14</v>
      </c>
      <c r="B174" t="s">
        <v>27</v>
      </c>
      <c r="D174">
        <v>2.1</v>
      </c>
      <c r="E174">
        <v>2409.7530000000002</v>
      </c>
      <c r="F174">
        <v>3493.8159999999998</v>
      </c>
      <c r="G174">
        <v>4842.57</v>
      </c>
      <c r="H174">
        <f t="shared" si="55"/>
        <v>0.68971949295555357</v>
      </c>
      <c r="I174">
        <f t="shared" si="56"/>
        <v>36.956625739159172</v>
      </c>
      <c r="J174">
        <f>(I174-IF(I168&gt;0,I168,0))</f>
        <v>36.442329498724277</v>
      </c>
      <c r="K174">
        <f>J174/R160*1.1</f>
        <v>36.959766225886696</v>
      </c>
      <c r="L174" s="27">
        <f>AVERAGE(K174:K176)</f>
        <v>36.398816250766046</v>
      </c>
      <c r="M174" s="27">
        <f>STDEV(K174:K176)</f>
        <v>0.49130197703474682</v>
      </c>
      <c r="N174" s="28">
        <f>L174/J168*100</f>
        <v>82.72458238810465</v>
      </c>
      <c r="O174" s="29">
        <f>M174/J171*100</f>
        <v>366.81456702005136</v>
      </c>
      <c r="P174" s="29" t="str">
        <f>_xlfn.CONCAT(ROUND(N174,1)," ± ",ROUND(O174,1))</f>
        <v>82.7 ± 366.8</v>
      </c>
      <c r="Q174" t="s">
        <v>171</v>
      </c>
      <c r="R174">
        <v>1.1154999999999999</v>
      </c>
    </row>
    <row r="175" spans="1:18" x14ac:dyDescent="0.4">
      <c r="A175">
        <v>15</v>
      </c>
      <c r="B175" t="s">
        <v>28</v>
      </c>
      <c r="D175">
        <v>2.14</v>
      </c>
      <c r="E175">
        <v>2461.1329999999998</v>
      </c>
      <c r="F175">
        <v>3699.4929999999999</v>
      </c>
      <c r="G175">
        <v>1104.73</v>
      </c>
      <c r="H175">
        <f t="shared" si="55"/>
        <v>0.66526223998801992</v>
      </c>
      <c r="I175">
        <f t="shared" si="56"/>
        <v>35.661447820573883</v>
      </c>
      <c r="J175">
        <f>(I175-IF(I168&gt;0,I168,0))</f>
        <v>35.147151580138988</v>
      </c>
      <c r="K175">
        <f>J175/R161*1.1</f>
        <v>36.044999755876269</v>
      </c>
      <c r="Q175" t="s">
        <v>170</v>
      </c>
      <c r="R175">
        <v>1.0873999999999999</v>
      </c>
    </row>
    <row r="176" spans="1:18" x14ac:dyDescent="0.4">
      <c r="A176">
        <v>16</v>
      </c>
      <c r="B176" t="s">
        <v>29</v>
      </c>
      <c r="D176">
        <v>2.11</v>
      </c>
      <c r="E176">
        <v>2407.3229999999999</v>
      </c>
      <c r="F176">
        <v>3352.0549999999998</v>
      </c>
      <c r="G176">
        <v>3253.2040000000002</v>
      </c>
      <c r="H176">
        <f t="shared" si="55"/>
        <v>0.71816333562545964</v>
      </c>
      <c r="I176">
        <f t="shared" si="56"/>
        <v>38.462920701830583</v>
      </c>
      <c r="J176">
        <f>(I176-IF(I168&gt;0,I168,0))</f>
        <v>37.948624461395688</v>
      </c>
      <c r="K176" s="30">
        <f>J176/R162*1.1</f>
        <v>36.191682770535166</v>
      </c>
      <c r="Q176" t="s">
        <v>169</v>
      </c>
      <c r="R176">
        <v>1.0898000000000001</v>
      </c>
    </row>
    <row r="177" spans="1:18" x14ac:dyDescent="0.4">
      <c r="A177">
        <v>17</v>
      </c>
      <c r="B177" t="s">
        <v>22</v>
      </c>
      <c r="L177" s="23" t="s">
        <v>227</v>
      </c>
      <c r="M177" s="23" t="s">
        <v>228</v>
      </c>
      <c r="N177" s="9" t="s">
        <v>231</v>
      </c>
      <c r="Q177" t="s">
        <v>168</v>
      </c>
      <c r="R177">
        <v>1.0536000000000001</v>
      </c>
    </row>
    <row r="178" spans="1:18" x14ac:dyDescent="0.4">
      <c r="A178">
        <v>18</v>
      </c>
      <c r="B178" t="s">
        <v>182</v>
      </c>
      <c r="D178">
        <v>1.78</v>
      </c>
      <c r="E178">
        <v>5.5860000000000003</v>
      </c>
      <c r="F178">
        <v>3889.819</v>
      </c>
      <c r="G178">
        <v>25.762</v>
      </c>
      <c r="H178">
        <f>E178/F178</f>
        <v>1.4360565363067022E-3</v>
      </c>
      <c r="I178">
        <f>((H178-$J$160)/$I$160)</f>
        <v>0.5073356344370854</v>
      </c>
      <c r="J178">
        <f>(I178-IF(I168&gt;0,I168,0))</f>
        <v>-6.9606059978085666E-3</v>
      </c>
      <c r="K178">
        <f t="shared" ref="K178:K183" si="57">J178/R163*1.1</f>
        <v>-7.4575500122620285E-3</v>
      </c>
      <c r="L178">
        <f>AVERAGE(K178:K180)</f>
        <v>2.164536061972035E-2</v>
      </c>
      <c r="M178">
        <f>STDEV(K179:K180)</f>
        <v>4.0759126140596721E-2</v>
      </c>
      <c r="N178" t="str">
        <f>_xlfn.CONCAT(ROUND(L178,1)," ± ",ROUND(M178,1))</f>
        <v>0 ± 0</v>
      </c>
      <c r="Q178" t="s">
        <v>167</v>
      </c>
      <c r="R178" s="10">
        <v>1.1217999999999999</v>
      </c>
    </row>
    <row r="179" spans="1:18" x14ac:dyDescent="0.4">
      <c r="A179">
        <v>19</v>
      </c>
      <c r="B179" t="s">
        <v>181</v>
      </c>
      <c r="D179">
        <v>1.65</v>
      </c>
      <c r="E179">
        <v>10.420999999999999</v>
      </c>
      <c r="F179">
        <v>3657.8580000000002</v>
      </c>
      <c r="G179">
        <v>47.478999999999999</v>
      </c>
      <c r="H179">
        <f t="shared" ref="H179:H183" si="58">E179/F179</f>
        <v>2.8489350871466301E-3</v>
      </c>
      <c r="I179">
        <f t="shared" ref="I179:I183" si="59">((H179-$J$160)/$I$160)</f>
        <v>0.58215716501207826</v>
      </c>
      <c r="J179">
        <f>(I179-IF(I168&gt;0,I168,0))</f>
        <v>6.7860924577184289E-2</v>
      </c>
      <c r="K179">
        <f t="shared" si="57"/>
        <v>6.501787042496536E-2</v>
      </c>
      <c r="Q179" t="s">
        <v>166</v>
      </c>
      <c r="R179">
        <v>1.198</v>
      </c>
    </row>
    <row r="180" spans="1:18" x14ac:dyDescent="0.4">
      <c r="A180">
        <v>20</v>
      </c>
      <c r="B180" t="s">
        <v>180</v>
      </c>
      <c r="D180">
        <v>1.75</v>
      </c>
      <c r="E180">
        <v>6.1109999999999998</v>
      </c>
      <c r="F180">
        <v>3596.3919999999998</v>
      </c>
      <c r="G180">
        <v>3.4350000000000001</v>
      </c>
      <c r="H180">
        <f t="shared" si="58"/>
        <v>1.6992029789856056E-3</v>
      </c>
      <c r="I180">
        <f t="shared" si="59"/>
        <v>0.52127102866817154</v>
      </c>
      <c r="J180">
        <f>(I180-IF(I168&gt;0,I168,0))</f>
        <v>6.9747882332775735E-3</v>
      </c>
      <c r="K180">
        <f t="shared" si="57"/>
        <v>7.3757614464577308E-3</v>
      </c>
      <c r="L180" s="23" t="s">
        <v>227</v>
      </c>
      <c r="M180" s="23" t="s">
        <v>228</v>
      </c>
      <c r="N180" s="9" t="s">
        <v>231</v>
      </c>
      <c r="Q180" t="s">
        <v>165</v>
      </c>
      <c r="R180">
        <v>1.1537999999999999</v>
      </c>
    </row>
    <row r="181" spans="1:18" x14ac:dyDescent="0.4">
      <c r="A181">
        <v>21</v>
      </c>
      <c r="B181" t="s">
        <v>179</v>
      </c>
      <c r="D181">
        <v>1.75</v>
      </c>
      <c r="E181">
        <v>2.76</v>
      </c>
      <c r="F181">
        <v>3827.8470000000002</v>
      </c>
      <c r="G181">
        <v>1.9259999999999999</v>
      </c>
      <c r="H181">
        <f t="shared" si="58"/>
        <v>7.2103195347149448E-4</v>
      </c>
      <c r="I181">
        <f t="shared" si="59"/>
        <v>0.46947021871917261</v>
      </c>
      <c r="J181">
        <f>(I181-IF(I168&gt;0,I168,0))</f>
        <v>-4.4826021715721365E-2</v>
      </c>
      <c r="K181">
        <f t="shared" si="57"/>
        <v>-4.3752106377367796E-2</v>
      </c>
      <c r="L181">
        <f>AVERAGE(K181:K183)</f>
        <v>-3.7979016026397999E-2</v>
      </c>
      <c r="M181">
        <f>STDEV(K181:K183)</f>
        <v>2.9752968869057549E-2</v>
      </c>
      <c r="N181" t="str">
        <f>_xlfn.CONCAT(ROUND(L181,1)," ± ",ROUND(M181,1))</f>
        <v>0 ± 0</v>
      </c>
      <c r="Q181" t="s">
        <v>164</v>
      </c>
      <c r="R181">
        <v>1.1183000000000001</v>
      </c>
    </row>
    <row r="182" spans="1:18" x14ac:dyDescent="0.4">
      <c r="A182">
        <v>22</v>
      </c>
      <c r="B182" t="s">
        <v>178</v>
      </c>
      <c r="D182">
        <v>1.75</v>
      </c>
      <c r="E182">
        <v>1.21</v>
      </c>
      <c r="F182">
        <v>3623.2220000000002</v>
      </c>
      <c r="G182">
        <v>2.097</v>
      </c>
      <c r="H182">
        <f t="shared" si="58"/>
        <v>3.3395690355159026E-4</v>
      </c>
      <c r="I182">
        <f t="shared" si="59"/>
        <v>0.44897196169263487</v>
      </c>
      <c r="J182">
        <f>(I182-IF(I168&gt;0,I168,0))</f>
        <v>-6.5324278742259101E-2</v>
      </c>
      <c r="K182">
        <f t="shared" si="57"/>
        <v>-6.4422365623529695E-2</v>
      </c>
      <c r="Q182" t="s">
        <v>163</v>
      </c>
      <c r="R182">
        <v>1.1448</v>
      </c>
    </row>
    <row r="183" spans="1:18" x14ac:dyDescent="0.4">
      <c r="A183">
        <v>23</v>
      </c>
      <c r="B183" t="s">
        <v>177</v>
      </c>
      <c r="D183">
        <v>1.72</v>
      </c>
      <c r="E183">
        <v>4.49</v>
      </c>
      <c r="F183">
        <v>3093.0410000000002</v>
      </c>
      <c r="G183">
        <v>28</v>
      </c>
      <c r="H183">
        <f t="shared" si="58"/>
        <v>1.4516458074755555E-3</v>
      </c>
      <c r="I183">
        <f t="shared" si="59"/>
        <v>0.50816119239371849</v>
      </c>
      <c r="J183">
        <f>(I183-IF(I168&gt;0,I168,0))</f>
        <v>-6.1350480411754837E-3</v>
      </c>
      <c r="K183">
        <f t="shared" si="57"/>
        <v>-5.7625760782965014E-3</v>
      </c>
      <c r="L183" s="23"/>
      <c r="M183" s="23"/>
      <c r="N183" s="9"/>
      <c r="Q183" t="s">
        <v>162</v>
      </c>
      <c r="R183">
        <v>1.0492999999999999</v>
      </c>
    </row>
    <row r="184" spans="1:18" x14ac:dyDescent="0.4">
      <c r="A184">
        <v>24</v>
      </c>
      <c r="B184" t="s">
        <v>22</v>
      </c>
      <c r="L184" s="23" t="s">
        <v>227</v>
      </c>
      <c r="M184" s="23" t="s">
        <v>228</v>
      </c>
      <c r="N184" s="9" t="s">
        <v>231</v>
      </c>
      <c r="Q184" t="s">
        <v>161</v>
      </c>
      <c r="R184">
        <v>1.0704</v>
      </c>
    </row>
    <row r="185" spans="1:18" x14ac:dyDescent="0.4">
      <c r="A185">
        <v>25</v>
      </c>
      <c r="B185" t="s">
        <v>176</v>
      </c>
      <c r="D185">
        <v>1.73</v>
      </c>
      <c r="E185">
        <v>3.2109999999999999</v>
      </c>
      <c r="F185">
        <v>3907.0450000000001</v>
      </c>
      <c r="G185">
        <v>26</v>
      </c>
      <c r="H185">
        <f>E185/F185</f>
        <v>8.2184873734497546E-4</v>
      </c>
      <c r="I185">
        <f>((H185-$J$160)/$I$160)</f>
        <v>0.47480915324583645</v>
      </c>
      <c r="J185">
        <f>(I185-IF(I168&gt;0,I168,0))</f>
        <v>-3.9487087189057524E-2</v>
      </c>
      <c r="K185">
        <f t="shared" ref="K185:K190" si="60">J185/R169*1.1</f>
        <v>-3.9732707563083863E-2</v>
      </c>
      <c r="L185">
        <f>AVERAGE(K185:K187)</f>
        <v>4.8793873787443244E-2</v>
      </c>
      <c r="M185">
        <f>STDEV(K186:K187)</f>
        <v>4.5278336496749637E-2</v>
      </c>
      <c r="N185" t="str">
        <f>_xlfn.CONCAT(ROUND(L185,1)," ± ",ROUND(M185,1))</f>
        <v>0 ± 0</v>
      </c>
      <c r="Q185" t="s">
        <v>160</v>
      </c>
      <c r="R185">
        <v>1.1589</v>
      </c>
    </row>
    <row r="186" spans="1:18" x14ac:dyDescent="0.4">
      <c r="A186">
        <v>26</v>
      </c>
      <c r="B186" t="s">
        <v>175</v>
      </c>
      <c r="D186">
        <v>1.77</v>
      </c>
      <c r="E186">
        <v>9.9659999999999993</v>
      </c>
      <c r="F186">
        <v>3594.5419999999999</v>
      </c>
      <c r="G186">
        <v>61.408000000000001</v>
      </c>
      <c r="H186">
        <f t="shared" ref="H186:H190" si="61">E186/F186</f>
        <v>2.7725368071926824E-3</v>
      </c>
      <c r="I186">
        <f t="shared" ref="I186:I190" si="62">((H186-$J$160)/$I$160)</f>
        <v>0.57811135637831224</v>
      </c>
      <c r="J186">
        <f>(I186-IF(I168&gt;0,I168,0))</f>
        <v>6.3815115943418266E-2</v>
      </c>
      <c r="K186">
        <f t="shared" si="60"/>
        <v>6.1040545685008787E-2</v>
      </c>
      <c r="Q186" t="s">
        <v>159</v>
      </c>
      <c r="R186">
        <v>1.0206</v>
      </c>
    </row>
    <row r="187" spans="1:18" x14ac:dyDescent="0.4">
      <c r="A187">
        <v>27</v>
      </c>
      <c r="B187" t="s">
        <v>174</v>
      </c>
      <c r="D187">
        <v>1.76</v>
      </c>
      <c r="E187">
        <v>13.692</v>
      </c>
      <c r="F187">
        <v>3586.0920000000001</v>
      </c>
      <c r="G187">
        <v>2.7080000000000002</v>
      </c>
      <c r="H187">
        <f t="shared" si="61"/>
        <v>3.8180838639945655E-3</v>
      </c>
      <c r="I187">
        <f t="shared" si="62"/>
        <v>0.63348018551906882</v>
      </c>
      <c r="J187">
        <f>(I187-IF(I168&gt;0,I168,0))</f>
        <v>0.11918394508417485</v>
      </c>
      <c r="K187">
        <f t="shared" si="60"/>
        <v>0.12507378324040483</v>
      </c>
      <c r="L187" s="23" t="s">
        <v>227</v>
      </c>
      <c r="M187" s="23" t="s">
        <v>228</v>
      </c>
      <c r="N187" s="9" t="s">
        <v>231</v>
      </c>
      <c r="Q187" t="s">
        <v>158</v>
      </c>
      <c r="R187">
        <v>1.1289</v>
      </c>
    </row>
    <row r="188" spans="1:18" x14ac:dyDescent="0.4">
      <c r="A188">
        <v>28</v>
      </c>
      <c r="B188" t="s">
        <v>173</v>
      </c>
      <c r="D188">
        <v>1.71</v>
      </c>
      <c r="E188">
        <v>1.7969999999999999</v>
      </c>
      <c r="F188">
        <v>3387.509</v>
      </c>
      <c r="G188">
        <v>20</v>
      </c>
      <c r="H188">
        <f t="shared" si="61"/>
        <v>5.3047829540821885E-4</v>
      </c>
      <c r="I188">
        <f t="shared" si="62"/>
        <v>0.45937910625626327</v>
      </c>
      <c r="J188">
        <f>(I188-IF(I168&gt;0,I168,0))</f>
        <v>-5.49171341786307E-2</v>
      </c>
      <c r="K188">
        <f t="shared" si="60"/>
        <v>-5.4648857966793717E-2</v>
      </c>
      <c r="L188">
        <f>AVERAGE(K188:K190)</f>
        <v>-5.5773533702890066E-2</v>
      </c>
      <c r="M188">
        <f>STDEV(K188:K190)</f>
        <v>1.8099667174030266E-3</v>
      </c>
      <c r="N188" t="str">
        <f>_xlfn.CONCAT(ROUND(L188,1)," ± ",ROUND(M188,1))</f>
        <v>-0.1 ± 0</v>
      </c>
      <c r="Q188" t="s">
        <v>157</v>
      </c>
      <c r="R188">
        <v>1.1950000000000001</v>
      </c>
    </row>
    <row r="189" spans="1:18" x14ac:dyDescent="0.4">
      <c r="A189">
        <v>29</v>
      </c>
      <c r="B189" t="s">
        <v>172</v>
      </c>
      <c r="D189">
        <v>1.73</v>
      </c>
      <c r="E189">
        <v>1.9830000000000001</v>
      </c>
      <c r="F189">
        <v>3401.2429999999999</v>
      </c>
      <c r="G189">
        <v>23</v>
      </c>
      <c r="H189">
        <f t="shared" si="61"/>
        <v>5.8302214807939335E-4</v>
      </c>
      <c r="I189">
        <f t="shared" si="62"/>
        <v>0.46216166069225989</v>
      </c>
      <c r="J189">
        <f>(I189-IF(I168&gt;0,I168,0))</f>
        <v>-5.213457974263408E-2</v>
      </c>
      <c r="K189">
        <f t="shared" si="60"/>
        <v>-5.4810319905282893E-2</v>
      </c>
      <c r="Q189" t="s">
        <v>156</v>
      </c>
      <c r="R189">
        <v>1.1716</v>
      </c>
    </row>
    <row r="190" spans="1:18" x14ac:dyDescent="0.4">
      <c r="A190">
        <v>30</v>
      </c>
      <c r="B190" t="s">
        <v>171</v>
      </c>
      <c r="D190">
        <v>1.34</v>
      </c>
      <c r="E190">
        <v>1.7310000000000001</v>
      </c>
      <c r="F190">
        <v>3767.2660000000001</v>
      </c>
      <c r="G190">
        <v>3.3330000000000002</v>
      </c>
      <c r="H190">
        <f t="shared" si="61"/>
        <v>4.5948441124146798E-4</v>
      </c>
      <c r="I190">
        <f t="shared" si="62"/>
        <v>0.45561949714360295</v>
      </c>
      <c r="J190">
        <f>(I190-IF(I168&gt;0,I168,0))</f>
        <v>-5.8676743291291023E-2</v>
      </c>
      <c r="K190">
        <f t="shared" si="60"/>
        <v>-5.786142323659358E-2</v>
      </c>
      <c r="L190" s="23"/>
      <c r="M190" s="23"/>
      <c r="N190" s="9"/>
    </row>
    <row r="191" spans="1:18" x14ac:dyDescent="0.4">
      <c r="A191">
        <v>31</v>
      </c>
      <c r="B191" t="s">
        <v>22</v>
      </c>
      <c r="L191" s="23" t="s">
        <v>227</v>
      </c>
      <c r="M191" s="23" t="s">
        <v>228</v>
      </c>
      <c r="N191" s="9" t="s">
        <v>231</v>
      </c>
    </row>
    <row r="192" spans="1:18" x14ac:dyDescent="0.4">
      <c r="A192">
        <v>32</v>
      </c>
      <c r="B192" t="s">
        <v>170</v>
      </c>
      <c r="D192">
        <v>1.69</v>
      </c>
      <c r="E192">
        <v>2.5350000000000001</v>
      </c>
      <c r="F192">
        <v>3791.8040000000001</v>
      </c>
      <c r="G192">
        <v>3.98</v>
      </c>
      <c r="H192">
        <f>E192/F192</f>
        <v>6.6854721393827315E-4</v>
      </c>
      <c r="I192">
        <f>((H192-$J$160)/$I$160)</f>
        <v>0.46669079472595609</v>
      </c>
      <c r="J192">
        <f>(I192-IF(I168&gt;0,I168,0))</f>
        <v>-4.7605445708937877E-2</v>
      </c>
      <c r="K192">
        <f>J192/R175*1.1</f>
        <v>-4.8157062975751036E-2</v>
      </c>
      <c r="L192">
        <f>AVERAGE(K192:K194)</f>
        <v>-5.9615885508526485E-2</v>
      </c>
      <c r="M192">
        <f>STDEV(K193:K194)</f>
        <v>7.9030807763347116E-3</v>
      </c>
      <c r="N192" t="str">
        <f>_xlfn.CONCAT(ROUND(L192,1)," ± ",ROUND(M192,1))</f>
        <v>-0.1 ± 0</v>
      </c>
    </row>
    <row r="193" spans="1:14" x14ac:dyDescent="0.4">
      <c r="A193">
        <v>33</v>
      </c>
      <c r="B193" t="s">
        <v>169</v>
      </c>
      <c r="D193">
        <v>2.23</v>
      </c>
      <c r="E193">
        <v>1.6719999999999999</v>
      </c>
      <c r="F193">
        <v>3719.279</v>
      </c>
      <c r="G193">
        <v>6.9950000000000001</v>
      </c>
      <c r="H193">
        <f t="shared" ref="H193:H197" si="63">E193/F193</f>
        <v>4.4954949601791098E-4</v>
      </c>
      <c r="I193">
        <f t="shared" ref="I193:I197" si="64">((H193-$J$160)/$I$160)</f>
        <v>0.45509337579883669</v>
      </c>
      <c r="J193">
        <f>(I193-IF(I168&gt;0,I168,0))</f>
        <v>-5.9202864636057284E-2</v>
      </c>
      <c r="K193">
        <f>J193/R176*1.1</f>
        <v>-5.9756974765702894E-2</v>
      </c>
    </row>
    <row r="194" spans="1:14" x14ac:dyDescent="0.4">
      <c r="A194">
        <v>34</v>
      </c>
      <c r="B194" t="s">
        <v>168</v>
      </c>
      <c r="D194">
        <v>1.82</v>
      </c>
      <c r="E194">
        <v>1.37</v>
      </c>
      <c r="F194">
        <v>4814.875</v>
      </c>
      <c r="G194">
        <v>2.669</v>
      </c>
      <c r="H194">
        <f t="shared" si="63"/>
        <v>2.8453490485215091E-4</v>
      </c>
      <c r="I194">
        <f t="shared" si="64"/>
        <v>0.44635473066129883</v>
      </c>
      <c r="J194">
        <f>(I194-IF(I168&gt;0,I168,0))</f>
        <v>-6.7941509773595143E-2</v>
      </c>
      <c r="K194">
        <f>J194/R177*1.1</f>
        <v>-7.0933618784125532E-2</v>
      </c>
      <c r="L194" s="23" t="s">
        <v>227</v>
      </c>
      <c r="M194" s="23" t="s">
        <v>228</v>
      </c>
      <c r="N194" s="9" t="s">
        <v>231</v>
      </c>
    </row>
    <row r="195" spans="1:14" x14ac:dyDescent="0.4">
      <c r="A195">
        <v>35</v>
      </c>
      <c r="B195" t="s">
        <v>167</v>
      </c>
      <c r="D195">
        <v>1.85</v>
      </c>
      <c r="E195">
        <v>3.484</v>
      </c>
      <c r="F195">
        <v>4565.7340000000004</v>
      </c>
      <c r="G195">
        <v>3.9089999999999998</v>
      </c>
      <c r="H195">
        <f t="shared" si="63"/>
        <v>7.6307555367877318E-4</v>
      </c>
      <c r="I195">
        <f t="shared" si="64"/>
        <v>0.47169671335773977</v>
      </c>
      <c r="J195">
        <f>(I195-IF(I168&gt;0,I168,0))</f>
        <v>-4.2599527077154198E-2</v>
      </c>
      <c r="K195">
        <f t="shared" ref="K195:K197" si="65">J195/R178*1.1</f>
        <v>-4.1771688166223585E-2</v>
      </c>
      <c r="L195">
        <f>AVERAGE(K195:K197)</f>
        <v>-3.4023216220809595E-2</v>
      </c>
      <c r="M195">
        <f>STDEV(K195:K197)</f>
        <v>3.1587819490689964E-2</v>
      </c>
      <c r="N195" t="str">
        <f>_xlfn.CONCAT(ROUND(L195,1)," ± ",ROUND(M195,1))</f>
        <v>0 ± 0</v>
      </c>
    </row>
    <row r="196" spans="1:14" x14ac:dyDescent="0.4">
      <c r="A196">
        <v>36</v>
      </c>
      <c r="B196" t="s">
        <v>166</v>
      </c>
      <c r="D196">
        <v>1.78</v>
      </c>
      <c r="E196">
        <v>1.4930000000000001</v>
      </c>
      <c r="F196">
        <v>4775.0600000000004</v>
      </c>
      <c r="G196">
        <v>4.8479999999999999</v>
      </c>
      <c r="H196">
        <f t="shared" si="63"/>
        <v>3.1266622827775983E-4</v>
      </c>
      <c r="I196">
        <f t="shared" si="64"/>
        <v>0.4478444756040279</v>
      </c>
      <c r="J196">
        <f>(I196-IF(I168&gt;0,I168,0))</f>
        <v>-6.6451764830866067E-2</v>
      </c>
      <c r="K196">
        <f t="shared" si="65"/>
        <v>-6.101581077959322E-2</v>
      </c>
    </row>
    <row r="197" spans="1:14" x14ac:dyDescent="0.4">
      <c r="A197">
        <v>37</v>
      </c>
      <c r="B197" t="s">
        <v>165</v>
      </c>
      <c r="D197">
        <v>1.8</v>
      </c>
      <c r="E197">
        <v>6.6310000000000002</v>
      </c>
      <c r="F197">
        <v>4192.2870000000003</v>
      </c>
      <c r="G197">
        <v>5.1619999999999999</v>
      </c>
      <c r="H197">
        <f t="shared" si="63"/>
        <v>1.5817142290115156E-3</v>
      </c>
      <c r="I197">
        <f t="shared" si="64"/>
        <v>0.51504920012305133</v>
      </c>
      <c r="J197">
        <f>(I197-IF(I168&gt;0,I168,0))</f>
        <v>7.5295968815736192E-4</v>
      </c>
      <c r="K197">
        <f t="shared" si="65"/>
        <v>7.1785028338802064E-4</v>
      </c>
      <c r="L197" s="23"/>
      <c r="M197" s="23"/>
      <c r="N197" s="9"/>
    </row>
    <row r="198" spans="1:14" x14ac:dyDescent="0.4">
      <c r="A198">
        <v>38</v>
      </c>
      <c r="B198" t="s">
        <v>22</v>
      </c>
      <c r="L198" s="23" t="s">
        <v>227</v>
      </c>
      <c r="M198" s="23" t="s">
        <v>228</v>
      </c>
      <c r="N198" s="9" t="s">
        <v>231</v>
      </c>
    </row>
    <row r="199" spans="1:14" x14ac:dyDescent="0.4">
      <c r="A199">
        <v>39</v>
      </c>
      <c r="B199" t="s">
        <v>164</v>
      </c>
      <c r="D199">
        <v>1.7</v>
      </c>
      <c r="E199">
        <v>9.61</v>
      </c>
      <c r="F199">
        <v>3883.3960000000002</v>
      </c>
      <c r="G199">
        <v>10.364000000000001</v>
      </c>
      <c r="H199">
        <f>E199/F199</f>
        <v>2.4746381775126716E-3</v>
      </c>
      <c r="I199">
        <f>((H199-$J$160)/$I$160)</f>
        <v>0.56233559743880468</v>
      </c>
      <c r="J199">
        <f>(I199-IF(I168&gt;0,I168,0))</f>
        <v>4.803935700391071E-2</v>
      </c>
      <c r="K199">
        <f>J199/R181*1.1</f>
        <v>4.7253235003399612E-2</v>
      </c>
      <c r="L199">
        <f>AVERAGE(K199:K201)</f>
        <v>-1.2388943294386098E-2</v>
      </c>
      <c r="M199">
        <f>STDEV(K200:K201)</f>
        <v>2.30347580058133E-2</v>
      </c>
      <c r="N199" t="str">
        <f>_xlfn.CONCAT(ROUND(L199,1)," ± ",ROUND(M199,1))</f>
        <v>0 ± 0</v>
      </c>
    </row>
    <row r="200" spans="1:14" x14ac:dyDescent="0.4">
      <c r="A200">
        <v>40</v>
      </c>
      <c r="B200" t="s">
        <v>163</v>
      </c>
      <c r="D200">
        <v>1.74</v>
      </c>
      <c r="E200">
        <v>5.0640000000000001</v>
      </c>
      <c r="F200">
        <v>4786.0870000000004</v>
      </c>
      <c r="G200">
        <v>44</v>
      </c>
      <c r="H200">
        <f t="shared" ref="H200:H204" si="66">E200/F200</f>
        <v>1.0580668508533171E-3</v>
      </c>
      <c r="I200">
        <f t="shared" ref="I200:I208" si="67">((H200-$J$160)/$I$160)</f>
        <v>0.48731850926353842</v>
      </c>
      <c r="J200">
        <f>(I200-IF(I168&gt;0,I168,0))</f>
        <v>-2.6977731171355546E-2</v>
      </c>
      <c r="K200">
        <f t="shared" ref="K200:K204" si="68">J200/R182*1.1</f>
        <v>-2.5921998854377272E-2</v>
      </c>
    </row>
    <row r="201" spans="1:14" x14ac:dyDescent="0.4">
      <c r="A201">
        <v>41</v>
      </c>
      <c r="B201" t="s">
        <v>162</v>
      </c>
      <c r="D201">
        <v>1.81</v>
      </c>
      <c r="E201">
        <v>2.6030000000000002</v>
      </c>
      <c r="F201">
        <v>5066.4480000000003</v>
      </c>
      <c r="G201">
        <v>25</v>
      </c>
      <c r="H201">
        <f t="shared" si="66"/>
        <v>5.1377217332537512E-4</v>
      </c>
      <c r="I201">
        <f t="shared" si="67"/>
        <v>0.45849440344619657</v>
      </c>
      <c r="J201">
        <f>(I201-IF(I168&gt;0,I168,0))</f>
        <v>-5.5801836988697395E-2</v>
      </c>
      <c r="K201">
        <f t="shared" si="68"/>
        <v>-5.8498066032180634E-2</v>
      </c>
      <c r="L201" s="23" t="s">
        <v>227</v>
      </c>
      <c r="M201" s="23" t="s">
        <v>228</v>
      </c>
      <c r="N201" s="9" t="s">
        <v>231</v>
      </c>
    </row>
    <row r="202" spans="1:14" x14ac:dyDescent="0.4">
      <c r="A202">
        <v>42</v>
      </c>
      <c r="B202" t="s">
        <v>161</v>
      </c>
      <c r="D202">
        <v>1.8</v>
      </c>
      <c r="E202">
        <v>5.8789999999999996</v>
      </c>
      <c r="F202">
        <v>5114.0559999999996</v>
      </c>
      <c r="G202">
        <v>3.7519999999999998</v>
      </c>
      <c r="H202">
        <f t="shared" si="66"/>
        <v>1.149576774286398E-3</v>
      </c>
      <c r="I202">
        <f t="shared" si="67"/>
        <v>0.49216458221863657</v>
      </c>
      <c r="J202">
        <f>(I202-IF(I168&gt;0,I168,0))</f>
        <v>-2.2131658216257399E-2</v>
      </c>
      <c r="K202">
        <f t="shared" si="68"/>
        <v>-2.2743669691594862E-2</v>
      </c>
      <c r="L202">
        <f>AVERAGE(K202:K204)</f>
        <v>-4.3478397191715583E-2</v>
      </c>
      <c r="M202">
        <f>STDEV(K202:K204)</f>
        <v>1.9772053060783796E-2</v>
      </c>
      <c r="N202" t="str">
        <f>_xlfn.CONCAT(ROUND(L202,1)," ± ",ROUND(M202,1))</f>
        <v>0 ± 0</v>
      </c>
    </row>
    <row r="203" spans="1:14" x14ac:dyDescent="0.4">
      <c r="A203">
        <v>43</v>
      </c>
      <c r="B203" t="s">
        <v>160</v>
      </c>
      <c r="D203">
        <v>1.74</v>
      </c>
      <c r="E203">
        <v>3.24</v>
      </c>
      <c r="F203">
        <v>4902.3639999999996</v>
      </c>
      <c r="G203">
        <v>1.329</v>
      </c>
      <c r="H203">
        <f t="shared" si="66"/>
        <v>6.6090563654596041E-4</v>
      </c>
      <c r="I203">
        <f t="shared" si="67"/>
        <v>0.46628612122011215</v>
      </c>
      <c r="J203">
        <f>(I203-IF(I168&gt;0,I168,0))</f>
        <v>-4.8010119214781821E-2</v>
      </c>
      <c r="K203">
        <f t="shared" si="68"/>
        <v>-4.5570050165035819E-2</v>
      </c>
    </row>
    <row r="204" spans="1:14" x14ac:dyDescent="0.4">
      <c r="A204">
        <v>44</v>
      </c>
      <c r="B204" t="s">
        <v>159</v>
      </c>
      <c r="D204">
        <v>1.47</v>
      </c>
      <c r="E204">
        <v>2.5710000000000002</v>
      </c>
      <c r="F204">
        <v>5366.1989999999996</v>
      </c>
      <c r="G204">
        <v>7.9359999999999999</v>
      </c>
      <c r="H204">
        <f t="shared" si="66"/>
        <v>4.7911007400210098E-4</v>
      </c>
      <c r="I204">
        <f t="shared" si="67"/>
        <v>0.4566588094931508</v>
      </c>
      <c r="J204">
        <f>(I204-IF(I168&gt;0,I168,0))</f>
        <v>-5.7637430941743173E-2</v>
      </c>
      <c r="K204">
        <f t="shared" si="68"/>
        <v>-6.2121471718516071E-2</v>
      </c>
      <c r="L204" s="23"/>
      <c r="M204" s="23"/>
      <c r="N204" s="9"/>
    </row>
    <row r="205" spans="1:14" x14ac:dyDescent="0.4">
      <c r="A205">
        <v>45</v>
      </c>
      <c r="B205" t="s">
        <v>22</v>
      </c>
      <c r="D205">
        <v>1.71</v>
      </c>
      <c r="E205">
        <v>9.14</v>
      </c>
      <c r="G205">
        <v>4.3659999999999997</v>
      </c>
      <c r="L205" s="23" t="s">
        <v>227</v>
      </c>
      <c r="M205" s="23" t="s">
        <v>228</v>
      </c>
      <c r="N205" s="9" t="s">
        <v>231</v>
      </c>
    </row>
    <row r="206" spans="1:14" x14ac:dyDescent="0.4">
      <c r="A206">
        <v>46</v>
      </c>
      <c r="B206" t="s">
        <v>158</v>
      </c>
      <c r="D206">
        <v>1.51</v>
      </c>
      <c r="E206">
        <v>2.8380000000000001</v>
      </c>
      <c r="F206">
        <v>5434.7240000000002</v>
      </c>
      <c r="G206">
        <v>25</v>
      </c>
      <c r="H206">
        <f t="shared" ref="H206:H208" si="69">E206/F206</f>
        <v>5.2219763137925678E-4</v>
      </c>
      <c r="I206">
        <f t="shared" si="67"/>
        <v>0.45894058876553062</v>
      </c>
      <c r="J206">
        <f>(I206-IF(I168&gt;0,I168,0))</f>
        <v>-5.5355651669363348E-2</v>
      </c>
      <c r="K206">
        <f>J206/R187*1.1</f>
        <v>-5.3938539141021959E-2</v>
      </c>
      <c r="L206">
        <f>AVERAGE(K206:K208)</f>
        <v>-3.0872558401857635E-2</v>
      </c>
      <c r="M206">
        <f>STDEV(K207:K208)</f>
        <v>2.4862079029410889E-2</v>
      </c>
      <c r="N206" t="str">
        <f>_xlfn.CONCAT(ROUND(L206,1)," ± ",ROUND(M206,1))</f>
        <v>0 ± 0</v>
      </c>
    </row>
    <row r="207" spans="1:14" x14ac:dyDescent="0.4">
      <c r="A207">
        <v>47</v>
      </c>
      <c r="B207" t="s">
        <v>157</v>
      </c>
      <c r="D207">
        <v>1.68</v>
      </c>
      <c r="E207">
        <v>6.6159999999999997</v>
      </c>
      <c r="F207">
        <v>4320.2219999999998</v>
      </c>
      <c r="G207">
        <v>8.7149999999999999</v>
      </c>
      <c r="H207">
        <f t="shared" si="69"/>
        <v>1.53140278439395E-3</v>
      </c>
      <c r="I207">
        <f t="shared" si="67"/>
        <v>0.5123848668797677</v>
      </c>
      <c r="J207">
        <f>(I207-IF(I168&gt;0,I168,0))</f>
        <v>-1.9113735551262723E-3</v>
      </c>
      <c r="K207">
        <f t="shared" ref="K207:K208" si="70">J207/R188*1.1</f>
        <v>-1.7594233561831795E-3</v>
      </c>
    </row>
    <row r="208" spans="1:14" x14ac:dyDescent="0.4">
      <c r="A208">
        <v>48</v>
      </c>
      <c r="B208" t="s">
        <v>156</v>
      </c>
      <c r="D208">
        <v>1.95</v>
      </c>
      <c r="E208">
        <v>3.9420000000000002</v>
      </c>
      <c r="F208">
        <v>4778.4709999999995</v>
      </c>
      <c r="G208">
        <v>7.7880000000000003</v>
      </c>
      <c r="H208">
        <f t="shared" si="69"/>
        <v>8.2495007294174235E-4</v>
      </c>
      <c r="I208">
        <f t="shared" si="67"/>
        <v>0.47497339006296335</v>
      </c>
      <c r="J208">
        <f>(I208-IF(I168&gt;0,I168,0))</f>
        <v>-3.9322850371930618E-2</v>
      </c>
      <c r="K208">
        <f t="shared" si="70"/>
        <v>-3.6919712708367775E-2</v>
      </c>
      <c r="L208" s="23"/>
      <c r="M208" s="23"/>
      <c r="N208" s="9"/>
    </row>
    <row r="210" spans="1:18" x14ac:dyDescent="0.4">
      <c r="A210" s="15" t="s">
        <v>33</v>
      </c>
      <c r="B210" s="15"/>
    </row>
    <row r="211" spans="1:18" x14ac:dyDescent="0.4">
      <c r="I211" t="s">
        <v>216</v>
      </c>
      <c r="Q211" t="s">
        <v>191</v>
      </c>
      <c r="R211" t="s">
        <v>192</v>
      </c>
    </row>
    <row r="212" spans="1:18" x14ac:dyDescent="0.4">
      <c r="B212" t="s">
        <v>3</v>
      </c>
      <c r="C212" t="s">
        <v>4</v>
      </c>
      <c r="D212" t="s">
        <v>5</v>
      </c>
      <c r="E212" t="s">
        <v>6</v>
      </c>
      <c r="F212" t="s">
        <v>7</v>
      </c>
      <c r="G212" t="s">
        <v>8</v>
      </c>
      <c r="H212" t="s">
        <v>217</v>
      </c>
      <c r="I212" cm="1">
        <f t="array" ref="I212:J216">LINEST(H214:H220,C214:C220,1,1)</f>
        <v>4.3178553352060368E-2</v>
      </c>
      <c r="J212">
        <v>2.6560493056090984E-2</v>
      </c>
      <c r="L212" s="20" t="s">
        <v>218</v>
      </c>
      <c r="Q212" t="s">
        <v>27</v>
      </c>
      <c r="R212">
        <v>1.0846</v>
      </c>
    </row>
    <row r="213" spans="1:18" x14ac:dyDescent="0.4">
      <c r="A213">
        <v>1</v>
      </c>
      <c r="B213" t="s">
        <v>12</v>
      </c>
      <c r="C213">
        <v>0</v>
      </c>
      <c r="D213">
        <v>2.66</v>
      </c>
      <c r="E213">
        <v>59.515000000000001</v>
      </c>
      <c r="F213">
        <v>7551.0129999999999</v>
      </c>
      <c r="G213">
        <v>2.528</v>
      </c>
      <c r="H213">
        <f>E213/F213</f>
        <v>7.881723948826469E-3</v>
      </c>
      <c r="I213">
        <v>8.8500614103520199E-4</v>
      </c>
      <c r="J213">
        <v>3.0691665907906743E-2</v>
      </c>
      <c r="K213" t="s">
        <v>219</v>
      </c>
      <c r="L213" s="21">
        <f>IF(G216&gt;3,C216,IF(G217&gt;3,C217,IF(G218&gt;3,C218,IF(G219&gt;3,C219,C220))))</f>
        <v>1.6</v>
      </c>
      <c r="Q213" t="s">
        <v>28</v>
      </c>
      <c r="R213">
        <v>1.0726</v>
      </c>
    </row>
    <row r="214" spans="1:18" x14ac:dyDescent="0.4">
      <c r="A214">
        <v>2</v>
      </c>
      <c r="B214" t="s">
        <v>14</v>
      </c>
      <c r="C214">
        <v>0.08</v>
      </c>
      <c r="D214">
        <v>2.71</v>
      </c>
      <c r="E214">
        <v>240.411</v>
      </c>
      <c r="F214">
        <v>6696.7250000000004</v>
      </c>
      <c r="G214">
        <v>5.8369999999999997</v>
      </c>
      <c r="H214">
        <f t="shared" ref="H214:H220" si="71">E214/F214</f>
        <v>3.5899786836102718E-2</v>
      </c>
      <c r="I214">
        <v>0.99790388497576232</v>
      </c>
      <c r="J214">
        <v>6.4854983565990731E-2</v>
      </c>
      <c r="K214" t="s">
        <v>220</v>
      </c>
      <c r="L214" s="22">
        <f>IF(G216&gt;10,C216,IF(G217&gt;10,C217,IF(G218&gt;10,C218,IF(G219&gt;10,C219,C220))))</f>
        <v>1.6</v>
      </c>
      <c r="Q214" t="s">
        <v>29</v>
      </c>
      <c r="R214">
        <v>1.1534</v>
      </c>
    </row>
    <row r="215" spans="1:18" x14ac:dyDescent="0.4">
      <c r="A215">
        <v>3</v>
      </c>
      <c r="B215" t="s">
        <v>15</v>
      </c>
      <c r="C215">
        <v>0.4</v>
      </c>
      <c r="D215">
        <v>2.75</v>
      </c>
      <c r="E215">
        <v>215.50899999999999</v>
      </c>
      <c r="F215">
        <v>7209.5829999999996</v>
      </c>
      <c r="G215">
        <v>9.1240000000000006</v>
      </c>
      <c r="H215">
        <f t="shared" si="71"/>
        <v>2.9892020107126861E-2</v>
      </c>
      <c r="I215">
        <v>2380.3652791874779</v>
      </c>
      <c r="J215">
        <v>5</v>
      </c>
      <c r="Q215" t="s">
        <v>182</v>
      </c>
      <c r="R215">
        <v>1.0266999999999999</v>
      </c>
    </row>
    <row r="216" spans="1:18" x14ac:dyDescent="0.4">
      <c r="A216">
        <v>4</v>
      </c>
      <c r="B216" t="s">
        <v>17</v>
      </c>
      <c r="C216">
        <v>1.6</v>
      </c>
      <c r="D216">
        <v>2.75</v>
      </c>
      <c r="E216">
        <v>836.779</v>
      </c>
      <c r="F216">
        <v>7013.7619999999997</v>
      </c>
      <c r="G216">
        <v>49.683999999999997</v>
      </c>
      <c r="H216">
        <f t="shared" si="71"/>
        <v>0.11930530291732169</v>
      </c>
      <c r="I216">
        <v>10.012218392116683</v>
      </c>
      <c r="J216">
        <v>2.1030844466724635E-2</v>
      </c>
      <c r="Q216" t="s">
        <v>181</v>
      </c>
      <c r="R216">
        <v>1.1480999999999999</v>
      </c>
    </row>
    <row r="217" spans="1:18" x14ac:dyDescent="0.4">
      <c r="A217">
        <v>5</v>
      </c>
      <c r="B217" t="s">
        <v>18</v>
      </c>
      <c r="C217">
        <v>4</v>
      </c>
      <c r="D217">
        <v>2.77</v>
      </c>
      <c r="E217">
        <v>1249.7570000000001</v>
      </c>
      <c r="F217">
        <v>8048.652</v>
      </c>
      <c r="G217">
        <v>62.749000000000002</v>
      </c>
      <c r="H217">
        <f t="shared" si="71"/>
        <v>0.15527531815265463</v>
      </c>
      <c r="Q217" t="s">
        <v>180</v>
      </c>
      <c r="R217">
        <v>1.0402</v>
      </c>
    </row>
    <row r="218" spans="1:18" x14ac:dyDescent="0.4">
      <c r="A218">
        <v>6</v>
      </c>
      <c r="B218" t="s">
        <v>19</v>
      </c>
      <c r="C218">
        <v>20</v>
      </c>
      <c r="D218">
        <v>2.61</v>
      </c>
      <c r="E218">
        <v>6102.7340000000004</v>
      </c>
      <c r="F218">
        <v>7211.9549999999999</v>
      </c>
      <c r="G218">
        <v>261.334</v>
      </c>
      <c r="H218">
        <f t="shared" si="71"/>
        <v>0.84619690500010059</v>
      </c>
      <c r="Q218" t="s">
        <v>179</v>
      </c>
      <c r="R218">
        <v>1.127</v>
      </c>
    </row>
    <row r="219" spans="1:18" x14ac:dyDescent="0.4">
      <c r="A219">
        <v>7</v>
      </c>
      <c r="B219" t="s">
        <v>20</v>
      </c>
      <c r="C219">
        <v>40</v>
      </c>
      <c r="D219">
        <v>2.66</v>
      </c>
      <c r="E219">
        <v>10650.508</v>
      </c>
      <c r="F219">
        <v>5686.902</v>
      </c>
      <c r="G219">
        <v>343.34899999999999</v>
      </c>
      <c r="H219">
        <f t="shared" si="71"/>
        <v>1.8728137041925463</v>
      </c>
      <c r="I219" s="23" t="s">
        <v>221</v>
      </c>
      <c r="J219" s="23" t="s">
        <v>222</v>
      </c>
      <c r="K219" s="9" t="s">
        <v>194</v>
      </c>
      <c r="O219" s="24" t="s">
        <v>223</v>
      </c>
      <c r="Q219" t="s">
        <v>178</v>
      </c>
      <c r="R219">
        <v>1.1153999999999999</v>
      </c>
    </row>
    <row r="220" spans="1:18" x14ac:dyDescent="0.4">
      <c r="A220">
        <v>8</v>
      </c>
      <c r="B220" t="s">
        <v>21</v>
      </c>
      <c r="C220">
        <v>80</v>
      </c>
      <c r="D220">
        <v>2.7</v>
      </c>
      <c r="E220">
        <v>21219.432000000001</v>
      </c>
      <c r="F220">
        <v>6179.1030000000001</v>
      </c>
      <c r="G220">
        <v>922.68399999999997</v>
      </c>
      <c r="H220">
        <f t="shared" si="71"/>
        <v>3.4340634878557617</v>
      </c>
      <c r="I220">
        <f>AVERAGE(I223:I225)</f>
        <v>3.5624563882136919</v>
      </c>
      <c r="J220">
        <v>44</v>
      </c>
      <c r="Q220" t="s">
        <v>177</v>
      </c>
      <c r="R220">
        <v>1.1711</v>
      </c>
    </row>
    <row r="221" spans="1:18" x14ac:dyDescent="0.4">
      <c r="A221">
        <v>9</v>
      </c>
      <c r="B221" t="s">
        <v>22</v>
      </c>
      <c r="D221">
        <v>2.71</v>
      </c>
      <c r="E221">
        <v>794</v>
      </c>
      <c r="G221">
        <v>31.55</v>
      </c>
      <c r="I221" s="23" t="s">
        <v>224</v>
      </c>
      <c r="J221" s="9" t="s">
        <v>225</v>
      </c>
      <c r="K221" s="9" t="s">
        <v>226</v>
      </c>
      <c r="Q221" t="s">
        <v>176</v>
      </c>
      <c r="R221">
        <v>1.0931999999999999</v>
      </c>
    </row>
    <row r="222" spans="1:18" x14ac:dyDescent="0.4">
      <c r="A222">
        <v>10</v>
      </c>
      <c r="B222" t="s">
        <v>22</v>
      </c>
      <c r="D222">
        <v>2.73</v>
      </c>
      <c r="E222">
        <v>740.60199999999998</v>
      </c>
      <c r="G222">
        <v>44.405000000000001</v>
      </c>
      <c r="L222" s="23" t="s">
        <v>227</v>
      </c>
      <c r="M222" s="23" t="s">
        <v>228</v>
      </c>
      <c r="N222" s="9" t="s">
        <v>231</v>
      </c>
      <c r="O222" s="9"/>
      <c r="P222" s="9"/>
      <c r="Q222" t="s">
        <v>175</v>
      </c>
      <c r="R222">
        <v>1.1499999999999999</v>
      </c>
    </row>
    <row r="223" spans="1:18" x14ac:dyDescent="0.4">
      <c r="A223">
        <v>11</v>
      </c>
      <c r="B223" t="s">
        <v>24</v>
      </c>
      <c r="D223">
        <v>2.96</v>
      </c>
      <c r="E223">
        <v>702.51599999999996</v>
      </c>
      <c r="F223">
        <v>3649.5419999999999</v>
      </c>
      <c r="G223">
        <v>37.956000000000003</v>
      </c>
      <c r="H223">
        <f>E223/F223</f>
        <v>0.1924942910644678</v>
      </c>
      <c r="I223">
        <f>((H223-$J$212)/$I$212)</f>
        <v>3.8429679812433757</v>
      </c>
      <c r="J223">
        <f>(I223-IF(I220&gt;0,I220,0))</f>
        <v>0.28051159302968376</v>
      </c>
      <c r="K223">
        <f>J223*1.1</f>
        <v>0.30856275233265218</v>
      </c>
      <c r="L223">
        <f>AVERAGE(K223:K225)</f>
        <v>-1.5728159515523052E-16</v>
      </c>
      <c r="M223">
        <f>STDEV(K224:K225)</f>
        <v>0.32212653794144303</v>
      </c>
      <c r="N223" t="str">
        <f>_xlfn.CONCAT(ROUND(L223,1)," ± ",ROUND(M223,1))</f>
        <v>0 ± 0.3</v>
      </c>
      <c r="Q223" t="s">
        <v>174</v>
      </c>
      <c r="R223">
        <v>1.0482</v>
      </c>
    </row>
    <row r="224" spans="1:18" x14ac:dyDescent="0.4">
      <c r="A224">
        <v>12</v>
      </c>
      <c r="B224" t="s">
        <v>25</v>
      </c>
      <c r="D224">
        <v>2.94</v>
      </c>
      <c r="E224">
        <v>557.47</v>
      </c>
      <c r="F224">
        <v>3370.7379999999998</v>
      </c>
      <c r="G224">
        <v>33.710999999999999</v>
      </c>
      <c r="H224">
        <f t="shared" ref="H224:H228" si="72">E224/F224</f>
        <v>0.16538514711021743</v>
      </c>
      <c r="I224">
        <f t="shared" ref="I224:I228" si="73">((H224-$J$212)/$I$212)</f>
        <v>3.2151298104456316</v>
      </c>
      <c r="J224">
        <f>(I224-IF(I220&gt;0,I220,0))</f>
        <v>-0.34732657776806031</v>
      </c>
      <c r="K224">
        <f>J224*1.1</f>
        <v>-0.38205923554486637</v>
      </c>
      <c r="Q224" t="s">
        <v>173</v>
      </c>
      <c r="R224">
        <v>1.1053999999999999</v>
      </c>
    </row>
    <row r="225" spans="1:18" x14ac:dyDescent="0.4">
      <c r="A225">
        <v>13</v>
      </c>
      <c r="B225" t="s">
        <v>26</v>
      </c>
      <c r="D225">
        <v>2.95</v>
      </c>
      <c r="E225">
        <v>567.32500000000005</v>
      </c>
      <c r="F225">
        <v>3095.6170000000002</v>
      </c>
      <c r="G225">
        <v>28.39</v>
      </c>
      <c r="H225">
        <f t="shared" si="72"/>
        <v>0.18326718066220724</v>
      </c>
      <c r="I225">
        <f t="shared" si="73"/>
        <v>3.629271372952068</v>
      </c>
      <c r="J225">
        <f>(I225-IF(I220&gt;0,I220,0))</f>
        <v>6.6814984738376104E-2</v>
      </c>
      <c r="K225" s="30">
        <f>J225*1.1</f>
        <v>7.349648321221372E-2</v>
      </c>
      <c r="L225" s="25" t="s">
        <v>227</v>
      </c>
      <c r="M225" s="25" t="s">
        <v>228</v>
      </c>
      <c r="N225" s="26" t="s">
        <v>229</v>
      </c>
      <c r="O225" s="26" t="s">
        <v>230</v>
      </c>
      <c r="P225" s="26" t="s">
        <v>231</v>
      </c>
      <c r="Q225" t="s">
        <v>172</v>
      </c>
      <c r="R225" s="10">
        <v>1.0463</v>
      </c>
    </row>
    <row r="226" spans="1:18" x14ac:dyDescent="0.4">
      <c r="A226">
        <v>14</v>
      </c>
      <c r="B226" t="s">
        <v>27</v>
      </c>
      <c r="D226">
        <v>2.99</v>
      </c>
      <c r="E226">
        <v>5369.2089999999998</v>
      </c>
      <c r="F226">
        <v>3493.8159999999998</v>
      </c>
      <c r="G226">
        <v>306.75599999999997</v>
      </c>
      <c r="H226">
        <f t="shared" si="72"/>
        <v>1.5367749761292524</v>
      </c>
      <c r="I226">
        <f t="shared" si="73"/>
        <v>34.976032447393187</v>
      </c>
      <c r="J226">
        <f>(I226-IF(I220&gt;0,I220,0))</f>
        <v>31.413576059179494</v>
      </c>
      <c r="K226">
        <f>J226/R212*1.1</f>
        <v>31.859610607687113</v>
      </c>
      <c r="L226" s="27">
        <f>AVERAGE(K226:K228)</f>
        <v>30.840382571302666</v>
      </c>
      <c r="M226" s="27">
        <f>STDEV(K226:K228)</f>
        <v>2.0403902872855242</v>
      </c>
      <c r="N226" s="28">
        <f>L226/J220*100</f>
        <v>70.091778571142427</v>
      </c>
      <c r="O226" s="29">
        <f>M226/J223*100</f>
        <v>727.38180452656366</v>
      </c>
      <c r="P226" s="29" t="str">
        <f>_xlfn.CONCAT(ROUND(N226,1)," ± ",ROUND(O226,1))</f>
        <v>70.1 ± 727.4</v>
      </c>
      <c r="Q226" t="s">
        <v>171</v>
      </c>
      <c r="R226">
        <v>1.1154999999999999</v>
      </c>
    </row>
    <row r="227" spans="1:18" x14ac:dyDescent="0.4">
      <c r="A227">
        <v>15</v>
      </c>
      <c r="B227" t="s">
        <v>28</v>
      </c>
      <c r="D227">
        <v>3.01</v>
      </c>
      <c r="E227">
        <v>5105.1040000000003</v>
      </c>
      <c r="F227">
        <v>3699.4929999999999</v>
      </c>
      <c r="G227">
        <v>234.23</v>
      </c>
      <c r="H227">
        <f t="shared" si="72"/>
        <v>1.379946927862818</v>
      </c>
      <c r="I227">
        <f t="shared" si="73"/>
        <v>31.343950404539132</v>
      </c>
      <c r="J227">
        <f>(I227-IF(I220&gt;0,I220,0))</f>
        <v>27.781494016325439</v>
      </c>
      <c r="K227">
        <f>J227/R213*1.1</f>
        <v>28.491183496138344</v>
      </c>
      <c r="Q227" t="s">
        <v>170</v>
      </c>
      <c r="R227">
        <v>1.0873999999999999</v>
      </c>
    </row>
    <row r="228" spans="1:18" x14ac:dyDescent="0.4">
      <c r="A228">
        <v>16</v>
      </c>
      <c r="B228" t="s">
        <v>29</v>
      </c>
      <c r="D228">
        <v>3.01</v>
      </c>
      <c r="E228">
        <v>5486.9269999999997</v>
      </c>
      <c r="F228">
        <v>3352.0549999999998</v>
      </c>
      <c r="G228">
        <v>201.44</v>
      </c>
      <c r="H228">
        <f t="shared" si="72"/>
        <v>1.6368845379923658</v>
      </c>
      <c r="I228">
        <f t="shared" si="73"/>
        <v>37.294534437185682</v>
      </c>
      <c r="J228">
        <f>(I228-IF(I220&gt;0,I220,0))</f>
        <v>33.732078048971992</v>
      </c>
      <c r="K228" s="30">
        <f>J228/R214*1.1</f>
        <v>32.170353610082536</v>
      </c>
      <c r="Q228" t="s">
        <v>169</v>
      </c>
      <c r="R228">
        <v>1.0898000000000001</v>
      </c>
    </row>
    <row r="229" spans="1:18" x14ac:dyDescent="0.4">
      <c r="A229">
        <v>17</v>
      </c>
      <c r="B229" t="s">
        <v>22</v>
      </c>
      <c r="L229" s="23" t="s">
        <v>227</v>
      </c>
      <c r="M229" s="23" t="s">
        <v>228</v>
      </c>
      <c r="N229" s="9" t="s">
        <v>231</v>
      </c>
      <c r="Q229" t="s">
        <v>168</v>
      </c>
      <c r="R229">
        <v>1.0536000000000001</v>
      </c>
    </row>
    <row r="230" spans="1:18" x14ac:dyDescent="0.4">
      <c r="A230">
        <v>18</v>
      </c>
      <c r="B230" t="s">
        <v>182</v>
      </c>
      <c r="D230">
        <v>3</v>
      </c>
      <c r="E230">
        <v>519.14499999999998</v>
      </c>
      <c r="F230">
        <v>3889.819</v>
      </c>
      <c r="G230">
        <v>25.167999999999999</v>
      </c>
      <c r="H230">
        <f>E230/F230</f>
        <v>0.13346250815269295</v>
      </c>
      <c r="I230">
        <f>((H230-$J$212)/$I$212)</f>
        <v>2.4758128005115503</v>
      </c>
      <c r="J230">
        <f>(I230-IF(I220&gt;0,I220,0))</f>
        <v>-1.0866435877021416</v>
      </c>
      <c r="K230">
        <f t="shared" ref="K230:K235" si="74">J230/R215*1.1</f>
        <v>-1.1642231873695879</v>
      </c>
      <c r="L230">
        <f>AVERAGE(K230:K232)</f>
        <v>-1.418809859677238</v>
      </c>
      <c r="M230">
        <f>STDEV(K231:K232)</f>
        <v>0.35885216580731588</v>
      </c>
      <c r="N230" t="str">
        <f>_xlfn.CONCAT(ROUND(L230,1)," ± ",ROUND(M230,1))</f>
        <v>-1.4 ± 0.4</v>
      </c>
      <c r="Q230" t="s">
        <v>167</v>
      </c>
      <c r="R230" s="10">
        <v>1.1217999999999999</v>
      </c>
    </row>
    <row r="231" spans="1:18" x14ac:dyDescent="0.4">
      <c r="A231">
        <v>19</v>
      </c>
      <c r="B231" t="s">
        <v>181</v>
      </c>
      <c r="D231">
        <v>2.96</v>
      </c>
      <c r="E231">
        <v>363.11200000000002</v>
      </c>
      <c r="F231">
        <v>3657.8580000000002</v>
      </c>
      <c r="G231">
        <v>22.370999999999999</v>
      </c>
      <c r="H231">
        <f t="shared" ref="H231:H235" si="75">E231/F231</f>
        <v>9.9269025752229859E-2</v>
      </c>
      <c r="I231">
        <f t="shared" ref="I231:I235" si="76">((H231-$J$212)/$I$212)</f>
        <v>1.683903860865904</v>
      </c>
      <c r="J231">
        <f>(I231-IF(I220&gt;0,I220,0))</f>
        <v>-1.8785525273477879</v>
      </c>
      <c r="K231">
        <f t="shared" si="74"/>
        <v>-1.7998499957168947</v>
      </c>
      <c r="Q231" t="s">
        <v>166</v>
      </c>
      <c r="R231">
        <v>1.198</v>
      </c>
    </row>
    <row r="232" spans="1:18" x14ac:dyDescent="0.4">
      <c r="A232">
        <v>20</v>
      </c>
      <c r="B232" t="s">
        <v>180</v>
      </c>
      <c r="D232">
        <v>2.99</v>
      </c>
      <c r="E232">
        <v>458.94900000000001</v>
      </c>
      <c r="F232">
        <v>3596.3919999999998</v>
      </c>
      <c r="G232">
        <v>29.98</v>
      </c>
      <c r="H232">
        <f t="shared" si="75"/>
        <v>0.12761373065005149</v>
      </c>
      <c r="I232">
        <f t="shared" si="76"/>
        <v>2.3403571854298475</v>
      </c>
      <c r="J232">
        <f>(I232-IF(I220&gt;0,I220,0))</f>
        <v>-1.2220992027838444</v>
      </c>
      <c r="K232">
        <f t="shared" si="74"/>
        <v>-1.2923563959452307</v>
      </c>
      <c r="L232" s="23" t="s">
        <v>227</v>
      </c>
      <c r="M232" s="23" t="s">
        <v>228</v>
      </c>
      <c r="N232" s="9" t="s">
        <v>231</v>
      </c>
      <c r="Q232" t="s">
        <v>165</v>
      </c>
      <c r="R232">
        <v>1.1537999999999999</v>
      </c>
    </row>
    <row r="233" spans="1:18" x14ac:dyDescent="0.4">
      <c r="A233">
        <v>21</v>
      </c>
      <c r="B233" t="s">
        <v>179</v>
      </c>
      <c r="D233">
        <v>3.01</v>
      </c>
      <c r="E233">
        <v>570.94799999999998</v>
      </c>
      <c r="F233">
        <v>3827.8470000000002</v>
      </c>
      <c r="G233">
        <v>31.655999999999999</v>
      </c>
      <c r="H233">
        <f t="shared" si="75"/>
        <v>0.14915643180095756</v>
      </c>
      <c r="I233">
        <f t="shared" si="76"/>
        <v>2.8392785127669549</v>
      </c>
      <c r="J233">
        <f>(I233-IF(I220&gt;0,I220,0))</f>
        <v>-0.72317787544673706</v>
      </c>
      <c r="K233">
        <f t="shared" si="74"/>
        <v>-0.70585240726833265</v>
      </c>
      <c r="L233">
        <f>AVERAGE(K233:K235)</f>
        <v>-1.2091673122449225</v>
      </c>
      <c r="M233">
        <f>STDEV(K233:K235)</f>
        <v>0.43702101825519524</v>
      </c>
      <c r="N233" t="str">
        <f>_xlfn.CONCAT(ROUND(L233,1)," ± ",ROUND(M233,1))</f>
        <v>-1.2 ± 0.4</v>
      </c>
      <c r="Q233" t="s">
        <v>164</v>
      </c>
      <c r="R233">
        <v>1.1183000000000001</v>
      </c>
    </row>
    <row r="234" spans="1:18" x14ac:dyDescent="0.4">
      <c r="A234">
        <v>22</v>
      </c>
      <c r="B234" t="s">
        <v>178</v>
      </c>
      <c r="D234">
        <v>3.01</v>
      </c>
      <c r="E234">
        <v>416.827</v>
      </c>
      <c r="F234">
        <v>3623.2220000000002</v>
      </c>
      <c r="G234">
        <v>33.290999999999997</v>
      </c>
      <c r="H234">
        <f t="shared" si="75"/>
        <v>0.11504318531958571</v>
      </c>
      <c r="I234">
        <f t="shared" si="76"/>
        <v>2.0492278085845728</v>
      </c>
      <c r="J234">
        <f>(I234-IF(I220&gt;0,I220,0))</f>
        <v>-1.5132285796291192</v>
      </c>
      <c r="K234">
        <f t="shared" si="74"/>
        <v>-1.4923358773462716</v>
      </c>
      <c r="Q234" t="s">
        <v>163</v>
      </c>
      <c r="R234">
        <v>1.1448</v>
      </c>
    </row>
    <row r="235" spans="1:18" x14ac:dyDescent="0.4">
      <c r="A235">
        <v>23</v>
      </c>
      <c r="B235" t="s">
        <v>177</v>
      </c>
      <c r="D235">
        <v>2.99</v>
      </c>
      <c r="E235">
        <v>354.702</v>
      </c>
      <c r="F235">
        <v>3093.0410000000002</v>
      </c>
      <c r="G235">
        <v>21.018999999999998</v>
      </c>
      <c r="H235">
        <f t="shared" si="75"/>
        <v>0.11467743233924153</v>
      </c>
      <c r="I235">
        <f t="shared" si="76"/>
        <v>2.0407570991246708</v>
      </c>
      <c r="J235">
        <f>(I235-IF(I220&gt;0,I220,0))</f>
        <v>-1.5216992890890211</v>
      </c>
      <c r="K235">
        <f t="shared" si="74"/>
        <v>-1.4293136521201635</v>
      </c>
      <c r="L235" s="23"/>
      <c r="M235" s="23"/>
      <c r="N235" s="9"/>
      <c r="Q235" t="s">
        <v>162</v>
      </c>
      <c r="R235">
        <v>1.0492999999999999</v>
      </c>
    </row>
    <row r="236" spans="1:18" x14ac:dyDescent="0.4">
      <c r="A236">
        <v>24</v>
      </c>
      <c r="B236" t="s">
        <v>22</v>
      </c>
      <c r="L236" s="23" t="s">
        <v>227</v>
      </c>
      <c r="M236" s="23" t="s">
        <v>228</v>
      </c>
      <c r="N236" s="9" t="s">
        <v>231</v>
      </c>
      <c r="Q236" t="s">
        <v>161</v>
      </c>
      <c r="R236">
        <v>1.0704</v>
      </c>
    </row>
    <row r="237" spans="1:18" x14ac:dyDescent="0.4">
      <c r="A237">
        <v>25</v>
      </c>
      <c r="B237" t="s">
        <v>176</v>
      </c>
      <c r="D237">
        <v>3.02</v>
      </c>
      <c r="E237">
        <v>488.221</v>
      </c>
      <c r="F237">
        <v>3907.0450000000001</v>
      </c>
      <c r="G237">
        <v>22.158999999999999</v>
      </c>
      <c r="H237">
        <f>E237/F237</f>
        <v>0.12495914431494902</v>
      </c>
      <c r="I237">
        <f>((H237-$J$212)/$I$212)</f>
        <v>2.2788779062734092</v>
      </c>
      <c r="J237">
        <f>(I237-IF(I220&gt;0,I220,0))</f>
        <v>-1.2835784819402827</v>
      </c>
      <c r="K237">
        <f t="shared" ref="K237:K242" si="77">J237/R221*1.1</f>
        <v>-1.2915626876457291</v>
      </c>
      <c r="L237">
        <f>AVERAGE(K237:K239)</f>
        <v>-1.3813398850600997</v>
      </c>
      <c r="M237">
        <f>STDEV(K238:K239)</f>
        <v>0.40519554055716139</v>
      </c>
      <c r="N237" t="str">
        <f>_xlfn.CONCAT(ROUND(L237,1)," ± ",ROUND(M237,1))</f>
        <v>-1.4 ± 0.4</v>
      </c>
      <c r="Q237" t="s">
        <v>160</v>
      </c>
      <c r="R237">
        <v>1.1589</v>
      </c>
    </row>
    <row r="238" spans="1:18" x14ac:dyDescent="0.4">
      <c r="A238">
        <v>26</v>
      </c>
      <c r="B238" t="s">
        <v>175</v>
      </c>
      <c r="D238">
        <v>3.01</v>
      </c>
      <c r="E238">
        <v>370.47800000000001</v>
      </c>
      <c r="F238">
        <v>3594.5419999999999</v>
      </c>
      <c r="G238">
        <v>19.372</v>
      </c>
      <c r="H238">
        <f t="shared" ref="H238:H242" si="78">E238/F238</f>
        <v>0.10306681630093625</v>
      </c>
      <c r="I238">
        <f t="shared" ref="I238:I242" si="79">((H238-$J$212)/$I$212)</f>
        <v>1.7718593446390809</v>
      </c>
      <c r="J238">
        <f>(I238-IF(I220&gt;0,I220,0))</f>
        <v>-1.790597043574611</v>
      </c>
      <c r="K238">
        <f t="shared" si="77"/>
        <v>-1.7127449982018019</v>
      </c>
      <c r="Q238" t="s">
        <v>159</v>
      </c>
      <c r="R238">
        <v>1.0206</v>
      </c>
    </row>
    <row r="239" spans="1:18" x14ac:dyDescent="0.4">
      <c r="A239">
        <v>27</v>
      </c>
      <c r="B239" t="s">
        <v>174</v>
      </c>
      <c r="D239">
        <v>3.01</v>
      </c>
      <c r="E239">
        <v>478.702</v>
      </c>
      <c r="F239">
        <v>3586.0920000000001</v>
      </c>
      <c r="G239">
        <v>28.54</v>
      </c>
      <c r="H239">
        <f t="shared" si="78"/>
        <v>0.13348848830425991</v>
      </c>
      <c r="I239">
        <f t="shared" si="79"/>
        <v>2.4764144916185944</v>
      </c>
      <c r="J239">
        <f>(I239-IF(I220&gt;0,I220,0))</f>
        <v>-1.0860418965950975</v>
      </c>
      <c r="K239">
        <f t="shared" si="77"/>
        <v>-1.139711969332768</v>
      </c>
      <c r="L239" s="23" t="s">
        <v>227</v>
      </c>
      <c r="M239" s="23" t="s">
        <v>228</v>
      </c>
      <c r="N239" s="9" t="s">
        <v>231</v>
      </c>
      <c r="Q239" t="s">
        <v>158</v>
      </c>
      <c r="R239">
        <v>1.1289</v>
      </c>
    </row>
    <row r="240" spans="1:18" x14ac:dyDescent="0.4">
      <c r="A240">
        <v>28</v>
      </c>
      <c r="B240" t="s">
        <v>173</v>
      </c>
      <c r="D240">
        <v>2.99</v>
      </c>
      <c r="E240">
        <v>559.43799999999999</v>
      </c>
      <c r="F240">
        <v>3387.509</v>
      </c>
      <c r="G240">
        <v>47.508000000000003</v>
      </c>
      <c r="H240">
        <f t="shared" si="78"/>
        <v>0.16514731030972907</v>
      </c>
      <c r="I240">
        <f t="shared" si="79"/>
        <v>3.2096215943979765</v>
      </c>
      <c r="J240">
        <f>(I240-IF(I220&gt;0,I220,0))</f>
        <v>-0.35283479381571548</v>
      </c>
      <c r="K240">
        <f t="shared" si="77"/>
        <v>-0.35111115722569847</v>
      </c>
      <c r="L240">
        <f>AVERAGE(K240:K242)</f>
        <v>-0.71919064156624579</v>
      </c>
      <c r="M240">
        <f>STDEV(K240:K242)</f>
        <v>0.43740787244548912</v>
      </c>
      <c r="N240" t="str">
        <f>_xlfn.CONCAT(ROUND(L240,1)," ± ",ROUND(M240,1))</f>
        <v>-0.7 ± 0.4</v>
      </c>
      <c r="Q240" t="s">
        <v>157</v>
      </c>
      <c r="R240">
        <v>1.1950000000000001</v>
      </c>
    </row>
    <row r="241" spans="1:18" x14ac:dyDescent="0.4">
      <c r="A241">
        <v>29</v>
      </c>
      <c r="B241" t="s">
        <v>172</v>
      </c>
      <c r="D241">
        <v>2.94</v>
      </c>
      <c r="E241">
        <v>529.19100000000003</v>
      </c>
      <c r="F241">
        <v>3401.2429999999999</v>
      </c>
      <c r="G241">
        <v>19.821999999999999</v>
      </c>
      <c r="H241">
        <f t="shared" si="78"/>
        <v>0.15558753079388918</v>
      </c>
      <c r="I241">
        <f t="shared" si="79"/>
        <v>2.9882204872813638</v>
      </c>
      <c r="J241">
        <f>(I241-IF(I220&gt;0,I220,0))</f>
        <v>-0.57423590093232812</v>
      </c>
      <c r="K241">
        <f t="shared" si="77"/>
        <v>-0.60370781900560166</v>
      </c>
      <c r="Q241" t="s">
        <v>156</v>
      </c>
      <c r="R241">
        <v>1.1716</v>
      </c>
    </row>
    <row r="242" spans="1:18" x14ac:dyDescent="0.4">
      <c r="A242">
        <v>30</v>
      </c>
      <c r="B242" t="s">
        <v>171</v>
      </c>
      <c r="D242">
        <v>2.91</v>
      </c>
      <c r="E242">
        <v>481.14499999999998</v>
      </c>
      <c r="F242">
        <v>3767.2660000000001</v>
      </c>
      <c r="G242">
        <v>28.257999999999999</v>
      </c>
      <c r="H242">
        <f t="shared" si="78"/>
        <v>0.12771728887739808</v>
      </c>
      <c r="I242">
        <f t="shared" si="79"/>
        <v>2.3427555572905772</v>
      </c>
      <c r="J242">
        <f>(I242-IF(I220&gt;0,I220,0))</f>
        <v>-1.2197008309231148</v>
      </c>
      <c r="K242">
        <f t="shared" si="77"/>
        <v>-1.2027529484674373</v>
      </c>
      <c r="L242" s="23"/>
      <c r="M242" s="23"/>
      <c r="N242" s="9"/>
    </row>
    <row r="243" spans="1:18" x14ac:dyDescent="0.4">
      <c r="A243">
        <v>31</v>
      </c>
      <c r="B243" t="s">
        <v>22</v>
      </c>
      <c r="L243" s="23" t="s">
        <v>227</v>
      </c>
      <c r="M243" s="23" t="s">
        <v>228</v>
      </c>
      <c r="N243" s="9" t="s">
        <v>231</v>
      </c>
    </row>
    <row r="244" spans="1:18" x14ac:dyDescent="0.4">
      <c r="A244">
        <v>32</v>
      </c>
      <c r="B244" t="s">
        <v>170</v>
      </c>
      <c r="D244">
        <v>2.79</v>
      </c>
      <c r="E244">
        <v>512.68700000000001</v>
      </c>
      <c r="F244">
        <v>3791.8040000000001</v>
      </c>
      <c r="G244">
        <v>25.547999999999998</v>
      </c>
      <c r="H244">
        <f>E244/F244</f>
        <v>0.13520925659659624</v>
      </c>
      <c r="I244">
        <f>((H244-$J$212)/$I$212)</f>
        <v>2.5162668757016342</v>
      </c>
      <c r="J244">
        <f>(I244-IF(I220&gt;0,I220,0))</f>
        <v>-1.0461895125120577</v>
      </c>
      <c r="K244">
        <f>J244/R227*1.1</f>
        <v>-1.0583119953680924</v>
      </c>
      <c r="L244">
        <f>AVERAGE(K244:K246)</f>
        <v>-1.7571874595636803</v>
      </c>
      <c r="M244">
        <f>STDEV(K245:K246)</f>
        <v>0.24229792928837954</v>
      </c>
      <c r="N244" t="str">
        <f>_xlfn.CONCAT(ROUND(L244,1)," ± ",ROUND(M244,1))</f>
        <v>-1.8 ± 0.2</v>
      </c>
    </row>
    <row r="245" spans="1:18" x14ac:dyDescent="0.4">
      <c r="A245">
        <v>33</v>
      </c>
      <c r="B245" t="s">
        <v>169</v>
      </c>
      <c r="D245">
        <v>2.85</v>
      </c>
      <c r="E245">
        <v>308.45999999999998</v>
      </c>
      <c r="F245">
        <v>3719.279</v>
      </c>
      <c r="G245">
        <v>13.311</v>
      </c>
      <c r="H245">
        <f t="shared" ref="H245:H249" si="80">E245/F245</f>
        <v>8.2935429151725373E-2</v>
      </c>
      <c r="I245">
        <f t="shared" ref="I245:I249" si="81">((H245-$J$212)/$I$212)</f>
        <v>1.3056235496353035</v>
      </c>
      <c r="J245">
        <f>(I245-IF(I220&gt;0,I220,0))</f>
        <v>-2.2568328385783882</v>
      </c>
      <c r="K245">
        <f>J245/R228*1.1</f>
        <v>-2.2779557005287456</v>
      </c>
    </row>
    <row r="246" spans="1:18" x14ac:dyDescent="0.4">
      <c r="A246">
        <v>34</v>
      </c>
      <c r="B246" t="s">
        <v>168</v>
      </c>
      <c r="D246">
        <v>2.88</v>
      </c>
      <c r="E246">
        <v>483.14299999999997</v>
      </c>
      <c r="F246">
        <v>4814.875</v>
      </c>
      <c r="G246">
        <v>21.931000000000001</v>
      </c>
      <c r="H246">
        <f t="shared" si="80"/>
        <v>0.10034383031750564</v>
      </c>
      <c r="I246">
        <f t="shared" si="81"/>
        <v>1.7087959538573543</v>
      </c>
      <c r="J246">
        <f>(I246-IF(I220&gt;0,I220,0))</f>
        <v>-1.8536604343563376</v>
      </c>
      <c r="K246">
        <f>J246/R229*1.1</f>
        <v>-1.9352946827942021</v>
      </c>
      <c r="L246" s="23" t="s">
        <v>227</v>
      </c>
      <c r="M246" s="23" t="s">
        <v>228</v>
      </c>
      <c r="N246" s="9" t="s">
        <v>231</v>
      </c>
    </row>
    <row r="247" spans="1:18" x14ac:dyDescent="0.4">
      <c r="A247">
        <v>35</v>
      </c>
      <c r="B247" t="s">
        <v>167</v>
      </c>
      <c r="D247">
        <v>2.91</v>
      </c>
      <c r="E247">
        <v>720.69</v>
      </c>
      <c r="F247">
        <v>4565.7340000000004</v>
      </c>
      <c r="G247">
        <v>41.524000000000001</v>
      </c>
      <c r="H247">
        <f t="shared" si="80"/>
        <v>0.15784756624017079</v>
      </c>
      <c r="I247">
        <f t="shared" si="81"/>
        <v>3.0405621076189933</v>
      </c>
      <c r="J247">
        <f>(I247-IF(I220&gt;0,I220,0))</f>
        <v>-0.52189428059469867</v>
      </c>
      <c r="K247">
        <f t="shared" ref="K247:K249" si="82">J247/R230*1.1</f>
        <v>-0.51175228084700364</v>
      </c>
      <c r="L247">
        <f>AVERAGE(K247:K249)</f>
        <v>-1.6882267066211794</v>
      </c>
      <c r="M247">
        <f>STDEV(K247:K249)</f>
        <v>1.0423824447016252</v>
      </c>
      <c r="N247" t="str">
        <f>_xlfn.CONCAT(ROUND(L247,1)," ± ",ROUND(M247,1))</f>
        <v>-1.7 ± 1</v>
      </c>
    </row>
    <row r="248" spans="1:18" x14ac:dyDescent="0.4">
      <c r="A248">
        <v>36</v>
      </c>
      <c r="B248" t="s">
        <v>166</v>
      </c>
      <c r="D248">
        <v>2.91</v>
      </c>
      <c r="E248">
        <v>399.60599999999999</v>
      </c>
      <c r="F248">
        <v>4775.0600000000004</v>
      </c>
      <c r="G248">
        <v>20.385999999999999</v>
      </c>
      <c r="H248">
        <f t="shared" si="80"/>
        <v>8.3686068866150362E-2</v>
      </c>
      <c r="I248">
        <f t="shared" si="81"/>
        <v>1.3230080995136788</v>
      </c>
      <c r="J248">
        <f>(I248-IF(I220&gt;0,I220,0))</f>
        <v>-2.2394482887000131</v>
      </c>
      <c r="K248">
        <f t="shared" si="82"/>
        <v>-2.0562546891235516</v>
      </c>
    </row>
    <row r="249" spans="1:18" x14ac:dyDescent="0.4">
      <c r="A249">
        <v>37</v>
      </c>
      <c r="B249" t="s">
        <v>165</v>
      </c>
      <c r="D249">
        <v>2.93</v>
      </c>
      <c r="E249">
        <v>282.17</v>
      </c>
      <c r="F249">
        <v>4192.2870000000003</v>
      </c>
      <c r="G249">
        <v>10.632</v>
      </c>
      <c r="H249">
        <f t="shared" si="80"/>
        <v>6.7306937716811843E-2</v>
      </c>
      <c r="I249">
        <f t="shared" si="81"/>
        <v>0.94367322426230715</v>
      </c>
      <c r="J249">
        <f>(I249-IF(I220&gt;0,I220,0))</f>
        <v>-2.6187831639513846</v>
      </c>
      <c r="K249">
        <f t="shared" si="82"/>
        <v>-2.4966731498929828</v>
      </c>
      <c r="L249" s="23"/>
      <c r="M249" s="23"/>
      <c r="N249" s="9"/>
    </row>
    <row r="250" spans="1:18" x14ac:dyDescent="0.4">
      <c r="A250">
        <v>38</v>
      </c>
      <c r="B250" t="s">
        <v>22</v>
      </c>
      <c r="L250" s="23" t="s">
        <v>227</v>
      </c>
      <c r="M250" s="23" t="s">
        <v>228</v>
      </c>
      <c r="N250" s="9" t="s">
        <v>231</v>
      </c>
    </row>
    <row r="251" spans="1:18" x14ac:dyDescent="0.4">
      <c r="A251">
        <v>39</v>
      </c>
      <c r="B251" t="s">
        <v>164</v>
      </c>
      <c r="D251">
        <v>2.93</v>
      </c>
      <c r="E251">
        <v>633.702</v>
      </c>
      <c r="F251">
        <v>3883.3960000000002</v>
      </c>
      <c r="G251">
        <v>27.09</v>
      </c>
      <c r="H251">
        <f>E251/F251</f>
        <v>0.16318243104746463</v>
      </c>
      <c r="I251">
        <f>((H251-$J$212)/$I$212)</f>
        <v>3.1641156867256277</v>
      </c>
      <c r="J251">
        <f>(I251-IF(I220&gt;0,I220,0))</f>
        <v>-0.39834070148806422</v>
      </c>
      <c r="K251">
        <f>J251/R233*1.1</f>
        <v>-0.39182220480807534</v>
      </c>
      <c r="L251">
        <f>AVERAGE(K251:K253)</f>
        <v>-1.6104851037628654</v>
      </c>
      <c r="M251">
        <f>STDEV(K252:K253)</f>
        <v>0.27499676289353242</v>
      </c>
      <c r="N251" t="str">
        <f>_xlfn.CONCAT(ROUND(L251,1)," ± ",ROUND(M251,1))</f>
        <v>-1.6 ± 0.3</v>
      </c>
    </row>
    <row r="252" spans="1:18" x14ac:dyDescent="0.4">
      <c r="A252">
        <v>40</v>
      </c>
      <c r="B252" t="s">
        <v>163</v>
      </c>
      <c r="D252">
        <v>2.93</v>
      </c>
      <c r="E252">
        <v>427.72399999999999</v>
      </c>
      <c r="F252">
        <v>4786.0870000000004</v>
      </c>
      <c r="G252">
        <v>20.312999999999999</v>
      </c>
      <c r="H252">
        <f t="shared" ref="H252:H256" si="83">E252/F252</f>
        <v>8.9368204130012674E-2</v>
      </c>
      <c r="I252">
        <f t="shared" ref="I252:I260" si="84">((H252-$J$212)/$I$212)</f>
        <v>1.4546043393768464</v>
      </c>
      <c r="J252">
        <f>(I252-IF(I220&gt;0,I220,0))</f>
        <v>-2.1078520488368455</v>
      </c>
      <c r="K252">
        <f t="shared" ref="K252:K256" si="85">J252/R234*1.1</f>
        <v>-2.0253644773938944</v>
      </c>
    </row>
    <row r="253" spans="1:18" x14ac:dyDescent="0.4">
      <c r="A253">
        <v>41</v>
      </c>
      <c r="B253" t="s">
        <v>162</v>
      </c>
      <c r="D253">
        <v>2.96</v>
      </c>
      <c r="E253">
        <v>410.09</v>
      </c>
      <c r="F253">
        <v>5066.4480000000003</v>
      </c>
      <c r="G253">
        <v>16.683</v>
      </c>
      <c r="H253">
        <f t="shared" si="83"/>
        <v>8.0942309089129097E-2</v>
      </c>
      <c r="I253">
        <f t="shared" si="84"/>
        <v>1.2594635950313318</v>
      </c>
      <c r="J253">
        <f>(I253-IF(I220&gt;0,I220,0))</f>
        <v>-2.3029927931823604</v>
      </c>
      <c r="K253">
        <f t="shared" si="85"/>
        <v>-2.4142686290866262</v>
      </c>
      <c r="L253" s="23" t="s">
        <v>227</v>
      </c>
      <c r="M253" s="23" t="s">
        <v>228</v>
      </c>
      <c r="N253" s="9" t="s">
        <v>231</v>
      </c>
    </row>
    <row r="254" spans="1:18" x14ac:dyDescent="0.4">
      <c r="A254">
        <v>42</v>
      </c>
      <c r="B254" t="s">
        <v>161</v>
      </c>
      <c r="D254">
        <v>2.95</v>
      </c>
      <c r="E254">
        <v>531.80399999999997</v>
      </c>
      <c r="F254">
        <v>5114.0559999999996</v>
      </c>
      <c r="G254">
        <v>29.802</v>
      </c>
      <c r="H254">
        <f t="shared" si="83"/>
        <v>0.10398869312342297</v>
      </c>
      <c r="I254">
        <f t="shared" si="84"/>
        <v>1.793209685280883</v>
      </c>
      <c r="J254">
        <f>(I254-IF(I220&gt;0,I220,0))</f>
        <v>-1.7692467029328089</v>
      </c>
      <c r="K254">
        <f t="shared" si="85"/>
        <v>-1.8181720601887985</v>
      </c>
      <c r="L254">
        <f>AVERAGE(K254:K256)</f>
        <v>-1.7725370934610705</v>
      </c>
      <c r="M254">
        <f>STDEV(K254:K256)</f>
        <v>4.2817210456826779E-2</v>
      </c>
      <c r="N254" t="str">
        <f>_xlfn.CONCAT(ROUND(L254,1)," ± ",ROUND(M254,1))</f>
        <v>-1.8 ± 0</v>
      </c>
    </row>
    <row r="255" spans="1:18" x14ac:dyDescent="0.4">
      <c r="A255">
        <v>43</v>
      </c>
      <c r="B255" t="s">
        <v>160</v>
      </c>
      <c r="D255">
        <v>2.94</v>
      </c>
      <c r="E255">
        <v>490.41800000000001</v>
      </c>
      <c r="F255">
        <v>4902.3639999999996</v>
      </c>
      <c r="G255">
        <v>19.29</v>
      </c>
      <c r="H255">
        <f t="shared" si="83"/>
        <v>0.10003704335296197</v>
      </c>
      <c r="I255">
        <f t="shared" si="84"/>
        <v>1.7016908764351846</v>
      </c>
      <c r="J255">
        <f>(I255-IF(I220&gt;0,I220,0))</f>
        <v>-1.8607655117785074</v>
      </c>
      <c r="K255">
        <f t="shared" si="85"/>
        <v>-1.7661938587939929</v>
      </c>
    </row>
    <row r="256" spans="1:18" x14ac:dyDescent="0.4">
      <c r="A256">
        <v>44</v>
      </c>
      <c r="B256" t="s">
        <v>159</v>
      </c>
      <c r="D256">
        <v>2.99</v>
      </c>
      <c r="E256">
        <v>595.35400000000004</v>
      </c>
      <c r="F256">
        <v>5366.1989999999996</v>
      </c>
      <c r="G256">
        <v>27.510999999999999</v>
      </c>
      <c r="H256">
        <f t="shared" si="83"/>
        <v>0.11094519603167904</v>
      </c>
      <c r="I256">
        <f t="shared" si="84"/>
        <v>1.9543198283543568</v>
      </c>
      <c r="J256">
        <f>(I256-IF(I220&gt;0,I220,0))</f>
        <v>-1.6081365598593351</v>
      </c>
      <c r="K256">
        <f t="shared" si="85"/>
        <v>-1.7332453614004202</v>
      </c>
      <c r="L256" s="23"/>
      <c r="M256" s="23"/>
      <c r="N256" s="9"/>
    </row>
    <row r="257" spans="1:18" x14ac:dyDescent="0.4">
      <c r="A257">
        <v>45</v>
      </c>
      <c r="B257" t="s">
        <v>22</v>
      </c>
      <c r="L257" s="23" t="s">
        <v>227</v>
      </c>
      <c r="M257" s="23" t="s">
        <v>228</v>
      </c>
      <c r="N257" s="9" t="s">
        <v>231</v>
      </c>
    </row>
    <row r="258" spans="1:18" x14ac:dyDescent="0.4">
      <c r="A258">
        <v>46</v>
      </c>
      <c r="B258" t="s">
        <v>158</v>
      </c>
      <c r="D258">
        <v>3.03</v>
      </c>
      <c r="E258">
        <v>451.32799999999997</v>
      </c>
      <c r="F258">
        <v>5434.7240000000002</v>
      </c>
      <c r="G258">
        <v>17.690000000000001</v>
      </c>
      <c r="H258">
        <f t="shared" ref="H258:H260" si="86">E258/F258</f>
        <v>8.3045247559949673E-2</v>
      </c>
      <c r="I258">
        <f t="shared" si="84"/>
        <v>1.3081669050675451</v>
      </c>
      <c r="J258">
        <f>(I258-IF(I220&gt;0,I220,0))</f>
        <v>-2.2542894831461471</v>
      </c>
      <c r="K258">
        <f>J258/R239*1.1</f>
        <v>-2.1965793528751543</v>
      </c>
      <c r="L258">
        <f>AVERAGE(K258:K260)</f>
        <v>-2.2121187257253268</v>
      </c>
      <c r="M258">
        <f>STDEV(K259:K260)</f>
        <v>0.12507719036731876</v>
      </c>
      <c r="N258" t="str">
        <f>_xlfn.CONCAT(ROUND(L258,1)," ± ",ROUND(M258,1))</f>
        <v>-2.2 ± 0.1</v>
      </c>
    </row>
    <row r="259" spans="1:18" x14ac:dyDescent="0.4">
      <c r="A259">
        <v>47</v>
      </c>
      <c r="B259" t="s">
        <v>157</v>
      </c>
      <c r="D259">
        <v>3</v>
      </c>
      <c r="E259">
        <v>347.351</v>
      </c>
      <c r="F259">
        <v>4320.2219999999998</v>
      </c>
      <c r="G259">
        <v>17.248000000000001</v>
      </c>
      <c r="H259">
        <f t="shared" si="86"/>
        <v>8.0401192346134062E-2</v>
      </c>
      <c r="I259">
        <f t="shared" si="84"/>
        <v>1.246931522949551</v>
      </c>
      <c r="J259">
        <f>(I259-IF(I220&gt;0,I220,0))</f>
        <v>-2.3155248652641411</v>
      </c>
      <c r="K259">
        <f t="shared" ref="K259:K260" si="87">J259/R240*1.1</f>
        <v>-2.1314454826699207</v>
      </c>
    </row>
    <row r="260" spans="1:18" x14ac:dyDescent="0.4">
      <c r="A260">
        <v>48</v>
      </c>
      <c r="B260" t="s">
        <v>156</v>
      </c>
      <c r="D260">
        <v>2.97</v>
      </c>
      <c r="E260">
        <v>354.678</v>
      </c>
      <c r="F260">
        <v>4778.4709999999995</v>
      </c>
      <c r="G260">
        <v>13.382</v>
      </c>
      <c r="H260">
        <f t="shared" si="86"/>
        <v>7.4224160824665472E-2</v>
      </c>
      <c r="I260">
        <f t="shared" si="84"/>
        <v>1.1038736610729942</v>
      </c>
      <c r="J260">
        <f>(I260-IF(I220&gt;0,I220,0))</f>
        <v>-2.4585827271406977</v>
      </c>
      <c r="K260">
        <f t="shared" si="87"/>
        <v>-2.3083313416309044</v>
      </c>
      <c r="L260" s="23"/>
      <c r="M260" s="23"/>
      <c r="N260" s="9"/>
    </row>
    <row r="262" spans="1:18" x14ac:dyDescent="0.4">
      <c r="A262" s="15" t="s">
        <v>35</v>
      </c>
      <c r="B262" s="15"/>
    </row>
    <row r="263" spans="1:18" x14ac:dyDescent="0.4">
      <c r="I263" t="s">
        <v>216</v>
      </c>
      <c r="Q263" t="s">
        <v>191</v>
      </c>
      <c r="R263" t="s">
        <v>192</v>
      </c>
    </row>
    <row r="264" spans="1:18" x14ac:dyDescent="0.4">
      <c r="B264" t="s">
        <v>3</v>
      </c>
      <c r="C264" t="s">
        <v>4</v>
      </c>
      <c r="D264" t="s">
        <v>5</v>
      </c>
      <c r="E264" t="s">
        <v>6</v>
      </c>
      <c r="F264" t="s">
        <v>7</v>
      </c>
      <c r="G264" t="s">
        <v>8</v>
      </c>
      <c r="H264" t="s">
        <v>217</v>
      </c>
      <c r="I264" cm="1">
        <f t="array" ref="I264:J268">LINEST(H267:H271,C267:C271,1,1)</f>
        <v>4.8613647349190978E-2</v>
      </c>
      <c r="J264">
        <v>-1.2497581619302645E-2</v>
      </c>
      <c r="L264" s="20" t="s">
        <v>218</v>
      </c>
      <c r="Q264" t="s">
        <v>27</v>
      </c>
      <c r="R264">
        <v>1.0846</v>
      </c>
    </row>
    <row r="265" spans="1:18" x14ac:dyDescent="0.4">
      <c r="A265">
        <v>1</v>
      </c>
      <c r="B265" t="s">
        <v>12</v>
      </c>
      <c r="C265">
        <v>0</v>
      </c>
      <c r="D265">
        <v>4.3600000000000003</v>
      </c>
      <c r="E265">
        <v>3.8650000000000002</v>
      </c>
      <c r="F265">
        <v>2771.78</v>
      </c>
      <c r="G265">
        <v>10.58</v>
      </c>
      <c r="H265">
        <f>E265/F265</f>
        <v>1.3944108118248923E-3</v>
      </c>
      <c r="I265">
        <v>1.0707898408095445E-3</v>
      </c>
      <c r="J265">
        <v>1.0757894653915807E-2</v>
      </c>
      <c r="K265" t="s">
        <v>219</v>
      </c>
      <c r="L265" s="21">
        <f>IF(G268&gt;3,C268,IF(G269&gt;3,C269,IF(G270&gt;3,C270,IF(G271&gt;3,C271,C272))))</f>
        <v>0.8</v>
      </c>
      <c r="Q265" t="s">
        <v>28</v>
      </c>
      <c r="R265">
        <v>1.0726</v>
      </c>
    </row>
    <row r="266" spans="1:18" x14ac:dyDescent="0.4">
      <c r="A266">
        <v>2</v>
      </c>
      <c r="B266" t="s">
        <v>14</v>
      </c>
      <c r="C266">
        <v>0.04</v>
      </c>
      <c r="D266">
        <v>3.95</v>
      </c>
      <c r="E266">
        <v>33.152999999999999</v>
      </c>
      <c r="F266">
        <v>2613.6779999999999</v>
      </c>
      <c r="G266">
        <v>21.584</v>
      </c>
      <c r="H266">
        <f t="shared" ref="H266:H272" si="88">E266/F266</f>
        <v>1.2684424018566939E-2</v>
      </c>
      <c r="I266">
        <v>0.99854661166940628</v>
      </c>
      <c r="J266">
        <v>1.8136537502151426E-2</v>
      </c>
      <c r="K266" t="s">
        <v>220</v>
      </c>
      <c r="L266" s="22">
        <f>IF(G268&gt;10,C268,IF(G269&gt;10,C269,IF(G270&gt;10,C270,IF(G271&gt;10,C271,C272))))</f>
        <v>0.8</v>
      </c>
      <c r="Q266" t="s">
        <v>29</v>
      </c>
      <c r="R266">
        <v>1.1534</v>
      </c>
    </row>
    <row r="267" spans="1:18" x14ac:dyDescent="0.4">
      <c r="A267">
        <v>3</v>
      </c>
      <c r="B267" t="s">
        <v>15</v>
      </c>
      <c r="C267">
        <v>0.2</v>
      </c>
      <c r="D267">
        <v>3.96</v>
      </c>
      <c r="E267">
        <v>27.823</v>
      </c>
      <c r="F267">
        <v>2704.4110000000001</v>
      </c>
      <c r="G267">
        <v>25.219000000000001</v>
      </c>
      <c r="H267">
        <f t="shared" si="88"/>
        <v>1.0288007259251645E-2</v>
      </c>
      <c r="I267">
        <v>2061.1420719089915</v>
      </c>
      <c r="J267">
        <v>3</v>
      </c>
      <c r="Q267" t="s">
        <v>182</v>
      </c>
      <c r="R267">
        <v>1.0266999999999999</v>
      </c>
    </row>
    <row r="268" spans="1:18" x14ac:dyDescent="0.4">
      <c r="A268">
        <v>4</v>
      </c>
      <c r="B268" t="s">
        <v>17</v>
      </c>
      <c r="C268">
        <v>0.8</v>
      </c>
      <c r="D268">
        <v>4.01</v>
      </c>
      <c r="E268">
        <v>102.274</v>
      </c>
      <c r="F268">
        <v>2633.712</v>
      </c>
      <c r="G268">
        <v>15.010999999999999</v>
      </c>
      <c r="H268">
        <f t="shared" si="88"/>
        <v>3.883264381223156E-2</v>
      </c>
      <c r="I268">
        <v>0.67797969096073007</v>
      </c>
      <c r="J268">
        <v>9.8680197770083526E-4</v>
      </c>
      <c r="Q268" t="s">
        <v>181</v>
      </c>
      <c r="R268">
        <v>1.1480999999999999</v>
      </c>
    </row>
    <row r="269" spans="1:18" x14ac:dyDescent="0.4">
      <c r="A269">
        <v>5</v>
      </c>
      <c r="B269" t="s">
        <v>18</v>
      </c>
      <c r="C269">
        <v>2</v>
      </c>
      <c r="D269">
        <v>4.01</v>
      </c>
      <c r="E269">
        <v>181.63900000000001</v>
      </c>
      <c r="F269">
        <v>2798.0030000000002</v>
      </c>
      <c r="G269">
        <v>51.582999999999998</v>
      </c>
      <c r="H269">
        <f t="shared" si="88"/>
        <v>6.4917371425262951E-2</v>
      </c>
      <c r="Q269" t="s">
        <v>180</v>
      </c>
      <c r="R269">
        <v>1.0402</v>
      </c>
    </row>
    <row r="270" spans="1:18" x14ac:dyDescent="0.4">
      <c r="A270">
        <v>6</v>
      </c>
      <c r="B270" t="s">
        <v>19</v>
      </c>
      <c r="C270">
        <v>10</v>
      </c>
      <c r="D270">
        <v>3.76</v>
      </c>
      <c r="E270">
        <v>1061.191</v>
      </c>
      <c r="F270">
        <v>2309.1799999999998</v>
      </c>
      <c r="G270">
        <v>199.208</v>
      </c>
      <c r="H270">
        <f t="shared" si="88"/>
        <v>0.45955317472003054</v>
      </c>
      <c r="Q270" t="s">
        <v>179</v>
      </c>
      <c r="R270">
        <v>1.127</v>
      </c>
    </row>
    <row r="271" spans="1:18" x14ac:dyDescent="0.4">
      <c r="A271">
        <v>7</v>
      </c>
      <c r="B271" t="s">
        <v>20</v>
      </c>
      <c r="C271">
        <v>20</v>
      </c>
      <c r="D271">
        <v>3.84</v>
      </c>
      <c r="E271">
        <v>2006.837</v>
      </c>
      <c r="F271">
        <v>2072.8119999999999</v>
      </c>
      <c r="G271">
        <v>1276.376</v>
      </c>
      <c r="H271">
        <f t="shared" si="88"/>
        <v>0.96817125721001229</v>
      </c>
      <c r="I271" s="23" t="s">
        <v>221</v>
      </c>
      <c r="J271" s="23" t="s">
        <v>222</v>
      </c>
      <c r="K271" s="9" t="s">
        <v>194</v>
      </c>
      <c r="O271" s="24" t="s">
        <v>223</v>
      </c>
      <c r="Q271" t="s">
        <v>178</v>
      </c>
      <c r="R271">
        <v>1.1153999999999999</v>
      </c>
    </row>
    <row r="272" spans="1:18" x14ac:dyDescent="0.4">
      <c r="A272">
        <v>8</v>
      </c>
      <c r="B272" t="s">
        <v>21</v>
      </c>
      <c r="C272">
        <v>40</v>
      </c>
      <c r="D272">
        <v>3.92</v>
      </c>
      <c r="E272">
        <v>4301.4189999999999</v>
      </c>
      <c r="F272">
        <v>1703.3009999999999</v>
      </c>
      <c r="G272">
        <v>188.24700000000001</v>
      </c>
      <c r="H272">
        <f t="shared" si="88"/>
        <v>2.5253428489738456</v>
      </c>
      <c r="I272">
        <f>AVERAGE(I275:I277)</f>
        <v>0.56211471180453332</v>
      </c>
      <c r="J272">
        <v>22</v>
      </c>
      <c r="Q272" t="s">
        <v>177</v>
      </c>
      <c r="R272">
        <v>1.1711</v>
      </c>
    </row>
    <row r="273" spans="1:18" x14ac:dyDescent="0.4">
      <c r="A273">
        <v>9</v>
      </c>
      <c r="B273" t="s">
        <v>22</v>
      </c>
      <c r="D273">
        <v>3.73</v>
      </c>
      <c r="E273">
        <v>4.9820000000000002</v>
      </c>
      <c r="G273">
        <v>2.5840000000000001</v>
      </c>
      <c r="I273" s="23" t="s">
        <v>224</v>
      </c>
      <c r="J273" s="9" t="s">
        <v>225</v>
      </c>
      <c r="K273" s="9" t="s">
        <v>226</v>
      </c>
      <c r="Q273" t="s">
        <v>176</v>
      </c>
      <c r="R273">
        <v>1.0931999999999999</v>
      </c>
    </row>
    <row r="274" spans="1:18" x14ac:dyDescent="0.4">
      <c r="A274">
        <v>10</v>
      </c>
      <c r="B274" t="s">
        <v>22</v>
      </c>
      <c r="D274">
        <v>4.01</v>
      </c>
      <c r="E274">
        <v>11.974</v>
      </c>
      <c r="G274">
        <v>4.9800000000000004</v>
      </c>
      <c r="L274" s="23" t="s">
        <v>227</v>
      </c>
      <c r="M274" s="23" t="s">
        <v>228</v>
      </c>
      <c r="N274" s="9" t="s">
        <v>231</v>
      </c>
      <c r="O274" s="9"/>
      <c r="P274" s="9"/>
      <c r="Q274" t="s">
        <v>175</v>
      </c>
      <c r="R274">
        <v>1.1499999999999999</v>
      </c>
    </row>
    <row r="275" spans="1:18" x14ac:dyDescent="0.4">
      <c r="A275">
        <v>11</v>
      </c>
      <c r="B275" t="s">
        <v>24</v>
      </c>
      <c r="D275">
        <v>4.13</v>
      </c>
      <c r="E275">
        <v>13.965999999999999</v>
      </c>
      <c r="F275">
        <v>802.61800000000005</v>
      </c>
      <c r="G275">
        <v>5.298</v>
      </c>
      <c r="H275">
        <f>E275/F275</f>
        <v>1.7400556678270358E-2</v>
      </c>
      <c r="I275">
        <f>((H275-$J$264)/$I$264)</f>
        <v>0.61501532857255492</v>
      </c>
      <c r="J275">
        <f>(I275-IF(I272&gt;0,I272,0))</f>
        <v>5.2900616768021602E-2</v>
      </c>
      <c r="K275">
        <f>J275*1.1</f>
        <v>5.8190678444823764E-2</v>
      </c>
      <c r="L275">
        <f>AVERAGE(K275:K277)</f>
        <v>0</v>
      </c>
      <c r="M275">
        <f>STDEV(K276:K277)</f>
        <v>6.725261025307451E-2</v>
      </c>
      <c r="N275" t="str">
        <f>_xlfn.CONCAT(ROUND(L275,1)," ± ",ROUND(M275,1))</f>
        <v>0 ± 0.1</v>
      </c>
      <c r="Q275" t="s">
        <v>174</v>
      </c>
      <c r="R275">
        <v>1.0482</v>
      </c>
    </row>
    <row r="276" spans="1:18" x14ac:dyDescent="0.4">
      <c r="A276">
        <v>12</v>
      </c>
      <c r="B276" t="s">
        <v>25</v>
      </c>
      <c r="D276">
        <v>4.09</v>
      </c>
      <c r="E276">
        <v>16.259</v>
      </c>
      <c r="F276">
        <v>1039.268</v>
      </c>
      <c r="G276">
        <v>5.3170000000000002</v>
      </c>
      <c r="H276">
        <f t="shared" ref="H276:H280" si="89">E276/F276</f>
        <v>1.5644665283641949E-2</v>
      </c>
      <c r="I276">
        <f t="shared" ref="I276:I280" si="90">((H276-$J$264)/$I$264)</f>
        <v>0.57889601865910878</v>
      </c>
      <c r="J276">
        <f>(I276-IF(I272&gt;0,I272,0))</f>
        <v>1.6781306854575462E-2</v>
      </c>
      <c r="K276">
        <f>J276*1.1</f>
        <v>1.845943754003301E-2</v>
      </c>
      <c r="Q276" t="s">
        <v>173</v>
      </c>
      <c r="R276">
        <v>1.1053999999999999</v>
      </c>
    </row>
    <row r="277" spans="1:18" x14ac:dyDescent="0.4">
      <c r="A277">
        <v>13</v>
      </c>
      <c r="B277" t="s">
        <v>26</v>
      </c>
      <c r="D277">
        <v>4.16</v>
      </c>
      <c r="E277">
        <v>11.507</v>
      </c>
      <c r="F277">
        <v>1005.736</v>
      </c>
      <c r="G277">
        <v>4.6109999999999998</v>
      </c>
      <c r="H277">
        <f t="shared" si="89"/>
        <v>1.144137228855286E-2</v>
      </c>
      <c r="I277">
        <f t="shared" si="90"/>
        <v>0.4924327881819362</v>
      </c>
      <c r="J277">
        <f>(I277-IF(I272&gt;0,I272,0))</f>
        <v>-6.9681923622597119E-2</v>
      </c>
      <c r="K277" s="30">
        <f>J277*1.1</f>
        <v>-7.665011598485684E-2</v>
      </c>
      <c r="L277" s="25" t="s">
        <v>227</v>
      </c>
      <c r="M277" s="25" t="s">
        <v>228</v>
      </c>
      <c r="N277" s="26" t="s">
        <v>229</v>
      </c>
      <c r="O277" s="26" t="s">
        <v>230</v>
      </c>
      <c r="P277" s="26" t="s">
        <v>231</v>
      </c>
      <c r="Q277" t="s">
        <v>172</v>
      </c>
      <c r="R277" s="10">
        <v>1.0463</v>
      </c>
    </row>
    <row r="278" spans="1:18" x14ac:dyDescent="0.4">
      <c r="A278">
        <v>14</v>
      </c>
      <c r="B278" t="s">
        <v>27</v>
      </c>
      <c r="D278">
        <v>4.2</v>
      </c>
      <c r="E278">
        <v>735.50099999999998</v>
      </c>
      <c r="F278">
        <v>860.02</v>
      </c>
      <c r="G278">
        <v>148.767</v>
      </c>
      <c r="H278">
        <f t="shared" si="89"/>
        <v>0.85521383223645964</v>
      </c>
      <c r="I278">
        <f t="shared" si="90"/>
        <v>17.849132109405542</v>
      </c>
      <c r="J278">
        <f>(I278-IF(I272&gt;0,I272,0))</f>
        <v>17.287017397601009</v>
      </c>
      <c r="K278">
        <f>J278/R264*1.1</f>
        <v>17.532472005680539</v>
      </c>
      <c r="L278" s="27">
        <f>AVERAGE(K278:K280)</f>
        <v>16.212003219029032</v>
      </c>
      <c r="M278" s="27">
        <f>STDEV(K278:K280)</f>
        <v>1.5196947547320141</v>
      </c>
      <c r="N278" s="28">
        <f>L278/J272*100</f>
        <v>73.690923722859239</v>
      </c>
      <c r="O278" s="29">
        <f>M278/J275*100</f>
        <v>2872.7354189387615</v>
      </c>
      <c r="P278" s="29" t="str">
        <f>_xlfn.CONCAT(ROUND(N278,1)," ± ",ROUND(O278,1))</f>
        <v>73.7 ± 2872.7</v>
      </c>
      <c r="Q278" t="s">
        <v>171</v>
      </c>
      <c r="R278">
        <v>1.1154999999999999</v>
      </c>
    </row>
    <row r="279" spans="1:18" x14ac:dyDescent="0.4">
      <c r="A279">
        <v>15</v>
      </c>
      <c r="B279" t="s">
        <v>28</v>
      </c>
      <c r="D279">
        <v>4.2300000000000004</v>
      </c>
      <c r="E279">
        <v>849.178</v>
      </c>
      <c r="F279">
        <v>1205.2239999999999</v>
      </c>
      <c r="G279">
        <v>308.315</v>
      </c>
      <c r="H279">
        <f t="shared" si="89"/>
        <v>0.70458105713128849</v>
      </c>
      <c r="I279">
        <f t="shared" si="90"/>
        <v>14.750562400714925</v>
      </c>
      <c r="J279">
        <f>(I279-IF(I272&gt;0,I272,0))</f>
        <v>14.188447688910392</v>
      </c>
      <c r="K279">
        <f>J279/R265*1.1</f>
        <v>14.550897312885914</v>
      </c>
      <c r="Q279" t="s">
        <v>170</v>
      </c>
      <c r="R279">
        <v>1.0873999999999999</v>
      </c>
    </row>
    <row r="280" spans="1:18" x14ac:dyDescent="0.4">
      <c r="A280">
        <v>16</v>
      </c>
      <c r="B280" t="s">
        <v>29</v>
      </c>
      <c r="D280">
        <v>4.2300000000000004</v>
      </c>
      <c r="E280">
        <v>818.89599999999996</v>
      </c>
      <c r="F280">
        <v>953.78300000000002</v>
      </c>
      <c r="G280">
        <v>120.53700000000001</v>
      </c>
      <c r="H280">
        <f t="shared" si="89"/>
        <v>0.8585768460960197</v>
      </c>
      <c r="I280">
        <f t="shared" si="90"/>
        <v>17.918310499486083</v>
      </c>
      <c r="J280">
        <f>(I280-IF(I272&gt;0,I272,0))</f>
        <v>17.35619578768155</v>
      </c>
      <c r="K280" s="30">
        <f>J280/R266*1.1</f>
        <v>16.552640338520639</v>
      </c>
      <c r="Q280" t="s">
        <v>169</v>
      </c>
      <c r="R280">
        <v>1.0898000000000001</v>
      </c>
    </row>
    <row r="281" spans="1:18" x14ac:dyDescent="0.4">
      <c r="A281">
        <v>17</v>
      </c>
      <c r="B281" t="s">
        <v>22</v>
      </c>
      <c r="L281" s="23" t="s">
        <v>227</v>
      </c>
      <c r="M281" s="23" t="s">
        <v>228</v>
      </c>
      <c r="N281" s="9" t="s">
        <v>231</v>
      </c>
      <c r="Q281" t="s">
        <v>168</v>
      </c>
      <c r="R281">
        <v>1.0536000000000001</v>
      </c>
    </row>
    <row r="282" spans="1:18" x14ac:dyDescent="0.4">
      <c r="A282">
        <v>18</v>
      </c>
      <c r="B282" t="s">
        <v>182</v>
      </c>
      <c r="D282">
        <v>4.2300000000000004</v>
      </c>
      <c r="E282">
        <v>14.122999999999999</v>
      </c>
      <c r="F282">
        <v>1575.2460000000001</v>
      </c>
      <c r="G282">
        <v>2.9129999999999998</v>
      </c>
      <c r="H282">
        <f>E282/F282</f>
        <v>8.9655837881829244E-3</v>
      </c>
      <c r="I282">
        <f>((H282-$J$264)/$I$264)</f>
        <v>0.4415049390002776</v>
      </c>
      <c r="J282">
        <f>(I282-IF(I272&gt;0,I272,0))</f>
        <v>-0.12060977280425572</v>
      </c>
      <c r="K282">
        <f t="shared" ref="K282:K287" si="91">J282/R267*1.1</f>
        <v>-0.12922056110322519</v>
      </c>
      <c r="L282">
        <f>AVERAGE(K282:K284)</f>
        <v>-0.10631043016230272</v>
      </c>
      <c r="M282">
        <f>STDEV(K283:K284)</f>
        <v>7.4447703067827706E-2</v>
      </c>
      <c r="N282" t="str">
        <f>_xlfn.CONCAT(ROUND(L282,1)," ± ",ROUND(M282,1))</f>
        <v>-0.1 ± 0.1</v>
      </c>
      <c r="Q282" t="s">
        <v>167</v>
      </c>
      <c r="R282" s="10">
        <v>1.1217999999999999</v>
      </c>
    </row>
    <row r="283" spans="1:18" x14ac:dyDescent="0.4">
      <c r="A283">
        <v>19</v>
      </c>
      <c r="B283" t="s">
        <v>181</v>
      </c>
      <c r="D283">
        <v>4.22</v>
      </c>
      <c r="E283">
        <v>11.391</v>
      </c>
      <c r="F283">
        <v>1550.8689999999999</v>
      </c>
      <c r="G283">
        <v>2.766</v>
      </c>
      <c r="H283">
        <f t="shared" ref="H283:H287" si="92">E283/F283</f>
        <v>7.3449143673643622E-3</v>
      </c>
      <c r="I283">
        <f t="shared" ref="I283:I287" si="93">((H283-$J$264)/$I$264)</f>
        <v>0.40816719313691291</v>
      </c>
      <c r="J283">
        <f>(I283-IF(I272&gt;0,I272,0))</f>
        <v>-0.15394751866762041</v>
      </c>
      <c r="K283">
        <f t="shared" si="91"/>
        <v>-0.14749784037486499</v>
      </c>
      <c r="Q283" t="s">
        <v>166</v>
      </c>
      <c r="R283">
        <v>1.198</v>
      </c>
    </row>
    <row r="284" spans="1:18" x14ac:dyDescent="0.4">
      <c r="A284">
        <v>20</v>
      </c>
      <c r="B284" t="s">
        <v>180</v>
      </c>
      <c r="D284">
        <v>4.25</v>
      </c>
      <c r="E284">
        <v>15</v>
      </c>
      <c r="F284">
        <v>1163.846</v>
      </c>
      <c r="G284">
        <v>3.9060000000000001</v>
      </c>
      <c r="H284">
        <f t="shared" si="92"/>
        <v>1.2888303091646146E-2</v>
      </c>
      <c r="I284">
        <f t="shared" si="93"/>
        <v>0.52219666894364924</v>
      </c>
      <c r="J284">
        <f>(I284-IF(I272&gt;0,I272,0))</f>
        <v>-3.9918042860884073E-2</v>
      </c>
      <c r="K284">
        <f t="shared" si="91"/>
        <v>-4.2212889008817998E-2</v>
      </c>
      <c r="L284" s="23" t="s">
        <v>227</v>
      </c>
      <c r="M284" s="23" t="s">
        <v>228</v>
      </c>
      <c r="N284" s="9" t="s">
        <v>231</v>
      </c>
      <c r="Q284" t="s">
        <v>165</v>
      </c>
      <c r="R284">
        <v>1.1537999999999999</v>
      </c>
    </row>
    <row r="285" spans="1:18" x14ac:dyDescent="0.4">
      <c r="A285">
        <v>21</v>
      </c>
      <c r="B285" t="s">
        <v>179</v>
      </c>
      <c r="D285">
        <v>4.28</v>
      </c>
      <c r="E285">
        <v>27.969000000000001</v>
      </c>
      <c r="F285">
        <v>1084.067</v>
      </c>
      <c r="G285">
        <v>5.6</v>
      </c>
      <c r="H285">
        <f t="shared" si="92"/>
        <v>2.58000658630878E-2</v>
      </c>
      <c r="I285">
        <f t="shared" si="93"/>
        <v>0.78779621712600811</v>
      </c>
      <c r="J285">
        <f>(I285-IF(I272&gt;0,I272,0))</f>
        <v>0.2256815053214748</v>
      </c>
      <c r="K285">
        <f t="shared" si="91"/>
        <v>0.2202747611833383</v>
      </c>
      <c r="L285">
        <f>AVERAGE(K285:K287)</f>
        <v>-4.6508038096827742E-2</v>
      </c>
      <c r="M285">
        <f>STDEV(K285:K287)</f>
        <v>0.23404978641123686</v>
      </c>
      <c r="N285" t="str">
        <f>_xlfn.CONCAT(ROUND(L285,1)," ± ",ROUND(M285,1))</f>
        <v>0 ± 0.2</v>
      </c>
      <c r="Q285" t="s">
        <v>164</v>
      </c>
      <c r="R285">
        <v>1.1183000000000001</v>
      </c>
    </row>
    <row r="286" spans="1:18" x14ac:dyDescent="0.4">
      <c r="A286">
        <v>22</v>
      </c>
      <c r="B286" t="s">
        <v>178</v>
      </c>
      <c r="D286">
        <v>4.3899999999999997</v>
      </c>
      <c r="E286">
        <v>4.3</v>
      </c>
      <c r="F286">
        <v>1044.51</v>
      </c>
      <c r="G286">
        <v>1.6319999999999999</v>
      </c>
      <c r="H286">
        <f t="shared" si="92"/>
        <v>4.1167628840317466E-3</v>
      </c>
      <c r="I286">
        <f t="shared" si="93"/>
        <v>0.34176297005640915</v>
      </c>
      <c r="J286">
        <f>(I286-IF(I272&gt;0,I272,0))</f>
        <v>-0.22035174174812416</v>
      </c>
      <c r="K286">
        <f t="shared" si="91"/>
        <v>-0.21730941000801202</v>
      </c>
      <c r="Q286" t="s">
        <v>163</v>
      </c>
      <c r="R286">
        <v>1.1448</v>
      </c>
    </row>
    <row r="287" spans="1:18" x14ac:dyDescent="0.4">
      <c r="A287">
        <v>23</v>
      </c>
      <c r="B287" t="s">
        <v>177</v>
      </c>
      <c r="D287">
        <v>4.24</v>
      </c>
      <c r="E287">
        <v>7.6040000000000001</v>
      </c>
      <c r="F287">
        <v>1020.096</v>
      </c>
      <c r="G287">
        <v>2.383</v>
      </c>
      <c r="H287">
        <f t="shared" si="92"/>
        <v>7.454200388982998E-3</v>
      </c>
      <c r="I287">
        <f t="shared" si="93"/>
        <v>0.41041524543452468</v>
      </c>
      <c r="J287">
        <f>(I287-IF(I272&gt;0,I272,0))</f>
        <v>-0.15169946637000864</v>
      </c>
      <c r="K287">
        <f t="shared" si="91"/>
        <v>-0.14248946546580951</v>
      </c>
      <c r="L287" s="23"/>
      <c r="M287" s="23"/>
      <c r="N287" s="9"/>
      <c r="Q287" t="s">
        <v>162</v>
      </c>
      <c r="R287">
        <v>1.0492999999999999</v>
      </c>
    </row>
    <row r="288" spans="1:18" x14ac:dyDescent="0.4">
      <c r="A288">
        <v>24</v>
      </c>
      <c r="B288" t="s">
        <v>22</v>
      </c>
      <c r="L288" s="23" t="s">
        <v>227</v>
      </c>
      <c r="M288" s="23" t="s">
        <v>228</v>
      </c>
      <c r="N288" s="9" t="s">
        <v>231</v>
      </c>
      <c r="Q288" t="s">
        <v>161</v>
      </c>
      <c r="R288">
        <v>1.0704</v>
      </c>
    </row>
    <row r="289" spans="1:18" x14ac:dyDescent="0.4">
      <c r="A289">
        <v>25</v>
      </c>
      <c r="B289" t="s">
        <v>176</v>
      </c>
      <c r="D289">
        <v>4.2300000000000004</v>
      </c>
      <c r="E289">
        <v>16.224</v>
      </c>
      <c r="F289">
        <v>1051.3510000000001</v>
      </c>
      <c r="G289">
        <v>2.7930000000000001</v>
      </c>
      <c r="H289">
        <f>E289/F289</f>
        <v>1.543157328047436E-2</v>
      </c>
      <c r="I289">
        <f>((H289-$J$264)/$I$264)</f>
        <v>0.57451264043535699</v>
      </c>
      <c r="J289">
        <f>(I289-IF(I272&gt;0,I272,0))</f>
        <v>1.2397928630823674E-2</v>
      </c>
      <c r="K289">
        <f t="shared" ref="K289:K294" si="94">J289/R273*1.1</f>
        <v>1.2475047103829164E-2</v>
      </c>
      <c r="L289">
        <f>AVERAGE(K289:K291)</f>
        <v>0.13047913809563566</v>
      </c>
      <c r="M289">
        <f>STDEV(K290:K291)</f>
        <v>0.10705933300041154</v>
      </c>
      <c r="N289" t="str">
        <f>_xlfn.CONCAT(ROUND(L289,1)," ± ",ROUND(M289,1))</f>
        <v>0.1 ± 0.1</v>
      </c>
      <c r="Q289" t="s">
        <v>160</v>
      </c>
      <c r="R289">
        <v>1.1589</v>
      </c>
    </row>
    <row r="290" spans="1:18" x14ac:dyDescent="0.4">
      <c r="A290">
        <v>26</v>
      </c>
      <c r="B290" t="s">
        <v>175</v>
      </c>
      <c r="D290">
        <v>4.25</v>
      </c>
      <c r="E290">
        <v>21.335999999999999</v>
      </c>
      <c r="F290">
        <v>1035.1510000000001</v>
      </c>
      <c r="G290">
        <v>15.61</v>
      </c>
      <c r="H290">
        <f t="shared" ref="H290:H294" si="95">E290/F290</f>
        <v>2.0611485667308437E-2</v>
      </c>
      <c r="I290">
        <f t="shared" ref="I290:I294" si="96">((H290-$J$264)/$I$264)</f>
        <v>0.68106527882570156</v>
      </c>
      <c r="J290">
        <f>(I290-IF(I272&gt;0,I272,0))</f>
        <v>0.11895056702116824</v>
      </c>
      <c r="K290">
        <f t="shared" si="94"/>
        <v>0.1137788032376392</v>
      </c>
      <c r="Q290" t="s">
        <v>159</v>
      </c>
      <c r="R290">
        <v>1.0206</v>
      </c>
    </row>
    <row r="291" spans="1:18" x14ac:dyDescent="0.4">
      <c r="A291">
        <v>27</v>
      </c>
      <c r="B291" t="s">
        <v>174</v>
      </c>
      <c r="D291">
        <v>4.25</v>
      </c>
      <c r="E291">
        <v>22.314</v>
      </c>
      <c r="F291">
        <v>822.99</v>
      </c>
      <c r="G291">
        <v>5.2039999999999997</v>
      </c>
      <c r="H291">
        <f t="shared" si="95"/>
        <v>2.7113330660153829E-2</v>
      </c>
      <c r="I291">
        <f t="shared" si="96"/>
        <v>0.814810540647814</v>
      </c>
      <c r="J291">
        <f>(I291-IF(I272&gt;0,I272,0))</f>
        <v>0.25269582884328068</v>
      </c>
      <c r="K291">
        <f t="shared" si="94"/>
        <v>0.26518356394543863</v>
      </c>
      <c r="L291" s="23" t="s">
        <v>227</v>
      </c>
      <c r="M291" s="23" t="s">
        <v>228</v>
      </c>
      <c r="N291" s="9" t="s">
        <v>231</v>
      </c>
      <c r="Q291" t="s">
        <v>158</v>
      </c>
      <c r="R291">
        <v>1.1289</v>
      </c>
    </row>
    <row r="292" spans="1:18" x14ac:dyDescent="0.4">
      <c r="A292">
        <v>28</v>
      </c>
      <c r="B292" t="s">
        <v>173</v>
      </c>
      <c r="D292">
        <v>4.2300000000000004</v>
      </c>
      <c r="E292">
        <v>33.036000000000001</v>
      </c>
      <c r="F292">
        <v>985.01700000000005</v>
      </c>
      <c r="G292">
        <v>18.12</v>
      </c>
      <c r="H292">
        <f t="shared" si="95"/>
        <v>3.3538507457231699E-2</v>
      </c>
      <c r="I292">
        <f t="shared" si="96"/>
        <v>0.94697871044025805</v>
      </c>
      <c r="J292">
        <f>(I292-IF(I272&gt;0,I272,0))</f>
        <v>0.38486399863572474</v>
      </c>
      <c r="K292">
        <f t="shared" si="94"/>
        <v>0.38298389587416071</v>
      </c>
      <c r="L292">
        <f>AVERAGE(K292:K294)</f>
        <v>0.10805790975730502</v>
      </c>
      <c r="M292">
        <f>STDEV(K292:K294)</f>
        <v>0.25121074755406986</v>
      </c>
      <c r="N292" t="str">
        <f>_xlfn.CONCAT(ROUND(L292,1)," ± ",ROUND(M292,1))</f>
        <v>0.1 ± 0.3</v>
      </c>
      <c r="Q292" t="s">
        <v>157</v>
      </c>
      <c r="R292">
        <v>1.1950000000000001</v>
      </c>
    </row>
    <row r="293" spans="1:18" x14ac:dyDescent="0.4">
      <c r="A293">
        <v>29</v>
      </c>
      <c r="B293" t="s">
        <v>172</v>
      </c>
      <c r="D293">
        <v>4.2</v>
      </c>
      <c r="E293">
        <v>17.593</v>
      </c>
      <c r="F293">
        <v>1024.4110000000001</v>
      </c>
      <c r="G293">
        <v>1.651</v>
      </c>
      <c r="H293">
        <f t="shared" si="95"/>
        <v>1.7173771074305136E-2</v>
      </c>
      <c r="I293">
        <f t="shared" si="96"/>
        <v>0.61035026811460935</v>
      </c>
      <c r="J293">
        <f>(I293-IF(I272&gt;0,I272,0))</f>
        <v>4.8235556310076033E-2</v>
      </c>
      <c r="K293">
        <f t="shared" si="94"/>
        <v>5.0711184116490143E-2</v>
      </c>
      <c r="Q293" t="s">
        <v>156</v>
      </c>
      <c r="R293">
        <v>1.1716</v>
      </c>
    </row>
    <row r="294" spans="1:18" x14ac:dyDescent="0.4">
      <c r="A294">
        <v>30</v>
      </c>
      <c r="B294" t="s">
        <v>171</v>
      </c>
      <c r="D294">
        <v>4.17</v>
      </c>
      <c r="E294">
        <v>12.384</v>
      </c>
      <c r="F294">
        <v>1313.31</v>
      </c>
      <c r="G294">
        <v>1.766</v>
      </c>
      <c r="H294">
        <f t="shared" si="95"/>
        <v>9.4296091554926104E-3</v>
      </c>
      <c r="I294">
        <f t="shared" si="96"/>
        <v>0.45105010568930631</v>
      </c>
      <c r="J294">
        <f>(I294-IF(I272&gt;0,I272,0))</f>
        <v>-0.111064606115227</v>
      </c>
      <c r="K294">
        <f t="shared" si="94"/>
        <v>-0.10952135071873574</v>
      </c>
      <c r="L294" s="23"/>
      <c r="M294" s="23"/>
      <c r="N294" s="9"/>
    </row>
    <row r="295" spans="1:18" x14ac:dyDescent="0.4">
      <c r="A295">
        <v>31</v>
      </c>
      <c r="B295" t="s">
        <v>22</v>
      </c>
      <c r="L295" s="23" t="s">
        <v>227</v>
      </c>
      <c r="M295" s="23" t="s">
        <v>228</v>
      </c>
      <c r="N295" s="9" t="s">
        <v>231</v>
      </c>
    </row>
    <row r="296" spans="1:18" x14ac:dyDescent="0.4">
      <c r="A296">
        <v>32</v>
      </c>
      <c r="B296" t="s">
        <v>170</v>
      </c>
      <c r="D296">
        <v>4.2</v>
      </c>
      <c r="E296">
        <v>7.3710000000000004</v>
      </c>
      <c r="F296">
        <v>1115.547</v>
      </c>
      <c r="G296">
        <v>2.4279999999999999</v>
      </c>
      <c r="H296">
        <f>E296/F296</f>
        <v>6.6075207947311953E-3</v>
      </c>
      <c r="I296">
        <f>((H296-$J$264)/$I$264)</f>
        <v>0.39299874532766949</v>
      </c>
      <c r="J296">
        <f>(I296-IF(I272&gt;0,I272,0))</f>
        <v>-0.16911596647686383</v>
      </c>
      <c r="K296">
        <f>J296/R279*1.1</f>
        <v>-0.17107555924641368</v>
      </c>
      <c r="L296">
        <f>AVERAGE(K296:K298)</f>
        <v>-0.10840720463539544</v>
      </c>
      <c r="M296">
        <f>STDEV(K297:K298)</f>
        <v>0.25076877338241704</v>
      </c>
      <c r="N296" t="str">
        <f>_xlfn.CONCAT(ROUND(L296,1)," ± ",ROUND(M296,1))</f>
        <v>-0.1 ± 0.3</v>
      </c>
    </row>
    <row r="297" spans="1:18" x14ac:dyDescent="0.4">
      <c r="A297">
        <v>33</v>
      </c>
      <c r="B297" t="s">
        <v>169</v>
      </c>
      <c r="D297">
        <v>3.97</v>
      </c>
      <c r="E297">
        <v>17.071999999999999</v>
      </c>
      <c r="F297">
        <v>868.49199999999996</v>
      </c>
      <c r="G297">
        <v>8.59</v>
      </c>
      <c r="H297">
        <f t="shared" ref="H297:H301" si="97">E297/F297</f>
        <v>1.9657060744370701E-2</v>
      </c>
      <c r="I297">
        <f t="shared" ref="I297:I301" si="98">((H297-$J$264)/$I$264)</f>
        <v>0.6614324190223192</v>
      </c>
      <c r="J297">
        <f>(I297-IF(I272&gt;0,I272,0))</f>
        <v>9.9317707217785878E-2</v>
      </c>
      <c r="K297">
        <f>J297/R280*1.1</f>
        <v>0.1002472728386534</v>
      </c>
    </row>
    <row r="298" spans="1:18" x14ac:dyDescent="0.4">
      <c r="A298">
        <v>34</v>
      </c>
      <c r="B298" t="s">
        <v>168</v>
      </c>
      <c r="D298">
        <v>4.25</v>
      </c>
      <c r="E298">
        <v>5.6440000000000001</v>
      </c>
      <c r="F298">
        <v>1891.713</v>
      </c>
      <c r="G298">
        <v>2.2679999999999998</v>
      </c>
      <c r="H298">
        <f t="shared" si="97"/>
        <v>2.983539257804963E-3</v>
      </c>
      <c r="I298">
        <f t="shared" si="98"/>
        <v>0.31845215739331362</v>
      </c>
      <c r="J298">
        <f>(I298-IF(I272&gt;0,I272,0))</f>
        <v>-0.2436625544112197</v>
      </c>
      <c r="K298">
        <f>J298/R281*1.1</f>
        <v>-0.25439332749842603</v>
      </c>
      <c r="L298" s="23" t="s">
        <v>227</v>
      </c>
      <c r="M298" s="23" t="s">
        <v>228</v>
      </c>
      <c r="N298" s="9" t="s">
        <v>231</v>
      </c>
    </row>
    <row r="299" spans="1:18" x14ac:dyDescent="0.4">
      <c r="A299">
        <v>35</v>
      </c>
      <c r="B299" t="s">
        <v>167</v>
      </c>
      <c r="D299">
        <v>4.0199999999999996</v>
      </c>
      <c r="E299">
        <v>20.882000000000001</v>
      </c>
      <c r="F299">
        <v>1176.0409999999999</v>
      </c>
      <c r="G299">
        <v>5.4809999999999999</v>
      </c>
      <c r="H299">
        <f t="shared" si="97"/>
        <v>1.7756183670467274E-2</v>
      </c>
      <c r="I299">
        <f t="shared" si="98"/>
        <v>0.62233070216800757</v>
      </c>
      <c r="J299">
        <f>(I299-IF(I272&gt;0,I272,0))</f>
        <v>6.0215990363474248E-2</v>
      </c>
      <c r="K299">
        <f t="shared" ref="K299:K301" si="99">J299/R282*1.1</f>
        <v>5.9045809769853519E-2</v>
      </c>
      <c r="L299">
        <f>AVERAGE(K299:K301)</f>
        <v>-0.10939088117182309</v>
      </c>
      <c r="M299">
        <f>STDEV(K299:K301)</f>
        <v>0.15787548134457036</v>
      </c>
      <c r="N299" t="str">
        <f>_xlfn.CONCAT(ROUND(L299,1)," ± ",ROUND(M299,1))</f>
        <v>-0.1 ± 0.2</v>
      </c>
    </row>
    <row r="300" spans="1:18" x14ac:dyDescent="0.4">
      <c r="A300">
        <v>36</v>
      </c>
      <c r="B300" t="s">
        <v>166</v>
      </c>
      <c r="D300">
        <v>4.43</v>
      </c>
      <c r="E300">
        <v>1.825</v>
      </c>
      <c r="F300">
        <v>1321.3489999999999</v>
      </c>
      <c r="G300">
        <v>1.675</v>
      </c>
      <c r="H300">
        <f t="shared" si="97"/>
        <v>1.3811642495661631E-3</v>
      </c>
      <c r="I300">
        <f t="shared" si="98"/>
        <v>0.28549073409732084</v>
      </c>
      <c r="J300">
        <f>(I300-IF(I272&gt;0,I272,0))</f>
        <v>-0.27662397770721248</v>
      </c>
      <c r="K300">
        <f t="shared" si="99"/>
        <v>-0.25399530507340046</v>
      </c>
    </row>
    <row r="301" spans="1:18" x14ac:dyDescent="0.4">
      <c r="A301">
        <v>37</v>
      </c>
      <c r="B301" t="s">
        <v>165</v>
      </c>
      <c r="D301">
        <v>4.0999999999999996</v>
      </c>
      <c r="E301">
        <v>11.888999999999999</v>
      </c>
      <c r="F301">
        <v>1479.5329999999999</v>
      </c>
      <c r="G301">
        <v>5.8239999999999998</v>
      </c>
      <c r="H301">
        <f t="shared" si="97"/>
        <v>8.0356436794583163E-3</v>
      </c>
      <c r="I301">
        <f t="shared" si="98"/>
        <v>0.42237574052551879</v>
      </c>
      <c r="J301">
        <f>(I301-IF(I272&gt;0,I272,0))</f>
        <v>-0.13973897127901452</v>
      </c>
      <c r="K301">
        <f t="shared" si="99"/>
        <v>-0.13322314821192235</v>
      </c>
      <c r="L301" s="23"/>
      <c r="M301" s="23"/>
      <c r="N301" s="9"/>
    </row>
    <row r="302" spans="1:18" x14ac:dyDescent="0.4">
      <c r="A302">
        <v>38</v>
      </c>
      <c r="B302" t="s">
        <v>22</v>
      </c>
      <c r="L302" s="23" t="s">
        <v>227</v>
      </c>
      <c r="M302" s="23" t="s">
        <v>228</v>
      </c>
      <c r="N302" s="9" t="s">
        <v>231</v>
      </c>
    </row>
    <row r="303" spans="1:18" x14ac:dyDescent="0.4">
      <c r="A303">
        <v>39</v>
      </c>
      <c r="B303" t="s">
        <v>164</v>
      </c>
      <c r="D303">
        <v>4.0999999999999996</v>
      </c>
      <c r="E303">
        <v>15.278</v>
      </c>
      <c r="F303">
        <v>1517.701</v>
      </c>
      <c r="G303">
        <v>4.1050000000000004</v>
      </c>
      <c r="H303">
        <f>E303/F303</f>
        <v>1.0066541433391689E-2</v>
      </c>
      <c r="I303">
        <f>((H303-$J$264)/$I$264)</f>
        <v>0.4641520289686687</v>
      </c>
      <c r="J303">
        <f>(I303-IF(I272&gt;0,I272,0))</f>
        <v>-9.7962682835864623E-2</v>
      </c>
      <c r="K303">
        <f>J303/R285*1.1</f>
        <v>-9.6359609335107829E-2</v>
      </c>
      <c r="L303">
        <f>AVERAGE(K303:K305)</f>
        <v>-0.15998634202006548</v>
      </c>
      <c r="M303">
        <f>STDEV(K304:K305)</f>
        <v>6.2251173191511643E-3</v>
      </c>
      <c r="N303" t="str">
        <f>_xlfn.CONCAT(ROUND(L303,1)," ± ",ROUND(M303,1))</f>
        <v>-0.2 ± 0</v>
      </c>
    </row>
    <row r="304" spans="1:18" x14ac:dyDescent="0.4">
      <c r="A304">
        <v>40</v>
      </c>
      <c r="B304" t="s">
        <v>163</v>
      </c>
      <c r="D304">
        <v>4.1100000000000003</v>
      </c>
      <c r="E304">
        <v>7.7750000000000004</v>
      </c>
      <c r="F304">
        <v>1453.885</v>
      </c>
      <c r="G304">
        <v>1.982</v>
      </c>
      <c r="H304">
        <f t="shared" ref="H304:H308" si="100">E304/F304</f>
        <v>5.3477407085154608E-3</v>
      </c>
      <c r="I304">
        <f t="shared" ref="I304:I312" si="101">((H304-$J$264)/$I$264)</f>
        <v>0.36708462131293029</v>
      </c>
      <c r="J304">
        <f>(I304-IF(I272&gt;0,I272,0))</f>
        <v>-0.19503009049160303</v>
      </c>
      <c r="K304">
        <f t="shared" ref="K304:K308" si="102">J304/R286*1.1</f>
        <v>-0.18739788569249069</v>
      </c>
    </row>
    <row r="305" spans="1:18" x14ac:dyDescent="0.4">
      <c r="A305">
        <v>41</v>
      </c>
      <c r="B305" t="s">
        <v>162</v>
      </c>
      <c r="D305">
        <v>4.1500000000000004</v>
      </c>
      <c r="E305">
        <v>11.061</v>
      </c>
      <c r="F305">
        <v>1930.2280000000001</v>
      </c>
      <c r="G305">
        <v>3.4590000000000001</v>
      </c>
      <c r="H305">
        <f t="shared" si="100"/>
        <v>5.7304111224166258E-3</v>
      </c>
      <c r="I305">
        <f t="shared" si="101"/>
        <v>0.37495628770225609</v>
      </c>
      <c r="J305">
        <f>(I305-IF(I272&gt;0,I272,0))</f>
        <v>-0.18715842410227723</v>
      </c>
      <c r="K305">
        <f t="shared" si="102"/>
        <v>-0.19620153103259791</v>
      </c>
      <c r="L305" s="23" t="s">
        <v>227</v>
      </c>
      <c r="M305" s="23" t="s">
        <v>228</v>
      </c>
      <c r="N305" s="9" t="s">
        <v>231</v>
      </c>
    </row>
    <row r="306" spans="1:18" x14ac:dyDescent="0.4">
      <c r="A306">
        <v>42</v>
      </c>
      <c r="B306" t="s">
        <v>161</v>
      </c>
      <c r="D306">
        <v>4.17</v>
      </c>
      <c r="E306">
        <v>20.516999999999999</v>
      </c>
      <c r="F306">
        <v>2454.7800000000002</v>
      </c>
      <c r="G306">
        <v>16.516999999999999</v>
      </c>
      <c r="H306">
        <f t="shared" si="100"/>
        <v>8.3579791264390274E-3</v>
      </c>
      <c r="I306">
        <f t="shared" si="101"/>
        <v>0.42900629520629352</v>
      </c>
      <c r="J306">
        <f>(I306-IF(I272&gt;0,I272,0))</f>
        <v>-0.1331084165982398</v>
      </c>
      <c r="K306">
        <f t="shared" si="102"/>
        <v>-0.13678929209460369</v>
      </c>
      <c r="L306">
        <f>AVERAGE(K306:K308)</f>
        <v>-0.11555990062762987</v>
      </c>
      <c r="M306">
        <f>STDEV(K306:K308)</f>
        <v>4.9867019024527448E-2</v>
      </c>
      <c r="N306" t="str">
        <f>_xlfn.CONCAT(ROUND(L306,1)," ± ",ROUND(M306,1))</f>
        <v>-0.1 ± 0</v>
      </c>
    </row>
    <row r="307" spans="1:18" x14ac:dyDescent="0.4">
      <c r="A307">
        <v>43</v>
      </c>
      <c r="B307" t="s">
        <v>160</v>
      </c>
      <c r="D307">
        <v>4.18</v>
      </c>
      <c r="E307">
        <v>14.491</v>
      </c>
      <c r="F307">
        <v>2046.8050000000001</v>
      </c>
      <c r="G307">
        <v>8.3650000000000002</v>
      </c>
      <c r="H307">
        <f t="shared" si="100"/>
        <v>7.0798146379357088E-3</v>
      </c>
      <c r="I307">
        <f t="shared" si="101"/>
        <v>0.40271399750391607</v>
      </c>
      <c r="J307">
        <f>(I307-IF(I272&gt;0,I272,0))</f>
        <v>-0.15940071430061725</v>
      </c>
      <c r="K307">
        <f t="shared" si="102"/>
        <v>-0.15129932326402534</v>
      </c>
    </row>
    <row r="308" spans="1:18" x14ac:dyDescent="0.4">
      <c r="A308">
        <v>44</v>
      </c>
      <c r="B308" t="s">
        <v>159</v>
      </c>
      <c r="D308">
        <v>4.21</v>
      </c>
      <c r="E308">
        <v>23.93</v>
      </c>
      <c r="F308">
        <v>1963.7070000000001</v>
      </c>
      <c r="G308">
        <v>4.5590000000000002</v>
      </c>
      <c r="H308">
        <f t="shared" si="100"/>
        <v>1.2186135711692221E-2</v>
      </c>
      <c r="I308">
        <f t="shared" si="101"/>
        <v>0.50775283643484215</v>
      </c>
      <c r="J308">
        <f>(I308-IF(I272&gt;0,I272,0))</f>
        <v>-5.4361875369691171E-2</v>
      </c>
      <c r="K308">
        <f t="shared" si="102"/>
        <v>-5.8591086524260531E-2</v>
      </c>
      <c r="L308" s="23"/>
      <c r="M308" s="23"/>
      <c r="N308" s="9"/>
    </row>
    <row r="309" spans="1:18" x14ac:dyDescent="0.4">
      <c r="A309">
        <v>45</v>
      </c>
      <c r="B309" t="s">
        <v>22</v>
      </c>
      <c r="L309" s="23" t="s">
        <v>227</v>
      </c>
      <c r="M309" s="23" t="s">
        <v>228</v>
      </c>
      <c r="N309" s="9" t="s">
        <v>231</v>
      </c>
    </row>
    <row r="310" spans="1:18" x14ac:dyDescent="0.4">
      <c r="A310">
        <v>46</v>
      </c>
      <c r="B310" t="s">
        <v>158</v>
      </c>
      <c r="D310">
        <v>4.28</v>
      </c>
      <c r="E310">
        <v>10.808999999999999</v>
      </c>
      <c r="F310">
        <v>2063.1590000000001</v>
      </c>
      <c r="G310">
        <v>3.302</v>
      </c>
      <c r="H310">
        <f t="shared" ref="H310:H312" si="103">E310/F310</f>
        <v>5.2390533158132744E-3</v>
      </c>
      <c r="I310">
        <f t="shared" si="101"/>
        <v>0.36484888302484242</v>
      </c>
      <c r="J310">
        <f>(I310-IF(I272&gt;0,I272,0))</f>
        <v>-0.1972658287796909</v>
      </c>
      <c r="K310">
        <f>J310/R291*1.1</f>
        <v>-0.19221579560426966</v>
      </c>
      <c r="L310">
        <f>AVERAGE(K310:K312)</f>
        <v>-0.18224533768846551</v>
      </c>
      <c r="M310">
        <f>STDEV(K311:K312)</f>
        <v>5.7718128741451567E-2</v>
      </c>
      <c r="N310" t="str">
        <f>_xlfn.CONCAT(ROUND(L310,1)," ± ",ROUND(M310,1))</f>
        <v>-0.2 ± 0.1</v>
      </c>
    </row>
    <row r="311" spans="1:18" x14ac:dyDescent="0.4">
      <c r="A311">
        <v>47</v>
      </c>
      <c r="B311" t="s">
        <v>157</v>
      </c>
      <c r="D311">
        <v>4.26</v>
      </c>
      <c r="E311">
        <v>5.6349999999999998</v>
      </c>
      <c r="F311">
        <v>1701.403</v>
      </c>
      <c r="G311">
        <v>2.96</v>
      </c>
      <c r="H311">
        <f t="shared" si="103"/>
        <v>3.3119725309053764E-3</v>
      </c>
      <c r="I311">
        <f t="shared" si="101"/>
        <v>0.32520814652412866</v>
      </c>
      <c r="J311">
        <f>(I311-IF(I272&gt;0,I272,0))</f>
        <v>-0.23690656528040466</v>
      </c>
      <c r="K311">
        <f t="shared" ref="K311:K312" si="104">J311/R292*1.1</f>
        <v>-0.21807298896104194</v>
      </c>
    </row>
    <row r="312" spans="1:18" x14ac:dyDescent="0.4">
      <c r="A312">
        <v>48</v>
      </c>
      <c r="B312" t="s">
        <v>156</v>
      </c>
      <c r="D312">
        <v>4.24</v>
      </c>
      <c r="E312">
        <v>14.914999999999999</v>
      </c>
      <c r="F312">
        <v>1921.069</v>
      </c>
      <c r="G312">
        <v>3.12</v>
      </c>
      <c r="H312">
        <f t="shared" si="103"/>
        <v>7.7639064500025761E-3</v>
      </c>
      <c r="I312">
        <f t="shared" si="101"/>
        <v>0.41678600915844288</v>
      </c>
      <c r="J312">
        <f>(I312-IF(I272&gt;0,I272,0))</f>
        <v>-0.14532870264609044</v>
      </c>
      <c r="K312">
        <f t="shared" si="104"/>
        <v>-0.13644722850008492</v>
      </c>
      <c r="L312" s="23"/>
      <c r="M312" s="23"/>
      <c r="N312" s="9"/>
    </row>
    <row r="314" spans="1:18" x14ac:dyDescent="0.4">
      <c r="A314" s="15" t="s">
        <v>37</v>
      </c>
      <c r="B314" s="15"/>
    </row>
    <row r="315" spans="1:18" x14ac:dyDescent="0.4">
      <c r="I315" t="s">
        <v>216</v>
      </c>
      <c r="Q315" t="s">
        <v>191</v>
      </c>
      <c r="R315" t="s">
        <v>192</v>
      </c>
    </row>
    <row r="316" spans="1:18" x14ac:dyDescent="0.4">
      <c r="B316" t="s">
        <v>3</v>
      </c>
      <c r="C316" t="s">
        <v>4</v>
      </c>
      <c r="D316" t="s">
        <v>5</v>
      </c>
      <c r="E316" t="s">
        <v>6</v>
      </c>
      <c r="F316" t="s">
        <v>7</v>
      </c>
      <c r="G316" t="s">
        <v>8</v>
      </c>
      <c r="H316" t="s">
        <v>217</v>
      </c>
      <c r="I316" cm="1">
        <f t="array" ref="I316:J320">LINEST(H319:H324,C319:C324,1,1)</f>
        <v>2.308163620271256E-3</v>
      </c>
      <c r="J316">
        <v>-6.9626684625391511E-3</v>
      </c>
      <c r="L316" s="20" t="s">
        <v>218</v>
      </c>
      <c r="Q316" t="s">
        <v>27</v>
      </c>
      <c r="R316">
        <v>1.0846</v>
      </c>
    </row>
    <row r="317" spans="1:18" x14ac:dyDescent="0.4">
      <c r="A317">
        <v>1</v>
      </c>
      <c r="B317" t="s">
        <v>12</v>
      </c>
      <c r="C317">
        <v>0</v>
      </c>
      <c r="D317">
        <v>6.04</v>
      </c>
      <c r="E317">
        <v>0.124</v>
      </c>
      <c r="F317">
        <v>2771.78</v>
      </c>
      <c r="G317">
        <v>2</v>
      </c>
      <c r="H317">
        <f>E317/F317</f>
        <v>4.4736595256477783E-5</v>
      </c>
      <c r="I317">
        <v>9.4724203595088986E-5</v>
      </c>
      <c r="J317">
        <v>4.4352528448611296E-3</v>
      </c>
      <c r="K317" t="s">
        <v>219</v>
      </c>
      <c r="L317" s="21">
        <f>IF(G320&gt;3,C320,IF(G321&gt;3,C321,IF(G322&gt;3,C322,IF(G323&gt;3,C323,C324))))</f>
        <v>2</v>
      </c>
      <c r="Q317" t="s">
        <v>28</v>
      </c>
      <c r="R317">
        <v>1.0726</v>
      </c>
    </row>
    <row r="318" spans="1:18" x14ac:dyDescent="0.4">
      <c r="A318">
        <v>2</v>
      </c>
      <c r="B318" t="s">
        <v>14</v>
      </c>
      <c r="C318">
        <v>0.1</v>
      </c>
      <c r="F318">
        <v>2613.6779999999999</v>
      </c>
      <c r="H318">
        <f t="shared" ref="H318:H324" si="105">E318/F318</f>
        <v>0</v>
      </c>
      <c r="I318">
        <v>0.99330835609378287</v>
      </c>
      <c r="J318">
        <v>8.2596074608046865E-3</v>
      </c>
      <c r="K318" t="s">
        <v>220</v>
      </c>
      <c r="L318" s="22">
        <f>IF(G320&gt;10,C320,IF(G321&gt;10,C321,IF(G322&gt;10,C322,IF(G323&gt;10,C323,C324))))</f>
        <v>2</v>
      </c>
      <c r="Q318" t="s">
        <v>29</v>
      </c>
      <c r="R318">
        <v>1.1534</v>
      </c>
    </row>
    <row r="319" spans="1:18" x14ac:dyDescent="0.4">
      <c r="A319">
        <v>3</v>
      </c>
      <c r="B319" t="s">
        <v>15</v>
      </c>
      <c r="C319">
        <v>0.5</v>
      </c>
      <c r="D319">
        <v>6.31</v>
      </c>
      <c r="E319">
        <v>7.5999999999999998E-2</v>
      </c>
      <c r="F319">
        <v>2704.4110000000001</v>
      </c>
      <c r="G319">
        <v>1</v>
      </c>
      <c r="H319">
        <f t="shared" si="105"/>
        <v>2.81022374187947E-5</v>
      </c>
      <c r="I319">
        <v>593.76043914764102</v>
      </c>
      <c r="J319">
        <v>4</v>
      </c>
      <c r="Q319" t="s">
        <v>182</v>
      </c>
      <c r="R319">
        <v>1.0266999999999999</v>
      </c>
    </row>
    <row r="320" spans="1:18" x14ac:dyDescent="0.4">
      <c r="A320">
        <v>4</v>
      </c>
      <c r="B320" t="s">
        <v>17</v>
      </c>
      <c r="C320">
        <v>2</v>
      </c>
      <c r="D320">
        <v>6</v>
      </c>
      <c r="E320">
        <v>0.71599999999999997</v>
      </c>
      <c r="F320">
        <v>2633.712</v>
      </c>
      <c r="G320">
        <v>15</v>
      </c>
      <c r="H320">
        <f t="shared" si="105"/>
        <v>2.7185964144902709E-4</v>
      </c>
      <c r="I320">
        <v>4.0506999442953107E-2</v>
      </c>
      <c r="J320">
        <v>2.7288446162632179E-4</v>
      </c>
      <c r="Q320" t="s">
        <v>181</v>
      </c>
      <c r="R320">
        <v>1.1480999999999999</v>
      </c>
    </row>
    <row r="321" spans="1:18" x14ac:dyDescent="0.4">
      <c r="A321">
        <v>5</v>
      </c>
      <c r="B321" t="s">
        <v>18</v>
      </c>
      <c r="C321">
        <v>5</v>
      </c>
      <c r="D321">
        <v>6.06</v>
      </c>
      <c r="E321">
        <v>22.29</v>
      </c>
      <c r="F321">
        <v>2798.0030000000002</v>
      </c>
      <c r="G321">
        <v>291</v>
      </c>
      <c r="H321">
        <f t="shared" si="105"/>
        <v>7.9663960331708E-3</v>
      </c>
      <c r="Q321" t="s">
        <v>180</v>
      </c>
      <c r="R321">
        <v>1.0402</v>
      </c>
    </row>
    <row r="322" spans="1:18" x14ac:dyDescent="0.4">
      <c r="A322">
        <v>6</v>
      </c>
      <c r="B322" t="s">
        <v>19</v>
      </c>
      <c r="C322">
        <v>25</v>
      </c>
      <c r="D322">
        <v>5.76</v>
      </c>
      <c r="E322">
        <v>84.727000000000004</v>
      </c>
      <c r="F322">
        <v>2309.1799999999998</v>
      </c>
      <c r="G322">
        <v>373.71699999999998</v>
      </c>
      <c r="H322">
        <f t="shared" si="105"/>
        <v>3.6691379623935774E-2</v>
      </c>
      <c r="Q322" t="s">
        <v>179</v>
      </c>
      <c r="R322">
        <v>1.127</v>
      </c>
    </row>
    <row r="323" spans="1:18" x14ac:dyDescent="0.4">
      <c r="A323">
        <v>7</v>
      </c>
      <c r="B323" t="s">
        <v>20</v>
      </c>
      <c r="C323">
        <v>50</v>
      </c>
      <c r="D323">
        <v>5.89</v>
      </c>
      <c r="E323">
        <v>220.41499999999999</v>
      </c>
      <c r="F323">
        <v>2072.8119999999999</v>
      </c>
      <c r="G323">
        <v>21.213999999999999</v>
      </c>
      <c r="H323">
        <f t="shared" si="105"/>
        <v>0.10633622344911164</v>
      </c>
      <c r="I323" s="23" t="s">
        <v>221</v>
      </c>
      <c r="J323" s="23" t="s">
        <v>222</v>
      </c>
      <c r="K323" s="9" t="s">
        <v>194</v>
      </c>
      <c r="O323" s="24" t="s">
        <v>223</v>
      </c>
      <c r="Q323" t="s">
        <v>178</v>
      </c>
      <c r="R323">
        <v>1.1153999999999999</v>
      </c>
    </row>
    <row r="324" spans="1:18" x14ac:dyDescent="0.4">
      <c r="A324">
        <v>8</v>
      </c>
      <c r="B324" t="s">
        <v>21</v>
      </c>
      <c r="C324">
        <v>100</v>
      </c>
      <c r="D324">
        <v>5.94</v>
      </c>
      <c r="E324">
        <v>388.642</v>
      </c>
      <c r="F324">
        <v>1703.3009999999999</v>
      </c>
      <c r="G324">
        <v>71.278000000000006</v>
      </c>
      <c r="H324">
        <f t="shared" si="105"/>
        <v>0.22816988893918339</v>
      </c>
      <c r="I324">
        <f>AVERAGE(I327:I329)</f>
        <v>3.147531178812935</v>
      </c>
      <c r="J324">
        <v>55</v>
      </c>
      <c r="Q324" t="s">
        <v>177</v>
      </c>
      <c r="R324">
        <v>1.1711</v>
      </c>
    </row>
    <row r="325" spans="1:18" x14ac:dyDescent="0.4">
      <c r="A325">
        <v>9</v>
      </c>
      <c r="B325" t="s">
        <v>22</v>
      </c>
      <c r="D325">
        <v>5.94</v>
      </c>
      <c r="E325">
        <v>0.503</v>
      </c>
      <c r="G325">
        <v>11</v>
      </c>
      <c r="I325" s="23" t="s">
        <v>224</v>
      </c>
      <c r="J325" s="9" t="s">
        <v>225</v>
      </c>
      <c r="K325" s="9" t="s">
        <v>226</v>
      </c>
      <c r="Q325" t="s">
        <v>176</v>
      </c>
      <c r="R325">
        <v>1.0931999999999999</v>
      </c>
    </row>
    <row r="326" spans="1:18" x14ac:dyDescent="0.4">
      <c r="A326">
        <v>10</v>
      </c>
      <c r="B326" t="s">
        <v>22</v>
      </c>
      <c r="L326" s="23" t="s">
        <v>227</v>
      </c>
      <c r="M326" s="23" t="s">
        <v>228</v>
      </c>
      <c r="N326" s="9" t="s">
        <v>231</v>
      </c>
      <c r="O326" s="9"/>
      <c r="P326" s="9"/>
      <c r="Q326" t="s">
        <v>175</v>
      </c>
      <c r="R326">
        <v>1.1499999999999999</v>
      </c>
    </row>
    <row r="327" spans="1:18" x14ac:dyDescent="0.4">
      <c r="A327">
        <v>11</v>
      </c>
      <c r="B327" t="s">
        <v>24</v>
      </c>
      <c r="D327">
        <v>5.56</v>
      </c>
      <c r="E327">
        <v>0.66700000000000004</v>
      </c>
      <c r="F327">
        <v>802.61800000000005</v>
      </c>
      <c r="G327">
        <v>5.282</v>
      </c>
      <c r="H327">
        <f>E327/F327</f>
        <v>8.3103045284307106E-4</v>
      </c>
      <c r="I327">
        <f>((H327-$J$316)/$I$316)</f>
        <v>3.3765799126780727</v>
      </c>
      <c r="J327">
        <f>(I327-IF(I324&gt;0,I324,0))</f>
        <v>0.22904873386513769</v>
      </c>
      <c r="K327">
        <f>J327*1.1</f>
        <v>0.2519536072516515</v>
      </c>
      <c r="L327">
        <f>AVERAGE(K327:K329)</f>
        <v>1.7578531223231644E-16</v>
      </c>
      <c r="M327">
        <f>STDEV(K328:K329)</f>
        <v>2.561595972541135E-2</v>
      </c>
      <c r="N327" t="str">
        <f>_xlfn.CONCAT(ROUND(L327,1)," ± ",ROUND(M327,1))</f>
        <v>0 ± 0</v>
      </c>
      <c r="Q327" t="s">
        <v>174</v>
      </c>
      <c r="R327">
        <v>1.0482</v>
      </c>
    </row>
    <row r="328" spans="1:18" x14ac:dyDescent="0.4">
      <c r="A328">
        <v>12</v>
      </c>
      <c r="B328" t="s">
        <v>25</v>
      </c>
      <c r="D328">
        <v>6.58</v>
      </c>
      <c r="E328">
        <v>7.9000000000000001E-2</v>
      </c>
      <c r="F328">
        <v>1039.268</v>
      </c>
      <c r="G328">
        <v>2</v>
      </c>
      <c r="H328">
        <f t="shared" ref="H328:H332" si="106">E328/F328</f>
        <v>7.6015041356031362E-5</v>
      </c>
      <c r="I328">
        <f t="shared" ref="I328:I332" si="107">((H328-$J$316)/$I$316)</f>
        <v>3.0494733744516753</v>
      </c>
      <c r="J328">
        <f>(I328-IF(I324&gt;0,I324,0))</f>
        <v>-9.8057804361259659E-2</v>
      </c>
      <c r="K328">
        <f>J328*1.1</f>
        <v>-0.10786358479738563</v>
      </c>
      <c r="Q328" t="s">
        <v>173</v>
      </c>
      <c r="R328">
        <v>1.1053999999999999</v>
      </c>
    </row>
    <row r="329" spans="1:18" x14ac:dyDescent="0.4">
      <c r="A329">
        <v>13</v>
      </c>
      <c r="B329" t="s">
        <v>26</v>
      </c>
      <c r="F329">
        <v>1005.736</v>
      </c>
      <c r="H329">
        <f t="shared" si="106"/>
        <v>0</v>
      </c>
      <c r="I329">
        <f t="shared" si="107"/>
        <v>3.0165402493090574</v>
      </c>
      <c r="J329">
        <f>(I329-IF(I324&gt;0,I324,0))</f>
        <v>-0.13099092950387758</v>
      </c>
      <c r="K329" s="30">
        <f>J329*1.1</f>
        <v>-0.14409002245426536</v>
      </c>
      <c r="L329" s="25" t="s">
        <v>227</v>
      </c>
      <c r="M329" s="25" t="s">
        <v>228</v>
      </c>
      <c r="N329" s="26" t="s">
        <v>229</v>
      </c>
      <c r="O329" s="26" t="s">
        <v>230</v>
      </c>
      <c r="P329" s="26" t="s">
        <v>231</v>
      </c>
      <c r="Q329" t="s">
        <v>172</v>
      </c>
      <c r="R329" s="10">
        <v>1.0463</v>
      </c>
    </row>
    <row r="330" spans="1:18" x14ac:dyDescent="0.4">
      <c r="A330">
        <v>14</v>
      </c>
      <c r="B330" t="s">
        <v>27</v>
      </c>
      <c r="D330">
        <v>6.14</v>
      </c>
      <c r="E330">
        <v>47.783000000000001</v>
      </c>
      <c r="F330">
        <v>860.02</v>
      </c>
      <c r="G330">
        <v>115.462</v>
      </c>
      <c r="H330">
        <f t="shared" si="106"/>
        <v>5.5560335806144043E-2</v>
      </c>
      <c r="I330">
        <f t="shared" si="107"/>
        <v>27.087769566931946</v>
      </c>
      <c r="J330">
        <f>(I330-IF(I324&gt;0,I324,0))</f>
        <v>23.940238388119013</v>
      </c>
      <c r="K330">
        <f>J330/R316*1.1</f>
        <v>24.280160637037543</v>
      </c>
      <c r="L330" s="27">
        <f>AVERAGE(K330:K332)</f>
        <v>25.833837954457533</v>
      </c>
      <c r="M330" s="27">
        <f>STDEV(K330:K332)</f>
        <v>6.0106460446628471</v>
      </c>
      <c r="N330" s="28">
        <f>L330/J324*100</f>
        <v>46.970614462650055</v>
      </c>
      <c r="O330" s="29">
        <f>M330/J327*100</f>
        <v>2624.1778084666794</v>
      </c>
      <c r="P330" s="29" t="str">
        <f>_xlfn.CONCAT(ROUND(N330,1)," ± ",ROUND(O330,1))</f>
        <v>47 ± 2624.2</v>
      </c>
      <c r="Q330" t="s">
        <v>171</v>
      </c>
      <c r="R330">
        <v>1.1154999999999999</v>
      </c>
    </row>
    <row r="331" spans="1:18" x14ac:dyDescent="0.4">
      <c r="A331">
        <v>15</v>
      </c>
      <c r="B331" t="s">
        <v>28</v>
      </c>
      <c r="D331">
        <v>6.18</v>
      </c>
      <c r="E331">
        <v>56.656999999999996</v>
      </c>
      <c r="F331">
        <v>1205.2239999999999</v>
      </c>
      <c r="G331">
        <v>770</v>
      </c>
      <c r="H331">
        <f t="shared" si="106"/>
        <v>4.7009518562524479E-2</v>
      </c>
      <c r="I331">
        <f t="shared" si="107"/>
        <v>23.383172038176742</v>
      </c>
      <c r="J331">
        <f>(I331-IF(I324&gt;0,I324,0))</f>
        <v>20.235640859363805</v>
      </c>
      <c r="K331">
        <f>J331/R317*1.1</f>
        <v>20.752568474081844</v>
      </c>
      <c r="Q331" t="s">
        <v>170</v>
      </c>
      <c r="R331">
        <v>1.0873999999999999</v>
      </c>
    </row>
    <row r="332" spans="1:18" x14ac:dyDescent="0.4">
      <c r="A332">
        <v>16</v>
      </c>
      <c r="B332" t="s">
        <v>29</v>
      </c>
      <c r="D332">
        <v>6.18</v>
      </c>
      <c r="E332">
        <v>75.238</v>
      </c>
      <c r="F332">
        <v>953.78300000000002</v>
      </c>
      <c r="G332">
        <v>57.892000000000003</v>
      </c>
      <c r="H332">
        <f t="shared" si="106"/>
        <v>7.8883771256145263E-2</v>
      </c>
      <c r="I332">
        <f t="shared" si="107"/>
        <v>37.192527845402793</v>
      </c>
      <c r="J332">
        <f>(I332-IF(I324&gt;0,I324,0))</f>
        <v>34.04499666658986</v>
      </c>
      <c r="K332" s="30">
        <f>J332/R318*1.1</f>
        <v>32.468784752253207</v>
      </c>
      <c r="Q332" t="s">
        <v>169</v>
      </c>
      <c r="R332">
        <v>1.0898000000000001</v>
      </c>
    </row>
    <row r="333" spans="1:18" x14ac:dyDescent="0.4">
      <c r="A333">
        <v>17</v>
      </c>
      <c r="B333" t="s">
        <v>22</v>
      </c>
      <c r="L333" s="23" t="s">
        <v>227</v>
      </c>
      <c r="M333" s="23" t="s">
        <v>228</v>
      </c>
      <c r="N333" s="9" t="s">
        <v>231</v>
      </c>
      <c r="Q333" t="s">
        <v>168</v>
      </c>
      <c r="R333">
        <v>1.0536000000000001</v>
      </c>
    </row>
    <row r="334" spans="1:18" x14ac:dyDescent="0.4">
      <c r="A334">
        <v>18</v>
      </c>
      <c r="B334" t="s">
        <v>182</v>
      </c>
      <c r="D334">
        <v>5.99</v>
      </c>
      <c r="E334">
        <v>1.919</v>
      </c>
      <c r="F334">
        <v>1575.2460000000001</v>
      </c>
      <c r="G334">
        <v>2.794</v>
      </c>
      <c r="H334">
        <f>E334/F334</f>
        <v>1.2182224236722391E-3</v>
      </c>
      <c r="I334">
        <f>((H334-$J$316)/$I$316)</f>
        <v>3.5443288397596224</v>
      </c>
      <c r="J334">
        <f>(I334-IF(I324&gt;0,I324,0))</f>
        <v>0.39679766094668745</v>
      </c>
      <c r="K334">
        <f t="shared" ref="K334:K339" si="108">J334/R319*1.1</f>
        <v>0.4251265482043014</v>
      </c>
      <c r="L334">
        <f>AVERAGE(K334:K336)</f>
        <v>0.10583506557423376</v>
      </c>
      <c r="M334">
        <f>STDEV(K335:K336)</f>
        <v>6.3915033900689061E-2</v>
      </c>
      <c r="N334" t="str">
        <f>_xlfn.CONCAT(ROUND(L334,1)," ± ",ROUND(M334,1))</f>
        <v>0.1 ± 0.1</v>
      </c>
      <c r="Q334" t="s">
        <v>167</v>
      </c>
      <c r="R334" s="10">
        <v>1.1217999999999999</v>
      </c>
    </row>
    <row r="335" spans="1:18" x14ac:dyDescent="0.4">
      <c r="A335">
        <v>19</v>
      </c>
      <c r="B335" t="s">
        <v>181</v>
      </c>
      <c r="D335">
        <v>6.64</v>
      </c>
      <c r="E335">
        <v>9.9000000000000005E-2</v>
      </c>
      <c r="F335">
        <v>1550.8689999999999</v>
      </c>
      <c r="G335">
        <v>2</v>
      </c>
      <c r="H335">
        <f t="shared" ref="H335:H339" si="109">E335/F335</f>
        <v>6.383517885778877E-5</v>
      </c>
      <c r="I335">
        <f t="shared" ref="I335:I339" si="110">((H335-$J$316)/$I$316)</f>
        <v>3.0441965117582015</v>
      </c>
      <c r="J335">
        <f>(I335-IF(I324&gt;0,I324,0))</f>
        <v>-0.10333466705473349</v>
      </c>
      <c r="K335">
        <f t="shared" si="108"/>
        <v>-9.900542963174537E-2</v>
      </c>
      <c r="Q335" t="s">
        <v>166</v>
      </c>
      <c r="R335">
        <v>1.198</v>
      </c>
    </row>
    <row r="336" spans="1:18" x14ac:dyDescent="0.4">
      <c r="A336">
        <v>20</v>
      </c>
      <c r="B336" t="s">
        <v>180</v>
      </c>
      <c r="D336">
        <v>6.24</v>
      </c>
      <c r="E336">
        <v>0.33</v>
      </c>
      <c r="F336">
        <v>1163.846</v>
      </c>
      <c r="G336">
        <v>7</v>
      </c>
      <c r="H336">
        <f t="shared" si="109"/>
        <v>2.8354266801621522E-4</v>
      </c>
      <c r="I336">
        <f t="shared" si="110"/>
        <v>3.1393836498054633</v>
      </c>
      <c r="J336">
        <f>(I336-IF(I324&gt;0,I324,0))</f>
        <v>-8.1475290074717321E-3</v>
      </c>
      <c r="K336">
        <f t="shared" si="108"/>
        <v>-8.6159218498547442E-3</v>
      </c>
      <c r="L336" s="23" t="s">
        <v>227</v>
      </c>
      <c r="M336" s="23" t="s">
        <v>228</v>
      </c>
      <c r="N336" s="9" t="s">
        <v>231</v>
      </c>
      <c r="Q336" t="s">
        <v>165</v>
      </c>
      <c r="R336">
        <v>1.1537999999999999</v>
      </c>
    </row>
    <row r="337" spans="1:18" x14ac:dyDescent="0.4">
      <c r="A337">
        <v>21</v>
      </c>
      <c r="B337" t="s">
        <v>179</v>
      </c>
      <c r="D337">
        <v>6.61</v>
      </c>
      <c r="E337">
        <v>4.6020000000000003</v>
      </c>
      <c r="F337">
        <v>1084.067</v>
      </c>
      <c r="G337">
        <v>95</v>
      </c>
      <c r="H337">
        <f t="shared" si="109"/>
        <v>4.2451250706829011E-3</v>
      </c>
      <c r="I337">
        <f t="shared" si="110"/>
        <v>4.855718821140119</v>
      </c>
      <c r="J337">
        <f>(I337-IF(I324&gt;0,I324,0))</f>
        <v>1.708187642327184</v>
      </c>
      <c r="K337">
        <f t="shared" si="108"/>
        <v>1.6672638922448115</v>
      </c>
      <c r="L337">
        <f>AVERAGE(K337:K339)</f>
        <v>1.3869434699155174</v>
      </c>
      <c r="M337">
        <f>STDEV(K337:K339)</f>
        <v>1.2723222164366637</v>
      </c>
      <c r="N337" t="str">
        <f>_xlfn.CONCAT(ROUND(L337,1)," ± ",ROUND(M337,1))</f>
        <v>1.4 ± 1.3</v>
      </c>
      <c r="Q337" t="s">
        <v>164</v>
      </c>
      <c r="R337">
        <v>1.1183000000000001</v>
      </c>
    </row>
    <row r="338" spans="1:18" x14ac:dyDescent="0.4">
      <c r="A338">
        <v>22</v>
      </c>
      <c r="B338" t="s">
        <v>178</v>
      </c>
      <c r="D338">
        <v>6.38</v>
      </c>
      <c r="E338">
        <v>6.4169999999999998</v>
      </c>
      <c r="F338">
        <v>1044.51</v>
      </c>
      <c r="G338">
        <v>4.1509999999999998</v>
      </c>
      <c r="H338">
        <f t="shared" si="109"/>
        <v>6.1435505643794696E-3</v>
      </c>
      <c r="I338">
        <f t="shared" si="110"/>
        <v>5.6782018882085898</v>
      </c>
      <c r="J338">
        <f>(I338-IF(I324&gt;0,I324,0))</f>
        <v>2.5306707093956549</v>
      </c>
      <c r="K338">
        <f t="shared" si="108"/>
        <v>2.495730482638713</v>
      </c>
      <c r="Q338" t="s">
        <v>163</v>
      </c>
      <c r="R338">
        <v>1.1448</v>
      </c>
    </row>
    <row r="339" spans="1:18" x14ac:dyDescent="0.4">
      <c r="A339">
        <v>23</v>
      </c>
      <c r="B339" t="s">
        <v>177</v>
      </c>
      <c r="D339">
        <v>6.18</v>
      </c>
      <c r="E339">
        <v>0.30299999999999999</v>
      </c>
      <c r="F339">
        <v>1020.096</v>
      </c>
      <c r="G339">
        <v>0.433</v>
      </c>
      <c r="H339">
        <f t="shared" si="109"/>
        <v>2.9703086768304157E-4</v>
      </c>
      <c r="I339">
        <f t="shared" si="110"/>
        <v>3.1452273428384729</v>
      </c>
      <c r="J339">
        <f>(I339-IF(I324&gt;0,I324,0))</f>
        <v>-2.3038359744620429E-3</v>
      </c>
      <c r="K339">
        <f t="shared" si="108"/>
        <v>-2.1639651369722889E-3</v>
      </c>
      <c r="L339" s="23"/>
      <c r="M339" s="23"/>
      <c r="N339" s="9"/>
      <c r="Q339" t="s">
        <v>162</v>
      </c>
      <c r="R339">
        <v>1.0492999999999999</v>
      </c>
    </row>
    <row r="340" spans="1:18" x14ac:dyDescent="0.4">
      <c r="A340">
        <v>24</v>
      </c>
      <c r="B340" t="s">
        <v>22</v>
      </c>
      <c r="L340" s="23" t="s">
        <v>227</v>
      </c>
      <c r="M340" s="23" t="s">
        <v>228</v>
      </c>
      <c r="N340" s="9" t="s">
        <v>231</v>
      </c>
      <c r="Q340" t="s">
        <v>161</v>
      </c>
      <c r="R340">
        <v>1.0704</v>
      </c>
    </row>
    <row r="341" spans="1:18" x14ac:dyDescent="0.4">
      <c r="A341">
        <v>25</v>
      </c>
      <c r="B341" t="s">
        <v>176</v>
      </c>
      <c r="D341">
        <v>5.91</v>
      </c>
      <c r="E341">
        <v>0.97799999999999998</v>
      </c>
      <c r="F341">
        <v>1051.3510000000001</v>
      </c>
      <c r="G341">
        <v>21</v>
      </c>
      <c r="H341">
        <f>E341/F341</f>
        <v>9.3023167334220437E-4</v>
      </c>
      <c r="I341">
        <f>((H341-$J$316)/$I$316)</f>
        <v>3.4195583305111534</v>
      </c>
      <c r="J341">
        <f>(I341-IF(I324&gt;0,I324,0))</f>
        <v>0.27202715169821845</v>
      </c>
      <c r="K341">
        <f t="shared" ref="K341:K346" si="111">J341/R325*1.1</f>
        <v>0.27371923423713901</v>
      </c>
      <c r="L341">
        <f>AVERAGE(K341:K343)</f>
        <v>0.14648718083687862</v>
      </c>
      <c r="M341">
        <f>STDEV(K342:K343)</f>
        <v>4.0752456714356546E-2</v>
      </c>
      <c r="N341" t="str">
        <f>_xlfn.CONCAT(ROUND(L341,1)," ± ",ROUND(M341,1))</f>
        <v>0.1 ± 0</v>
      </c>
      <c r="Q341" t="s">
        <v>160</v>
      </c>
      <c r="R341">
        <v>1.1589</v>
      </c>
    </row>
    <row r="342" spans="1:18" x14ac:dyDescent="0.4">
      <c r="A342">
        <v>26</v>
      </c>
      <c r="B342" t="s">
        <v>175</v>
      </c>
      <c r="D342">
        <v>6.58</v>
      </c>
      <c r="E342">
        <v>0.44800000000000001</v>
      </c>
      <c r="F342">
        <v>1035.1510000000001</v>
      </c>
      <c r="G342">
        <v>0.64900000000000002</v>
      </c>
      <c r="H342">
        <f t="shared" ref="H342:H346" si="112">E342/F342</f>
        <v>4.3278710062589901E-4</v>
      </c>
      <c r="I342">
        <f t="shared" ref="I342:I346" si="113">((H342-$J$316)/$I$316)</f>
        <v>3.2040430315316786</v>
      </c>
      <c r="J342">
        <f>(I342-IF(I324&gt;0,I324,0))</f>
        <v>5.6511852718743594E-2</v>
      </c>
      <c r="K342">
        <f t="shared" si="111"/>
        <v>5.4054815644015625E-2</v>
      </c>
      <c r="Q342" t="s">
        <v>159</v>
      </c>
      <c r="R342">
        <v>1.0206</v>
      </c>
    </row>
    <row r="343" spans="1:18" x14ac:dyDescent="0.4">
      <c r="A343">
        <v>27</v>
      </c>
      <c r="B343" t="s">
        <v>174</v>
      </c>
      <c r="D343">
        <v>5.69</v>
      </c>
      <c r="E343">
        <v>0.45100000000000001</v>
      </c>
      <c r="F343">
        <v>822.99</v>
      </c>
      <c r="G343">
        <v>10</v>
      </c>
      <c r="H343">
        <f t="shared" si="112"/>
        <v>5.4800179832075727E-4</v>
      </c>
      <c r="I343">
        <f t="shared" si="113"/>
        <v>3.2539592058804097</v>
      </c>
      <c r="J343">
        <f>(I343-IF(I324&gt;0,I324,0))</f>
        <v>0.10642802706747467</v>
      </c>
      <c r="K343">
        <f t="shared" si="111"/>
        <v>0.11168749262948116</v>
      </c>
      <c r="L343" s="23" t="s">
        <v>227</v>
      </c>
      <c r="M343" s="23" t="s">
        <v>228</v>
      </c>
      <c r="N343" s="9" t="s">
        <v>231</v>
      </c>
      <c r="Q343" t="s">
        <v>158</v>
      </c>
      <c r="R343">
        <v>1.1289</v>
      </c>
    </row>
    <row r="344" spans="1:18" x14ac:dyDescent="0.4">
      <c r="A344">
        <v>28</v>
      </c>
      <c r="B344" t="s">
        <v>173</v>
      </c>
      <c r="F344">
        <v>985.01700000000005</v>
      </c>
      <c r="H344">
        <f t="shared" si="112"/>
        <v>0</v>
      </c>
      <c r="I344">
        <f t="shared" si="113"/>
        <v>3.0165402493090574</v>
      </c>
      <c r="J344">
        <f>(I344-IF(I324&gt;0,I324,0))</f>
        <v>-0.13099092950387758</v>
      </c>
      <c r="K344">
        <f t="shared" si="111"/>
        <v>-0.13035102447463848</v>
      </c>
      <c r="L344">
        <f>AVERAGE(K344:K346)</f>
        <v>0.39757130212898445</v>
      </c>
      <c r="M344">
        <f>STDEV(K344:K346)</f>
        <v>0.78730881957675203</v>
      </c>
      <c r="N344" t="str">
        <f>_xlfn.CONCAT(ROUND(L344,1)," ± ",ROUND(M344,1))</f>
        <v>0.4 ± 0.8</v>
      </c>
      <c r="Q344" t="s">
        <v>157</v>
      </c>
      <c r="R344">
        <v>1.1950000000000001</v>
      </c>
    </row>
    <row r="345" spans="1:18" x14ac:dyDescent="0.4">
      <c r="A345">
        <v>29</v>
      </c>
      <c r="B345" t="s">
        <v>172</v>
      </c>
      <c r="D345">
        <v>5.38</v>
      </c>
      <c r="E345">
        <v>0.35599999999999998</v>
      </c>
      <c r="F345">
        <v>1024.4110000000001</v>
      </c>
      <c r="G345">
        <v>8</v>
      </c>
      <c r="H345">
        <f t="shared" si="112"/>
        <v>3.4751676817214961E-4</v>
      </c>
      <c r="I345">
        <f t="shared" si="113"/>
        <v>3.1671000991914977</v>
      </c>
      <c r="J345">
        <f>(I345-IF(I324&gt;0,I324,0))</f>
        <v>1.9568920378562726E-2</v>
      </c>
      <c r="K345">
        <f t="shared" si="111"/>
        <v>2.0573270014736692E-2</v>
      </c>
      <c r="Q345" t="s">
        <v>156</v>
      </c>
      <c r="R345">
        <v>1.1716</v>
      </c>
    </row>
    <row r="346" spans="1:18" x14ac:dyDescent="0.4">
      <c r="A346">
        <v>30</v>
      </c>
      <c r="B346" t="s">
        <v>171</v>
      </c>
      <c r="D346">
        <v>5.95</v>
      </c>
      <c r="E346">
        <v>4.4009999999999998</v>
      </c>
      <c r="F346">
        <v>1313.31</v>
      </c>
      <c r="G346">
        <v>94</v>
      </c>
      <c r="H346">
        <f t="shared" si="112"/>
        <v>3.3510747652877081E-3</v>
      </c>
      <c r="I346">
        <f t="shared" si="113"/>
        <v>4.4683761312444501</v>
      </c>
      <c r="J346">
        <f>(I346-IF(I324&gt;0,I324,0))</f>
        <v>1.3208449524315151</v>
      </c>
      <c r="K346">
        <f t="shared" si="111"/>
        <v>1.3024916608468551</v>
      </c>
      <c r="L346" s="23"/>
      <c r="M346" s="23"/>
      <c r="N346" s="9"/>
    </row>
    <row r="347" spans="1:18" x14ac:dyDescent="0.4">
      <c r="A347">
        <v>31</v>
      </c>
      <c r="B347" t="s">
        <v>22</v>
      </c>
      <c r="L347" s="23" t="s">
        <v>227</v>
      </c>
      <c r="M347" s="23" t="s">
        <v>228</v>
      </c>
      <c r="N347" s="9" t="s">
        <v>231</v>
      </c>
    </row>
    <row r="348" spans="1:18" x14ac:dyDescent="0.4">
      <c r="A348">
        <v>32</v>
      </c>
      <c r="B348" t="s">
        <v>170</v>
      </c>
      <c r="D348">
        <v>5.59</v>
      </c>
      <c r="E348">
        <v>8.9770000000000003</v>
      </c>
      <c r="F348">
        <v>1115.547</v>
      </c>
      <c r="G348">
        <v>8.6180000000000003</v>
      </c>
      <c r="H348">
        <f>E348/F348</f>
        <v>8.0471732701535657E-3</v>
      </c>
      <c r="I348">
        <f>((H348-$J$316)/$I$316)</f>
        <v>6.5029366206407655</v>
      </c>
      <c r="J348">
        <f>(I348-IF(I324&gt;0,I324,0))</f>
        <v>3.3554054418278305</v>
      </c>
      <c r="K348">
        <f>J348/R331*1.1</f>
        <v>3.3942854386707872</v>
      </c>
      <c r="L348">
        <f>AVERAGE(K348:K350)</f>
        <v>1.0872799233508279</v>
      </c>
      <c r="M348">
        <f>STDEV(K349:K350)</f>
        <v>9.3329760916746038E-2</v>
      </c>
      <c r="N348" t="str">
        <f>_xlfn.CONCAT(ROUND(L348,1)," ± ",ROUND(M348,1))</f>
        <v>1.1 ± 0.1</v>
      </c>
    </row>
    <row r="349" spans="1:18" x14ac:dyDescent="0.4">
      <c r="A349">
        <v>33</v>
      </c>
      <c r="B349" t="s">
        <v>169</v>
      </c>
      <c r="F349">
        <v>868.49199999999996</v>
      </c>
      <c r="H349">
        <f t="shared" ref="H349:H353" si="114">E349/F349</f>
        <v>0</v>
      </c>
      <c r="I349">
        <f t="shared" ref="I349:I353" si="115">((H349-$J$316)/$I$316)</f>
        <v>3.0165402493090574</v>
      </c>
      <c r="J349">
        <f>(I349-IF(I324&gt;0,I324,0))</f>
        <v>-0.13099092950387758</v>
      </c>
      <c r="K349">
        <f>J349/R332*1.1</f>
        <v>-0.13221694113990212</v>
      </c>
    </row>
    <row r="350" spans="1:18" x14ac:dyDescent="0.4">
      <c r="A350">
        <v>34</v>
      </c>
      <c r="B350" t="s">
        <v>168</v>
      </c>
      <c r="D350">
        <v>6.31</v>
      </c>
      <c r="E350">
        <v>0.57099999999999995</v>
      </c>
      <c r="F350">
        <v>1891.713</v>
      </c>
      <c r="G350">
        <v>11</v>
      </c>
      <c r="H350">
        <f t="shared" si="114"/>
        <v>3.0184282710960908E-4</v>
      </c>
      <c r="I350">
        <f t="shared" si="115"/>
        <v>3.1473120994754407</v>
      </c>
      <c r="J350">
        <f>(I350-IF(I324&gt;0,I324,0))</f>
        <v>-2.1907933749432118E-4</v>
      </c>
      <c r="K350">
        <f>J350/R333*1.1</f>
        <v>-2.287274784014363E-4</v>
      </c>
      <c r="L350" s="23" t="s">
        <v>227</v>
      </c>
      <c r="M350" s="23" t="s">
        <v>228</v>
      </c>
      <c r="N350" s="9" t="s">
        <v>231</v>
      </c>
    </row>
    <row r="351" spans="1:18" x14ac:dyDescent="0.4">
      <c r="A351">
        <v>35</v>
      </c>
      <c r="B351" t="s">
        <v>167</v>
      </c>
      <c r="D351">
        <v>6.87</v>
      </c>
      <c r="E351">
        <v>0.22</v>
      </c>
      <c r="F351">
        <v>1176.0409999999999</v>
      </c>
      <c r="G351">
        <v>4</v>
      </c>
      <c r="H351">
        <f t="shared" si="114"/>
        <v>1.8706830799266352E-4</v>
      </c>
      <c r="I351">
        <f t="shared" si="115"/>
        <v>3.0975866302283959</v>
      </c>
      <c r="J351">
        <f>(I351-IF(I324&gt;0,I324,0))</f>
        <v>-4.9944548584539117E-2</v>
      </c>
      <c r="K351">
        <f t="shared" ref="K351:K353" si="116">J351/R334*1.1</f>
        <v>-4.8973973473875054E-2</v>
      </c>
      <c r="L351">
        <f>AVERAGE(K351:K353)</f>
        <v>0.20532208400976013</v>
      </c>
      <c r="M351">
        <f>STDEV(K351:K353)</f>
        <v>0.50346641739084952</v>
      </c>
      <c r="N351" t="str">
        <f>_xlfn.CONCAT(ROUND(L351,1)," ± ",ROUND(M351,1))</f>
        <v>0.2 ± 0.5</v>
      </c>
    </row>
    <row r="352" spans="1:18" x14ac:dyDescent="0.4">
      <c r="A352">
        <v>36</v>
      </c>
      <c r="B352" t="s">
        <v>166</v>
      </c>
      <c r="F352">
        <v>1321.3489999999999</v>
      </c>
      <c r="H352">
        <f t="shared" si="114"/>
        <v>0</v>
      </c>
      <c r="I352">
        <f t="shared" si="115"/>
        <v>3.0165402493090574</v>
      </c>
      <c r="J352">
        <f>(I352-IF(I324&gt;0,I324,0))</f>
        <v>-0.13099092950387758</v>
      </c>
      <c r="K352">
        <f t="shared" si="116"/>
        <v>-0.12027547784162385</v>
      </c>
    </row>
    <row r="353" spans="1:18" x14ac:dyDescent="0.4">
      <c r="A353">
        <v>37</v>
      </c>
      <c r="B353" t="s">
        <v>165</v>
      </c>
      <c r="D353">
        <v>6.84</v>
      </c>
      <c r="E353">
        <v>3.26</v>
      </c>
      <c r="F353">
        <v>1479.5329999999999</v>
      </c>
      <c r="G353">
        <v>63</v>
      </c>
      <c r="H353">
        <f t="shared" si="114"/>
        <v>2.2033979640873167E-3</v>
      </c>
      <c r="I353">
        <f t="shared" si="115"/>
        <v>3.9711510683758497</v>
      </c>
      <c r="J353">
        <f>(I353-IF(I324&gt;0,I324,0))</f>
        <v>0.82361988956291476</v>
      </c>
      <c r="K353">
        <f t="shared" si="116"/>
        <v>0.7852157033447793</v>
      </c>
      <c r="L353" s="23"/>
      <c r="M353" s="23"/>
      <c r="N353" s="9"/>
    </row>
    <row r="354" spans="1:18" x14ac:dyDescent="0.4">
      <c r="A354">
        <v>38</v>
      </c>
      <c r="B354" t="s">
        <v>22</v>
      </c>
      <c r="L354" s="23" t="s">
        <v>227</v>
      </c>
      <c r="M354" s="23" t="s">
        <v>228</v>
      </c>
      <c r="N354" s="9" t="s">
        <v>231</v>
      </c>
    </row>
    <row r="355" spans="1:18" x14ac:dyDescent="0.4">
      <c r="A355">
        <v>39</v>
      </c>
      <c r="B355" t="s">
        <v>164</v>
      </c>
      <c r="D355">
        <v>6.46</v>
      </c>
      <c r="E355">
        <v>1.923</v>
      </c>
      <c r="F355">
        <v>1517.701</v>
      </c>
      <c r="G355">
        <v>37</v>
      </c>
      <c r="H355">
        <f>E355/F355</f>
        <v>1.2670479890307775E-3</v>
      </c>
      <c r="I355">
        <f>((H355-$J$316)/$I$316)</f>
        <v>3.5654822644690891</v>
      </c>
      <c r="J355">
        <f>(I355-IF(I324&gt;0,I324,0))</f>
        <v>0.41795108565615413</v>
      </c>
      <c r="K355">
        <f>J355/R337*1.1</f>
        <v>0.41111168221565725</v>
      </c>
      <c r="L355">
        <f>AVERAGE(K355:K357)</f>
        <v>0.29636504832966593</v>
      </c>
      <c r="M355">
        <f>STDEV(K356:K357)</f>
        <v>0.48440040801678536</v>
      </c>
      <c r="N355" t="str">
        <f>_xlfn.CONCAT(ROUND(L355,1)," ± ",ROUND(M355,1))</f>
        <v>0.3 ± 0.5</v>
      </c>
    </row>
    <row r="356" spans="1:18" x14ac:dyDescent="0.4">
      <c r="A356">
        <v>40</v>
      </c>
      <c r="B356" t="s">
        <v>163</v>
      </c>
      <c r="D356">
        <v>6.82</v>
      </c>
      <c r="E356">
        <v>7.8E-2</v>
      </c>
      <c r="F356">
        <v>1453.885</v>
      </c>
      <c r="G356">
        <v>1</v>
      </c>
      <c r="H356">
        <f t="shared" ref="H356:H360" si="117">E356/F356</f>
        <v>5.3649360162598829E-5</v>
      </c>
      <c r="I356">
        <f t="shared" ref="I356:I364" si="118">((H356-$J$316)/$I$316)</f>
        <v>3.0397835582718309</v>
      </c>
      <c r="J356">
        <f>(I356-IF(I324&gt;0,I324,0))</f>
        <v>-0.10774762054110409</v>
      </c>
      <c r="K356">
        <f t="shared" ref="K356:K360" si="119">J356/R338*1.1</f>
        <v>-0.1035310819315291</v>
      </c>
    </row>
    <row r="357" spans="1:18" x14ac:dyDescent="0.4">
      <c r="A357">
        <v>41</v>
      </c>
      <c r="B357" t="s">
        <v>162</v>
      </c>
      <c r="D357">
        <v>5.54</v>
      </c>
      <c r="E357">
        <v>3.0550000000000002</v>
      </c>
      <c r="F357">
        <v>1930.2280000000001</v>
      </c>
      <c r="G357">
        <v>48</v>
      </c>
      <c r="H357">
        <f t="shared" si="117"/>
        <v>1.582714580868167E-3</v>
      </c>
      <c r="I357">
        <f t="shared" si="118"/>
        <v>3.702243189502771</v>
      </c>
      <c r="J357">
        <f>(I357-IF(I324&gt;0,I324,0))</f>
        <v>0.554712010689836</v>
      </c>
      <c r="K357">
        <f t="shared" si="119"/>
        <v>0.58151454470486963</v>
      </c>
      <c r="L357" s="23" t="s">
        <v>227</v>
      </c>
      <c r="M357" s="23" t="s">
        <v>228</v>
      </c>
      <c r="N357" s="9" t="s">
        <v>231</v>
      </c>
    </row>
    <row r="358" spans="1:18" x14ac:dyDescent="0.4">
      <c r="A358">
        <v>42</v>
      </c>
      <c r="B358" t="s">
        <v>161</v>
      </c>
      <c r="D358">
        <v>6.04</v>
      </c>
      <c r="E358">
        <v>0.16500000000000001</v>
      </c>
      <c r="F358">
        <v>2454.7800000000002</v>
      </c>
      <c r="G358">
        <v>3</v>
      </c>
      <c r="H358">
        <f t="shared" si="117"/>
        <v>6.7215799379170428E-5</v>
      </c>
      <c r="I358">
        <f t="shared" si="118"/>
        <v>3.0456611481867855</v>
      </c>
      <c r="J358">
        <f>(I358-IF(I324&gt;0,I324,0))</f>
        <v>-0.10187003062614952</v>
      </c>
      <c r="K358">
        <f t="shared" si="119"/>
        <v>-0.10468706435796382</v>
      </c>
      <c r="L358">
        <f>AVERAGE(K358:K360)</f>
        <v>0.26929447845201093</v>
      </c>
      <c r="M358">
        <f>STDEV(K358:K360)</f>
        <v>0.63264106767522332</v>
      </c>
      <c r="N358" t="str">
        <f>_xlfn.CONCAT(ROUND(L358,1)," ± ",ROUND(M358,1))</f>
        <v>0.3 ± 0.6</v>
      </c>
    </row>
    <row r="359" spans="1:18" x14ac:dyDescent="0.4">
      <c r="A359">
        <v>43</v>
      </c>
      <c r="B359" t="s">
        <v>160</v>
      </c>
      <c r="D359">
        <v>6.03</v>
      </c>
      <c r="E359">
        <v>0.185</v>
      </c>
      <c r="F359">
        <v>2046.8050000000001</v>
      </c>
      <c r="G359">
        <v>4</v>
      </c>
      <c r="H359">
        <f t="shared" si="117"/>
        <v>9.0384770410469002E-5</v>
      </c>
      <c r="I359">
        <f t="shared" si="118"/>
        <v>3.0556989855514414</v>
      </c>
      <c r="J359">
        <f>(I359-IF(I324&gt;0,I324,0))</f>
        <v>-9.1832193261493611E-2</v>
      </c>
      <c r="K359">
        <f t="shared" si="119"/>
        <v>-8.7164908609580621E-2</v>
      </c>
    </row>
    <row r="360" spans="1:18" x14ac:dyDescent="0.4">
      <c r="A360">
        <v>44</v>
      </c>
      <c r="B360" t="s">
        <v>159</v>
      </c>
      <c r="D360">
        <v>6.22</v>
      </c>
      <c r="E360">
        <v>4.798</v>
      </c>
      <c r="F360">
        <v>1963.7070000000001</v>
      </c>
      <c r="G360">
        <v>93</v>
      </c>
      <c r="H360">
        <f t="shared" si="117"/>
        <v>2.4433380336272162E-3</v>
      </c>
      <c r="I360">
        <f t="shared" si="118"/>
        <v>4.0751038676629738</v>
      </c>
      <c r="J360">
        <f>(I360-IF(I324&gt;0,I324,0))</f>
        <v>0.92757268885003885</v>
      </c>
      <c r="K360">
        <f t="shared" si="119"/>
        <v>0.99973540832357721</v>
      </c>
      <c r="L360" s="23"/>
      <c r="M360" s="23"/>
      <c r="N360" s="9"/>
    </row>
    <row r="361" spans="1:18" x14ac:dyDescent="0.4">
      <c r="A361">
        <v>45</v>
      </c>
      <c r="B361" t="s">
        <v>22</v>
      </c>
      <c r="L361" s="23" t="s">
        <v>227</v>
      </c>
      <c r="M361" s="23" t="s">
        <v>228</v>
      </c>
      <c r="N361" s="9" t="s">
        <v>231</v>
      </c>
    </row>
    <row r="362" spans="1:18" x14ac:dyDescent="0.4">
      <c r="A362">
        <v>46</v>
      </c>
      <c r="B362" t="s">
        <v>158</v>
      </c>
      <c r="D362">
        <v>7.05</v>
      </c>
      <c r="E362">
        <v>2.1829999999999998</v>
      </c>
      <c r="F362">
        <v>2063.1590000000001</v>
      </c>
      <c r="G362">
        <v>42</v>
      </c>
      <c r="H362">
        <f t="shared" ref="H362:H364" si="120">E362/F362</f>
        <v>1.0580861678620018E-3</v>
      </c>
      <c r="I362">
        <f t="shared" si="118"/>
        <v>3.4749506317314505</v>
      </c>
      <c r="J362">
        <f>(I362-IF(I324&gt;0,I324,0))</f>
        <v>0.32741945291851549</v>
      </c>
      <c r="K362">
        <f>J362/R343*1.1</f>
        <v>0.31903746851835157</v>
      </c>
      <c r="L362">
        <f>AVERAGE(K362:K364)</f>
        <v>3.6096621451546872E-2</v>
      </c>
      <c r="M362">
        <f>STDEV(K363:K364)</f>
        <v>2.4906956328563098E-2</v>
      </c>
      <c r="N362" t="str">
        <f>_xlfn.CONCAT(ROUND(L362,1)," ± ",ROUND(M362,1))</f>
        <v>0 ± 0</v>
      </c>
    </row>
    <row r="363" spans="1:18" x14ac:dyDescent="0.4">
      <c r="A363">
        <v>47</v>
      </c>
      <c r="B363" t="s">
        <v>157</v>
      </c>
      <c r="D363">
        <v>6.68</v>
      </c>
      <c r="E363">
        <v>0.14000000000000001</v>
      </c>
      <c r="F363">
        <v>1701.403</v>
      </c>
      <c r="G363">
        <v>3</v>
      </c>
      <c r="H363">
        <f t="shared" si="120"/>
        <v>8.2285031823736059E-5</v>
      </c>
      <c r="I363">
        <f t="shared" si="118"/>
        <v>3.0521898155274463</v>
      </c>
      <c r="J363">
        <f>(I363-IF(I324&gt;0,I324,0))</f>
        <v>-9.5341363285488701E-2</v>
      </c>
      <c r="K363">
        <f t="shared" ref="K363:K364" si="121">J363/R344*1.1</f>
        <v>-8.7761924363211355E-2</v>
      </c>
    </row>
    <row r="364" spans="1:18" x14ac:dyDescent="0.4">
      <c r="A364">
        <v>48</v>
      </c>
      <c r="B364" t="s">
        <v>156</v>
      </c>
      <c r="F364">
        <v>1921.069</v>
      </c>
      <c r="H364">
        <f t="shared" si="120"/>
        <v>0</v>
      </c>
      <c r="I364">
        <f t="shared" si="118"/>
        <v>3.0165402493090574</v>
      </c>
      <c r="J364">
        <f>(I364-IF(I324&gt;0,I324,0))</f>
        <v>-0.13099092950387758</v>
      </c>
      <c r="K364">
        <f t="shared" si="121"/>
        <v>-0.12298567980049963</v>
      </c>
      <c r="L364" s="23"/>
      <c r="M364" s="23"/>
      <c r="N364" s="9"/>
    </row>
    <row r="366" spans="1:18" x14ac:dyDescent="0.4">
      <c r="A366" s="15" t="s">
        <v>38</v>
      </c>
      <c r="B366" s="15"/>
    </row>
    <row r="367" spans="1:18" x14ac:dyDescent="0.4">
      <c r="I367" t="s">
        <v>216</v>
      </c>
      <c r="Q367" t="s">
        <v>191</v>
      </c>
      <c r="R367" t="s">
        <v>192</v>
      </c>
    </row>
    <row r="368" spans="1:18" x14ac:dyDescent="0.4">
      <c r="B368" t="s">
        <v>3</v>
      </c>
      <c r="C368" t="s">
        <v>4</v>
      </c>
      <c r="D368" t="s">
        <v>5</v>
      </c>
      <c r="E368" t="s">
        <v>6</v>
      </c>
      <c r="F368" t="s">
        <v>7</v>
      </c>
      <c r="G368" t="s">
        <v>8</v>
      </c>
      <c r="H368" t="s">
        <v>217</v>
      </c>
      <c r="I368" cm="1">
        <f t="array" ref="I368:J372">LINEST(H371:H376,C371:C376,1,1)</f>
        <v>6.8336898339943442E-2</v>
      </c>
      <c r="J368">
        <v>-5.6886608755722934E-3</v>
      </c>
      <c r="L368" s="20" t="s">
        <v>218</v>
      </c>
      <c r="Q368" t="s">
        <v>27</v>
      </c>
      <c r="R368">
        <v>1.0846</v>
      </c>
    </row>
    <row r="369" spans="1:18" x14ac:dyDescent="0.4">
      <c r="A369">
        <v>1</v>
      </c>
      <c r="B369" t="s">
        <v>12</v>
      </c>
      <c r="C369">
        <v>0</v>
      </c>
      <c r="D369">
        <v>5.95</v>
      </c>
      <c r="E369">
        <v>6.6669999999999998</v>
      </c>
      <c r="F369">
        <v>1566.9839999999999</v>
      </c>
      <c r="G369">
        <v>1.51</v>
      </c>
      <c r="H369">
        <f>E369/F369</f>
        <v>4.2546701178825053E-3</v>
      </c>
      <c r="I369">
        <v>7.7827356768631051E-4</v>
      </c>
      <c r="J369">
        <v>1.4576380372291215E-2</v>
      </c>
      <c r="K369" t="s">
        <v>219</v>
      </c>
      <c r="L369" s="21">
        <f>IF(G372&gt;3,C372,IF(G373&gt;3,C373,IF(G374&gt;3,C374,IF(G375&gt;3,C375,C376))))</f>
        <v>0.8</v>
      </c>
      <c r="Q369" t="s">
        <v>28</v>
      </c>
      <c r="R369">
        <v>1.0726</v>
      </c>
    </row>
    <row r="370" spans="1:18" x14ac:dyDescent="0.4">
      <c r="A370">
        <v>2</v>
      </c>
      <c r="B370" t="s">
        <v>14</v>
      </c>
      <c r="C370">
        <v>0.04</v>
      </c>
      <c r="D370">
        <v>6.33</v>
      </c>
      <c r="E370">
        <v>24.434999999999999</v>
      </c>
      <c r="F370">
        <v>1104.9880000000001</v>
      </c>
      <c r="G370">
        <v>1.1439999999999999</v>
      </c>
      <c r="H370">
        <f t="shared" ref="H370:H376" si="122">E370/F370</f>
        <v>2.2113362317056833E-2</v>
      </c>
      <c r="I370">
        <v>0.9994814522362272</v>
      </c>
      <c r="J370">
        <v>2.7145054472824129E-2</v>
      </c>
      <c r="K370" t="s">
        <v>220</v>
      </c>
      <c r="L370" s="22">
        <f>IF(G372&gt;10,C372,IF(G373&gt;10,C373,IF(G374&gt;10,C374,IF(G375&gt;10,C375,C376))))</f>
        <v>10</v>
      </c>
      <c r="Q370" t="s">
        <v>29</v>
      </c>
      <c r="R370">
        <v>1.1534</v>
      </c>
    </row>
    <row r="371" spans="1:18" x14ac:dyDescent="0.4">
      <c r="A371">
        <v>3</v>
      </c>
      <c r="B371" t="s">
        <v>15</v>
      </c>
      <c r="C371">
        <v>0.2</v>
      </c>
      <c r="D371">
        <v>6.33</v>
      </c>
      <c r="E371">
        <v>36.143999999999998</v>
      </c>
      <c r="F371">
        <v>1061.587</v>
      </c>
      <c r="G371">
        <v>2.202</v>
      </c>
      <c r="H371">
        <f t="shared" si="122"/>
        <v>3.4047138859085502E-2</v>
      </c>
      <c r="I371">
        <v>7709.8506410635227</v>
      </c>
      <c r="J371">
        <v>4</v>
      </c>
      <c r="Q371" t="s">
        <v>182</v>
      </c>
      <c r="R371">
        <v>1.0266999999999999</v>
      </c>
    </row>
    <row r="372" spans="1:18" x14ac:dyDescent="0.4">
      <c r="A372">
        <v>4</v>
      </c>
      <c r="B372" t="s">
        <v>17</v>
      </c>
      <c r="C372">
        <v>0.8</v>
      </c>
      <c r="D372">
        <v>6.37</v>
      </c>
      <c r="E372">
        <v>56.886000000000003</v>
      </c>
      <c r="F372">
        <v>1027.635</v>
      </c>
      <c r="G372">
        <v>5.843</v>
      </c>
      <c r="H372">
        <f t="shared" si="122"/>
        <v>5.5356230568246512E-2</v>
      </c>
      <c r="I372">
        <v>5.6810341480571225</v>
      </c>
      <c r="J372">
        <v>2.9474159293303567E-3</v>
      </c>
      <c r="Q372" t="s">
        <v>181</v>
      </c>
      <c r="R372">
        <v>1.1480999999999999</v>
      </c>
    </row>
    <row r="373" spans="1:18" x14ac:dyDescent="0.4">
      <c r="A373">
        <v>5</v>
      </c>
      <c r="B373" t="s">
        <v>18</v>
      </c>
      <c r="C373">
        <v>2</v>
      </c>
      <c r="D373">
        <v>6.4</v>
      </c>
      <c r="E373">
        <v>148.482</v>
      </c>
      <c r="F373">
        <v>1290.2940000000001</v>
      </c>
      <c r="G373">
        <v>8.2949999999999999</v>
      </c>
      <c r="H373">
        <f t="shared" si="122"/>
        <v>0.11507609893559141</v>
      </c>
      <c r="Q373" t="s">
        <v>180</v>
      </c>
      <c r="R373">
        <v>1.0402</v>
      </c>
    </row>
    <row r="374" spans="1:18" x14ac:dyDescent="0.4">
      <c r="A374">
        <v>6</v>
      </c>
      <c r="B374" t="s">
        <v>19</v>
      </c>
      <c r="C374">
        <v>10</v>
      </c>
      <c r="D374">
        <v>6.16</v>
      </c>
      <c r="E374">
        <v>693.9</v>
      </c>
      <c r="F374">
        <v>1018.312</v>
      </c>
      <c r="G374">
        <v>41.604999999999997</v>
      </c>
      <c r="H374">
        <f t="shared" si="122"/>
        <v>0.68142180392649798</v>
      </c>
      <c r="Q374" t="s">
        <v>179</v>
      </c>
      <c r="R374">
        <v>1.127</v>
      </c>
    </row>
    <row r="375" spans="1:18" x14ac:dyDescent="0.4">
      <c r="A375">
        <v>7</v>
      </c>
      <c r="B375" t="s">
        <v>20</v>
      </c>
      <c r="C375">
        <v>20</v>
      </c>
      <c r="D375">
        <v>6.22</v>
      </c>
      <c r="E375">
        <v>1254.8710000000001</v>
      </c>
      <c r="F375">
        <v>949.73</v>
      </c>
      <c r="G375">
        <v>85.597999999999999</v>
      </c>
      <c r="H375">
        <f t="shared" si="122"/>
        <v>1.3212923673043919</v>
      </c>
      <c r="I375" s="23" t="s">
        <v>221</v>
      </c>
      <c r="J375" s="23" t="s">
        <v>222</v>
      </c>
      <c r="K375" s="9" t="s">
        <v>194</v>
      </c>
      <c r="O375" s="24" t="s">
        <v>223</v>
      </c>
      <c r="Q375" t="s">
        <v>178</v>
      </c>
      <c r="R375">
        <v>1.1153999999999999</v>
      </c>
    </row>
    <row r="376" spans="1:18" x14ac:dyDescent="0.4">
      <c r="A376">
        <v>8</v>
      </c>
      <c r="B376" t="s">
        <v>21</v>
      </c>
      <c r="C376">
        <v>40</v>
      </c>
      <c r="D376">
        <v>6.3</v>
      </c>
      <c r="E376">
        <v>2555.6790000000001</v>
      </c>
      <c r="F376">
        <v>930.26199999999994</v>
      </c>
      <c r="G376">
        <v>153.78800000000001</v>
      </c>
      <c r="H376">
        <f t="shared" si="122"/>
        <v>2.7472679739686243</v>
      </c>
      <c r="I376">
        <f>AVERAGE(I379:I381)</f>
        <v>0.32518957233629892</v>
      </c>
      <c r="J376">
        <v>22</v>
      </c>
      <c r="Q376" t="s">
        <v>177</v>
      </c>
      <c r="R376">
        <v>1.1711</v>
      </c>
    </row>
    <row r="377" spans="1:18" x14ac:dyDescent="0.4">
      <c r="A377">
        <v>9</v>
      </c>
      <c r="B377" t="s">
        <v>22</v>
      </c>
      <c r="D377">
        <v>6.38</v>
      </c>
      <c r="I377" s="23" t="s">
        <v>224</v>
      </c>
      <c r="J377" s="9" t="s">
        <v>225</v>
      </c>
      <c r="K377" s="9" t="s">
        <v>226</v>
      </c>
      <c r="Q377" t="s">
        <v>176</v>
      </c>
      <c r="R377">
        <v>1.0931999999999999</v>
      </c>
    </row>
    <row r="378" spans="1:18" x14ac:dyDescent="0.4">
      <c r="A378">
        <v>10</v>
      </c>
      <c r="B378" t="s">
        <v>22</v>
      </c>
      <c r="D378">
        <v>5.98</v>
      </c>
      <c r="L378" s="23" t="s">
        <v>227</v>
      </c>
      <c r="M378" s="23" t="s">
        <v>228</v>
      </c>
      <c r="N378" s="9" t="s">
        <v>231</v>
      </c>
      <c r="O378" s="9"/>
      <c r="P378" s="9"/>
      <c r="Q378" t="s">
        <v>175</v>
      </c>
      <c r="R378">
        <v>1.1499999999999999</v>
      </c>
    </row>
    <row r="379" spans="1:18" x14ac:dyDescent="0.4">
      <c r="A379">
        <v>11</v>
      </c>
      <c r="B379" t="s">
        <v>24</v>
      </c>
      <c r="D379">
        <v>6.18</v>
      </c>
      <c r="E379">
        <v>7.6959999999999997</v>
      </c>
      <c r="F379">
        <v>445.96</v>
      </c>
      <c r="G379">
        <v>119</v>
      </c>
      <c r="H379">
        <f>E379/F379</f>
        <v>1.7257153107902053E-2</v>
      </c>
      <c r="I379">
        <f>((H379-$J$368)/$I$368)</f>
        <v>0.33577488210439221</v>
      </c>
      <c r="J379">
        <f>(I379-IF(I376&gt;0,I376,0))</f>
        <v>1.0585309768093298E-2</v>
      </c>
      <c r="K379">
        <f>J379*1.1</f>
        <v>1.164384074490263E-2</v>
      </c>
      <c r="L379">
        <f>AVERAGE(K379:K381)</f>
        <v>4.0476881106125497E-17</v>
      </c>
      <c r="M379">
        <f>STDEV(K380:K381)</f>
        <v>1.4613265056102307E-2</v>
      </c>
      <c r="N379" t="str">
        <f>_xlfn.CONCAT(ROUND(L379,1)," ± ",ROUND(M379,1))</f>
        <v>0 ± 0</v>
      </c>
      <c r="Q379" t="s">
        <v>174</v>
      </c>
      <c r="R379">
        <v>1.0482</v>
      </c>
    </row>
    <row r="380" spans="1:18" x14ac:dyDescent="0.4">
      <c r="A380">
        <v>12</v>
      </c>
      <c r="B380" t="s">
        <v>25</v>
      </c>
      <c r="D380">
        <v>5.96</v>
      </c>
      <c r="E380">
        <v>10.095000000000001</v>
      </c>
      <c r="F380">
        <v>600.39099999999996</v>
      </c>
      <c r="G380">
        <v>4.7629999999999999</v>
      </c>
      <c r="H380">
        <f t="shared" ref="H380:H384" si="123">E380/F380</f>
        <v>1.681404284874357E-2</v>
      </c>
      <c r="I380">
        <f t="shared" ref="I380:I384" si="124">((H380-$J$368)/$I$368)</f>
        <v>0.3292906800126581</v>
      </c>
      <c r="J380">
        <f>(I380-IF(I376&gt;0,I376,0))</f>
        <v>4.1011076763591836E-3</v>
      </c>
      <c r="K380">
        <f>J380*1.1</f>
        <v>4.511218443995102E-3</v>
      </c>
      <c r="Q380" t="s">
        <v>173</v>
      </c>
      <c r="R380">
        <v>1.1053999999999999</v>
      </c>
    </row>
    <row r="381" spans="1:18" x14ac:dyDescent="0.4">
      <c r="A381">
        <v>13</v>
      </c>
      <c r="B381" t="s">
        <v>26</v>
      </c>
      <c r="D381">
        <v>6.18</v>
      </c>
      <c r="E381">
        <v>5.867</v>
      </c>
      <c r="F381">
        <v>377.78100000000001</v>
      </c>
      <c r="G381">
        <v>0.749</v>
      </c>
      <c r="H381">
        <f t="shared" si="123"/>
        <v>1.5530161654503535E-2</v>
      </c>
      <c r="I381">
        <f t="shared" si="124"/>
        <v>0.31050315489184654</v>
      </c>
      <c r="J381">
        <f>(I381-IF(I376&gt;0,I376,0))</f>
        <v>-1.4686417444452371E-2</v>
      </c>
      <c r="K381" s="30">
        <f>J381*1.1</f>
        <v>-1.6155059188897609E-2</v>
      </c>
      <c r="L381" s="25" t="s">
        <v>227</v>
      </c>
      <c r="M381" s="25" t="s">
        <v>228</v>
      </c>
      <c r="N381" s="26" t="s">
        <v>229</v>
      </c>
      <c r="O381" s="26" t="s">
        <v>230</v>
      </c>
      <c r="P381" s="26" t="s">
        <v>231</v>
      </c>
      <c r="Q381" t="s">
        <v>172</v>
      </c>
      <c r="R381" s="10">
        <v>1.0463</v>
      </c>
    </row>
    <row r="382" spans="1:18" x14ac:dyDescent="0.4">
      <c r="A382">
        <v>14</v>
      </c>
      <c r="B382" t="s">
        <v>27</v>
      </c>
      <c r="D382">
        <v>6.46</v>
      </c>
      <c r="E382">
        <v>398.81299999999999</v>
      </c>
      <c r="F382">
        <v>467.98399999999998</v>
      </c>
      <c r="G382">
        <v>86.262</v>
      </c>
      <c r="H382">
        <f t="shared" si="123"/>
        <v>0.85219366474067493</v>
      </c>
      <c r="I382">
        <f t="shared" si="124"/>
        <v>12.553720558821565</v>
      </c>
      <c r="J382">
        <f>(I382-IF(I376&gt;0,I376,0))</f>
        <v>12.228530986485266</v>
      </c>
      <c r="K382">
        <f>J382/R368*1.1</f>
        <v>12.402161243899865</v>
      </c>
      <c r="L382" s="27">
        <f>AVERAGE(K382:K384)</f>
        <v>13.975258975143108</v>
      </c>
      <c r="M382" s="27">
        <f>STDEV(K382:K384)</f>
        <v>2.7967494336876935</v>
      </c>
      <c r="N382" s="28">
        <f>L382/J376*100</f>
        <v>63.523904432468669</v>
      </c>
      <c r="O382" s="29">
        <f>M382/J379*100</f>
        <v>26421.044777714276</v>
      </c>
      <c r="P382" s="29" t="str">
        <f>_xlfn.CONCAT(ROUND(N382,1)," ± ",ROUND(O382,1))</f>
        <v>63.5 ± 26421</v>
      </c>
      <c r="Q382" t="s">
        <v>171</v>
      </c>
      <c r="R382">
        <v>1.1154999999999999</v>
      </c>
    </row>
    <row r="383" spans="1:18" x14ac:dyDescent="0.4">
      <c r="A383">
        <v>15</v>
      </c>
      <c r="B383" t="s">
        <v>28</v>
      </c>
      <c r="D383">
        <v>6.49</v>
      </c>
      <c r="E383">
        <v>506.69200000000001</v>
      </c>
      <c r="F383">
        <v>435.7</v>
      </c>
      <c r="G383">
        <v>39.811</v>
      </c>
      <c r="H383">
        <f t="shared" si="123"/>
        <v>1.1629378012393849</v>
      </c>
      <c r="I383">
        <f t="shared" si="124"/>
        <v>17.100958493925177</v>
      </c>
      <c r="J383">
        <f>(I383-IF(I376&gt;0,I376,0))</f>
        <v>16.775768921588877</v>
      </c>
      <c r="K383">
        <f>J383/R369*1.1</f>
        <v>17.204312710933962</v>
      </c>
      <c r="Q383" t="s">
        <v>170</v>
      </c>
      <c r="R383">
        <v>1.0873999999999999</v>
      </c>
    </row>
    <row r="384" spans="1:18" x14ac:dyDescent="0.4">
      <c r="A384">
        <v>16</v>
      </c>
      <c r="B384" t="s">
        <v>29</v>
      </c>
      <c r="D384">
        <v>6.49</v>
      </c>
      <c r="E384">
        <v>403.09300000000002</v>
      </c>
      <c r="F384">
        <v>448.24700000000001</v>
      </c>
      <c r="G384">
        <v>34.805999999999997</v>
      </c>
      <c r="H384">
        <f t="shared" si="123"/>
        <v>0.89926536039281912</v>
      </c>
      <c r="I384">
        <f t="shared" si="124"/>
        <v>13.242538705322522</v>
      </c>
      <c r="J384">
        <f>(I384-IF(I376&gt;0,I376,0))</f>
        <v>12.917349132986223</v>
      </c>
      <c r="K384" s="30">
        <f>J384/R370*1.1</f>
        <v>12.319302970595496</v>
      </c>
      <c r="Q384" t="s">
        <v>169</v>
      </c>
      <c r="R384">
        <v>1.0898000000000001</v>
      </c>
    </row>
    <row r="385" spans="1:18" x14ac:dyDescent="0.4">
      <c r="A385">
        <v>17</v>
      </c>
      <c r="B385" t="s">
        <v>22</v>
      </c>
      <c r="L385" s="23" t="s">
        <v>227</v>
      </c>
      <c r="M385" s="23" t="s">
        <v>228</v>
      </c>
      <c r="N385" s="9" t="s">
        <v>231</v>
      </c>
      <c r="Q385" t="s">
        <v>168</v>
      </c>
      <c r="R385">
        <v>1.0536000000000001</v>
      </c>
    </row>
    <row r="386" spans="1:18" x14ac:dyDescent="0.4">
      <c r="A386">
        <v>18</v>
      </c>
      <c r="B386" t="s">
        <v>182</v>
      </c>
      <c r="D386">
        <v>6.53</v>
      </c>
      <c r="E386">
        <v>14.785</v>
      </c>
      <c r="F386">
        <v>563.41999999999996</v>
      </c>
      <c r="G386">
        <v>1.736</v>
      </c>
      <c r="H386">
        <f>E386/F386</f>
        <v>2.6241524972489442E-2</v>
      </c>
      <c r="I386">
        <f>((H386-$J$368)/$I$368)</f>
        <v>0.46724663576658548</v>
      </c>
      <c r="J386">
        <f>(I386-IF(I376&gt;0,I376,0))</f>
        <v>0.14205706343028657</v>
      </c>
      <c r="K386">
        <f t="shared" ref="K386:K391" si="125">J386/R371*1.1</f>
        <v>0.15219905500469003</v>
      </c>
      <c r="L386">
        <f>AVERAGE(K386:K388)</f>
        <v>8.1525732992182312E-2</v>
      </c>
      <c r="M386">
        <f>STDEV(K387:K388)</f>
        <v>0.23580088638621255</v>
      </c>
      <c r="N386" t="str">
        <f>_xlfn.CONCAT(ROUND(L386,1)," ± ",ROUND(M386,1))</f>
        <v>0.1 ± 0.2</v>
      </c>
      <c r="Q386" t="s">
        <v>167</v>
      </c>
      <c r="R386" s="10">
        <v>1.1217999999999999</v>
      </c>
    </row>
    <row r="387" spans="1:18" x14ac:dyDescent="0.4">
      <c r="A387">
        <v>19</v>
      </c>
      <c r="B387" t="s">
        <v>181</v>
      </c>
      <c r="D387">
        <v>6.51</v>
      </c>
      <c r="E387">
        <v>5.556</v>
      </c>
      <c r="F387">
        <v>700.12400000000002</v>
      </c>
      <c r="G387">
        <v>0.77200000000000002</v>
      </c>
      <c r="H387">
        <f t="shared" ref="H387:H391" si="126">E387/F387</f>
        <v>7.9357370979997819E-3</v>
      </c>
      <c r="I387">
        <f t="shared" ref="I387:I391" si="127">((H387-$J$368)/$I$368)</f>
        <v>0.19937103240766357</v>
      </c>
      <c r="J387">
        <f>(I387-IF(I376&gt;0,I376,0))</f>
        <v>-0.12581853992863534</v>
      </c>
      <c r="K387">
        <f t="shared" si="125"/>
        <v>-0.12054733378756111</v>
      </c>
      <c r="Q387" t="s">
        <v>166</v>
      </c>
      <c r="R387">
        <v>1.198</v>
      </c>
    </row>
    <row r="388" spans="1:18" x14ac:dyDescent="0.4">
      <c r="A388">
        <v>20</v>
      </c>
      <c r="B388" t="s">
        <v>180</v>
      </c>
      <c r="D388">
        <v>6.51</v>
      </c>
      <c r="E388">
        <v>24.276</v>
      </c>
      <c r="F388">
        <v>801.36199999999997</v>
      </c>
      <c r="G388">
        <v>2.4809999999999999</v>
      </c>
      <c r="H388">
        <f t="shared" si="126"/>
        <v>3.0293425443182982E-2</v>
      </c>
      <c r="I388">
        <f t="shared" si="127"/>
        <v>0.52653964685025034</v>
      </c>
      <c r="J388">
        <f>(I388-IF(I376&gt;0,I376,0))</f>
        <v>0.20135007451395143</v>
      </c>
      <c r="K388">
        <f t="shared" si="125"/>
        <v>0.212925477759418</v>
      </c>
      <c r="L388" s="23" t="s">
        <v>227</v>
      </c>
      <c r="M388" s="23" t="s">
        <v>228</v>
      </c>
      <c r="N388" s="9" t="s">
        <v>231</v>
      </c>
      <c r="Q388" t="s">
        <v>165</v>
      </c>
      <c r="R388">
        <v>1.1537999999999999</v>
      </c>
    </row>
    <row r="389" spans="1:18" x14ac:dyDescent="0.4">
      <c r="A389">
        <v>21</v>
      </c>
      <c r="B389" t="s">
        <v>179</v>
      </c>
      <c r="D389">
        <v>6.63</v>
      </c>
      <c r="E389">
        <v>7.782</v>
      </c>
      <c r="F389">
        <v>625.45500000000004</v>
      </c>
      <c r="G389">
        <v>1.7210000000000001</v>
      </c>
      <c r="H389">
        <f t="shared" si="126"/>
        <v>1.2442142120536249E-2</v>
      </c>
      <c r="I389">
        <f t="shared" si="127"/>
        <v>0.26531498263085423</v>
      </c>
      <c r="J389">
        <f>(I389-IF(I376&gt;0,I376,0))</f>
        <v>-5.9874589705444681E-2</v>
      </c>
      <c r="K389">
        <f t="shared" si="125"/>
        <v>-5.8440149668135891E-2</v>
      </c>
      <c r="L389">
        <f>AVERAGE(K389:K391)</f>
        <v>0.20209572816210022</v>
      </c>
      <c r="M389">
        <f>STDEV(K389:K391)</f>
        <v>0.22791532196719397</v>
      </c>
      <c r="N389" t="str">
        <f>_xlfn.CONCAT(ROUND(L389,1)," ± ",ROUND(M389,1))</f>
        <v>0.2 ± 0.2</v>
      </c>
      <c r="Q389" t="s">
        <v>164</v>
      </c>
      <c r="R389">
        <v>1.1183000000000001</v>
      </c>
    </row>
    <row r="390" spans="1:18" x14ac:dyDescent="0.4">
      <c r="A390">
        <v>22</v>
      </c>
      <c r="B390" t="s">
        <v>178</v>
      </c>
      <c r="D390">
        <v>6.53</v>
      </c>
      <c r="E390">
        <v>31.504999999999999</v>
      </c>
      <c r="F390">
        <v>753.798</v>
      </c>
      <c r="G390">
        <v>3.1960000000000002</v>
      </c>
      <c r="H390">
        <f t="shared" si="126"/>
        <v>4.1795016702087295E-2</v>
      </c>
      <c r="I390">
        <f t="shared" si="127"/>
        <v>0.69484683576727413</v>
      </c>
      <c r="J390">
        <f>(I390-IF(I376&gt;0,I376,0))</f>
        <v>0.36965726343097521</v>
      </c>
      <c r="K390">
        <f t="shared" si="125"/>
        <v>0.36455351423173099</v>
      </c>
      <c r="Q390" t="s">
        <v>163</v>
      </c>
      <c r="R390">
        <v>1.1448</v>
      </c>
    </row>
    <row r="391" spans="1:18" x14ac:dyDescent="0.4">
      <c r="A391">
        <v>23</v>
      </c>
      <c r="B391" t="s">
        <v>177</v>
      </c>
      <c r="D391">
        <v>6.57</v>
      </c>
      <c r="E391">
        <v>21.925000000000001</v>
      </c>
      <c r="F391">
        <v>571.37099999999998</v>
      </c>
      <c r="G391">
        <v>2.2360000000000002</v>
      </c>
      <c r="H391">
        <f t="shared" si="126"/>
        <v>3.8372616041066142E-2</v>
      </c>
      <c r="I391">
        <f t="shared" si="127"/>
        <v>0.64476553643764489</v>
      </c>
      <c r="J391">
        <f>(I391-IF(I376&gt;0,I376,0))</f>
        <v>0.31957596410134598</v>
      </c>
      <c r="K391">
        <f t="shared" si="125"/>
        <v>0.30017381992270564</v>
      </c>
      <c r="L391" s="23"/>
      <c r="M391" s="23"/>
      <c r="N391" s="9"/>
      <c r="Q391" t="s">
        <v>162</v>
      </c>
      <c r="R391">
        <v>1.0492999999999999</v>
      </c>
    </row>
    <row r="392" spans="1:18" x14ac:dyDescent="0.4">
      <c r="A392">
        <v>24</v>
      </c>
      <c r="B392" t="s">
        <v>22</v>
      </c>
      <c r="L392" s="23" t="s">
        <v>227</v>
      </c>
      <c r="M392" s="23" t="s">
        <v>228</v>
      </c>
      <c r="N392" s="9" t="s">
        <v>231</v>
      </c>
      <c r="Q392" t="s">
        <v>161</v>
      </c>
      <c r="R392">
        <v>1.0704</v>
      </c>
    </row>
    <row r="393" spans="1:18" x14ac:dyDescent="0.4">
      <c r="A393">
        <v>25</v>
      </c>
      <c r="B393" t="s">
        <v>176</v>
      </c>
      <c r="D393">
        <v>6.54</v>
      </c>
      <c r="E393">
        <v>7.12</v>
      </c>
      <c r="F393">
        <v>708.65599999999995</v>
      </c>
      <c r="G393">
        <v>0.8</v>
      </c>
      <c r="H393">
        <f>E393/F393</f>
        <v>1.0047187916280962E-2</v>
      </c>
      <c r="I393">
        <f>((H393-$J$368)/$I$368)</f>
        <v>0.23026870071824038</v>
      </c>
      <c r="J393">
        <f>(I393-IF(I376&gt;0,I376,0))</f>
        <v>-9.4920871618058539E-2</v>
      </c>
      <c r="K393">
        <f t="shared" ref="K393:K398" si="128">J393/R377*1.1</f>
        <v>-9.5511305140746794E-2</v>
      </c>
      <c r="L393">
        <f>AVERAGE(K393:K395)</f>
        <v>9.3097716095586411E-2</v>
      </c>
      <c r="M393">
        <f>STDEV(K394:K395)</f>
        <v>0.31452292114820313</v>
      </c>
      <c r="N393" t="str">
        <f>_xlfn.CONCAT(ROUND(L393,1)," ± ",ROUND(M393,1))</f>
        <v>0.1 ± 0.3</v>
      </c>
      <c r="Q393" t="s">
        <v>160</v>
      </c>
      <c r="R393">
        <v>1.1589</v>
      </c>
    </row>
    <row r="394" spans="1:18" x14ac:dyDescent="0.4">
      <c r="A394">
        <v>26</v>
      </c>
      <c r="B394" t="s">
        <v>175</v>
      </c>
      <c r="D394">
        <v>6.35</v>
      </c>
      <c r="E394">
        <v>29.914999999999999</v>
      </c>
      <c r="F394">
        <v>653.00300000000004</v>
      </c>
      <c r="G394">
        <v>8.6280000000000001</v>
      </c>
      <c r="H394">
        <f t="shared" ref="H394:H398" si="129">E394/F394</f>
        <v>4.5811428125138776E-2</v>
      </c>
      <c r="I394">
        <f t="shared" ref="I394:I398" si="130">((H394-$J$368)/$I$368)</f>
        <v>0.75362052202783214</v>
      </c>
      <c r="J394">
        <f>(I394-IF(I376&gt;0,I376,0))</f>
        <v>0.42843094969153322</v>
      </c>
      <c r="K394">
        <f t="shared" si="128"/>
        <v>0.40980351709624924</v>
      </c>
      <c r="Q394" t="s">
        <v>159</v>
      </c>
      <c r="R394">
        <v>1.0206</v>
      </c>
    </row>
    <row r="395" spans="1:18" x14ac:dyDescent="0.4">
      <c r="A395">
        <v>27</v>
      </c>
      <c r="B395" t="s">
        <v>174</v>
      </c>
      <c r="D395">
        <v>6.66</v>
      </c>
      <c r="E395">
        <v>9.8119999999999994</v>
      </c>
      <c r="F395">
        <v>688.33500000000004</v>
      </c>
      <c r="G395">
        <v>2.835</v>
      </c>
      <c r="H395">
        <f t="shared" si="129"/>
        <v>1.4254687034656089E-2</v>
      </c>
      <c r="I395">
        <f t="shared" si="130"/>
        <v>0.29183864639304741</v>
      </c>
      <c r="J395">
        <f>(I395-IF(I376&gt;0,I376,0))</f>
        <v>-3.3350925943251508E-2</v>
      </c>
      <c r="K395">
        <f t="shared" si="128"/>
        <v>-3.4999063668743238E-2</v>
      </c>
      <c r="L395" s="23" t="s">
        <v>227</v>
      </c>
      <c r="M395" s="23" t="s">
        <v>228</v>
      </c>
      <c r="N395" s="9" t="s">
        <v>231</v>
      </c>
      <c r="Q395" t="s">
        <v>158</v>
      </c>
      <c r="R395">
        <v>1.1289</v>
      </c>
    </row>
    <row r="396" spans="1:18" x14ac:dyDescent="0.4">
      <c r="A396">
        <v>28</v>
      </c>
      <c r="B396" t="s">
        <v>173</v>
      </c>
      <c r="D396">
        <v>6.53</v>
      </c>
      <c r="E396">
        <v>12.364000000000001</v>
      </c>
      <c r="F396">
        <v>633.82100000000003</v>
      </c>
      <c r="G396">
        <v>3.181</v>
      </c>
      <c r="H396">
        <f t="shared" si="129"/>
        <v>1.9507084807855846E-2</v>
      </c>
      <c r="I396">
        <f t="shared" si="130"/>
        <v>0.36869899418161084</v>
      </c>
      <c r="J396">
        <f>(I396-IF(I376&gt;0,I376,0))</f>
        <v>4.3509421845311924E-2</v>
      </c>
      <c r="K396">
        <f t="shared" si="128"/>
        <v>4.3296873556941493E-2</v>
      </c>
      <c r="L396">
        <f>AVERAGE(K396:K398)</f>
        <v>6.9253543296594236E-2</v>
      </c>
      <c r="M396">
        <f>STDEV(K396:K398)</f>
        <v>3.0276970624040112E-2</v>
      </c>
      <c r="N396" t="str">
        <f>_xlfn.CONCAT(ROUND(L396,1)," ± ",ROUND(M396,1))</f>
        <v>0.1 ± 0</v>
      </c>
      <c r="Q396" t="s">
        <v>157</v>
      </c>
      <c r="R396">
        <v>1.1950000000000001</v>
      </c>
    </row>
    <row r="397" spans="1:18" x14ac:dyDescent="0.4">
      <c r="A397">
        <v>29</v>
      </c>
      <c r="B397" t="s">
        <v>172</v>
      </c>
      <c r="D397">
        <v>6.49</v>
      </c>
      <c r="E397">
        <v>14.446</v>
      </c>
      <c r="F397">
        <v>702.60799999999995</v>
      </c>
      <c r="G397">
        <v>2.9020000000000001</v>
      </c>
      <c r="H397">
        <f t="shared" si="129"/>
        <v>2.0560540158950653E-2</v>
      </c>
      <c r="I397">
        <f t="shared" si="130"/>
        <v>0.38411460970829703</v>
      </c>
      <c r="J397">
        <f>(I397-IF(I376&gt;0,I376,0))</f>
        <v>5.8925037371998112E-2</v>
      </c>
      <c r="K397">
        <f t="shared" si="128"/>
        <v>6.1949289027236863E-2</v>
      </c>
      <c r="Q397" t="s">
        <v>156</v>
      </c>
      <c r="R397">
        <v>1.1716</v>
      </c>
    </row>
    <row r="398" spans="1:18" x14ac:dyDescent="0.4">
      <c r="A398">
        <v>30</v>
      </c>
      <c r="B398" t="s">
        <v>171</v>
      </c>
      <c r="D398">
        <v>6.35</v>
      </c>
      <c r="E398">
        <v>23.315999999999999</v>
      </c>
      <c r="F398">
        <v>986.37699999999995</v>
      </c>
      <c r="G398">
        <v>2.2080000000000002</v>
      </c>
      <c r="H398">
        <f t="shared" si="129"/>
        <v>2.3638020756769469E-2</v>
      </c>
      <c r="I398">
        <f t="shared" si="130"/>
        <v>0.42914856168120952</v>
      </c>
      <c r="J398">
        <f>(I398-IF(I376&gt;0,I376,0))</f>
        <v>0.1039589893449106</v>
      </c>
      <c r="K398">
        <f t="shared" si="128"/>
        <v>0.10251446730560437</v>
      </c>
      <c r="L398" s="23"/>
      <c r="M398" s="23"/>
      <c r="N398" s="9"/>
    </row>
    <row r="399" spans="1:18" x14ac:dyDescent="0.4">
      <c r="A399">
        <v>31</v>
      </c>
      <c r="B399" t="s">
        <v>22</v>
      </c>
      <c r="L399" s="23" t="s">
        <v>227</v>
      </c>
      <c r="M399" s="23" t="s">
        <v>228</v>
      </c>
      <c r="N399" s="9" t="s">
        <v>231</v>
      </c>
    </row>
    <row r="400" spans="1:18" x14ac:dyDescent="0.4">
      <c r="A400">
        <v>32</v>
      </c>
      <c r="B400" t="s">
        <v>170</v>
      </c>
      <c r="D400">
        <v>6.16</v>
      </c>
      <c r="E400">
        <v>14.792</v>
      </c>
      <c r="F400">
        <v>900.00699999999995</v>
      </c>
      <c r="G400">
        <v>1.3959999999999999</v>
      </c>
      <c r="H400">
        <f>E400/F400</f>
        <v>1.6435427724451033E-2</v>
      </c>
      <c r="I400">
        <f>((H400-$J$368)/$I$368)</f>
        <v>0.32375025992497564</v>
      </c>
      <c r="J400">
        <f>(I400-IF(I376&gt;0,I376,0))</f>
        <v>-1.4393124113232791E-3</v>
      </c>
      <c r="K400">
        <f>J400/R383*1.1</f>
        <v>-1.4559901162917116E-3</v>
      </c>
      <c r="L400">
        <f>AVERAGE(K400:K402)</f>
        <v>1.9548650047039966E-2</v>
      </c>
      <c r="M400">
        <f>STDEV(K401:K402)</f>
        <v>0.28450683351376643</v>
      </c>
      <c r="N400" t="str">
        <f>_xlfn.CONCAT(ROUND(L400,1)," ± ",ROUND(M400,1))</f>
        <v>0 ± 0.3</v>
      </c>
    </row>
    <row r="401" spans="1:14" x14ac:dyDescent="0.4">
      <c r="A401">
        <v>33</v>
      </c>
      <c r="B401" t="s">
        <v>169</v>
      </c>
      <c r="D401">
        <v>6.24</v>
      </c>
      <c r="E401">
        <v>3.3460000000000001</v>
      </c>
      <c r="F401">
        <v>676.23</v>
      </c>
      <c r="G401">
        <v>0.61899999999999999</v>
      </c>
      <c r="H401">
        <f t="shared" ref="H401:H405" si="131">E401/F401</f>
        <v>4.948020643863774E-3</v>
      </c>
      <c r="I401">
        <f t="shared" ref="I401:I405" si="132">((H401-$J$368)/$I$368)</f>
        <v>0.15565063352046876</v>
      </c>
      <c r="J401">
        <f>(I401-IF(I376&gt;0,I376,0))</f>
        <v>-0.16953893881583015</v>
      </c>
      <c r="K401">
        <f>J401/R384*1.1</f>
        <v>-0.17112574114279056</v>
      </c>
    </row>
    <row r="402" spans="1:14" x14ac:dyDescent="0.4">
      <c r="A402">
        <v>34</v>
      </c>
      <c r="B402" t="s">
        <v>168</v>
      </c>
      <c r="D402">
        <v>6.3</v>
      </c>
      <c r="E402">
        <v>26.006</v>
      </c>
      <c r="F402">
        <v>821.19100000000003</v>
      </c>
      <c r="G402">
        <v>4.3230000000000004</v>
      </c>
      <c r="H402">
        <f t="shared" si="131"/>
        <v>3.1668637381559221E-2</v>
      </c>
      <c r="I402">
        <f t="shared" si="132"/>
        <v>0.5466636497210744</v>
      </c>
      <c r="J402">
        <f>(I402-IF(I376&gt;0,I376,0))</f>
        <v>0.22147407738477548</v>
      </c>
      <c r="K402">
        <f>J402/R385*1.1</f>
        <v>0.23122768140020217</v>
      </c>
      <c r="L402" s="23" t="s">
        <v>227</v>
      </c>
      <c r="M402" s="23" t="s">
        <v>228</v>
      </c>
      <c r="N402" s="9" t="s">
        <v>231</v>
      </c>
    </row>
    <row r="403" spans="1:14" x14ac:dyDescent="0.4">
      <c r="A403">
        <v>35</v>
      </c>
      <c r="B403" t="s">
        <v>167</v>
      </c>
      <c r="D403">
        <v>6.33</v>
      </c>
      <c r="E403">
        <v>4.0540000000000003</v>
      </c>
      <c r="F403">
        <v>747.97199999999998</v>
      </c>
      <c r="G403">
        <v>0.72399999999999998</v>
      </c>
      <c r="H403">
        <f t="shared" si="131"/>
        <v>5.419988983544839E-3</v>
      </c>
      <c r="I403">
        <f t="shared" si="132"/>
        <v>0.16255712695441493</v>
      </c>
      <c r="J403">
        <f>(I403-IF(I376&gt;0,I376,0))</f>
        <v>-0.16263244538188398</v>
      </c>
      <c r="K403">
        <f t="shared" ref="K403:K405" si="133">J403/R386*1.1</f>
        <v>-0.15947200028532041</v>
      </c>
      <c r="L403">
        <f>AVERAGE(K403:K405)</f>
        <v>-3.0798693845583675E-2</v>
      </c>
      <c r="M403">
        <f>STDEV(K403:K405)</f>
        <v>0.15608040718128235</v>
      </c>
      <c r="N403" t="str">
        <f>_xlfn.CONCAT(ROUND(L403,1)," ± ",ROUND(M403,1))</f>
        <v>0 ± 0.2</v>
      </c>
    </row>
    <row r="404" spans="1:14" x14ac:dyDescent="0.4">
      <c r="A404">
        <v>36</v>
      </c>
      <c r="B404" t="s">
        <v>166</v>
      </c>
      <c r="D404">
        <v>6.36</v>
      </c>
      <c r="E404">
        <v>10.502000000000001</v>
      </c>
      <c r="F404">
        <v>963.82100000000003</v>
      </c>
      <c r="G404">
        <v>0.95099999999999996</v>
      </c>
      <c r="H404">
        <f t="shared" si="131"/>
        <v>1.0896214131047155E-2</v>
      </c>
      <c r="I404">
        <f t="shared" si="132"/>
        <v>0.24269282641593729</v>
      </c>
      <c r="J404">
        <f>(I404-IF(I376&gt;0,I376,0))</f>
        <v>-8.249674592036163E-2</v>
      </c>
      <c r="K404">
        <f t="shared" si="133"/>
        <v>-7.5748264200665952E-2</v>
      </c>
    </row>
    <row r="405" spans="1:14" x14ac:dyDescent="0.4">
      <c r="A405">
        <v>37</v>
      </c>
      <c r="B405" t="s">
        <v>165</v>
      </c>
      <c r="D405">
        <v>6.42</v>
      </c>
      <c r="E405">
        <v>20.507999999999999</v>
      </c>
      <c r="F405">
        <v>766.04399999999998</v>
      </c>
      <c r="G405">
        <v>2.4460000000000002</v>
      </c>
      <c r="H405">
        <f t="shared" si="131"/>
        <v>2.67713081755095E-2</v>
      </c>
      <c r="I405">
        <f t="shared" si="132"/>
        <v>0.47499915623341504</v>
      </c>
      <c r="J405">
        <f>(I405-IF(I376&gt;0,I376,0))</f>
        <v>0.14980958389711613</v>
      </c>
      <c r="K405">
        <f t="shared" si="133"/>
        <v>0.14282418294923535</v>
      </c>
      <c r="L405" s="23"/>
      <c r="M405" s="23"/>
      <c r="N405" s="9"/>
    </row>
    <row r="406" spans="1:14" x14ac:dyDescent="0.4">
      <c r="A406">
        <v>38</v>
      </c>
      <c r="B406" t="s">
        <v>22</v>
      </c>
      <c r="L406" s="23" t="s">
        <v>227</v>
      </c>
      <c r="M406" s="23" t="s">
        <v>228</v>
      </c>
      <c r="N406" s="9" t="s">
        <v>231</v>
      </c>
    </row>
    <row r="407" spans="1:14" x14ac:dyDescent="0.4">
      <c r="A407">
        <v>39</v>
      </c>
      <c r="B407" t="s">
        <v>164</v>
      </c>
      <c r="D407">
        <v>6.41</v>
      </c>
      <c r="E407">
        <v>67.876999999999995</v>
      </c>
      <c r="F407">
        <v>820.27</v>
      </c>
      <c r="G407">
        <v>8.9019999999999992</v>
      </c>
      <c r="H407">
        <f>E407/F407</f>
        <v>8.2749582454557644E-2</v>
      </c>
      <c r="I407">
        <f>((H407-$J$368)/$I$368)</f>
        <v>1.2941506781620655</v>
      </c>
      <c r="J407">
        <f>(I407-IF(I376&gt;0,I376,0))</f>
        <v>0.96896110582576656</v>
      </c>
      <c r="K407">
        <f>J407/R389*1.1</f>
        <v>0.95310490602552378</v>
      </c>
      <c r="L407">
        <f>AVERAGE(K407:K409)</f>
        <v>0.5265048032227676</v>
      </c>
      <c r="M407">
        <f>STDEV(K408:K409)</f>
        <v>0.13432576710188135</v>
      </c>
      <c r="N407" t="str">
        <f>_xlfn.CONCAT(ROUND(L407,1)," ± ",ROUND(M407,1))</f>
        <v>0.5 ± 0.1</v>
      </c>
    </row>
    <row r="408" spans="1:14" x14ac:dyDescent="0.4">
      <c r="A408">
        <v>40</v>
      </c>
      <c r="B408" t="s">
        <v>163</v>
      </c>
      <c r="D408">
        <v>6.39</v>
      </c>
      <c r="E408">
        <v>43.46</v>
      </c>
      <c r="F408">
        <v>953.82100000000003</v>
      </c>
      <c r="G408">
        <v>1.94</v>
      </c>
      <c r="H408">
        <f t="shared" ref="H408:H412" si="134">E408/F408</f>
        <v>4.5564104795344201E-2</v>
      </c>
      <c r="I408">
        <f t="shared" ref="I408:I416" si="135">((H408-$J$368)/$I$368)</f>
        <v>0.75000134504142191</v>
      </c>
      <c r="J408">
        <f>(I408-IF(I376&gt;0,I376,0))</f>
        <v>0.42481177270512299</v>
      </c>
      <c r="K408">
        <f t="shared" ref="K408:K412" si="136">J408/R390*1.1</f>
        <v>0.40818741262721464</v>
      </c>
    </row>
    <row r="409" spans="1:14" x14ac:dyDescent="0.4">
      <c r="A409">
        <v>41</v>
      </c>
      <c r="B409" t="s">
        <v>162</v>
      </c>
      <c r="D409">
        <v>6.44</v>
      </c>
      <c r="E409">
        <v>27.619</v>
      </c>
      <c r="F409">
        <v>897.91399999999999</v>
      </c>
      <c r="G409">
        <v>3.242</v>
      </c>
      <c r="H409">
        <f t="shared" si="134"/>
        <v>3.0759070467773084E-2</v>
      </c>
      <c r="I409">
        <f t="shared" si="135"/>
        <v>0.53335360879323668</v>
      </c>
      <c r="J409">
        <f>(I409-IF(I376&gt;0,I376,0))</f>
        <v>0.20816403645693776</v>
      </c>
      <c r="K409">
        <f t="shared" si="136"/>
        <v>0.21822209101556425</v>
      </c>
      <c r="L409" s="23" t="s">
        <v>227</v>
      </c>
      <c r="M409" s="23" t="s">
        <v>228</v>
      </c>
      <c r="N409" s="9" t="s">
        <v>231</v>
      </c>
    </row>
    <row r="410" spans="1:14" x14ac:dyDescent="0.4">
      <c r="A410">
        <v>42</v>
      </c>
      <c r="B410" t="s">
        <v>161</v>
      </c>
      <c r="D410">
        <v>6.54</v>
      </c>
      <c r="E410">
        <v>17.687999999999999</v>
      </c>
      <c r="F410">
        <v>908.86900000000003</v>
      </c>
      <c r="G410">
        <v>1.67</v>
      </c>
      <c r="H410">
        <f t="shared" si="134"/>
        <v>1.946155056449279E-2</v>
      </c>
      <c r="I410">
        <f t="shared" si="135"/>
        <v>0.36803267416315544</v>
      </c>
      <c r="J410">
        <f>(I410-IF(I376&gt;0,I376,0))</f>
        <v>4.2843101826856522E-2</v>
      </c>
      <c r="K410">
        <f t="shared" si="136"/>
        <v>4.402785127946765E-2</v>
      </c>
      <c r="L410">
        <f>AVERAGE(K410:K412)</f>
        <v>0.49364228789845477</v>
      </c>
      <c r="M410">
        <f>STDEV(K410:K412)</f>
        <v>0.39329628623919433</v>
      </c>
      <c r="N410" t="str">
        <f>_xlfn.CONCAT(ROUND(L410,1)," ± ",ROUND(M410,1))</f>
        <v>0.5 ± 0.4</v>
      </c>
    </row>
    <row r="411" spans="1:14" x14ac:dyDescent="0.4">
      <c r="A411">
        <v>43</v>
      </c>
      <c r="B411" t="s">
        <v>160</v>
      </c>
      <c r="D411">
        <v>6.44</v>
      </c>
      <c r="E411">
        <v>55.561</v>
      </c>
      <c r="F411">
        <v>864.46600000000001</v>
      </c>
      <c r="G411">
        <v>6.2409999999999997</v>
      </c>
      <c r="H411">
        <f t="shared" si="134"/>
        <v>6.4272047715005567E-2</v>
      </c>
      <c r="I411">
        <f t="shared" si="135"/>
        <v>1.0237618371638224</v>
      </c>
      <c r="J411">
        <f>(I411-IF(I376&gt;0,I376,0))</f>
        <v>0.69857226482752344</v>
      </c>
      <c r="K411">
        <f t="shared" si="136"/>
        <v>0.66306798801473443</v>
      </c>
    </row>
    <row r="412" spans="1:14" x14ac:dyDescent="0.4">
      <c r="A412">
        <v>44</v>
      </c>
      <c r="B412" t="s">
        <v>159</v>
      </c>
      <c r="D412">
        <v>6.44</v>
      </c>
      <c r="E412">
        <v>67.018000000000001</v>
      </c>
      <c r="F412">
        <v>1021.648</v>
      </c>
      <c r="G412">
        <v>2.9550000000000001</v>
      </c>
      <c r="H412">
        <f t="shared" si="134"/>
        <v>6.5597935883983521E-2</v>
      </c>
      <c r="I412">
        <f t="shared" si="135"/>
        <v>1.0431640664306863</v>
      </c>
      <c r="J412">
        <f>(I412-IF(I376&gt;0,I376,0))</f>
        <v>0.71797449409438729</v>
      </c>
      <c r="K412">
        <f t="shared" si="136"/>
        <v>0.77383102440116225</v>
      </c>
      <c r="L412" s="23"/>
      <c r="M412" s="23"/>
      <c r="N412" s="9"/>
    </row>
    <row r="413" spans="1:14" x14ac:dyDescent="0.4">
      <c r="A413">
        <v>45</v>
      </c>
      <c r="B413" t="s">
        <v>22</v>
      </c>
      <c r="L413" s="23" t="s">
        <v>227</v>
      </c>
      <c r="M413" s="23" t="s">
        <v>228</v>
      </c>
      <c r="N413" s="9" t="s">
        <v>231</v>
      </c>
    </row>
    <row r="414" spans="1:14" x14ac:dyDescent="0.4">
      <c r="A414">
        <v>46</v>
      </c>
      <c r="B414" t="s">
        <v>158</v>
      </c>
      <c r="D414">
        <v>6.58</v>
      </c>
      <c r="E414">
        <v>25.657</v>
      </c>
      <c r="F414">
        <v>688.995</v>
      </c>
      <c r="G414">
        <v>2.6960000000000002</v>
      </c>
      <c r="H414">
        <f t="shared" ref="H414:H416" si="137">E414/F414</f>
        <v>3.7238296359189835E-2</v>
      </c>
      <c r="I414">
        <f t="shared" si="135"/>
        <v>0.62816660219521536</v>
      </c>
      <c r="J414">
        <f>(I414-IF(I376&gt;0,I376,0))</f>
        <v>0.30297702985891645</v>
      </c>
      <c r="K414">
        <f>J414/R395*1.1</f>
        <v>0.29522077495332461</v>
      </c>
      <c r="L414">
        <f>AVERAGE(K414:K416)</f>
        <v>0.20120814908296211</v>
      </c>
      <c r="M414">
        <f>STDEV(K415:K416)</f>
        <v>0.24548140055289516</v>
      </c>
      <c r="N414" t="str">
        <f>_xlfn.CONCAT(ROUND(L414,1)," ± ",ROUND(M414,1))</f>
        <v>0.2 ± 0.2</v>
      </c>
    </row>
    <row r="415" spans="1:14" x14ac:dyDescent="0.4">
      <c r="A415">
        <v>47</v>
      </c>
      <c r="B415" t="s">
        <v>157</v>
      </c>
      <c r="D415">
        <v>6.58</v>
      </c>
      <c r="E415">
        <v>13.843</v>
      </c>
      <c r="F415">
        <v>917.05499999999995</v>
      </c>
      <c r="G415">
        <v>1.645</v>
      </c>
      <c r="H415">
        <f t="shared" si="137"/>
        <v>1.5095059729241977E-2</v>
      </c>
      <c r="I415">
        <f t="shared" si="135"/>
        <v>0.30413614181646326</v>
      </c>
      <c r="J415">
        <f>(I415-IF(I376&gt;0,I376,0))</f>
        <v>-2.1053430519835659E-2</v>
      </c>
      <c r="K415">
        <f t="shared" ref="K415:K416" si="138">J415/R396*1.1</f>
        <v>-1.9379726838342447E-2</v>
      </c>
    </row>
    <row r="416" spans="1:14" x14ac:dyDescent="0.4">
      <c r="A416">
        <v>48</v>
      </c>
      <c r="B416" t="s">
        <v>156</v>
      </c>
      <c r="D416">
        <v>6.49</v>
      </c>
      <c r="E416">
        <v>37.945999999999998</v>
      </c>
      <c r="F416">
        <v>939.45500000000004</v>
      </c>
      <c r="G416">
        <v>6.806</v>
      </c>
      <c r="H416">
        <f t="shared" si="137"/>
        <v>4.0391503584525069E-2</v>
      </c>
      <c r="I416">
        <f t="shared" si="135"/>
        <v>0.67430869090473711</v>
      </c>
      <c r="J416">
        <f>(I416-IF(I376&gt;0,I376,0))</f>
        <v>0.34911911856843819</v>
      </c>
      <c r="K416">
        <f t="shared" si="138"/>
        <v>0.32778339913390414</v>
      </c>
      <c r="L416" s="23"/>
      <c r="M416" s="23"/>
      <c r="N416" s="9"/>
    </row>
    <row r="418" spans="1:18" x14ac:dyDescent="0.4">
      <c r="A418" s="15" t="s">
        <v>40</v>
      </c>
      <c r="B418" s="15"/>
    </row>
    <row r="419" spans="1:18" x14ac:dyDescent="0.4">
      <c r="I419" t="s">
        <v>216</v>
      </c>
      <c r="Q419" t="s">
        <v>191</v>
      </c>
      <c r="R419" t="s">
        <v>192</v>
      </c>
    </row>
    <row r="420" spans="1:18" x14ac:dyDescent="0.4">
      <c r="B420" t="s">
        <v>3</v>
      </c>
      <c r="C420" t="s">
        <v>4</v>
      </c>
      <c r="D420" t="s">
        <v>5</v>
      </c>
      <c r="E420" t="s">
        <v>6</v>
      </c>
      <c r="F420" t="s">
        <v>7</v>
      </c>
      <c r="G420" t="s">
        <v>8</v>
      </c>
      <c r="H420" t="s">
        <v>217</v>
      </c>
      <c r="I420" cm="1">
        <f t="array" ref="I420:J424">LINEST(H425:H428,C425:C428,1,1)</f>
        <v>6.3016447713504675E-2</v>
      </c>
      <c r="J420">
        <v>-0.17357623031802794</v>
      </c>
      <c r="L420" s="20" t="s">
        <v>218</v>
      </c>
      <c r="Q420" t="s">
        <v>27</v>
      </c>
      <c r="R420">
        <v>1.0846</v>
      </c>
    </row>
    <row r="421" spans="1:18" x14ac:dyDescent="0.4">
      <c r="A421">
        <v>1</v>
      </c>
      <c r="B421" t="s">
        <v>12</v>
      </c>
      <c r="C421">
        <v>0</v>
      </c>
      <c r="D421">
        <v>7.31</v>
      </c>
      <c r="E421">
        <v>1.0609999999999999</v>
      </c>
      <c r="F421">
        <v>2771.78</v>
      </c>
      <c r="G421">
        <v>18</v>
      </c>
      <c r="H421">
        <f>E421/F421</f>
        <v>3.827865126380881E-4</v>
      </c>
      <c r="I421">
        <v>4.030748529796002E-3</v>
      </c>
      <c r="J421">
        <v>9.2443967524647522E-2</v>
      </c>
      <c r="K421" t="s">
        <v>219</v>
      </c>
      <c r="L421" s="21">
        <f>IF(G424&gt;3,C424,IF(G425&gt;3,C425,IF(G426&gt;3,C426,IF(G427&gt;3,C427,C428))))</f>
        <v>0.8</v>
      </c>
      <c r="Q421" t="s">
        <v>28</v>
      </c>
      <c r="R421">
        <v>1.0726</v>
      </c>
    </row>
    <row r="422" spans="1:18" x14ac:dyDescent="0.4">
      <c r="A422">
        <v>2</v>
      </c>
      <c r="B422" t="s">
        <v>14</v>
      </c>
      <c r="C422">
        <v>0.04</v>
      </c>
      <c r="D422">
        <v>7.23</v>
      </c>
      <c r="E422">
        <v>9.3190000000000008</v>
      </c>
      <c r="F422">
        <v>2613.6779999999999</v>
      </c>
      <c r="G422">
        <v>5.26</v>
      </c>
      <c r="H422">
        <f t="shared" ref="H422:H428" si="139">E422/F422</f>
        <v>3.5654736352373939E-3</v>
      </c>
      <c r="I422">
        <v>0.99188376987960281</v>
      </c>
      <c r="J422">
        <v>0.11457540066718391</v>
      </c>
      <c r="K422" t="s">
        <v>220</v>
      </c>
      <c r="L422" s="22">
        <f>IF(G424&gt;10,C424,IF(G425&gt;10,C425,IF(G426&gt;10,C426,IF(G427&gt;10,C427,C428))))</f>
        <v>10</v>
      </c>
      <c r="Q422" t="s">
        <v>29</v>
      </c>
      <c r="R422">
        <v>1.1534</v>
      </c>
    </row>
    <row r="423" spans="1:18" x14ac:dyDescent="0.4">
      <c r="A423">
        <v>3</v>
      </c>
      <c r="B423" t="s">
        <v>15</v>
      </c>
      <c r="C423">
        <v>0.2</v>
      </c>
      <c r="D423">
        <v>7.3</v>
      </c>
      <c r="E423">
        <v>22.337</v>
      </c>
      <c r="F423">
        <v>2704.4110000000001</v>
      </c>
      <c r="G423">
        <v>3.0539999999999998</v>
      </c>
      <c r="H423">
        <f t="shared" si="139"/>
        <v>8.2594694371528592E-3</v>
      </c>
      <c r="I423">
        <v>244.41982426961212</v>
      </c>
      <c r="J423">
        <v>2</v>
      </c>
      <c r="Q423" t="s">
        <v>182</v>
      </c>
      <c r="R423">
        <v>1.0266999999999999</v>
      </c>
    </row>
    <row r="424" spans="1:18" x14ac:dyDescent="0.4">
      <c r="A424">
        <v>4</v>
      </c>
      <c r="B424" t="s">
        <v>17</v>
      </c>
      <c r="C424">
        <v>0.8</v>
      </c>
      <c r="D424">
        <v>7.23</v>
      </c>
      <c r="E424">
        <v>102.901</v>
      </c>
      <c r="F424">
        <v>2633.712</v>
      </c>
      <c r="G424">
        <v>9.3339999999999996</v>
      </c>
      <c r="H424">
        <f t="shared" si="139"/>
        <v>3.9070710844617787E-2</v>
      </c>
      <c r="I424">
        <v>3.2086267274025269</v>
      </c>
      <c r="J424">
        <v>2.6255044876091455E-2</v>
      </c>
      <c r="Q424" t="s">
        <v>181</v>
      </c>
      <c r="R424">
        <v>1.1480999999999999</v>
      </c>
    </row>
    <row r="425" spans="1:18" x14ac:dyDescent="0.4">
      <c r="A425">
        <v>5</v>
      </c>
      <c r="B425" t="s">
        <v>18</v>
      </c>
      <c r="C425">
        <v>2</v>
      </c>
      <c r="D425">
        <v>7.29</v>
      </c>
      <c r="E425">
        <v>159.202</v>
      </c>
      <c r="F425">
        <v>2798.0030000000002</v>
      </c>
      <c r="G425">
        <v>3.2370000000000001</v>
      </c>
      <c r="H425">
        <f t="shared" si="139"/>
        <v>5.6898437921617667E-2</v>
      </c>
      <c r="Q425" t="s">
        <v>180</v>
      </c>
      <c r="R425">
        <v>1.0402</v>
      </c>
    </row>
    <row r="426" spans="1:18" x14ac:dyDescent="0.4">
      <c r="A426">
        <v>6</v>
      </c>
      <c r="B426" t="s">
        <v>19</v>
      </c>
      <c r="C426">
        <v>10</v>
      </c>
      <c r="D426">
        <v>7.07</v>
      </c>
      <c r="E426">
        <v>867.38199999999995</v>
      </c>
      <c r="F426">
        <v>2309.1799999999998</v>
      </c>
      <c r="G426">
        <v>150.65199999999999</v>
      </c>
      <c r="H426">
        <f t="shared" si="139"/>
        <v>0.37562338146008539</v>
      </c>
      <c r="Q426" t="s">
        <v>179</v>
      </c>
      <c r="R426">
        <v>1.127</v>
      </c>
    </row>
    <row r="427" spans="1:18" x14ac:dyDescent="0.4">
      <c r="A427">
        <v>7</v>
      </c>
      <c r="B427" t="s">
        <v>20</v>
      </c>
      <c r="C427">
        <v>20</v>
      </c>
      <c r="D427">
        <v>7.14</v>
      </c>
      <c r="E427">
        <v>2093.0439999999999</v>
      </c>
      <c r="F427">
        <v>2072.8119999999999</v>
      </c>
      <c r="G427">
        <v>102.039</v>
      </c>
      <c r="H427">
        <f t="shared" si="139"/>
        <v>1.0097606536434562</v>
      </c>
      <c r="I427" s="23" t="s">
        <v>221</v>
      </c>
      <c r="J427" s="23" t="s">
        <v>222</v>
      </c>
      <c r="K427" s="9" t="s">
        <v>194</v>
      </c>
      <c r="O427" s="24" t="s">
        <v>223</v>
      </c>
      <c r="Q427" t="s">
        <v>178</v>
      </c>
      <c r="R427">
        <v>1.1153999999999999</v>
      </c>
    </row>
    <row r="428" spans="1:18" x14ac:dyDescent="0.4">
      <c r="A428">
        <v>8</v>
      </c>
      <c r="B428" t="s">
        <v>21</v>
      </c>
      <c r="C428">
        <v>40</v>
      </c>
      <c r="D428">
        <v>7.21</v>
      </c>
      <c r="E428">
        <v>4088.9389999999999</v>
      </c>
      <c r="F428">
        <v>1703.3009999999999</v>
      </c>
      <c r="G428">
        <v>136.20099999999999</v>
      </c>
      <c r="H428">
        <f t="shared" si="139"/>
        <v>2.4005968410750653</v>
      </c>
      <c r="I428">
        <f>AVERAGE(I431)</f>
        <v>2.7587890733484288</v>
      </c>
      <c r="J428">
        <v>22</v>
      </c>
      <c r="Q428" t="s">
        <v>177</v>
      </c>
      <c r="R428">
        <v>1.1711</v>
      </c>
    </row>
    <row r="429" spans="1:18" x14ac:dyDescent="0.4">
      <c r="A429">
        <v>9</v>
      </c>
      <c r="B429" t="s">
        <v>22</v>
      </c>
      <c r="I429" s="23" t="s">
        <v>224</v>
      </c>
      <c r="J429" s="9" t="s">
        <v>225</v>
      </c>
      <c r="K429" s="9" t="s">
        <v>226</v>
      </c>
      <c r="Q429" t="s">
        <v>176</v>
      </c>
      <c r="R429">
        <v>1.0931999999999999</v>
      </c>
    </row>
    <row r="430" spans="1:18" x14ac:dyDescent="0.4">
      <c r="A430">
        <v>10</v>
      </c>
      <c r="B430" t="s">
        <v>22</v>
      </c>
      <c r="L430" s="23" t="s">
        <v>227</v>
      </c>
      <c r="M430" s="23" t="s">
        <v>228</v>
      </c>
      <c r="N430" s="9" t="s">
        <v>231</v>
      </c>
      <c r="O430" s="9"/>
      <c r="P430" s="9"/>
      <c r="Q430" t="s">
        <v>175</v>
      </c>
      <c r="R430">
        <v>1.1499999999999999</v>
      </c>
    </row>
    <row r="431" spans="1:18" x14ac:dyDescent="0.4">
      <c r="A431">
        <v>11</v>
      </c>
      <c r="B431" t="s">
        <v>24</v>
      </c>
      <c r="D431">
        <v>7.3</v>
      </c>
      <c r="E431">
        <v>0.219</v>
      </c>
      <c r="F431">
        <v>802.61800000000005</v>
      </c>
      <c r="G431">
        <v>4</v>
      </c>
      <c r="H431">
        <f>E431/F431</f>
        <v>2.7285707522133816E-4</v>
      </c>
      <c r="I431">
        <f>((H431-$J$420)/$I$420)</f>
        <v>2.7587890733484288</v>
      </c>
      <c r="J431">
        <f>(I431-IF(I428&gt;0,I428,0))</f>
        <v>0</v>
      </c>
      <c r="K431">
        <f>J431*1.1</f>
        <v>0</v>
      </c>
      <c r="L431">
        <f>AVERAGE(K431:K433)</f>
        <v>-3.1752851161233353E-3</v>
      </c>
      <c r="M431">
        <f>STDEV(K432:K433)</f>
        <v>0</v>
      </c>
      <c r="N431" t="str">
        <f>_xlfn.CONCAT(ROUND(L431,1)," ± ",ROUND(M431,1))</f>
        <v>0 ± 0</v>
      </c>
      <c r="Q431" t="s">
        <v>174</v>
      </c>
      <c r="R431">
        <v>1.0482</v>
      </c>
    </row>
    <row r="432" spans="1:18" x14ac:dyDescent="0.4">
      <c r="A432">
        <v>12</v>
      </c>
      <c r="B432" t="s">
        <v>25</v>
      </c>
      <c r="F432">
        <v>1039.268</v>
      </c>
      <c r="H432">
        <f t="shared" ref="H432:H436" si="140">E432/F432</f>
        <v>0</v>
      </c>
      <c r="I432">
        <f t="shared" ref="I432:I436" si="141">((H432-$J$420)/$I$420)</f>
        <v>2.7544591390991697</v>
      </c>
      <c r="J432">
        <f>(I432-IF(I428&gt;0,I428,0))</f>
        <v>-4.3299342492590931E-3</v>
      </c>
      <c r="K432">
        <f>J432*1.1</f>
        <v>-4.7629276741850031E-3</v>
      </c>
      <c r="Q432" t="s">
        <v>173</v>
      </c>
      <c r="R432">
        <v>1.1053999999999999</v>
      </c>
    </row>
    <row r="433" spans="1:18" x14ac:dyDescent="0.4">
      <c r="A433">
        <v>13</v>
      </c>
      <c r="B433" t="s">
        <v>26</v>
      </c>
      <c r="F433">
        <v>1005.736</v>
      </c>
      <c r="H433">
        <f t="shared" si="140"/>
        <v>0</v>
      </c>
      <c r="I433">
        <f t="shared" si="141"/>
        <v>2.7544591390991697</v>
      </c>
      <c r="J433">
        <f>(I433-IF(I428&gt;0,I428,0))</f>
        <v>-4.3299342492590931E-3</v>
      </c>
      <c r="K433" s="30">
        <f>J433*1.1</f>
        <v>-4.7629276741850031E-3</v>
      </c>
      <c r="L433" s="25" t="s">
        <v>227</v>
      </c>
      <c r="M433" s="25" t="s">
        <v>228</v>
      </c>
      <c r="N433" s="26" t="s">
        <v>229</v>
      </c>
      <c r="O433" s="26" t="s">
        <v>230</v>
      </c>
      <c r="P433" s="26" t="s">
        <v>231</v>
      </c>
      <c r="Q433" t="s">
        <v>172</v>
      </c>
      <c r="R433" s="10">
        <v>1.0463</v>
      </c>
    </row>
    <row r="434" spans="1:18" x14ac:dyDescent="0.4">
      <c r="A434">
        <v>14</v>
      </c>
      <c r="B434" t="s">
        <v>27</v>
      </c>
      <c r="D434">
        <v>7.37</v>
      </c>
      <c r="E434">
        <v>709.64599999999996</v>
      </c>
      <c r="F434">
        <v>860.02</v>
      </c>
      <c r="G434">
        <v>117.377</v>
      </c>
      <c r="H434">
        <f t="shared" si="140"/>
        <v>0.8251505778935373</v>
      </c>
      <c r="I434">
        <f t="shared" si="141"/>
        <v>15.848668791235818</v>
      </c>
      <c r="J434">
        <f>(I434-IF(I428&gt;0,I428,0))</f>
        <v>13.089879717887388</v>
      </c>
      <c r="K434">
        <f>J434/R420*1.1</f>
        <v>13.275740078993294</v>
      </c>
      <c r="L434" s="27">
        <f>AVERAGE(K434:K436)</f>
        <v>12.120834063785823</v>
      </c>
      <c r="M434" s="27">
        <f>STDEV(K434:K436)</f>
        <v>1.0832238011772091</v>
      </c>
      <c r="N434" s="28">
        <f>L434/J428*100</f>
        <v>55.09470028993556</v>
      </c>
      <c r="O434" s="29" t="e">
        <f>M434/J431*100</f>
        <v>#DIV/0!</v>
      </c>
      <c r="P434" s="29" t="e">
        <f>_xlfn.CONCAT(ROUND(N434,1)," ± ",ROUND(O434,1))</f>
        <v>#DIV/0!</v>
      </c>
      <c r="Q434" t="s">
        <v>171</v>
      </c>
      <c r="R434">
        <v>1.1154999999999999</v>
      </c>
    </row>
    <row r="435" spans="1:18" x14ac:dyDescent="0.4">
      <c r="A435">
        <v>15</v>
      </c>
      <c r="B435" t="s">
        <v>28</v>
      </c>
      <c r="D435">
        <v>7.38</v>
      </c>
      <c r="E435">
        <v>824.39400000000001</v>
      </c>
      <c r="F435">
        <v>1205.2239999999999</v>
      </c>
      <c r="G435">
        <v>46.465000000000003</v>
      </c>
      <c r="H435">
        <f t="shared" si="140"/>
        <v>0.68401724492708416</v>
      </c>
      <c r="I435">
        <f t="shared" si="141"/>
        <v>13.609041867038252</v>
      </c>
      <c r="J435">
        <f>(I435-IF(I428&gt;0,I428,0))</f>
        <v>10.850252793689823</v>
      </c>
      <c r="K435">
        <f>J435/R421*1.1</f>
        <v>11.127426881464485</v>
      </c>
      <c r="Q435" t="s">
        <v>170</v>
      </c>
      <c r="R435">
        <v>1.0873999999999999</v>
      </c>
    </row>
    <row r="436" spans="1:18" x14ac:dyDescent="0.4">
      <c r="A436">
        <v>16</v>
      </c>
      <c r="B436" t="s">
        <v>29</v>
      </c>
      <c r="D436">
        <v>7.39</v>
      </c>
      <c r="E436">
        <v>753.95899999999995</v>
      </c>
      <c r="F436">
        <v>953.78300000000002</v>
      </c>
      <c r="G436">
        <v>71.462000000000003</v>
      </c>
      <c r="H436">
        <f t="shared" si="140"/>
        <v>0.79049322539822997</v>
      </c>
      <c r="I436">
        <f t="shared" si="141"/>
        <v>15.298695669093609</v>
      </c>
      <c r="J436">
        <f>(I436-IF(I428&gt;0,I428,0))</f>
        <v>12.53990659574518</v>
      </c>
      <c r="K436" s="30">
        <f>J436/R422*1.1</f>
        <v>11.959335230899688</v>
      </c>
      <c r="Q436" t="s">
        <v>169</v>
      </c>
      <c r="R436">
        <v>1.0898000000000001</v>
      </c>
    </row>
    <row r="437" spans="1:18" x14ac:dyDescent="0.4">
      <c r="A437">
        <v>17</v>
      </c>
      <c r="B437" t="s">
        <v>22</v>
      </c>
      <c r="L437" s="23" t="s">
        <v>227</v>
      </c>
      <c r="M437" s="23" t="s">
        <v>228</v>
      </c>
      <c r="N437" s="9" t="s">
        <v>231</v>
      </c>
      <c r="Q437" t="s">
        <v>168</v>
      </c>
      <c r="R437">
        <v>1.0536000000000001</v>
      </c>
    </row>
    <row r="438" spans="1:18" x14ac:dyDescent="0.4">
      <c r="A438">
        <v>18</v>
      </c>
      <c r="B438" t="s">
        <v>182</v>
      </c>
      <c r="F438">
        <v>1575.2460000000001</v>
      </c>
      <c r="H438">
        <f>E438/F438</f>
        <v>0</v>
      </c>
      <c r="I438">
        <f>((H438-$J$420)/$I$420)</f>
        <v>2.7544591390991697</v>
      </c>
      <c r="J438">
        <f>(I438-IF(I428&gt;0,I428,0))</f>
        <v>-4.3299342492590931E-3</v>
      </c>
      <c r="K438">
        <f t="shared" ref="K438:K443" si="142">J438/R423*1.1</f>
        <v>-4.6390646480812345E-3</v>
      </c>
      <c r="L438">
        <f>AVERAGE(K438:K440)</f>
        <v>-4.4554841929371975E-3</v>
      </c>
      <c r="M438">
        <f>STDEV(K439:K440)</f>
        <v>3.042873284150433E-4</v>
      </c>
      <c r="N438" t="str">
        <f>_xlfn.CONCAT(ROUND(L438,1)," ± ",ROUND(M438,1))</f>
        <v>0 ± 0</v>
      </c>
      <c r="Q438" t="s">
        <v>167</v>
      </c>
      <c r="R438" s="10">
        <v>1.1217999999999999</v>
      </c>
    </row>
    <row r="439" spans="1:18" x14ac:dyDescent="0.4">
      <c r="A439">
        <v>19</v>
      </c>
      <c r="B439" t="s">
        <v>181</v>
      </c>
      <c r="F439">
        <v>1550.8689999999999</v>
      </c>
      <c r="H439">
        <f t="shared" ref="H439:H443" si="143">E439/F439</f>
        <v>0</v>
      </c>
      <c r="I439">
        <f t="shared" ref="I439:I443" si="144">((H439-$J$420)/$I$420)</f>
        <v>2.7544591390991697</v>
      </c>
      <c r="J439">
        <f>(I439-IF(I428&gt;0,I428,0))</f>
        <v>-4.3299342492590931E-3</v>
      </c>
      <c r="K439">
        <f t="shared" si="142"/>
        <v>-4.1485303320137647E-3</v>
      </c>
      <c r="Q439" t="s">
        <v>166</v>
      </c>
      <c r="R439">
        <v>1.198</v>
      </c>
    </row>
    <row r="440" spans="1:18" x14ac:dyDescent="0.4">
      <c r="A440">
        <v>20</v>
      </c>
      <c r="B440" t="s">
        <v>180</v>
      </c>
      <c r="F440">
        <v>1163.846</v>
      </c>
      <c r="H440">
        <f t="shared" si="143"/>
        <v>0</v>
      </c>
      <c r="I440">
        <f t="shared" si="144"/>
        <v>2.7544591390991697</v>
      </c>
      <c r="J440">
        <f>(I440-IF(I428&gt;0,I428,0))</f>
        <v>-4.3299342492590931E-3</v>
      </c>
      <c r="K440">
        <f t="shared" si="142"/>
        <v>-4.5788575987165949E-3</v>
      </c>
      <c r="L440" s="23" t="s">
        <v>227</v>
      </c>
      <c r="M440" s="23" t="s">
        <v>228</v>
      </c>
      <c r="N440" s="9" t="s">
        <v>231</v>
      </c>
      <c r="Q440" t="s">
        <v>165</v>
      </c>
      <c r="R440">
        <v>1.1537999999999999</v>
      </c>
    </row>
    <row r="441" spans="1:18" x14ac:dyDescent="0.4">
      <c r="A441">
        <v>21</v>
      </c>
      <c r="B441" t="s">
        <v>179</v>
      </c>
      <c r="F441">
        <v>1084.067</v>
      </c>
      <c r="H441">
        <f t="shared" si="143"/>
        <v>0</v>
      </c>
      <c r="I441">
        <f t="shared" si="144"/>
        <v>2.7544591390991697</v>
      </c>
      <c r="J441">
        <f>(I441-IF(I428&gt;0,I428,0))</f>
        <v>-4.3299342492590931E-3</v>
      </c>
      <c r="K441">
        <f t="shared" si="142"/>
        <v>-4.2262002432874911E-3</v>
      </c>
      <c r="L441">
        <f>AVERAGE(K441:K443)</f>
        <v>-4.1878023301012909E-3</v>
      </c>
      <c r="M441">
        <f>STDEV(K441:K443)</f>
        <v>1.0685479695616906E-4</v>
      </c>
      <c r="N441" t="str">
        <f>_xlfn.CONCAT(ROUND(L441,1)," ± ",ROUND(M441,1))</f>
        <v>0 ± 0</v>
      </c>
      <c r="Q441" t="s">
        <v>164</v>
      </c>
      <c r="R441">
        <v>1.1183000000000001</v>
      </c>
    </row>
    <row r="442" spans="1:18" x14ac:dyDescent="0.4">
      <c r="A442">
        <v>22</v>
      </c>
      <c r="B442" t="s">
        <v>178</v>
      </c>
      <c r="F442">
        <v>1044.51</v>
      </c>
      <c r="H442">
        <f t="shared" si="143"/>
        <v>0</v>
      </c>
      <c r="I442">
        <f t="shared" si="144"/>
        <v>2.7544591390991697</v>
      </c>
      <c r="J442">
        <f>(I442-IF(I428&gt;0,I428,0))</f>
        <v>-4.3299342492590931E-3</v>
      </c>
      <c r="K442">
        <f t="shared" si="142"/>
        <v>-4.2701521195849046E-3</v>
      </c>
      <c r="Q442" t="s">
        <v>163</v>
      </c>
      <c r="R442">
        <v>1.1448</v>
      </c>
    </row>
    <row r="443" spans="1:18" x14ac:dyDescent="0.4">
      <c r="A443">
        <v>23</v>
      </c>
      <c r="B443" t="s">
        <v>177</v>
      </c>
      <c r="F443">
        <v>1020.096</v>
      </c>
      <c r="H443">
        <f t="shared" si="143"/>
        <v>0</v>
      </c>
      <c r="I443">
        <f t="shared" si="144"/>
        <v>2.7544591390991697</v>
      </c>
      <c r="J443">
        <f>(I443-IF(I428&gt;0,I428,0))</f>
        <v>-4.3299342492590931E-3</v>
      </c>
      <c r="K443">
        <f t="shared" si="142"/>
        <v>-4.0670546274314771E-3</v>
      </c>
      <c r="L443" s="23"/>
      <c r="M443" s="23"/>
      <c r="N443" s="9"/>
      <c r="Q443" t="s">
        <v>162</v>
      </c>
      <c r="R443">
        <v>1.0492999999999999</v>
      </c>
    </row>
    <row r="444" spans="1:18" x14ac:dyDescent="0.4">
      <c r="A444">
        <v>24</v>
      </c>
      <c r="B444" t="s">
        <v>22</v>
      </c>
      <c r="L444" s="23" t="s">
        <v>227</v>
      </c>
      <c r="M444" s="23" t="s">
        <v>228</v>
      </c>
      <c r="N444" s="9" t="s">
        <v>231</v>
      </c>
      <c r="Q444" t="s">
        <v>161</v>
      </c>
      <c r="R444">
        <v>1.0704</v>
      </c>
    </row>
    <row r="445" spans="1:18" x14ac:dyDescent="0.4">
      <c r="A445">
        <v>25</v>
      </c>
      <c r="B445" t="s">
        <v>176</v>
      </c>
      <c r="D445">
        <v>7.17</v>
      </c>
      <c r="E445">
        <v>0.86899999999999999</v>
      </c>
      <c r="F445">
        <v>1051.3510000000001</v>
      </c>
      <c r="G445">
        <v>16</v>
      </c>
      <c r="H445">
        <f>E445/F445</f>
        <v>8.2655554614966833E-4</v>
      </c>
      <c r="I445">
        <f>((H445-$J$420)/$I$420)</f>
        <v>2.7675756440140051</v>
      </c>
      <c r="J445">
        <f>(I445-IF(I428&gt;0,I428,0))</f>
        <v>8.7865706655763098E-3</v>
      </c>
      <c r="K445">
        <f t="shared" ref="K445:K450" si="145">J445/R429*1.1</f>
        <v>8.8412255142096066E-3</v>
      </c>
      <c r="L445">
        <f>AVERAGE(K445:K447)</f>
        <v>1.7750706645654122E-2</v>
      </c>
      <c r="M445">
        <f>STDEV(K446:K447)</f>
        <v>3.7829305388550366E-2</v>
      </c>
      <c r="N445" t="str">
        <f>_xlfn.CONCAT(ROUND(L445,1)," ± ",ROUND(M445,1))</f>
        <v>0 ± 0</v>
      </c>
      <c r="Q445" t="s">
        <v>160</v>
      </c>
      <c r="R445">
        <v>1.1589</v>
      </c>
    </row>
    <row r="446" spans="1:18" x14ac:dyDescent="0.4">
      <c r="A446">
        <v>26</v>
      </c>
      <c r="B446" t="s">
        <v>175</v>
      </c>
      <c r="D446">
        <v>7.44</v>
      </c>
      <c r="E446">
        <v>3.621</v>
      </c>
      <c r="F446">
        <v>1035.1510000000001</v>
      </c>
      <c r="G446">
        <v>61</v>
      </c>
      <c r="H446">
        <f t="shared" ref="H446:H450" si="146">E446/F446</f>
        <v>3.4980403825142416E-3</v>
      </c>
      <c r="I446">
        <f t="shared" ref="I446:I450" si="147">((H446-$J$420)/$I$420)</f>
        <v>2.809969097363044</v>
      </c>
      <c r="J446">
        <f>(I446-IF(I428&gt;0,I428,0))</f>
        <v>5.1180024014615189E-2</v>
      </c>
      <c r="K446">
        <f t="shared" si="145"/>
        <v>4.8954805579197146E-2</v>
      </c>
      <c r="Q446" t="s">
        <v>159</v>
      </c>
      <c r="R446">
        <v>1.0206</v>
      </c>
    </row>
    <row r="447" spans="1:18" x14ac:dyDescent="0.4">
      <c r="A447">
        <v>27</v>
      </c>
      <c r="B447" t="s">
        <v>174</v>
      </c>
      <c r="F447">
        <v>822.99</v>
      </c>
      <c r="H447">
        <f t="shared" si="146"/>
        <v>0</v>
      </c>
      <c r="I447">
        <f t="shared" si="147"/>
        <v>2.7544591390991697</v>
      </c>
      <c r="J447">
        <f>(I447-IF(I428&gt;0,I428,0))</f>
        <v>-4.3299342492590931E-3</v>
      </c>
      <c r="K447">
        <f t="shared" si="145"/>
        <v>-4.5439111564443829E-3</v>
      </c>
      <c r="L447" s="23" t="s">
        <v>227</v>
      </c>
      <c r="M447" s="23" t="s">
        <v>228</v>
      </c>
      <c r="N447" s="9" t="s">
        <v>231</v>
      </c>
      <c r="Q447" t="s">
        <v>158</v>
      </c>
      <c r="R447">
        <v>1.1289</v>
      </c>
    </row>
    <row r="448" spans="1:18" x14ac:dyDescent="0.4">
      <c r="A448">
        <v>28</v>
      </c>
      <c r="B448" t="s">
        <v>173</v>
      </c>
      <c r="F448">
        <v>985.01700000000005</v>
      </c>
      <c r="H448">
        <f t="shared" si="146"/>
        <v>0</v>
      </c>
      <c r="I448">
        <f t="shared" si="147"/>
        <v>2.7544591390991697</v>
      </c>
      <c r="J448">
        <f>(I448-IF(I428&gt;0,I428,0))</f>
        <v>-4.3299342492590931E-3</v>
      </c>
      <c r="K448">
        <f t="shared" si="145"/>
        <v>-4.3087820464854376E-3</v>
      </c>
      <c r="L448">
        <f>AVERAGE(K448:K450)</f>
        <v>-4.3769046375497301E-3</v>
      </c>
      <c r="M448">
        <f>STDEV(K448:K450)</f>
        <v>1.5302614051756743E-4</v>
      </c>
      <c r="N448" t="str">
        <f>_xlfn.CONCAT(ROUND(L448,1)," ± ",ROUND(M448,1))</f>
        <v>0 ± 0</v>
      </c>
      <c r="Q448" t="s">
        <v>157</v>
      </c>
      <c r="R448">
        <v>1.1950000000000001</v>
      </c>
    </row>
    <row r="449" spans="1:18" x14ac:dyDescent="0.4">
      <c r="A449">
        <v>29</v>
      </c>
      <c r="B449" t="s">
        <v>172</v>
      </c>
      <c r="F449">
        <v>1024.4110000000001</v>
      </c>
      <c r="H449">
        <f t="shared" si="146"/>
        <v>0</v>
      </c>
      <c r="I449">
        <f t="shared" si="147"/>
        <v>2.7544591390991697</v>
      </c>
      <c r="J449">
        <f>(I449-IF(I428&gt;0,I428,0))</f>
        <v>-4.3299342492590931E-3</v>
      </c>
      <c r="K449">
        <f t="shared" si="145"/>
        <v>-4.5521625482031949E-3</v>
      </c>
      <c r="Q449" t="s">
        <v>156</v>
      </c>
      <c r="R449">
        <v>1.1716</v>
      </c>
    </row>
    <row r="450" spans="1:18" x14ac:dyDescent="0.4">
      <c r="A450">
        <v>30</v>
      </c>
      <c r="B450" t="s">
        <v>171</v>
      </c>
      <c r="F450">
        <v>1313.31</v>
      </c>
      <c r="H450">
        <f t="shared" si="146"/>
        <v>0</v>
      </c>
      <c r="I450">
        <f t="shared" si="147"/>
        <v>2.7544591390991697</v>
      </c>
      <c r="J450">
        <f>(I450-IF(I428&gt;0,I428,0))</f>
        <v>-4.3299342492590931E-3</v>
      </c>
      <c r="K450">
        <f t="shared" si="145"/>
        <v>-4.2697693179605586E-3</v>
      </c>
      <c r="L450" s="23"/>
      <c r="M450" s="23"/>
      <c r="N450" s="9"/>
    </row>
    <row r="451" spans="1:18" x14ac:dyDescent="0.4">
      <c r="A451">
        <v>31</v>
      </c>
      <c r="B451" t="s">
        <v>22</v>
      </c>
      <c r="L451" s="23" t="s">
        <v>227</v>
      </c>
      <c r="M451" s="23" t="s">
        <v>228</v>
      </c>
      <c r="N451" s="9" t="s">
        <v>231</v>
      </c>
    </row>
    <row r="452" spans="1:18" x14ac:dyDescent="0.4">
      <c r="A452">
        <v>32</v>
      </c>
      <c r="B452" t="s">
        <v>170</v>
      </c>
      <c r="F452">
        <v>1115.547</v>
      </c>
      <c r="H452">
        <f>E452/F452</f>
        <v>0</v>
      </c>
      <c r="I452">
        <f>((H452-$J$420)/$I$420)</f>
        <v>2.7544591390991697</v>
      </c>
      <c r="J452">
        <f>(I452-IF(I428&gt;0,I428,0))</f>
        <v>-4.3299342492590931E-3</v>
      </c>
      <c r="K452">
        <f>J452/R435*1.1</f>
        <v>-4.3801063768484491E-3</v>
      </c>
      <c r="L452">
        <f>AVERAGE(K452:K454)</f>
        <v>-4.0675687009152153E-3</v>
      </c>
      <c r="M452">
        <f>STDEV(K453:K454)</f>
        <v>6.4935096831077275E-4</v>
      </c>
      <c r="N452" t="str">
        <f>_xlfn.CONCAT(ROUND(L452,1)," ± ",ROUND(M452,1))</f>
        <v>0 ± 0</v>
      </c>
    </row>
    <row r="453" spans="1:18" x14ac:dyDescent="0.4">
      <c r="A453">
        <v>33</v>
      </c>
      <c r="B453" t="s">
        <v>169</v>
      </c>
      <c r="F453">
        <v>868.49199999999996</v>
      </c>
      <c r="H453">
        <f t="shared" ref="H453:H457" si="148">E453/F453</f>
        <v>0</v>
      </c>
      <c r="I453">
        <f t="shared" ref="I453:I457" si="149">((H453-$J$420)/$I$420)</f>
        <v>2.7544591390991697</v>
      </c>
      <c r="J453">
        <f>(I453-IF(I428&gt;0,I428,0))</f>
        <v>-4.3299342492590931E-3</v>
      </c>
      <c r="K453">
        <f>J453/R436*1.1</f>
        <v>-4.3704603360111968E-3</v>
      </c>
    </row>
    <row r="454" spans="1:18" x14ac:dyDescent="0.4">
      <c r="A454">
        <v>34</v>
      </c>
      <c r="B454" t="s">
        <v>168</v>
      </c>
      <c r="D454">
        <v>7.27</v>
      </c>
      <c r="E454">
        <v>0.122</v>
      </c>
      <c r="F454">
        <v>1891.713</v>
      </c>
      <c r="G454">
        <v>2</v>
      </c>
      <c r="H454">
        <f t="shared" si="148"/>
        <v>6.4491812447236972E-5</v>
      </c>
      <c r="I454">
        <f t="shared" si="149"/>
        <v>2.7554825514746253</v>
      </c>
      <c r="J454">
        <f>(I454-IF(I428&gt;0,I428,0))</f>
        <v>-3.3065218738035362E-3</v>
      </c>
      <c r="K454">
        <f>J454/R437*1.1</f>
        <v>-3.4521393898860001E-3</v>
      </c>
      <c r="L454" s="23" t="s">
        <v>227</v>
      </c>
      <c r="M454" s="23" t="s">
        <v>228</v>
      </c>
      <c r="N454" s="9" t="s">
        <v>231</v>
      </c>
    </row>
    <row r="455" spans="1:18" x14ac:dyDescent="0.4">
      <c r="A455">
        <v>35</v>
      </c>
      <c r="B455" t="s">
        <v>167</v>
      </c>
      <c r="F455">
        <v>1176.0409999999999</v>
      </c>
      <c r="H455">
        <f t="shared" si="148"/>
        <v>0</v>
      </c>
      <c r="I455">
        <f t="shared" si="149"/>
        <v>2.7544591390991697</v>
      </c>
      <c r="J455">
        <f>(I455-IF(I428&gt;0,I428,0))</f>
        <v>-4.3299342492590931E-3</v>
      </c>
      <c r="K455">
        <f t="shared" ref="K455:K457" si="150">J455/R438*1.1</f>
        <v>-4.2457904030887882E-3</v>
      </c>
      <c r="L455">
        <f>AVERAGE(K455:K457)</f>
        <v>-4.1165195972203859E-3</v>
      </c>
      <c r="M455">
        <f>STDEV(K455:K457)</f>
        <v>1.3539670891601736E-4</v>
      </c>
      <c r="N455" t="str">
        <f>_xlfn.CONCAT(ROUND(L455,1)," ± ",ROUND(M455,1))</f>
        <v>0 ± 0</v>
      </c>
    </row>
    <row r="456" spans="1:18" x14ac:dyDescent="0.4">
      <c r="A456">
        <v>36</v>
      </c>
      <c r="B456" t="s">
        <v>166</v>
      </c>
      <c r="F456">
        <v>1321.3489999999999</v>
      </c>
      <c r="H456">
        <f t="shared" si="148"/>
        <v>0</v>
      </c>
      <c r="I456">
        <f t="shared" si="149"/>
        <v>2.7544591390991697</v>
      </c>
      <c r="J456">
        <f>(I456-IF(I428&gt;0,I428,0))</f>
        <v>-4.3299342492590931E-3</v>
      </c>
      <c r="K456">
        <f t="shared" si="150"/>
        <v>-3.9757326161811374E-3</v>
      </c>
    </row>
    <row r="457" spans="1:18" x14ac:dyDescent="0.4">
      <c r="A457">
        <v>37</v>
      </c>
      <c r="B457" t="s">
        <v>165</v>
      </c>
      <c r="F457">
        <v>1479.5329999999999</v>
      </c>
      <c r="H457">
        <f t="shared" si="148"/>
        <v>0</v>
      </c>
      <c r="I457">
        <f t="shared" si="149"/>
        <v>2.7544591390991697</v>
      </c>
      <c r="J457">
        <f>(I457-IF(I428&gt;0,I428,0))</f>
        <v>-4.3299342492590931E-3</v>
      </c>
      <c r="K457">
        <f t="shared" si="150"/>
        <v>-4.1280357723912312E-3</v>
      </c>
      <c r="L457" s="23"/>
      <c r="M457" s="23"/>
      <c r="N457" s="9"/>
    </row>
    <row r="458" spans="1:18" x14ac:dyDescent="0.4">
      <c r="A458">
        <v>38</v>
      </c>
      <c r="B458" t="s">
        <v>22</v>
      </c>
      <c r="L458" s="23" t="s">
        <v>227</v>
      </c>
      <c r="M458" s="23" t="s">
        <v>228</v>
      </c>
      <c r="N458" s="9" t="s">
        <v>231</v>
      </c>
    </row>
    <row r="459" spans="1:18" x14ac:dyDescent="0.4">
      <c r="A459">
        <v>39</v>
      </c>
      <c r="B459" t="s">
        <v>164</v>
      </c>
      <c r="F459">
        <v>1517.701</v>
      </c>
      <c r="H459">
        <f>E459/F459</f>
        <v>0</v>
      </c>
      <c r="I459">
        <f>((H459-$J$420)/$I$420)</f>
        <v>2.7544591390991697</v>
      </c>
      <c r="J459">
        <f>(I459-IF(I428&gt;0,I428,0))</f>
        <v>-4.3299342492590931E-3</v>
      </c>
      <c r="K459">
        <f>J459/R441*1.1</f>
        <v>-4.2590786677859267E-3</v>
      </c>
      <c r="L459">
        <f>AVERAGE(K459:K461)</f>
        <v>-4.319571748173062E-3</v>
      </c>
      <c r="M459">
        <f>STDEV(K460:K461)</f>
        <v>2.6775221168085401E-4</v>
      </c>
      <c r="N459" t="str">
        <f>_xlfn.CONCAT(ROUND(L459,1)," ± ",ROUND(M459,1))</f>
        <v>0 ± 0</v>
      </c>
    </row>
    <row r="460" spans="1:18" x14ac:dyDescent="0.4">
      <c r="A460">
        <v>40</v>
      </c>
      <c r="B460" t="s">
        <v>163</v>
      </c>
      <c r="F460">
        <v>1453.885</v>
      </c>
      <c r="H460">
        <f t="shared" ref="H460:H464" si="151">E460/F460</f>
        <v>0</v>
      </c>
      <c r="I460">
        <f t="shared" ref="I460:I468" si="152">((H460-$J$420)/$I$420)</f>
        <v>2.7544591390991697</v>
      </c>
      <c r="J460">
        <f>(I460-IF(I428&gt;0,I428,0))</f>
        <v>-4.3299342492590931E-3</v>
      </c>
      <c r="K460">
        <f t="shared" ref="K460:K464" si="153">J460/R442*1.1</f>
        <v>-4.160488883809401E-3</v>
      </c>
    </row>
    <row r="461" spans="1:18" x14ac:dyDescent="0.4">
      <c r="A461">
        <v>41</v>
      </c>
      <c r="B461" t="s">
        <v>162</v>
      </c>
      <c r="F461">
        <v>1930.2280000000001</v>
      </c>
      <c r="H461">
        <f t="shared" si="151"/>
        <v>0</v>
      </c>
      <c r="I461">
        <f t="shared" si="152"/>
        <v>2.7544591390991697</v>
      </c>
      <c r="J461">
        <f>(I461-IF(I428&gt;0,I428,0))</f>
        <v>-4.3299342492590931E-3</v>
      </c>
      <c r="K461">
        <f t="shared" si="153"/>
        <v>-4.5391476929238566E-3</v>
      </c>
      <c r="L461" s="23" t="s">
        <v>227</v>
      </c>
      <c r="M461" s="23" t="s">
        <v>228</v>
      </c>
      <c r="N461" s="9" t="s">
        <v>231</v>
      </c>
    </row>
    <row r="462" spans="1:18" x14ac:dyDescent="0.4">
      <c r="A462">
        <v>42</v>
      </c>
      <c r="B462" t="s">
        <v>161</v>
      </c>
      <c r="D462">
        <v>7.78</v>
      </c>
      <c r="E462">
        <v>2.8519999999999999</v>
      </c>
      <c r="F462">
        <v>2454.7800000000002</v>
      </c>
      <c r="G462">
        <v>57</v>
      </c>
      <c r="H462">
        <f t="shared" si="151"/>
        <v>1.1618149080569336E-3</v>
      </c>
      <c r="I462">
        <f t="shared" si="152"/>
        <v>2.7728958322199717</v>
      </c>
      <c r="J462">
        <f>(I462-IF(I428&gt;0,I428,0))</f>
        <v>1.410675887154289E-2</v>
      </c>
      <c r="K462">
        <f t="shared" si="153"/>
        <v>1.4496856089963733E-2</v>
      </c>
      <c r="L462">
        <f>AVERAGE(K462:K464)</f>
        <v>1.9067316344086491E-3</v>
      </c>
      <c r="M462">
        <f>STDEV(K462:K464)</f>
        <v>1.0906922846442079E-2</v>
      </c>
      <c r="N462" t="str">
        <f>_xlfn.CONCAT(ROUND(L462,1)," ± ",ROUND(M462,1))</f>
        <v>0 ± 0</v>
      </c>
    </row>
    <row r="463" spans="1:18" x14ac:dyDescent="0.4">
      <c r="A463">
        <v>43</v>
      </c>
      <c r="B463" t="s">
        <v>160</v>
      </c>
      <c r="F463">
        <v>2046.8050000000001</v>
      </c>
      <c r="H463">
        <f t="shared" si="151"/>
        <v>0</v>
      </c>
      <c r="I463">
        <f t="shared" si="152"/>
        <v>2.7544591390991697</v>
      </c>
      <c r="J463">
        <f>(I463-IF(I428&gt;0,I428,0))</f>
        <v>-4.3299342492590931E-3</v>
      </c>
      <c r="K463">
        <f t="shared" si="153"/>
        <v>-4.109869422888086E-3</v>
      </c>
    </row>
    <row r="464" spans="1:18" x14ac:dyDescent="0.4">
      <c r="A464">
        <v>44</v>
      </c>
      <c r="B464" t="s">
        <v>159</v>
      </c>
      <c r="F464">
        <v>1963.7070000000001</v>
      </c>
      <c r="H464">
        <f t="shared" si="151"/>
        <v>0</v>
      </c>
      <c r="I464">
        <f t="shared" si="152"/>
        <v>2.7544591390991697</v>
      </c>
      <c r="J464">
        <f>(I464-IF(I428&gt;0,I428,0))</f>
        <v>-4.3299342492590931E-3</v>
      </c>
      <c r="K464">
        <f t="shared" si="153"/>
        <v>-4.6667917638496996E-3</v>
      </c>
      <c r="L464" s="23"/>
      <c r="M464" s="23"/>
      <c r="N464" s="9"/>
    </row>
    <row r="465" spans="1:18" x14ac:dyDescent="0.4">
      <c r="A465">
        <v>45</v>
      </c>
      <c r="B465" t="s">
        <v>22</v>
      </c>
      <c r="L465" s="23" t="s">
        <v>227</v>
      </c>
      <c r="M465" s="23" t="s">
        <v>228</v>
      </c>
      <c r="N465" s="9" t="s">
        <v>231</v>
      </c>
    </row>
    <row r="466" spans="1:18" x14ac:dyDescent="0.4">
      <c r="A466">
        <v>46</v>
      </c>
      <c r="B466" t="s">
        <v>158</v>
      </c>
      <c r="F466">
        <v>2063.1590000000001</v>
      </c>
      <c r="H466">
        <f t="shared" ref="H466:H468" si="154">E466/F466</f>
        <v>0</v>
      </c>
      <c r="I466">
        <f t="shared" si="152"/>
        <v>2.7544591390991697</v>
      </c>
      <c r="J466">
        <f>(I466-IF(I428&gt;0,I428,0))</f>
        <v>-4.3299342492590931E-3</v>
      </c>
      <c r="K466">
        <f>J466/R447*1.1</f>
        <v>-4.2190873187926328E-3</v>
      </c>
      <c r="L466">
        <f>AVERAGE(K466:K468)</f>
        <v>-4.0900399323862508E-3</v>
      </c>
      <c r="M466">
        <f>STDEV(K467:K468)</f>
        <v>5.6289524240487151E-5</v>
      </c>
      <c r="N466" t="str">
        <f>_xlfn.CONCAT(ROUND(L466,1)," ± ",ROUND(M466,1))</f>
        <v>0 ± 0</v>
      </c>
    </row>
    <row r="467" spans="1:18" x14ac:dyDescent="0.4">
      <c r="A467">
        <v>47</v>
      </c>
      <c r="B467" t="s">
        <v>157</v>
      </c>
      <c r="F467">
        <v>1701.403</v>
      </c>
      <c r="H467">
        <f t="shared" si="154"/>
        <v>0</v>
      </c>
      <c r="I467">
        <f t="shared" si="152"/>
        <v>2.7544591390991697</v>
      </c>
      <c r="J467">
        <f>(I467-IF(I428&gt;0,I428,0))</f>
        <v>-4.3299342492590931E-3</v>
      </c>
      <c r="K467">
        <f t="shared" ref="K467:K468" si="155">J467/R448*1.1</f>
        <v>-3.9857135348828473E-3</v>
      </c>
    </row>
    <row r="468" spans="1:18" x14ac:dyDescent="0.4">
      <c r="A468">
        <v>48</v>
      </c>
      <c r="B468" t="s">
        <v>156</v>
      </c>
      <c r="F468">
        <v>1921.069</v>
      </c>
      <c r="H468">
        <f t="shared" si="154"/>
        <v>0</v>
      </c>
      <c r="I468">
        <f t="shared" si="152"/>
        <v>2.7544591390991697</v>
      </c>
      <c r="J468">
        <f>(I468-IF(I428&gt;0,I428,0))</f>
        <v>-4.3299342492590931E-3</v>
      </c>
      <c r="K468">
        <f t="shared" si="155"/>
        <v>-4.0653189434832733E-3</v>
      </c>
      <c r="L468" s="23"/>
      <c r="M468" s="23"/>
      <c r="N468" s="9"/>
    </row>
    <row r="470" spans="1:18" x14ac:dyDescent="0.4">
      <c r="A470" s="18" t="s">
        <v>41</v>
      </c>
      <c r="B470" s="18"/>
    </row>
    <row r="471" spans="1:18" x14ac:dyDescent="0.4">
      <c r="I471" t="s">
        <v>216</v>
      </c>
      <c r="Q471" t="s">
        <v>191</v>
      </c>
      <c r="R471" t="s">
        <v>192</v>
      </c>
    </row>
    <row r="472" spans="1:18" x14ac:dyDescent="0.4">
      <c r="B472" t="s">
        <v>3</v>
      </c>
      <c r="C472" t="s">
        <v>4</v>
      </c>
      <c r="D472" t="s">
        <v>5</v>
      </c>
      <c r="E472" t="s">
        <v>6</v>
      </c>
      <c r="F472" t="s">
        <v>7</v>
      </c>
      <c r="G472" t="s">
        <v>8</v>
      </c>
      <c r="H472" t="s">
        <v>217</v>
      </c>
      <c r="I472" cm="1">
        <f t="array" ref="I472:J476">LINEST(H476:H480,C476:C480,1,1)</f>
        <v>6.5228197526756723E-2</v>
      </c>
      <c r="J472">
        <v>-0.78047925005399565</v>
      </c>
      <c r="L472" s="20" t="s">
        <v>218</v>
      </c>
      <c r="Q472" t="s">
        <v>27</v>
      </c>
      <c r="R472">
        <v>1.0846</v>
      </c>
    </row>
    <row r="473" spans="1:18" x14ac:dyDescent="0.4">
      <c r="A473">
        <v>1</v>
      </c>
      <c r="B473" t="s">
        <v>12</v>
      </c>
      <c r="C473">
        <v>0</v>
      </c>
      <c r="F473">
        <v>14.343999999999999</v>
      </c>
      <c r="H473">
        <f>E473/F473</f>
        <v>0</v>
      </c>
      <c r="I473">
        <v>1.7999669986409665E-2</v>
      </c>
      <c r="J473">
        <v>0.73858153568922336</v>
      </c>
      <c r="K473" t="s">
        <v>219</v>
      </c>
      <c r="L473" s="21">
        <f>IF(G476&gt;3,C476,IF(G477&gt;3,C477,IF(G478&gt;3,C478,IF(G479&gt;3,C479,C480))))</f>
        <v>40</v>
      </c>
      <c r="Q473" t="s">
        <v>28</v>
      </c>
      <c r="R473">
        <v>1.0726</v>
      </c>
    </row>
    <row r="474" spans="1:18" x14ac:dyDescent="0.4">
      <c r="A474">
        <v>2</v>
      </c>
      <c r="B474" t="s">
        <v>14</v>
      </c>
      <c r="C474">
        <v>0.08</v>
      </c>
      <c r="F474">
        <v>39.073</v>
      </c>
      <c r="H474">
        <f t="shared" ref="H474:H480" si="156">E474/F474</f>
        <v>0</v>
      </c>
      <c r="I474">
        <v>0.81403798085788059</v>
      </c>
      <c r="J474">
        <v>1.1635485669267205</v>
      </c>
      <c r="K474" t="s">
        <v>220</v>
      </c>
      <c r="L474" s="22">
        <f>IF(G476&gt;10,C476,IF(G477&gt;10,C477,IF(G478&gt;10,C478,IF(G479&gt;10,C479,C480))))</f>
        <v>40</v>
      </c>
      <c r="Q474" t="s">
        <v>29</v>
      </c>
      <c r="R474">
        <v>1.1534</v>
      </c>
    </row>
    <row r="475" spans="1:18" x14ac:dyDescent="0.4">
      <c r="A475">
        <v>3</v>
      </c>
      <c r="B475" t="s">
        <v>15</v>
      </c>
      <c r="C475">
        <v>0.4</v>
      </c>
      <c r="F475">
        <v>51.036000000000001</v>
      </c>
      <c r="H475">
        <f t="shared" si="156"/>
        <v>0</v>
      </c>
      <c r="I475">
        <v>13.132326449452476</v>
      </c>
      <c r="J475">
        <v>3</v>
      </c>
      <c r="Q475" t="s">
        <v>182</v>
      </c>
      <c r="R475">
        <v>1.0266999999999999</v>
      </c>
    </row>
    <row r="476" spans="1:18" x14ac:dyDescent="0.4">
      <c r="A476">
        <v>4</v>
      </c>
      <c r="B476" t="s">
        <v>17</v>
      </c>
      <c r="C476">
        <v>1.6</v>
      </c>
      <c r="F476">
        <v>49.088000000000001</v>
      </c>
      <c r="H476">
        <f t="shared" si="156"/>
        <v>0</v>
      </c>
      <c r="I476">
        <v>17.7791380161331</v>
      </c>
      <c r="J476">
        <v>4.0615358027916741</v>
      </c>
      <c r="Q476" t="s">
        <v>181</v>
      </c>
      <c r="R476">
        <v>1.1480999999999999</v>
      </c>
    </row>
    <row r="477" spans="1:18" x14ac:dyDescent="0.4">
      <c r="A477">
        <v>5</v>
      </c>
      <c r="B477" t="s">
        <v>18</v>
      </c>
      <c r="C477">
        <v>4</v>
      </c>
      <c r="F477">
        <v>57.707999999999998</v>
      </c>
      <c r="H477">
        <f t="shared" si="156"/>
        <v>0</v>
      </c>
      <c r="Q477" t="s">
        <v>180</v>
      </c>
      <c r="R477">
        <v>1.0402</v>
      </c>
    </row>
    <row r="478" spans="1:18" x14ac:dyDescent="0.4">
      <c r="A478">
        <v>6</v>
      </c>
      <c r="B478" t="s">
        <v>19</v>
      </c>
      <c r="C478">
        <v>20</v>
      </c>
      <c r="F478">
        <v>2.1520000000000001</v>
      </c>
      <c r="H478">
        <f t="shared" si="156"/>
        <v>0</v>
      </c>
      <c r="Q478" t="s">
        <v>179</v>
      </c>
      <c r="R478">
        <v>1.127</v>
      </c>
    </row>
    <row r="479" spans="1:18" x14ac:dyDescent="0.4">
      <c r="A479">
        <v>7</v>
      </c>
      <c r="B479" t="s">
        <v>20</v>
      </c>
      <c r="C479">
        <v>40</v>
      </c>
      <c r="D479">
        <v>9.3699999999999992</v>
      </c>
      <c r="E479">
        <v>16.462</v>
      </c>
      <c r="F479">
        <v>54.435000000000002</v>
      </c>
      <c r="G479">
        <v>172</v>
      </c>
      <c r="H479">
        <f t="shared" si="156"/>
        <v>0.30241572517681636</v>
      </c>
      <c r="I479" s="23" t="s">
        <v>221</v>
      </c>
      <c r="J479" s="23" t="s">
        <v>222</v>
      </c>
      <c r="K479" s="9" t="s">
        <v>194</v>
      </c>
      <c r="O479" s="24" t="s">
        <v>223</v>
      </c>
      <c r="Q479" t="s">
        <v>178</v>
      </c>
      <c r="R479">
        <v>1.1153999999999999</v>
      </c>
    </row>
    <row r="480" spans="1:18" x14ac:dyDescent="0.4">
      <c r="A480">
        <v>8</v>
      </c>
      <c r="B480" t="s">
        <v>21</v>
      </c>
      <c r="C480">
        <v>80</v>
      </c>
      <c r="D480">
        <v>9.43</v>
      </c>
      <c r="E480">
        <v>139.94200000000001</v>
      </c>
      <c r="F480">
        <v>26.442</v>
      </c>
      <c r="G480">
        <v>1178</v>
      </c>
      <c r="H480">
        <f t="shared" si="156"/>
        <v>5.2924135844489832</v>
      </c>
      <c r="I480" t="e">
        <f>AVERAGE(I483:I485)</f>
        <v>#DIV/0!</v>
      </c>
      <c r="J480">
        <v>44</v>
      </c>
      <c r="Q480" t="s">
        <v>177</v>
      </c>
      <c r="R480">
        <v>1.1711</v>
      </c>
    </row>
    <row r="481" spans="1:18" x14ac:dyDescent="0.4">
      <c r="A481">
        <v>9</v>
      </c>
      <c r="B481" t="s">
        <v>22</v>
      </c>
      <c r="I481" s="23" t="s">
        <v>224</v>
      </c>
      <c r="J481" s="9" t="s">
        <v>225</v>
      </c>
      <c r="K481" s="9" t="s">
        <v>226</v>
      </c>
      <c r="Q481" t="s">
        <v>176</v>
      </c>
      <c r="R481">
        <v>1.0931999999999999</v>
      </c>
    </row>
    <row r="482" spans="1:18" x14ac:dyDescent="0.4">
      <c r="A482">
        <v>10</v>
      </c>
      <c r="B482" t="s">
        <v>22</v>
      </c>
      <c r="D482">
        <v>9.5</v>
      </c>
      <c r="E482">
        <v>10.497</v>
      </c>
      <c r="G482">
        <v>119</v>
      </c>
      <c r="L482" s="23" t="s">
        <v>227</v>
      </c>
      <c r="M482" s="23" t="s">
        <v>228</v>
      </c>
      <c r="N482" s="9" t="s">
        <v>231</v>
      </c>
      <c r="O482" s="9"/>
      <c r="P482" s="9"/>
      <c r="Q482" t="s">
        <v>175</v>
      </c>
      <c r="R482">
        <v>1.1499999999999999</v>
      </c>
    </row>
    <row r="483" spans="1:18" x14ac:dyDescent="0.4">
      <c r="A483">
        <v>11</v>
      </c>
      <c r="B483" t="s">
        <v>24</v>
      </c>
      <c r="F483">
        <v>43.518999999999998</v>
      </c>
      <c r="H483">
        <f>E483/F483</f>
        <v>0</v>
      </c>
      <c r="I483">
        <f>((H483-$J$420)/$I$420)</f>
        <v>2.7544591390991697</v>
      </c>
      <c r="J483" t="e">
        <f>(I483-IF(I480&gt;0,I480,0))</f>
        <v>#DIV/0!</v>
      </c>
      <c r="K483" t="e">
        <f>J483*1.1</f>
        <v>#DIV/0!</v>
      </c>
      <c r="L483" t="e">
        <f>AVERAGE(K483:K485)</f>
        <v>#DIV/0!</v>
      </c>
      <c r="M483" t="e">
        <f>STDEV(K484:K485)</f>
        <v>#DIV/0!</v>
      </c>
      <c r="N483" t="e">
        <f>_xlfn.CONCAT(ROUND(L483,1)," ± ",ROUND(M483,1))</f>
        <v>#DIV/0!</v>
      </c>
      <c r="Q483" t="s">
        <v>174</v>
      </c>
      <c r="R483">
        <v>1.0482</v>
      </c>
    </row>
    <row r="484" spans="1:18" x14ac:dyDescent="0.4">
      <c r="A484">
        <v>12</v>
      </c>
      <c r="B484" t="s">
        <v>25</v>
      </c>
      <c r="H484" t="e">
        <f t="shared" ref="H484:H488" si="157">E484/F484</f>
        <v>#DIV/0!</v>
      </c>
      <c r="I484" t="e">
        <f t="shared" ref="I484:I488" si="158">((H484-$J$420)/$I$420)</f>
        <v>#DIV/0!</v>
      </c>
      <c r="J484" t="e">
        <f>(I484-IF(I480&gt;0,I480,0))</f>
        <v>#DIV/0!</v>
      </c>
      <c r="K484" t="e">
        <f>J484*1.1</f>
        <v>#DIV/0!</v>
      </c>
      <c r="Q484" t="s">
        <v>173</v>
      </c>
      <c r="R484">
        <v>1.1053999999999999</v>
      </c>
    </row>
    <row r="485" spans="1:18" x14ac:dyDescent="0.4">
      <c r="A485">
        <v>13</v>
      </c>
      <c r="B485" t="s">
        <v>26</v>
      </c>
      <c r="H485" t="e">
        <f t="shared" si="157"/>
        <v>#DIV/0!</v>
      </c>
      <c r="I485" t="e">
        <f t="shared" si="158"/>
        <v>#DIV/0!</v>
      </c>
      <c r="J485" t="e">
        <f>(I485-IF(I480&gt;0,I480,0))</f>
        <v>#DIV/0!</v>
      </c>
      <c r="K485" s="30" t="e">
        <f>J485*1.1</f>
        <v>#DIV/0!</v>
      </c>
      <c r="L485" s="25" t="s">
        <v>227</v>
      </c>
      <c r="M485" s="25" t="s">
        <v>228</v>
      </c>
      <c r="N485" s="26" t="s">
        <v>229</v>
      </c>
      <c r="O485" s="26" t="s">
        <v>230</v>
      </c>
      <c r="P485" s="26" t="s">
        <v>231</v>
      </c>
      <c r="Q485" t="s">
        <v>172</v>
      </c>
      <c r="R485" s="10">
        <v>1.0463</v>
      </c>
    </row>
    <row r="486" spans="1:18" x14ac:dyDescent="0.4">
      <c r="A486">
        <v>14</v>
      </c>
      <c r="B486" t="s">
        <v>27</v>
      </c>
      <c r="D486">
        <v>9.48</v>
      </c>
      <c r="E486">
        <v>2.9430000000000001</v>
      </c>
      <c r="G486">
        <v>35</v>
      </c>
      <c r="H486" t="e">
        <f t="shared" si="157"/>
        <v>#DIV/0!</v>
      </c>
      <c r="I486" t="e">
        <f t="shared" si="158"/>
        <v>#DIV/0!</v>
      </c>
      <c r="J486" t="e">
        <f>(I486-IF(I480&gt;0,I480,0))</f>
        <v>#DIV/0!</v>
      </c>
      <c r="K486" t="e">
        <f>J486/R472*1.1</f>
        <v>#DIV/0!</v>
      </c>
      <c r="L486" s="27" t="e">
        <f>AVERAGE(K486:K488)</f>
        <v>#DIV/0!</v>
      </c>
      <c r="M486" s="27" t="e">
        <f>STDEV(K486:K488)</f>
        <v>#DIV/0!</v>
      </c>
      <c r="N486" s="28" t="e">
        <f>L486/J480*100</f>
        <v>#DIV/0!</v>
      </c>
      <c r="O486" s="29" t="e">
        <f>M486/J483*100</f>
        <v>#DIV/0!</v>
      </c>
      <c r="P486" s="29" t="e">
        <f>_xlfn.CONCAT(ROUND(N486,1)," ± ",ROUND(O486,1))</f>
        <v>#DIV/0!</v>
      </c>
      <c r="Q486" t="s">
        <v>171</v>
      </c>
      <c r="R486">
        <v>1.1154999999999999</v>
      </c>
    </row>
    <row r="487" spans="1:18" x14ac:dyDescent="0.4">
      <c r="A487">
        <v>15</v>
      </c>
      <c r="B487" t="s">
        <v>28</v>
      </c>
      <c r="F487">
        <v>4.194</v>
      </c>
      <c r="H487">
        <f t="shared" si="157"/>
        <v>0</v>
      </c>
      <c r="I487">
        <f t="shared" si="158"/>
        <v>2.7544591390991697</v>
      </c>
      <c r="J487" t="e">
        <f>(I487-IF(I480&gt;0,I480,0))</f>
        <v>#DIV/0!</v>
      </c>
      <c r="K487" t="e">
        <f>J487/R473*1.1</f>
        <v>#DIV/0!</v>
      </c>
      <c r="Q487" t="s">
        <v>170</v>
      </c>
      <c r="R487">
        <v>1.0873999999999999</v>
      </c>
    </row>
    <row r="488" spans="1:18" x14ac:dyDescent="0.4">
      <c r="A488">
        <v>16</v>
      </c>
      <c r="B488" t="s">
        <v>29</v>
      </c>
      <c r="F488">
        <v>0.54</v>
      </c>
      <c r="H488">
        <f t="shared" si="157"/>
        <v>0</v>
      </c>
      <c r="I488">
        <f t="shared" si="158"/>
        <v>2.7544591390991697</v>
      </c>
      <c r="J488" t="e">
        <f>(I488-IF(I480&gt;0,I480,0))</f>
        <v>#DIV/0!</v>
      </c>
      <c r="K488" s="30" t="e">
        <f>J488/R474*1.1</f>
        <v>#DIV/0!</v>
      </c>
      <c r="Q488" t="s">
        <v>169</v>
      </c>
      <c r="R488">
        <v>1.0898000000000001</v>
      </c>
    </row>
    <row r="489" spans="1:18" x14ac:dyDescent="0.4">
      <c r="A489">
        <v>17</v>
      </c>
      <c r="B489" t="s">
        <v>22</v>
      </c>
      <c r="L489" s="23" t="s">
        <v>227</v>
      </c>
      <c r="M489" s="23" t="s">
        <v>228</v>
      </c>
      <c r="N489" s="9" t="s">
        <v>231</v>
      </c>
      <c r="Q489" t="s">
        <v>168</v>
      </c>
      <c r="R489">
        <v>1.0536000000000001</v>
      </c>
    </row>
    <row r="490" spans="1:18" x14ac:dyDescent="0.4">
      <c r="A490">
        <v>18</v>
      </c>
      <c r="B490" t="s">
        <v>182</v>
      </c>
      <c r="F490">
        <v>5.4390000000000001</v>
      </c>
      <c r="H490">
        <f>E490/F490</f>
        <v>0</v>
      </c>
      <c r="I490">
        <f>((H490-$J$420)/$I$420)</f>
        <v>2.7544591390991697</v>
      </c>
      <c r="J490" t="e">
        <f>(I490-IF(I480&gt;0,I480,0))</f>
        <v>#DIV/0!</v>
      </c>
      <c r="K490" t="e">
        <f t="shared" ref="K490:K495" si="159">J490/R475*1.1</f>
        <v>#DIV/0!</v>
      </c>
      <c r="L490" t="e">
        <f>AVERAGE(K490:K492)</f>
        <v>#DIV/0!</v>
      </c>
      <c r="M490" t="e">
        <f>STDEV(K491:K492)</f>
        <v>#DIV/0!</v>
      </c>
      <c r="N490" t="e">
        <f>_xlfn.CONCAT(ROUND(L490,1)," ± ",ROUND(M490,1))</f>
        <v>#DIV/0!</v>
      </c>
      <c r="Q490" t="s">
        <v>167</v>
      </c>
      <c r="R490" s="10">
        <v>1.1217999999999999</v>
      </c>
    </row>
    <row r="491" spans="1:18" x14ac:dyDescent="0.4">
      <c r="A491">
        <v>19</v>
      </c>
      <c r="B491" t="s">
        <v>181</v>
      </c>
      <c r="H491" t="e">
        <f t="shared" ref="H491:H495" si="160">E491/F491</f>
        <v>#DIV/0!</v>
      </c>
      <c r="I491" t="e">
        <f t="shared" ref="I491:I495" si="161">((H491-$J$420)/$I$420)</f>
        <v>#DIV/0!</v>
      </c>
      <c r="J491" t="e">
        <f>(I491-IF(I480&gt;0,I480,0))</f>
        <v>#DIV/0!</v>
      </c>
      <c r="K491" t="e">
        <f t="shared" si="159"/>
        <v>#DIV/0!</v>
      </c>
      <c r="Q491" t="s">
        <v>166</v>
      </c>
      <c r="R491">
        <v>1.198</v>
      </c>
    </row>
    <row r="492" spans="1:18" x14ac:dyDescent="0.4">
      <c r="A492">
        <v>20</v>
      </c>
      <c r="B492" t="s">
        <v>180</v>
      </c>
      <c r="H492" t="e">
        <f t="shared" si="160"/>
        <v>#DIV/0!</v>
      </c>
      <c r="I492" t="e">
        <f t="shared" si="161"/>
        <v>#DIV/0!</v>
      </c>
      <c r="J492" t="e">
        <f>(I492-IF(I480&gt;0,I480,0))</f>
        <v>#DIV/0!</v>
      </c>
      <c r="K492" t="e">
        <f t="shared" si="159"/>
        <v>#DIV/0!</v>
      </c>
      <c r="L492" s="23" t="s">
        <v>227</v>
      </c>
      <c r="M492" s="23" t="s">
        <v>228</v>
      </c>
      <c r="N492" s="9" t="s">
        <v>231</v>
      </c>
      <c r="Q492" t="s">
        <v>165</v>
      </c>
      <c r="R492">
        <v>1.1537999999999999</v>
      </c>
    </row>
    <row r="493" spans="1:18" x14ac:dyDescent="0.4">
      <c r="A493">
        <v>21</v>
      </c>
      <c r="B493" t="s">
        <v>179</v>
      </c>
      <c r="H493" t="e">
        <f t="shared" si="160"/>
        <v>#DIV/0!</v>
      </c>
      <c r="I493" t="e">
        <f t="shared" si="161"/>
        <v>#DIV/0!</v>
      </c>
      <c r="J493" t="e">
        <f>(I493-IF(I480&gt;0,I480,0))</f>
        <v>#DIV/0!</v>
      </c>
      <c r="K493" t="e">
        <f t="shared" si="159"/>
        <v>#DIV/0!</v>
      </c>
      <c r="L493" t="e">
        <f>AVERAGE(K493:K495)</f>
        <v>#DIV/0!</v>
      </c>
      <c r="M493" t="e">
        <f>STDEV(K493:K495)</f>
        <v>#DIV/0!</v>
      </c>
      <c r="N493" t="e">
        <f>_xlfn.CONCAT(ROUND(L493,1)," ± ",ROUND(M493,1))</f>
        <v>#DIV/0!</v>
      </c>
      <c r="Q493" t="s">
        <v>164</v>
      </c>
      <c r="R493">
        <v>1.1183000000000001</v>
      </c>
    </row>
    <row r="494" spans="1:18" x14ac:dyDescent="0.4">
      <c r="A494">
        <v>22</v>
      </c>
      <c r="B494" t="s">
        <v>178</v>
      </c>
      <c r="H494" t="e">
        <f t="shared" si="160"/>
        <v>#DIV/0!</v>
      </c>
      <c r="I494" t="e">
        <f t="shared" si="161"/>
        <v>#DIV/0!</v>
      </c>
      <c r="J494" t="e">
        <f>(I494-IF(I480&gt;0,I480,0))</f>
        <v>#DIV/0!</v>
      </c>
      <c r="K494" t="e">
        <f t="shared" si="159"/>
        <v>#DIV/0!</v>
      </c>
      <c r="Q494" t="s">
        <v>163</v>
      </c>
      <c r="R494">
        <v>1.1448</v>
      </c>
    </row>
    <row r="495" spans="1:18" x14ac:dyDescent="0.4">
      <c r="A495">
        <v>23</v>
      </c>
      <c r="B495" t="s">
        <v>177</v>
      </c>
      <c r="F495">
        <v>1.714</v>
      </c>
      <c r="H495">
        <f t="shared" si="160"/>
        <v>0</v>
      </c>
      <c r="I495">
        <f t="shared" si="161"/>
        <v>2.7544591390991697</v>
      </c>
      <c r="J495" t="e">
        <f>(I495-IF(I480&gt;0,I480,0))</f>
        <v>#DIV/0!</v>
      </c>
      <c r="K495" t="e">
        <f t="shared" si="159"/>
        <v>#DIV/0!</v>
      </c>
      <c r="L495" s="23"/>
      <c r="M495" s="23"/>
      <c r="N495" s="9"/>
      <c r="Q495" t="s">
        <v>162</v>
      </c>
      <c r="R495">
        <v>1.0492999999999999</v>
      </c>
    </row>
    <row r="496" spans="1:18" x14ac:dyDescent="0.4">
      <c r="A496">
        <v>24</v>
      </c>
      <c r="B496" t="s">
        <v>22</v>
      </c>
      <c r="L496" s="23" t="s">
        <v>227</v>
      </c>
      <c r="M496" s="23" t="s">
        <v>228</v>
      </c>
      <c r="N496" s="9" t="s">
        <v>231</v>
      </c>
      <c r="Q496" t="s">
        <v>161</v>
      </c>
      <c r="R496">
        <v>1.0704</v>
      </c>
    </row>
    <row r="497" spans="1:18" x14ac:dyDescent="0.4">
      <c r="A497">
        <v>25</v>
      </c>
      <c r="B497" t="s">
        <v>176</v>
      </c>
      <c r="H497" t="e">
        <f>E497/F497</f>
        <v>#DIV/0!</v>
      </c>
      <c r="I497" t="e">
        <f>((H497-$J$420)/$I$420)</f>
        <v>#DIV/0!</v>
      </c>
      <c r="J497" t="e">
        <f>(I497-IF(I480&gt;0,I480,0))</f>
        <v>#DIV/0!</v>
      </c>
      <c r="K497" t="e">
        <f t="shared" ref="K497:K502" si="162">J497/R481*1.1</f>
        <v>#DIV/0!</v>
      </c>
      <c r="L497" t="e">
        <f>AVERAGE(K497:K499)</f>
        <v>#DIV/0!</v>
      </c>
      <c r="M497" t="e">
        <f>STDEV(K498:K499)</f>
        <v>#DIV/0!</v>
      </c>
      <c r="N497" t="e">
        <f>_xlfn.CONCAT(ROUND(L497,1)," ± ",ROUND(M497,1))</f>
        <v>#DIV/0!</v>
      </c>
      <c r="Q497" t="s">
        <v>160</v>
      </c>
      <c r="R497">
        <v>1.1589</v>
      </c>
    </row>
    <row r="498" spans="1:18" x14ac:dyDescent="0.4">
      <c r="A498">
        <v>26</v>
      </c>
      <c r="B498" t="s">
        <v>175</v>
      </c>
      <c r="H498" t="e">
        <f t="shared" ref="H498:H502" si="163">E498/F498</f>
        <v>#DIV/0!</v>
      </c>
      <c r="I498" t="e">
        <f t="shared" ref="I498:I502" si="164">((H498-$J$420)/$I$420)</f>
        <v>#DIV/0!</v>
      </c>
      <c r="J498" t="e">
        <f>(I498-IF(I480&gt;0,I480,0))</f>
        <v>#DIV/0!</v>
      </c>
      <c r="K498" t="e">
        <f t="shared" si="162"/>
        <v>#DIV/0!</v>
      </c>
      <c r="Q498" t="s">
        <v>159</v>
      </c>
      <c r="R498">
        <v>1.0206</v>
      </c>
    </row>
    <row r="499" spans="1:18" x14ac:dyDescent="0.4">
      <c r="A499">
        <v>27</v>
      </c>
      <c r="B499" t="s">
        <v>174</v>
      </c>
      <c r="F499">
        <v>0.65</v>
      </c>
      <c r="H499">
        <f t="shared" si="163"/>
        <v>0</v>
      </c>
      <c r="I499">
        <f t="shared" si="164"/>
        <v>2.7544591390991697</v>
      </c>
      <c r="J499" t="e">
        <f>(I499-IF(I480&gt;0,I480,0))</f>
        <v>#DIV/0!</v>
      </c>
      <c r="K499" t="e">
        <f t="shared" si="162"/>
        <v>#DIV/0!</v>
      </c>
      <c r="L499" s="23" t="s">
        <v>227</v>
      </c>
      <c r="M499" s="23" t="s">
        <v>228</v>
      </c>
      <c r="N499" s="9" t="s">
        <v>231</v>
      </c>
      <c r="Q499" t="s">
        <v>158</v>
      </c>
      <c r="R499">
        <v>1.1289</v>
      </c>
    </row>
    <row r="500" spans="1:18" x14ac:dyDescent="0.4">
      <c r="A500">
        <v>28</v>
      </c>
      <c r="B500" t="s">
        <v>173</v>
      </c>
      <c r="H500" t="e">
        <f t="shared" si="163"/>
        <v>#DIV/0!</v>
      </c>
      <c r="I500" t="e">
        <f t="shared" si="164"/>
        <v>#DIV/0!</v>
      </c>
      <c r="J500" t="e">
        <f>(I500-IF(I480&gt;0,I480,0))</f>
        <v>#DIV/0!</v>
      </c>
      <c r="K500" t="e">
        <f t="shared" si="162"/>
        <v>#DIV/0!</v>
      </c>
      <c r="L500" t="e">
        <f>AVERAGE(K500:K502)</f>
        <v>#DIV/0!</v>
      </c>
      <c r="M500" t="e">
        <f>STDEV(K500:K502)</f>
        <v>#DIV/0!</v>
      </c>
      <c r="N500" t="e">
        <f>_xlfn.CONCAT(ROUND(L500,1)," ± ",ROUND(M500,1))</f>
        <v>#DIV/0!</v>
      </c>
      <c r="Q500" t="s">
        <v>157</v>
      </c>
      <c r="R500">
        <v>1.1950000000000001</v>
      </c>
    </row>
    <row r="501" spans="1:18" x14ac:dyDescent="0.4">
      <c r="A501">
        <v>29</v>
      </c>
      <c r="B501" t="s">
        <v>172</v>
      </c>
      <c r="H501" t="e">
        <f t="shared" si="163"/>
        <v>#DIV/0!</v>
      </c>
      <c r="I501" t="e">
        <f t="shared" si="164"/>
        <v>#DIV/0!</v>
      </c>
      <c r="J501" t="e">
        <f>(I501-IF(I480&gt;0,I480,0))</f>
        <v>#DIV/0!</v>
      </c>
      <c r="K501" t="e">
        <f t="shared" si="162"/>
        <v>#DIV/0!</v>
      </c>
      <c r="Q501" t="s">
        <v>156</v>
      </c>
      <c r="R501">
        <v>1.1716</v>
      </c>
    </row>
    <row r="502" spans="1:18" x14ac:dyDescent="0.4">
      <c r="A502">
        <v>30</v>
      </c>
      <c r="B502" t="s">
        <v>171</v>
      </c>
      <c r="F502">
        <v>41.610999999999997</v>
      </c>
      <c r="H502">
        <f t="shared" si="163"/>
        <v>0</v>
      </c>
      <c r="I502">
        <f t="shared" si="164"/>
        <v>2.7544591390991697</v>
      </c>
      <c r="J502" t="e">
        <f>(I502-IF(I480&gt;0,I480,0))</f>
        <v>#DIV/0!</v>
      </c>
      <c r="K502" t="e">
        <f t="shared" si="162"/>
        <v>#DIV/0!</v>
      </c>
      <c r="L502" s="23"/>
      <c r="M502" s="23"/>
      <c r="N502" s="9"/>
    </row>
    <row r="503" spans="1:18" x14ac:dyDescent="0.4">
      <c r="A503">
        <v>31</v>
      </c>
      <c r="B503" t="s">
        <v>22</v>
      </c>
      <c r="L503" s="23" t="s">
        <v>227</v>
      </c>
      <c r="M503" s="23" t="s">
        <v>228</v>
      </c>
      <c r="N503" s="9" t="s">
        <v>231</v>
      </c>
    </row>
    <row r="504" spans="1:18" x14ac:dyDescent="0.4">
      <c r="A504">
        <v>32</v>
      </c>
      <c r="B504" t="s">
        <v>170</v>
      </c>
      <c r="F504">
        <v>3.11</v>
      </c>
      <c r="H504">
        <f>E504/F504</f>
        <v>0</v>
      </c>
      <c r="I504">
        <f>((H504-$J$420)/$I$420)</f>
        <v>2.7544591390991697</v>
      </c>
      <c r="J504" t="e">
        <f>(I504-IF(I480&gt;0,I480,0))</f>
        <v>#DIV/0!</v>
      </c>
      <c r="K504" t="e">
        <f>J504/R487*1.1</f>
        <v>#DIV/0!</v>
      </c>
      <c r="L504" t="e">
        <f>AVERAGE(K504:K506)</f>
        <v>#DIV/0!</v>
      </c>
      <c r="M504" t="e">
        <f>STDEV(K505:K506)</f>
        <v>#DIV/0!</v>
      </c>
      <c r="N504" t="e">
        <f>_xlfn.CONCAT(ROUND(L504,1)," ± ",ROUND(M504,1))</f>
        <v>#DIV/0!</v>
      </c>
    </row>
    <row r="505" spans="1:18" x14ac:dyDescent="0.4">
      <c r="A505">
        <v>33</v>
      </c>
      <c r="B505" t="s">
        <v>169</v>
      </c>
      <c r="H505" t="e">
        <f t="shared" ref="H505:H509" si="165">E505/F505</f>
        <v>#DIV/0!</v>
      </c>
      <c r="I505" t="e">
        <f t="shared" ref="I505:I509" si="166">((H505-$J$420)/$I$420)</f>
        <v>#DIV/0!</v>
      </c>
      <c r="J505" t="e">
        <f>(I505-IF(I480&gt;0,I480,0))</f>
        <v>#DIV/0!</v>
      </c>
      <c r="K505" t="e">
        <f>J505/R488*1.1</f>
        <v>#DIV/0!</v>
      </c>
    </row>
    <row r="506" spans="1:18" x14ac:dyDescent="0.4">
      <c r="A506">
        <v>34</v>
      </c>
      <c r="B506" t="s">
        <v>168</v>
      </c>
      <c r="F506">
        <v>8.3379999999999992</v>
      </c>
      <c r="H506">
        <f t="shared" si="165"/>
        <v>0</v>
      </c>
      <c r="I506">
        <f t="shared" si="166"/>
        <v>2.7544591390991697</v>
      </c>
      <c r="J506" t="e">
        <f>(I506-IF(I480&gt;0,I480,0))</f>
        <v>#DIV/0!</v>
      </c>
      <c r="K506" t="e">
        <f>J506/R489*1.1</f>
        <v>#DIV/0!</v>
      </c>
      <c r="L506" s="23" t="s">
        <v>227</v>
      </c>
      <c r="M506" s="23" t="s">
        <v>228</v>
      </c>
      <c r="N506" s="9" t="s">
        <v>231</v>
      </c>
    </row>
    <row r="507" spans="1:18" x14ac:dyDescent="0.4">
      <c r="A507">
        <v>35</v>
      </c>
      <c r="B507" t="s">
        <v>167</v>
      </c>
      <c r="F507">
        <v>4.234</v>
      </c>
      <c r="H507">
        <f t="shared" si="165"/>
        <v>0</v>
      </c>
      <c r="I507">
        <f t="shared" si="166"/>
        <v>2.7544591390991697</v>
      </c>
      <c r="J507" t="e">
        <f>(I507-IF(I480&gt;0,I480,0))</f>
        <v>#DIV/0!</v>
      </c>
      <c r="K507" t="e">
        <f t="shared" ref="K507:K509" si="167">J507/R490*1.1</f>
        <v>#DIV/0!</v>
      </c>
      <c r="L507" t="e">
        <f>AVERAGE(K507:K509)</f>
        <v>#DIV/0!</v>
      </c>
      <c r="M507" t="e">
        <f>STDEV(K507:K509)</f>
        <v>#DIV/0!</v>
      </c>
      <c r="N507" t="e">
        <f>_xlfn.CONCAT(ROUND(L507,1)," ± ",ROUND(M507,1))</f>
        <v>#DIV/0!</v>
      </c>
    </row>
    <row r="508" spans="1:18" x14ac:dyDescent="0.4">
      <c r="A508">
        <v>36</v>
      </c>
      <c r="B508" t="s">
        <v>166</v>
      </c>
      <c r="F508">
        <v>18.981999999999999</v>
      </c>
      <c r="H508">
        <f t="shared" si="165"/>
        <v>0</v>
      </c>
      <c r="I508">
        <f t="shared" si="166"/>
        <v>2.7544591390991697</v>
      </c>
      <c r="J508" t="e">
        <f>(I508-IF(I480&gt;0,I480,0))</f>
        <v>#DIV/0!</v>
      </c>
      <c r="K508" t="e">
        <f t="shared" si="167"/>
        <v>#DIV/0!</v>
      </c>
    </row>
    <row r="509" spans="1:18" x14ac:dyDescent="0.4">
      <c r="A509">
        <v>37</v>
      </c>
      <c r="B509" t="s">
        <v>165</v>
      </c>
      <c r="H509" t="e">
        <f t="shared" si="165"/>
        <v>#DIV/0!</v>
      </c>
      <c r="I509" t="e">
        <f t="shared" si="166"/>
        <v>#DIV/0!</v>
      </c>
      <c r="J509" t="e">
        <f>(I509-IF(I480&gt;0,I480,0))</f>
        <v>#DIV/0!</v>
      </c>
      <c r="K509" t="e">
        <f t="shared" si="167"/>
        <v>#DIV/0!</v>
      </c>
      <c r="L509" s="23"/>
      <c r="M509" s="23"/>
      <c r="N509" s="9"/>
    </row>
    <row r="510" spans="1:18" x14ac:dyDescent="0.4">
      <c r="A510">
        <v>38</v>
      </c>
      <c r="B510" t="s">
        <v>22</v>
      </c>
      <c r="L510" s="23" t="s">
        <v>227</v>
      </c>
      <c r="M510" s="23" t="s">
        <v>228</v>
      </c>
      <c r="N510" s="9" t="s">
        <v>231</v>
      </c>
    </row>
    <row r="511" spans="1:18" x14ac:dyDescent="0.4">
      <c r="A511">
        <v>39</v>
      </c>
      <c r="B511" t="s">
        <v>164</v>
      </c>
      <c r="F511">
        <v>3.4540000000000002</v>
      </c>
      <c r="H511">
        <f>E511/F511</f>
        <v>0</v>
      </c>
      <c r="I511">
        <f>((H511-$J$420)/$I$420)</f>
        <v>2.7544591390991697</v>
      </c>
      <c r="J511" t="e">
        <f>(I511-IF(I480&gt;0,I480,0))</f>
        <v>#DIV/0!</v>
      </c>
      <c r="K511" t="e">
        <f>J511/R493*1.1</f>
        <v>#DIV/0!</v>
      </c>
      <c r="L511" t="e">
        <f>AVERAGE(K511:K513)</f>
        <v>#DIV/0!</v>
      </c>
      <c r="M511" t="e">
        <f>STDEV(K512:K513)</f>
        <v>#DIV/0!</v>
      </c>
      <c r="N511" t="e">
        <f>_xlfn.CONCAT(ROUND(L511,1)," ± ",ROUND(M511,1))</f>
        <v>#DIV/0!</v>
      </c>
    </row>
    <row r="512" spans="1:18" x14ac:dyDescent="0.4">
      <c r="A512">
        <v>40</v>
      </c>
      <c r="B512" t="s">
        <v>163</v>
      </c>
      <c r="F512">
        <v>54.988999999999997</v>
      </c>
      <c r="H512">
        <f t="shared" ref="H512:H516" si="168">E512/F512</f>
        <v>0</v>
      </c>
      <c r="I512">
        <f t="shared" ref="I512:I520" si="169">((H512-$J$420)/$I$420)</f>
        <v>2.7544591390991697</v>
      </c>
      <c r="J512" t="e">
        <f>(I512-IF(I480&gt;0,I480,0))</f>
        <v>#DIV/0!</v>
      </c>
      <c r="K512" t="e">
        <f t="shared" ref="K512:K516" si="170">J512/R494*1.1</f>
        <v>#DIV/0!</v>
      </c>
    </row>
    <row r="513" spans="1:18" x14ac:dyDescent="0.4">
      <c r="A513">
        <v>41</v>
      </c>
      <c r="B513" t="s">
        <v>162</v>
      </c>
      <c r="F513">
        <v>21.381</v>
      </c>
      <c r="H513">
        <f t="shared" si="168"/>
        <v>0</v>
      </c>
      <c r="I513">
        <f t="shared" si="169"/>
        <v>2.7544591390991697</v>
      </c>
      <c r="J513" t="e">
        <f>(I513-IF(I480&gt;0,I480,0))</f>
        <v>#DIV/0!</v>
      </c>
      <c r="K513" t="e">
        <f t="shared" si="170"/>
        <v>#DIV/0!</v>
      </c>
      <c r="L513" s="23" t="s">
        <v>227</v>
      </c>
      <c r="M513" s="23" t="s">
        <v>228</v>
      </c>
      <c r="N513" s="9" t="s">
        <v>231</v>
      </c>
    </row>
    <row r="514" spans="1:18" x14ac:dyDescent="0.4">
      <c r="A514">
        <v>42</v>
      </c>
      <c r="B514" t="s">
        <v>161</v>
      </c>
      <c r="F514">
        <v>24.86</v>
      </c>
      <c r="H514">
        <f t="shared" si="168"/>
        <v>0</v>
      </c>
      <c r="I514">
        <f t="shared" si="169"/>
        <v>2.7544591390991697</v>
      </c>
      <c r="J514" t="e">
        <f>(I514-IF(I480&gt;0,I480,0))</f>
        <v>#DIV/0!</v>
      </c>
      <c r="K514" t="e">
        <f t="shared" si="170"/>
        <v>#DIV/0!</v>
      </c>
      <c r="L514" t="e">
        <f>AVERAGE(K514:K516)</f>
        <v>#DIV/0!</v>
      </c>
      <c r="M514" t="e">
        <f>STDEV(K514:K516)</f>
        <v>#DIV/0!</v>
      </c>
      <c r="N514" t="e">
        <f>_xlfn.CONCAT(ROUND(L514,1)," ± ",ROUND(M514,1))</f>
        <v>#DIV/0!</v>
      </c>
    </row>
    <row r="515" spans="1:18" x14ac:dyDescent="0.4">
      <c r="A515">
        <v>43</v>
      </c>
      <c r="B515" t="s">
        <v>160</v>
      </c>
      <c r="F515">
        <v>21.177</v>
      </c>
      <c r="H515">
        <f t="shared" si="168"/>
        <v>0</v>
      </c>
      <c r="I515">
        <f t="shared" si="169"/>
        <v>2.7544591390991697</v>
      </c>
      <c r="J515" t="e">
        <f>(I515-IF(I480&gt;0,I480,0))</f>
        <v>#DIV/0!</v>
      </c>
      <c r="K515" t="e">
        <f t="shared" si="170"/>
        <v>#DIV/0!</v>
      </c>
    </row>
    <row r="516" spans="1:18" x14ac:dyDescent="0.4">
      <c r="A516">
        <v>44</v>
      </c>
      <c r="B516" t="s">
        <v>159</v>
      </c>
      <c r="F516">
        <v>22.158000000000001</v>
      </c>
      <c r="H516">
        <f t="shared" si="168"/>
        <v>0</v>
      </c>
      <c r="I516">
        <f t="shared" si="169"/>
        <v>2.7544591390991697</v>
      </c>
      <c r="J516" t="e">
        <f>(I516-IF(I480&gt;0,I480,0))</f>
        <v>#DIV/0!</v>
      </c>
      <c r="K516" t="e">
        <f t="shared" si="170"/>
        <v>#DIV/0!</v>
      </c>
      <c r="L516" s="23"/>
      <c r="M516" s="23"/>
      <c r="N516" s="9"/>
    </row>
    <row r="517" spans="1:18" x14ac:dyDescent="0.4">
      <c r="A517">
        <v>45</v>
      </c>
      <c r="B517" t="s">
        <v>22</v>
      </c>
      <c r="L517" s="23" t="s">
        <v>227</v>
      </c>
      <c r="M517" s="23" t="s">
        <v>228</v>
      </c>
      <c r="N517" s="9" t="s">
        <v>231</v>
      </c>
    </row>
    <row r="518" spans="1:18" x14ac:dyDescent="0.4">
      <c r="A518">
        <v>46</v>
      </c>
      <c r="B518" t="s">
        <v>158</v>
      </c>
      <c r="F518">
        <v>13.489000000000001</v>
      </c>
      <c r="H518">
        <f t="shared" ref="H518:H520" si="171">E518/F518</f>
        <v>0</v>
      </c>
      <c r="I518">
        <f t="shared" si="169"/>
        <v>2.7544591390991697</v>
      </c>
      <c r="J518" t="e">
        <f>(I518-IF(I480&gt;0,I480,0))</f>
        <v>#DIV/0!</v>
      </c>
      <c r="K518" t="e">
        <f>J518/R499*1.1</f>
        <v>#DIV/0!</v>
      </c>
      <c r="L518" t="e">
        <f>AVERAGE(K518:K520)</f>
        <v>#DIV/0!</v>
      </c>
      <c r="M518" t="e">
        <f>STDEV(K519:K520)</f>
        <v>#DIV/0!</v>
      </c>
      <c r="N518" t="e">
        <f>_xlfn.CONCAT(ROUND(L518,1)," ± ",ROUND(M518,1))</f>
        <v>#DIV/0!</v>
      </c>
    </row>
    <row r="519" spans="1:18" x14ac:dyDescent="0.4">
      <c r="A519">
        <v>47</v>
      </c>
      <c r="B519" t="s">
        <v>157</v>
      </c>
      <c r="F519">
        <v>8.1159999999999997</v>
      </c>
      <c r="H519">
        <f t="shared" si="171"/>
        <v>0</v>
      </c>
      <c r="I519">
        <f t="shared" si="169"/>
        <v>2.7544591390991697</v>
      </c>
      <c r="J519" t="e">
        <f>(I519-IF(I480&gt;0,I480,0))</f>
        <v>#DIV/0!</v>
      </c>
      <c r="K519" t="e">
        <f t="shared" ref="K519:K520" si="172">J519/R500*1.1</f>
        <v>#DIV/0!</v>
      </c>
    </row>
    <row r="520" spans="1:18" x14ac:dyDescent="0.4">
      <c r="A520">
        <v>48</v>
      </c>
      <c r="B520" t="s">
        <v>156</v>
      </c>
      <c r="F520">
        <v>1.6339999999999999</v>
      </c>
      <c r="H520">
        <f t="shared" si="171"/>
        <v>0</v>
      </c>
      <c r="I520">
        <f t="shared" si="169"/>
        <v>2.7544591390991697</v>
      </c>
      <c r="J520" t="e">
        <f>(I520-IF(I480&gt;0,I480,0))</f>
        <v>#DIV/0!</v>
      </c>
      <c r="K520" t="e">
        <f t="shared" si="172"/>
        <v>#DIV/0!</v>
      </c>
      <c r="L520" s="23"/>
      <c r="M520" s="23"/>
      <c r="N520" s="9"/>
    </row>
    <row r="522" spans="1:18" x14ac:dyDescent="0.4">
      <c r="A522" s="18" t="s">
        <v>43</v>
      </c>
      <c r="B522" s="18"/>
    </row>
    <row r="523" spans="1:18" x14ac:dyDescent="0.4">
      <c r="I523" t="s">
        <v>216</v>
      </c>
      <c r="Q523" t="s">
        <v>191</v>
      </c>
      <c r="R523" t="s">
        <v>192</v>
      </c>
    </row>
    <row r="524" spans="1:18" x14ac:dyDescent="0.4">
      <c r="B524" t="s">
        <v>3</v>
      </c>
      <c r="C524" t="s">
        <v>4</v>
      </c>
      <c r="D524" t="s">
        <v>5</v>
      </c>
      <c r="E524" t="s">
        <v>6</v>
      </c>
      <c r="F524" t="s">
        <v>7</v>
      </c>
      <c r="G524" t="s">
        <v>8</v>
      </c>
      <c r="H524" t="s">
        <v>217</v>
      </c>
      <c r="I524" t="e" cm="1">
        <f t="array" ref="I524">LINEST(H528:H532,C528:C532,1,1)</f>
        <v>#VALUE!</v>
      </c>
      <c r="L524" s="20" t="s">
        <v>218</v>
      </c>
      <c r="Q524" t="s">
        <v>27</v>
      </c>
      <c r="R524">
        <v>1.0846</v>
      </c>
    </row>
    <row r="525" spans="1:18" x14ac:dyDescent="0.4">
      <c r="A525">
        <v>1</v>
      </c>
      <c r="B525" t="s">
        <v>12</v>
      </c>
      <c r="C525">
        <v>0</v>
      </c>
      <c r="F525">
        <v>2771.78</v>
      </c>
      <c r="H525">
        <f>E525/F525</f>
        <v>0</v>
      </c>
      <c r="K525" t="s">
        <v>219</v>
      </c>
      <c r="L525" s="21">
        <f>IF(G528&gt;3,C528,IF(G529&gt;3,C529,IF(G530&gt;3,C530,IF(G531&gt;3,C531,C532))))</f>
        <v>0</v>
      </c>
      <c r="Q525" t="s">
        <v>28</v>
      </c>
      <c r="R525">
        <v>1.0726</v>
      </c>
    </row>
    <row r="526" spans="1:18" x14ac:dyDescent="0.4">
      <c r="A526">
        <v>2</v>
      </c>
      <c r="B526" t="s">
        <v>14</v>
      </c>
      <c r="C526">
        <v>0.04</v>
      </c>
      <c r="F526">
        <v>2613.6779999999999</v>
      </c>
      <c r="H526">
        <f t="shared" ref="H526:H532" si="173">E526/F526</f>
        <v>0</v>
      </c>
      <c r="K526" t="s">
        <v>220</v>
      </c>
      <c r="L526" s="22">
        <f>IF(G528&gt;10,C528,IF(G529&gt;10,C529,IF(G530&gt;10,C530,IF(G531&gt;10,C531,C532))))</f>
        <v>0</v>
      </c>
      <c r="Q526" t="s">
        <v>29</v>
      </c>
      <c r="R526">
        <v>1.1534</v>
      </c>
    </row>
    <row r="527" spans="1:18" x14ac:dyDescent="0.4">
      <c r="A527">
        <v>3</v>
      </c>
      <c r="B527" t="s">
        <v>15</v>
      </c>
      <c r="C527">
        <v>0.2</v>
      </c>
      <c r="F527">
        <v>2704.4110000000001</v>
      </c>
      <c r="H527">
        <f t="shared" si="173"/>
        <v>0</v>
      </c>
      <c r="Q527" t="s">
        <v>182</v>
      </c>
      <c r="R527">
        <v>1.0266999999999999</v>
      </c>
    </row>
    <row r="528" spans="1:18" x14ac:dyDescent="0.4">
      <c r="A528">
        <v>4</v>
      </c>
      <c r="B528" t="s">
        <v>17</v>
      </c>
      <c r="C528">
        <v>0.8</v>
      </c>
      <c r="F528">
        <v>2633.712</v>
      </c>
      <c r="H528">
        <f t="shared" si="173"/>
        <v>0</v>
      </c>
      <c r="Q528" t="s">
        <v>181</v>
      </c>
      <c r="R528">
        <v>1.1480999999999999</v>
      </c>
    </row>
    <row r="529" spans="1:18" x14ac:dyDescent="0.4">
      <c r="A529">
        <v>5</v>
      </c>
      <c r="B529" t="s">
        <v>18</v>
      </c>
      <c r="C529">
        <v>2</v>
      </c>
      <c r="F529">
        <v>2798.0030000000002</v>
      </c>
      <c r="H529">
        <f t="shared" si="173"/>
        <v>0</v>
      </c>
      <c r="Q529" t="s">
        <v>180</v>
      </c>
      <c r="R529">
        <v>1.0402</v>
      </c>
    </row>
    <row r="530" spans="1:18" x14ac:dyDescent="0.4">
      <c r="A530">
        <v>6</v>
      </c>
      <c r="B530" t="s">
        <v>19</v>
      </c>
      <c r="C530">
        <v>20</v>
      </c>
      <c r="F530">
        <v>2309.1799999999998</v>
      </c>
      <c r="H530">
        <f t="shared" si="173"/>
        <v>0</v>
      </c>
      <c r="Q530" t="s">
        <v>179</v>
      </c>
      <c r="R530">
        <v>1.127</v>
      </c>
    </row>
    <row r="531" spans="1:18" x14ac:dyDescent="0.4">
      <c r="A531">
        <v>7</v>
      </c>
      <c r="B531" t="s">
        <v>20</v>
      </c>
      <c r="C531">
        <v>40</v>
      </c>
      <c r="F531">
        <v>2072.8119999999999</v>
      </c>
      <c r="H531">
        <f t="shared" si="173"/>
        <v>0</v>
      </c>
      <c r="I531" s="23" t="s">
        <v>221</v>
      </c>
      <c r="J531" s="23" t="s">
        <v>222</v>
      </c>
      <c r="K531" s="9" t="s">
        <v>194</v>
      </c>
      <c r="O531" s="24" t="s">
        <v>223</v>
      </c>
      <c r="Q531" t="s">
        <v>178</v>
      </c>
      <c r="R531">
        <v>1.1153999999999999</v>
      </c>
    </row>
    <row r="532" spans="1:18" x14ac:dyDescent="0.4">
      <c r="A532">
        <v>8</v>
      </c>
      <c r="B532" t="s">
        <v>21</v>
      </c>
      <c r="F532">
        <v>1703.3009999999999</v>
      </c>
      <c r="H532">
        <f t="shared" si="173"/>
        <v>0</v>
      </c>
      <c r="I532">
        <f>AVERAGE(I535:I537)</f>
        <v>2.7544591390991697</v>
      </c>
      <c r="J532">
        <v>44</v>
      </c>
      <c r="Q532" t="s">
        <v>177</v>
      </c>
      <c r="R532">
        <v>1.1711</v>
      </c>
    </row>
    <row r="533" spans="1:18" x14ac:dyDescent="0.4">
      <c r="A533">
        <v>9</v>
      </c>
      <c r="B533" t="s">
        <v>22</v>
      </c>
      <c r="I533" s="23" t="s">
        <v>224</v>
      </c>
      <c r="J533" s="9" t="s">
        <v>225</v>
      </c>
      <c r="K533" s="9" t="s">
        <v>226</v>
      </c>
      <c r="Q533" t="s">
        <v>176</v>
      </c>
      <c r="R533">
        <v>1.0931999999999999</v>
      </c>
    </row>
    <row r="534" spans="1:18" x14ac:dyDescent="0.4">
      <c r="A534">
        <v>10</v>
      </c>
      <c r="B534" t="s">
        <v>22</v>
      </c>
      <c r="L534" s="23" t="s">
        <v>227</v>
      </c>
      <c r="M534" s="23" t="s">
        <v>228</v>
      </c>
      <c r="N534" s="9" t="s">
        <v>231</v>
      </c>
      <c r="O534" s="9"/>
      <c r="P534" s="9"/>
      <c r="Q534" t="s">
        <v>175</v>
      </c>
      <c r="R534">
        <v>1.1499999999999999</v>
      </c>
    </row>
    <row r="535" spans="1:18" x14ac:dyDescent="0.4">
      <c r="A535">
        <v>11</v>
      </c>
      <c r="B535" t="s">
        <v>24</v>
      </c>
      <c r="F535">
        <v>802.61800000000005</v>
      </c>
      <c r="H535">
        <f>E535/F535</f>
        <v>0</v>
      </c>
      <c r="I535">
        <f>((H535-$J$420)/$I$420)</f>
        <v>2.7544591390991697</v>
      </c>
      <c r="J535">
        <f>(I535-IF(I532&gt;0,I532,0))</f>
        <v>0</v>
      </c>
      <c r="K535">
        <f>J535*1.1</f>
        <v>0</v>
      </c>
      <c r="L535">
        <f>AVERAGE(K535:K537)</f>
        <v>0</v>
      </c>
      <c r="M535">
        <f>STDEV(K536:K537)</f>
        <v>0</v>
      </c>
      <c r="N535" t="str">
        <f>_xlfn.CONCAT(ROUND(L535,1)," ± ",ROUND(M535,1))</f>
        <v>0 ± 0</v>
      </c>
      <c r="Q535" t="s">
        <v>174</v>
      </c>
      <c r="R535">
        <v>1.0482</v>
      </c>
    </row>
    <row r="536" spans="1:18" x14ac:dyDescent="0.4">
      <c r="A536">
        <v>12</v>
      </c>
      <c r="B536" t="s">
        <v>25</v>
      </c>
      <c r="F536">
        <v>1039.268</v>
      </c>
      <c r="H536">
        <f t="shared" ref="H536:H540" si="174">E536/F536</f>
        <v>0</v>
      </c>
      <c r="I536">
        <f t="shared" ref="I536:I540" si="175">((H536-$J$420)/$I$420)</f>
        <v>2.7544591390991697</v>
      </c>
      <c r="J536">
        <f>(I536-IF(I532&gt;0,I532,0))</f>
        <v>0</v>
      </c>
      <c r="K536">
        <f>J536*1.1</f>
        <v>0</v>
      </c>
      <c r="Q536" t="s">
        <v>173</v>
      </c>
      <c r="R536">
        <v>1.1053999999999999</v>
      </c>
    </row>
    <row r="537" spans="1:18" x14ac:dyDescent="0.4">
      <c r="A537">
        <v>13</v>
      </c>
      <c r="B537" t="s">
        <v>26</v>
      </c>
      <c r="F537">
        <v>1005.736</v>
      </c>
      <c r="H537">
        <f t="shared" si="174"/>
        <v>0</v>
      </c>
      <c r="I537">
        <f t="shared" si="175"/>
        <v>2.7544591390991697</v>
      </c>
      <c r="J537">
        <f>(I537-IF(I532&gt;0,I532,0))</f>
        <v>0</v>
      </c>
      <c r="K537" s="30">
        <f>J537*1.1</f>
        <v>0</v>
      </c>
      <c r="L537" s="25" t="s">
        <v>227</v>
      </c>
      <c r="M537" s="25" t="s">
        <v>228</v>
      </c>
      <c r="N537" s="26" t="s">
        <v>229</v>
      </c>
      <c r="O537" s="26" t="s">
        <v>230</v>
      </c>
      <c r="P537" s="26" t="s">
        <v>231</v>
      </c>
      <c r="Q537" t="s">
        <v>172</v>
      </c>
      <c r="R537" s="10">
        <v>1.0463</v>
      </c>
    </row>
    <row r="538" spans="1:18" x14ac:dyDescent="0.4">
      <c r="A538">
        <v>14</v>
      </c>
      <c r="B538" t="s">
        <v>27</v>
      </c>
      <c r="F538">
        <v>860.02</v>
      </c>
      <c r="H538">
        <f t="shared" si="174"/>
        <v>0</v>
      </c>
      <c r="I538">
        <f t="shared" si="175"/>
        <v>2.7544591390991697</v>
      </c>
      <c r="J538">
        <f>(I538-IF(I532&gt;0,I532,0))</f>
        <v>0</v>
      </c>
      <c r="K538">
        <f>J538/R524*1.1</f>
        <v>0</v>
      </c>
      <c r="L538" s="27">
        <f>AVERAGE(K538:K540)</f>
        <v>0</v>
      </c>
      <c r="M538" s="27">
        <f>STDEV(K538:K540)</f>
        <v>0</v>
      </c>
      <c r="N538" s="28">
        <f>L538/J532*100</f>
        <v>0</v>
      </c>
      <c r="O538" s="29" t="e">
        <f>M538/J535*100</f>
        <v>#DIV/0!</v>
      </c>
      <c r="P538" s="29" t="e">
        <f>_xlfn.CONCAT(ROUND(N538,1)," ± ",ROUND(O538,1))</f>
        <v>#DIV/0!</v>
      </c>
      <c r="Q538" t="s">
        <v>171</v>
      </c>
      <c r="R538">
        <v>1.1154999999999999</v>
      </c>
    </row>
    <row r="539" spans="1:18" x14ac:dyDescent="0.4">
      <c r="A539">
        <v>15</v>
      </c>
      <c r="B539" t="s">
        <v>28</v>
      </c>
      <c r="F539">
        <v>1205.2239999999999</v>
      </c>
      <c r="H539">
        <f t="shared" si="174"/>
        <v>0</v>
      </c>
      <c r="I539">
        <f t="shared" si="175"/>
        <v>2.7544591390991697</v>
      </c>
      <c r="J539">
        <f>(I539-IF(I532&gt;0,I532,0))</f>
        <v>0</v>
      </c>
      <c r="K539">
        <f>J539/R525*1.1</f>
        <v>0</v>
      </c>
      <c r="Q539" t="s">
        <v>170</v>
      </c>
      <c r="R539">
        <v>1.0873999999999999</v>
      </c>
    </row>
    <row r="540" spans="1:18" x14ac:dyDescent="0.4">
      <c r="A540">
        <v>16</v>
      </c>
      <c r="B540" t="s">
        <v>29</v>
      </c>
      <c r="F540">
        <v>953.78300000000002</v>
      </c>
      <c r="H540">
        <f t="shared" si="174"/>
        <v>0</v>
      </c>
      <c r="I540">
        <f t="shared" si="175"/>
        <v>2.7544591390991697</v>
      </c>
      <c r="J540">
        <f>(I540-IF(I532&gt;0,I532,0))</f>
        <v>0</v>
      </c>
      <c r="K540" s="30">
        <f>J540/R526*1.1</f>
        <v>0</v>
      </c>
      <c r="Q540" t="s">
        <v>169</v>
      </c>
      <c r="R540">
        <v>1.0898000000000001</v>
      </c>
    </row>
    <row r="541" spans="1:18" x14ac:dyDescent="0.4">
      <c r="A541">
        <v>17</v>
      </c>
      <c r="B541" t="s">
        <v>22</v>
      </c>
      <c r="L541" s="23" t="s">
        <v>227</v>
      </c>
      <c r="M541" s="23" t="s">
        <v>228</v>
      </c>
      <c r="N541" s="9" t="s">
        <v>231</v>
      </c>
      <c r="Q541" t="s">
        <v>168</v>
      </c>
      <c r="R541">
        <v>1.0536000000000001</v>
      </c>
    </row>
    <row r="542" spans="1:18" x14ac:dyDescent="0.4">
      <c r="A542">
        <v>18</v>
      </c>
      <c r="B542" t="s">
        <v>182</v>
      </c>
      <c r="F542">
        <v>1575.2460000000001</v>
      </c>
      <c r="H542">
        <f>E542/F542</f>
        <v>0</v>
      </c>
      <c r="I542">
        <f>((H542-$J$420)/$I$420)</f>
        <v>2.7544591390991697</v>
      </c>
      <c r="J542">
        <f>(I542-IF(I532&gt;0,I532,0))</f>
        <v>0</v>
      </c>
      <c r="K542">
        <f t="shared" ref="K542:K547" si="176">J542/R527*1.1</f>
        <v>0</v>
      </c>
      <c r="L542">
        <f>AVERAGE(K542:K544)</f>
        <v>0</v>
      </c>
      <c r="M542">
        <f>STDEV(K543:K544)</f>
        <v>0</v>
      </c>
      <c r="N542" t="str">
        <f>_xlfn.CONCAT(ROUND(L542,1)," ± ",ROUND(M542,1))</f>
        <v>0 ± 0</v>
      </c>
      <c r="Q542" t="s">
        <v>167</v>
      </c>
      <c r="R542" s="10">
        <v>1.1217999999999999</v>
      </c>
    </row>
    <row r="543" spans="1:18" x14ac:dyDescent="0.4">
      <c r="A543">
        <v>19</v>
      </c>
      <c r="B543" t="s">
        <v>181</v>
      </c>
      <c r="F543">
        <v>1550.8689999999999</v>
      </c>
      <c r="H543">
        <f t="shared" ref="H543:H547" si="177">E543/F543</f>
        <v>0</v>
      </c>
      <c r="I543">
        <f t="shared" ref="I543:I547" si="178">((H543-$J$420)/$I$420)</f>
        <v>2.7544591390991697</v>
      </c>
      <c r="J543">
        <f>(I543-IF(I532&gt;0,I532,0))</f>
        <v>0</v>
      </c>
      <c r="K543">
        <f t="shared" si="176"/>
        <v>0</v>
      </c>
      <c r="Q543" t="s">
        <v>166</v>
      </c>
      <c r="R543">
        <v>1.198</v>
      </c>
    </row>
    <row r="544" spans="1:18" x14ac:dyDescent="0.4">
      <c r="A544">
        <v>20</v>
      </c>
      <c r="B544" t="s">
        <v>180</v>
      </c>
      <c r="F544">
        <v>1163.846</v>
      </c>
      <c r="H544">
        <f t="shared" si="177"/>
        <v>0</v>
      </c>
      <c r="I544">
        <f t="shared" si="178"/>
        <v>2.7544591390991697</v>
      </c>
      <c r="J544">
        <f>(I544-IF(I532&gt;0,I532,0))</f>
        <v>0</v>
      </c>
      <c r="K544">
        <f t="shared" si="176"/>
        <v>0</v>
      </c>
      <c r="L544" s="23" t="s">
        <v>227</v>
      </c>
      <c r="M544" s="23" t="s">
        <v>228</v>
      </c>
      <c r="N544" s="9" t="s">
        <v>231</v>
      </c>
      <c r="Q544" t="s">
        <v>165</v>
      </c>
      <c r="R544">
        <v>1.1537999999999999</v>
      </c>
    </row>
    <row r="545" spans="1:18" x14ac:dyDescent="0.4">
      <c r="A545">
        <v>21</v>
      </c>
      <c r="B545" t="s">
        <v>179</v>
      </c>
      <c r="F545">
        <v>1084.067</v>
      </c>
      <c r="H545">
        <f t="shared" si="177"/>
        <v>0</v>
      </c>
      <c r="I545">
        <f t="shared" si="178"/>
        <v>2.7544591390991697</v>
      </c>
      <c r="J545">
        <f>(I545-IF(I532&gt;0,I532,0))</f>
        <v>0</v>
      </c>
      <c r="K545">
        <f t="shared" si="176"/>
        <v>0</v>
      </c>
      <c r="L545">
        <f>AVERAGE(K545:K547)</f>
        <v>0</v>
      </c>
      <c r="M545">
        <f>STDEV(K545:K547)</f>
        <v>0</v>
      </c>
      <c r="N545" t="str">
        <f>_xlfn.CONCAT(ROUND(L545,1)," ± ",ROUND(M545,1))</f>
        <v>0 ± 0</v>
      </c>
      <c r="Q545" t="s">
        <v>164</v>
      </c>
      <c r="R545">
        <v>1.1183000000000001</v>
      </c>
    </row>
    <row r="546" spans="1:18" x14ac:dyDescent="0.4">
      <c r="A546">
        <v>22</v>
      </c>
      <c r="B546" t="s">
        <v>178</v>
      </c>
      <c r="F546">
        <v>1044.51</v>
      </c>
      <c r="H546">
        <f t="shared" si="177"/>
        <v>0</v>
      </c>
      <c r="I546">
        <f t="shared" si="178"/>
        <v>2.7544591390991697</v>
      </c>
      <c r="J546">
        <f>(I546-IF(I532&gt;0,I532,0))</f>
        <v>0</v>
      </c>
      <c r="K546">
        <f t="shared" si="176"/>
        <v>0</v>
      </c>
      <c r="Q546" t="s">
        <v>163</v>
      </c>
      <c r="R546">
        <v>1.1448</v>
      </c>
    </row>
    <row r="547" spans="1:18" x14ac:dyDescent="0.4">
      <c r="A547">
        <v>23</v>
      </c>
      <c r="B547" t="s">
        <v>177</v>
      </c>
      <c r="F547">
        <v>1020.096</v>
      </c>
      <c r="H547">
        <f t="shared" si="177"/>
        <v>0</v>
      </c>
      <c r="I547">
        <f t="shared" si="178"/>
        <v>2.7544591390991697</v>
      </c>
      <c r="J547">
        <f>(I547-IF(I532&gt;0,I532,0))</f>
        <v>0</v>
      </c>
      <c r="K547">
        <f t="shared" si="176"/>
        <v>0</v>
      </c>
      <c r="L547" s="23"/>
      <c r="M547" s="23"/>
      <c r="N547" s="9"/>
      <c r="Q547" t="s">
        <v>162</v>
      </c>
      <c r="R547">
        <v>1.0492999999999999</v>
      </c>
    </row>
    <row r="548" spans="1:18" x14ac:dyDescent="0.4">
      <c r="A548">
        <v>24</v>
      </c>
      <c r="B548" t="s">
        <v>22</v>
      </c>
      <c r="L548" s="23" t="s">
        <v>227</v>
      </c>
      <c r="M548" s="23" t="s">
        <v>228</v>
      </c>
      <c r="N548" s="9" t="s">
        <v>231</v>
      </c>
      <c r="Q548" t="s">
        <v>161</v>
      </c>
      <c r="R548">
        <v>1.0704</v>
      </c>
    </row>
    <row r="549" spans="1:18" x14ac:dyDescent="0.4">
      <c r="A549">
        <v>25</v>
      </c>
      <c r="B549" t="s">
        <v>176</v>
      </c>
      <c r="F549">
        <v>1051.3510000000001</v>
      </c>
      <c r="H549">
        <f>E549/F549</f>
        <v>0</v>
      </c>
      <c r="I549">
        <f>((H549-$J$420)/$I$420)</f>
        <v>2.7544591390991697</v>
      </c>
      <c r="J549">
        <f>(I549-IF(I532&gt;0,I532,0))</f>
        <v>0</v>
      </c>
      <c r="K549">
        <f t="shared" ref="K549:K554" si="179">J549/R533*1.1</f>
        <v>0</v>
      </c>
      <c r="L549">
        <f>AVERAGE(K549:K551)</f>
        <v>0</v>
      </c>
      <c r="M549">
        <f>STDEV(K550:K551)</f>
        <v>0</v>
      </c>
      <c r="N549" t="str">
        <f>_xlfn.CONCAT(ROUND(L549,1)," ± ",ROUND(M549,1))</f>
        <v>0 ± 0</v>
      </c>
      <c r="Q549" t="s">
        <v>160</v>
      </c>
      <c r="R549">
        <v>1.1589</v>
      </c>
    </row>
    <row r="550" spans="1:18" x14ac:dyDescent="0.4">
      <c r="A550">
        <v>26</v>
      </c>
      <c r="B550" t="s">
        <v>175</v>
      </c>
      <c r="F550">
        <v>1035.1510000000001</v>
      </c>
      <c r="H550">
        <f t="shared" ref="H550:H554" si="180">E550/F550</f>
        <v>0</v>
      </c>
      <c r="I550">
        <f t="shared" ref="I550:I554" si="181">((H550-$J$420)/$I$420)</f>
        <v>2.7544591390991697</v>
      </c>
      <c r="J550">
        <f>(I550-IF(I532&gt;0,I532,0))</f>
        <v>0</v>
      </c>
      <c r="K550">
        <f t="shared" si="179"/>
        <v>0</v>
      </c>
      <c r="Q550" t="s">
        <v>159</v>
      </c>
      <c r="R550">
        <v>1.0206</v>
      </c>
    </row>
    <row r="551" spans="1:18" x14ac:dyDescent="0.4">
      <c r="A551">
        <v>27</v>
      </c>
      <c r="B551" t="s">
        <v>174</v>
      </c>
      <c r="F551">
        <v>822.99</v>
      </c>
      <c r="H551">
        <f t="shared" si="180"/>
        <v>0</v>
      </c>
      <c r="I551">
        <f t="shared" si="181"/>
        <v>2.7544591390991697</v>
      </c>
      <c r="J551">
        <f>(I551-IF(I532&gt;0,I532,0))</f>
        <v>0</v>
      </c>
      <c r="K551">
        <f t="shared" si="179"/>
        <v>0</v>
      </c>
      <c r="L551" s="23" t="s">
        <v>227</v>
      </c>
      <c r="M551" s="23" t="s">
        <v>228</v>
      </c>
      <c r="N551" s="9" t="s">
        <v>231</v>
      </c>
      <c r="Q551" t="s">
        <v>158</v>
      </c>
      <c r="R551">
        <v>1.1289</v>
      </c>
    </row>
    <row r="552" spans="1:18" x14ac:dyDescent="0.4">
      <c r="A552">
        <v>28</v>
      </c>
      <c r="B552" t="s">
        <v>173</v>
      </c>
      <c r="F552">
        <v>985.01700000000005</v>
      </c>
      <c r="H552">
        <f t="shared" si="180"/>
        <v>0</v>
      </c>
      <c r="I552">
        <f t="shared" si="181"/>
        <v>2.7544591390991697</v>
      </c>
      <c r="J552">
        <f>(I552-IF(I532&gt;0,I532,0))</f>
        <v>0</v>
      </c>
      <c r="K552">
        <f t="shared" si="179"/>
        <v>0</v>
      </c>
      <c r="L552">
        <f>AVERAGE(K552:K554)</f>
        <v>5.3930135574886033E-3</v>
      </c>
      <c r="M552">
        <f>STDEV(K552:K554)</f>
        <v>4.8772642928142295E-3</v>
      </c>
      <c r="N552" t="str">
        <f>_xlfn.CONCAT(ROUND(L552,1)," ± ",ROUND(M552,1))</f>
        <v>0 ± 0</v>
      </c>
      <c r="Q552" t="s">
        <v>157</v>
      </c>
      <c r="R552">
        <v>1.1950000000000001</v>
      </c>
    </row>
    <row r="553" spans="1:18" x14ac:dyDescent="0.4">
      <c r="A553">
        <v>29</v>
      </c>
      <c r="B553" t="s">
        <v>172</v>
      </c>
      <c r="D553">
        <v>12.19</v>
      </c>
      <c r="E553">
        <v>0.58299999999999996</v>
      </c>
      <c r="F553">
        <v>1024.4110000000001</v>
      </c>
      <c r="G553">
        <v>5</v>
      </c>
      <c r="H553">
        <f t="shared" si="180"/>
        <v>5.6910751641675063E-4</v>
      </c>
      <c r="I553">
        <f t="shared" si="181"/>
        <v>2.7634902339492653</v>
      </c>
      <c r="J553">
        <f>(I553-IF(I532&gt;0,I532,0))</f>
        <v>9.0310948500955668E-3</v>
      </c>
      <c r="K553">
        <f t="shared" si="179"/>
        <v>9.4946041623866235E-3</v>
      </c>
      <c r="Q553" t="s">
        <v>156</v>
      </c>
      <c r="R553">
        <v>1.1716</v>
      </c>
    </row>
    <row r="554" spans="1:18" x14ac:dyDescent="0.4">
      <c r="A554">
        <v>30</v>
      </c>
      <c r="B554" t="s">
        <v>171</v>
      </c>
      <c r="D554">
        <v>12.64</v>
      </c>
      <c r="E554">
        <v>0.56100000000000005</v>
      </c>
      <c r="F554">
        <v>1313.31</v>
      </c>
      <c r="G554">
        <v>5</v>
      </c>
      <c r="H554">
        <f t="shared" si="180"/>
        <v>4.2716494963108487E-4</v>
      </c>
      <c r="I554">
        <f t="shared" si="181"/>
        <v>2.7612377653964364</v>
      </c>
      <c r="J554">
        <f>(I554-IF(I532&gt;0,I532,0))</f>
        <v>6.7786262972666655E-3</v>
      </c>
      <c r="K554">
        <f t="shared" si="179"/>
        <v>6.6844365100791874E-3</v>
      </c>
      <c r="L554" s="23"/>
      <c r="M554" s="23"/>
      <c r="N554" s="9"/>
    </row>
    <row r="555" spans="1:18" x14ac:dyDescent="0.4">
      <c r="A555">
        <v>31</v>
      </c>
      <c r="B555" t="s">
        <v>22</v>
      </c>
      <c r="L555" s="23" t="s">
        <v>227</v>
      </c>
      <c r="M555" s="23" t="s">
        <v>228</v>
      </c>
      <c r="N555" s="9" t="s">
        <v>231</v>
      </c>
    </row>
    <row r="556" spans="1:18" x14ac:dyDescent="0.4">
      <c r="A556">
        <v>32</v>
      </c>
      <c r="B556" t="s">
        <v>170</v>
      </c>
      <c r="F556">
        <v>1115.547</v>
      </c>
      <c r="H556">
        <f>E556/F556</f>
        <v>0</v>
      </c>
      <c r="I556">
        <f>((H556-$J$420)/$I$420)</f>
        <v>2.7544591390991697</v>
      </c>
      <c r="J556">
        <f>(I556-IF(I532&gt;0,I532,0))</f>
        <v>0</v>
      </c>
      <c r="K556">
        <f>J556/R539*1.1</f>
        <v>0</v>
      </c>
      <c r="L556">
        <f>AVERAGE(K556:K558)</f>
        <v>0</v>
      </c>
      <c r="M556">
        <f>STDEV(K557:K558)</f>
        <v>0</v>
      </c>
      <c r="N556" t="str">
        <f>_xlfn.CONCAT(ROUND(L556,1)," ± ",ROUND(M556,1))</f>
        <v>0 ± 0</v>
      </c>
    </row>
    <row r="557" spans="1:18" x14ac:dyDescent="0.4">
      <c r="A557">
        <v>33</v>
      </c>
      <c r="B557" t="s">
        <v>169</v>
      </c>
      <c r="F557">
        <v>868.49199999999996</v>
      </c>
      <c r="H557">
        <f t="shared" ref="H557:H561" si="182">E557/F557</f>
        <v>0</v>
      </c>
      <c r="I557">
        <f t="shared" ref="I557:I561" si="183">((H557-$J$420)/$I$420)</f>
        <v>2.7544591390991697</v>
      </c>
      <c r="J557">
        <f>(I557-IF(I532&gt;0,I532,0))</f>
        <v>0</v>
      </c>
      <c r="K557">
        <f>J557/R540*1.1</f>
        <v>0</v>
      </c>
    </row>
    <row r="558" spans="1:18" x14ac:dyDescent="0.4">
      <c r="A558">
        <v>34</v>
      </c>
      <c r="B558" t="s">
        <v>168</v>
      </c>
      <c r="F558">
        <v>1891.713</v>
      </c>
      <c r="H558">
        <f t="shared" si="182"/>
        <v>0</v>
      </c>
      <c r="I558">
        <f t="shared" si="183"/>
        <v>2.7544591390991697</v>
      </c>
      <c r="J558">
        <f>(I558-IF(I532&gt;0,I532,0))</f>
        <v>0</v>
      </c>
      <c r="K558">
        <f>J558/R541*1.1</f>
        <v>0</v>
      </c>
      <c r="L558" s="23" t="s">
        <v>227</v>
      </c>
      <c r="M558" s="23" t="s">
        <v>228</v>
      </c>
      <c r="N558" s="9" t="s">
        <v>231</v>
      </c>
    </row>
    <row r="559" spans="1:18" x14ac:dyDescent="0.4">
      <c r="A559">
        <v>35</v>
      </c>
      <c r="B559" t="s">
        <v>167</v>
      </c>
      <c r="F559">
        <v>1176.0409999999999</v>
      </c>
      <c r="H559">
        <f t="shared" si="182"/>
        <v>0</v>
      </c>
      <c r="I559">
        <f t="shared" si="183"/>
        <v>2.7544591390991697</v>
      </c>
      <c r="J559">
        <f>(I559-IF(I532&gt;0,I532,0))</f>
        <v>0</v>
      </c>
      <c r="K559">
        <f t="shared" ref="K559:K561" si="184">J559/R542*1.1</f>
        <v>0</v>
      </c>
      <c r="L559">
        <f>AVERAGE(K559:K561)</f>
        <v>0</v>
      </c>
      <c r="M559">
        <f>STDEV(K559:K561)</f>
        <v>0</v>
      </c>
      <c r="N559" t="str">
        <f>_xlfn.CONCAT(ROUND(L559,1)," ± ",ROUND(M559,1))</f>
        <v>0 ± 0</v>
      </c>
    </row>
    <row r="560" spans="1:18" x14ac:dyDescent="0.4">
      <c r="A560">
        <v>36</v>
      </c>
      <c r="B560" t="s">
        <v>166</v>
      </c>
      <c r="F560">
        <v>1321.3489999999999</v>
      </c>
      <c r="H560">
        <f t="shared" si="182"/>
        <v>0</v>
      </c>
      <c r="I560">
        <f t="shared" si="183"/>
        <v>2.7544591390991697</v>
      </c>
      <c r="J560">
        <f>(I560-IF(I532&gt;0,I532,0))</f>
        <v>0</v>
      </c>
      <c r="K560">
        <f t="shared" si="184"/>
        <v>0</v>
      </c>
    </row>
    <row r="561" spans="1:18" x14ac:dyDescent="0.4">
      <c r="A561">
        <v>37</v>
      </c>
      <c r="B561" t="s">
        <v>165</v>
      </c>
      <c r="F561">
        <v>1479.5329999999999</v>
      </c>
      <c r="H561">
        <f t="shared" si="182"/>
        <v>0</v>
      </c>
      <c r="I561">
        <f t="shared" si="183"/>
        <v>2.7544591390991697</v>
      </c>
      <c r="J561">
        <f>(I561-IF(I532&gt;0,I532,0))</f>
        <v>0</v>
      </c>
      <c r="K561">
        <f t="shared" si="184"/>
        <v>0</v>
      </c>
      <c r="L561" s="23"/>
      <c r="M561" s="23"/>
      <c r="N561" s="9"/>
    </row>
    <row r="562" spans="1:18" x14ac:dyDescent="0.4">
      <c r="A562">
        <v>38</v>
      </c>
      <c r="B562" t="s">
        <v>22</v>
      </c>
      <c r="L562" s="23" t="s">
        <v>227</v>
      </c>
      <c r="M562" s="23" t="s">
        <v>228</v>
      </c>
      <c r="N562" s="9" t="s">
        <v>231</v>
      </c>
    </row>
    <row r="563" spans="1:18" x14ac:dyDescent="0.4">
      <c r="A563">
        <v>39</v>
      </c>
      <c r="B563" t="s">
        <v>164</v>
      </c>
      <c r="F563">
        <v>1517.701</v>
      </c>
      <c r="H563">
        <f>E563/F563</f>
        <v>0</v>
      </c>
      <c r="I563">
        <f>((H563-$J$420)/$I$420)</f>
        <v>2.7544591390991697</v>
      </c>
      <c r="J563">
        <f>(I563-IF(I532&gt;0,I532,0))</f>
        <v>0</v>
      </c>
      <c r="K563">
        <f>J563/R545*1.1</f>
        <v>0</v>
      </c>
      <c r="L563">
        <f>AVERAGE(K563:K565)</f>
        <v>0</v>
      </c>
      <c r="M563">
        <f>STDEV(K564:K565)</f>
        <v>0</v>
      </c>
      <c r="N563" t="str">
        <f>_xlfn.CONCAT(ROUND(L563,1)," ± ",ROUND(M563,1))</f>
        <v>0 ± 0</v>
      </c>
    </row>
    <row r="564" spans="1:18" x14ac:dyDescent="0.4">
      <c r="A564">
        <v>40</v>
      </c>
      <c r="B564" t="s">
        <v>163</v>
      </c>
      <c r="F564">
        <v>1453.885</v>
      </c>
      <c r="H564">
        <f t="shared" ref="H564:H568" si="185">E564/F564</f>
        <v>0</v>
      </c>
      <c r="I564">
        <f t="shared" ref="I564:I572" si="186">((H564-$J$420)/$I$420)</f>
        <v>2.7544591390991697</v>
      </c>
      <c r="J564">
        <f>(I564-IF(I532&gt;0,I532,0))</f>
        <v>0</v>
      </c>
      <c r="K564">
        <f t="shared" ref="K564:K568" si="187">J564/R546*1.1</f>
        <v>0</v>
      </c>
    </row>
    <row r="565" spans="1:18" x14ac:dyDescent="0.4">
      <c r="A565">
        <v>41</v>
      </c>
      <c r="B565" t="s">
        <v>162</v>
      </c>
      <c r="F565">
        <v>1930.2280000000001</v>
      </c>
      <c r="H565">
        <f t="shared" si="185"/>
        <v>0</v>
      </c>
      <c r="I565">
        <f t="shared" si="186"/>
        <v>2.7544591390991697</v>
      </c>
      <c r="J565">
        <f>(I565-IF(I532&gt;0,I532,0))</f>
        <v>0</v>
      </c>
      <c r="K565">
        <f t="shared" si="187"/>
        <v>0</v>
      </c>
      <c r="L565" s="23" t="s">
        <v>227</v>
      </c>
      <c r="M565" s="23" t="s">
        <v>228</v>
      </c>
      <c r="N565" s="9" t="s">
        <v>231</v>
      </c>
    </row>
    <row r="566" spans="1:18" x14ac:dyDescent="0.4">
      <c r="A566">
        <v>42</v>
      </c>
      <c r="B566" t="s">
        <v>161</v>
      </c>
      <c r="F566">
        <v>2454.7800000000002</v>
      </c>
      <c r="H566">
        <f t="shared" si="185"/>
        <v>0</v>
      </c>
      <c r="I566">
        <f t="shared" si="186"/>
        <v>2.7544591390991697</v>
      </c>
      <c r="J566">
        <f>(I566-IF(I532&gt;0,I532,0))</f>
        <v>0</v>
      </c>
      <c r="K566">
        <f t="shared" si="187"/>
        <v>0</v>
      </c>
      <c r="L566">
        <f>AVERAGE(K566:K568)</f>
        <v>8.2420331650526343E-4</v>
      </c>
      <c r="M566">
        <f>STDEV(K566:K568)</f>
        <v>1.4275620199538884E-3</v>
      </c>
      <c r="N566" t="str">
        <f>_xlfn.CONCAT(ROUND(L566,1)," ± ",ROUND(M566,1))</f>
        <v>0 ± 0</v>
      </c>
    </row>
    <row r="567" spans="1:18" x14ac:dyDescent="0.4">
      <c r="A567">
        <v>43</v>
      </c>
      <c r="B567" t="s">
        <v>160</v>
      </c>
      <c r="D567">
        <v>14.03</v>
      </c>
      <c r="E567">
        <v>0.33600000000000002</v>
      </c>
      <c r="F567">
        <v>2046.8050000000001</v>
      </c>
      <c r="G567">
        <v>3</v>
      </c>
      <c r="H567">
        <f t="shared" si="185"/>
        <v>1.6415828571847343E-4</v>
      </c>
      <c r="I567">
        <f t="shared" si="186"/>
        <v>2.757064146072346</v>
      </c>
      <c r="J567">
        <f>(I567-IF(I532&gt;0,I532,0))</f>
        <v>2.6050069731762271E-3</v>
      </c>
      <c r="K567">
        <f t="shared" si="187"/>
        <v>2.4726099495157904E-3</v>
      </c>
    </row>
    <row r="568" spans="1:18" x14ac:dyDescent="0.4">
      <c r="A568">
        <v>44</v>
      </c>
      <c r="B568" t="s">
        <v>159</v>
      </c>
      <c r="F568">
        <v>1963.7070000000001</v>
      </c>
      <c r="H568">
        <f t="shared" si="185"/>
        <v>0</v>
      </c>
      <c r="I568">
        <f t="shared" si="186"/>
        <v>2.7544591390991697</v>
      </c>
      <c r="J568">
        <f>(I568-IF(I532&gt;0,I532,0))</f>
        <v>0</v>
      </c>
      <c r="K568">
        <f t="shared" si="187"/>
        <v>0</v>
      </c>
      <c r="L568" s="23"/>
      <c r="M568" s="23"/>
      <c r="N568" s="9"/>
    </row>
    <row r="569" spans="1:18" x14ac:dyDescent="0.4">
      <c r="A569">
        <v>45</v>
      </c>
      <c r="B569" t="s">
        <v>22</v>
      </c>
      <c r="L569" s="23" t="s">
        <v>227</v>
      </c>
      <c r="M569" s="23" t="s">
        <v>228</v>
      </c>
      <c r="N569" s="9" t="s">
        <v>231</v>
      </c>
    </row>
    <row r="570" spans="1:18" x14ac:dyDescent="0.4">
      <c r="A570">
        <v>46</v>
      </c>
      <c r="B570" t="s">
        <v>158</v>
      </c>
      <c r="F570">
        <v>2063.1590000000001</v>
      </c>
      <c r="H570">
        <f t="shared" ref="H570:H572" si="188">E570/F570</f>
        <v>0</v>
      </c>
      <c r="I570">
        <f t="shared" si="186"/>
        <v>2.7544591390991697</v>
      </c>
      <c r="J570">
        <f>(I570-IF(I532&gt;0,I532,0))</f>
        <v>0</v>
      </c>
      <c r="K570">
        <f>J570/R551*1.1</f>
        <v>0</v>
      </c>
      <c r="L570">
        <f>AVERAGE(K570:K572)</f>
        <v>3.1669806680596747E-2</v>
      </c>
      <c r="M570">
        <f>STDEV(K571:K572)</f>
        <v>5.2611793119480339E-2</v>
      </c>
      <c r="N570" t="str">
        <f>_xlfn.CONCAT(ROUND(L570,1)," ± ",ROUND(M570,1))</f>
        <v>0 ± 0.1</v>
      </c>
    </row>
    <row r="571" spans="1:18" x14ac:dyDescent="0.4">
      <c r="A571">
        <v>47</v>
      </c>
      <c r="B571" t="s">
        <v>157</v>
      </c>
      <c r="D571">
        <v>12.53</v>
      </c>
      <c r="E571">
        <v>1.2</v>
      </c>
      <c r="F571">
        <v>1701.403</v>
      </c>
      <c r="G571">
        <v>12</v>
      </c>
      <c r="H571">
        <f t="shared" si="188"/>
        <v>7.0530027277488044E-4</v>
      </c>
      <c r="I571">
        <f t="shared" si="186"/>
        <v>2.7656514594911639</v>
      </c>
      <c r="J571">
        <f>(I571-IF(I532&gt;0,I532,0))</f>
        <v>1.1192320391994137E-2</v>
      </c>
      <c r="K571">
        <f t="shared" ref="K571:K572" si="189">J571/R552*1.1</f>
        <v>1.030255433572682E-2</v>
      </c>
    </row>
    <row r="572" spans="1:18" x14ac:dyDescent="0.4">
      <c r="A572">
        <v>48</v>
      </c>
      <c r="B572" t="s">
        <v>156</v>
      </c>
      <c r="D572">
        <v>12.58</v>
      </c>
      <c r="E572">
        <v>10.922000000000001</v>
      </c>
      <c r="F572">
        <v>1921.069</v>
      </c>
      <c r="G572">
        <v>106</v>
      </c>
      <c r="H572">
        <f t="shared" si="188"/>
        <v>5.6853762150136204E-3</v>
      </c>
      <c r="I572">
        <f t="shared" si="186"/>
        <v>2.8446796517002824</v>
      </c>
      <c r="J572">
        <f>(I572-IF(I532&gt;0,I532,0))</f>
        <v>9.0220512601112635E-2</v>
      </c>
      <c r="K572">
        <f t="shared" si="189"/>
        <v>8.4706865706063422E-2</v>
      </c>
      <c r="L572" s="23"/>
      <c r="M572" s="23"/>
      <c r="N572" s="9"/>
    </row>
    <row r="574" spans="1:18" x14ac:dyDescent="0.4">
      <c r="A574" s="15" t="s">
        <v>45</v>
      </c>
      <c r="B574" s="15"/>
    </row>
    <row r="575" spans="1:18" x14ac:dyDescent="0.4">
      <c r="I575" t="s">
        <v>216</v>
      </c>
      <c r="Q575" t="s">
        <v>191</v>
      </c>
      <c r="R575" t="s">
        <v>192</v>
      </c>
    </row>
    <row r="576" spans="1:18" x14ac:dyDescent="0.4">
      <c r="B576" t="s">
        <v>3</v>
      </c>
      <c r="C576" t="s">
        <v>4</v>
      </c>
      <c r="D576" t="s">
        <v>5</v>
      </c>
      <c r="E576" t="s">
        <v>6</v>
      </c>
      <c r="F576" t="s">
        <v>7</v>
      </c>
      <c r="G576" t="s">
        <v>8</v>
      </c>
      <c r="H576" t="s">
        <v>217</v>
      </c>
      <c r="I576" cm="1">
        <f t="array" ref="I576:J580">LINEST(H578:H584,C578:C584,1,1)</f>
        <v>0.18239232207326062</v>
      </c>
      <c r="J576">
        <v>1.3805106689367297E-2</v>
      </c>
      <c r="L576" s="20" t="s">
        <v>218</v>
      </c>
      <c r="Q576" t="s">
        <v>27</v>
      </c>
      <c r="R576">
        <v>1.0846</v>
      </c>
    </row>
    <row r="577" spans="1:18" x14ac:dyDescent="0.4">
      <c r="A577">
        <v>1</v>
      </c>
      <c r="B577" t="s">
        <v>12</v>
      </c>
      <c r="C577">
        <v>0</v>
      </c>
      <c r="D577">
        <v>7.09</v>
      </c>
      <c r="E577">
        <v>19.686</v>
      </c>
      <c r="F577">
        <v>2938.2489999999998</v>
      </c>
      <c r="G577">
        <v>321</v>
      </c>
      <c r="H577">
        <f>E577/F577</f>
        <v>6.6999086871126308E-3</v>
      </c>
      <c r="I577">
        <v>5.8332084818556451E-3</v>
      </c>
      <c r="J577">
        <v>5.0573345651270522E-2</v>
      </c>
      <c r="K577" t="s">
        <v>219</v>
      </c>
      <c r="L577" s="21">
        <f>IF(G580&gt;3,C580,IF(G581&gt;3,C581,IF(G582&gt;3,C582,IF(G583&gt;3,C583,C584))))</f>
        <v>0.4</v>
      </c>
      <c r="Q577" t="s">
        <v>28</v>
      </c>
      <c r="R577">
        <v>1.0726</v>
      </c>
    </row>
    <row r="578" spans="1:18" x14ac:dyDescent="0.4">
      <c r="A578">
        <v>2</v>
      </c>
      <c r="B578" t="s">
        <v>14</v>
      </c>
      <c r="C578">
        <v>0.02</v>
      </c>
      <c r="D578">
        <v>7.14</v>
      </c>
      <c r="E578">
        <v>79.525000000000006</v>
      </c>
      <c r="F578">
        <v>2512.5210000000002</v>
      </c>
      <c r="G578">
        <v>14.712999999999999</v>
      </c>
      <c r="H578">
        <f t="shared" ref="H578:H584" si="190">E578/F578</f>
        <v>3.1651476743875973E-2</v>
      </c>
      <c r="I578">
        <v>0.99491188969760702</v>
      </c>
      <c r="J578">
        <v>0.10686723591127539</v>
      </c>
      <c r="K578" t="s">
        <v>220</v>
      </c>
      <c r="L578" s="22">
        <f>IF(G580&gt;10,C580,IF(G581&gt;10,C581,IF(G582&gt;10,C582,IF(G583&gt;10,C583,C584))))</f>
        <v>0.4</v>
      </c>
      <c r="Q578" t="s">
        <v>29</v>
      </c>
      <c r="R578">
        <v>1.1534</v>
      </c>
    </row>
    <row r="579" spans="1:18" x14ac:dyDescent="0.4">
      <c r="A579">
        <v>3</v>
      </c>
      <c r="B579" t="s">
        <v>15</v>
      </c>
      <c r="C579">
        <v>0.1</v>
      </c>
      <c r="D579">
        <v>7.17</v>
      </c>
      <c r="E579">
        <v>65.325999999999993</v>
      </c>
      <c r="F579">
        <v>2908.5810000000001</v>
      </c>
      <c r="G579">
        <v>729</v>
      </c>
      <c r="H579">
        <f t="shared" si="190"/>
        <v>2.2459749272927241E-2</v>
      </c>
      <c r="I579">
        <v>977.68309899815245</v>
      </c>
      <c r="J579">
        <v>5</v>
      </c>
      <c r="Q579" t="s">
        <v>182</v>
      </c>
      <c r="R579">
        <v>1.0266999999999999</v>
      </c>
    </row>
    <row r="580" spans="1:18" x14ac:dyDescent="0.4">
      <c r="A580">
        <v>4</v>
      </c>
      <c r="B580" t="s">
        <v>17</v>
      </c>
      <c r="C580">
        <v>0.4</v>
      </c>
      <c r="D580">
        <v>7.17</v>
      </c>
      <c r="E580">
        <v>205.97499999999999</v>
      </c>
      <c r="F580">
        <v>2996.6880000000001</v>
      </c>
      <c r="G580">
        <v>37.386000000000003</v>
      </c>
      <c r="H580">
        <f t="shared" si="190"/>
        <v>6.873421590769542E-2</v>
      </c>
      <c r="I580">
        <v>11.165733575348851</v>
      </c>
      <c r="J580">
        <v>5.7103030556580947E-2</v>
      </c>
      <c r="Q580" t="s">
        <v>181</v>
      </c>
      <c r="R580">
        <v>1.1480999999999999</v>
      </c>
    </row>
    <row r="581" spans="1:18" x14ac:dyDescent="0.4">
      <c r="A581">
        <v>5</v>
      </c>
      <c r="B581" t="s">
        <v>18</v>
      </c>
      <c r="C581">
        <v>1</v>
      </c>
      <c r="D581">
        <v>7.21</v>
      </c>
      <c r="E581">
        <v>443.572</v>
      </c>
      <c r="F581">
        <v>3153.645</v>
      </c>
      <c r="G581">
        <v>116.63800000000001</v>
      </c>
      <c r="H581">
        <f t="shared" si="190"/>
        <v>0.14065375145268411</v>
      </c>
      <c r="Q581" t="s">
        <v>180</v>
      </c>
      <c r="R581">
        <v>1.0402</v>
      </c>
    </row>
    <row r="582" spans="1:18" x14ac:dyDescent="0.4">
      <c r="A582">
        <v>6</v>
      </c>
      <c r="B582" t="s">
        <v>19</v>
      </c>
      <c r="C582">
        <v>5</v>
      </c>
      <c r="D582">
        <v>6.98</v>
      </c>
      <c r="E582">
        <v>2335.1770000000001</v>
      </c>
      <c r="F582">
        <v>2668.511</v>
      </c>
      <c r="G582">
        <v>31.853000000000002</v>
      </c>
      <c r="H582">
        <f t="shared" si="190"/>
        <v>0.87508614354597003</v>
      </c>
      <c r="Q582" t="s">
        <v>179</v>
      </c>
      <c r="R582">
        <v>1.127</v>
      </c>
    </row>
    <row r="583" spans="1:18" x14ac:dyDescent="0.4">
      <c r="A583">
        <v>7</v>
      </c>
      <c r="B583" t="s">
        <v>20</v>
      </c>
      <c r="C583">
        <v>10</v>
      </c>
      <c r="D583">
        <v>7.06</v>
      </c>
      <c r="E583">
        <v>4321.67</v>
      </c>
      <c r="F583">
        <v>2112.9540000000002</v>
      </c>
      <c r="G583">
        <v>735.13</v>
      </c>
      <c r="H583">
        <f t="shared" si="190"/>
        <v>2.045321384185363</v>
      </c>
      <c r="I583" s="23" t="s">
        <v>221</v>
      </c>
      <c r="J583" s="23" t="s">
        <v>222</v>
      </c>
      <c r="K583" s="9" t="s">
        <v>194</v>
      </c>
      <c r="O583" s="24" t="s">
        <v>223</v>
      </c>
      <c r="Q583" t="s">
        <v>178</v>
      </c>
      <c r="R583">
        <v>1.1153999999999999</v>
      </c>
    </row>
    <row r="584" spans="1:18" x14ac:dyDescent="0.4">
      <c r="A584">
        <v>8</v>
      </c>
      <c r="B584" t="s">
        <v>21</v>
      </c>
      <c r="C584">
        <v>20</v>
      </c>
      <c r="D584">
        <v>7.12</v>
      </c>
      <c r="E584">
        <v>8897.5540000000001</v>
      </c>
      <c r="F584">
        <v>2489.7339999999999</v>
      </c>
      <c r="G584">
        <v>87972</v>
      </c>
      <c r="H584">
        <f t="shared" si="190"/>
        <v>3.5736966278325317</v>
      </c>
      <c r="I584">
        <f>AVERAGE(I587:I589)</f>
        <v>-7.4660391113814839E-2</v>
      </c>
      <c r="J584">
        <v>11</v>
      </c>
      <c r="Q584" t="s">
        <v>177</v>
      </c>
      <c r="R584">
        <v>1.1711</v>
      </c>
    </row>
    <row r="585" spans="1:18" x14ac:dyDescent="0.4">
      <c r="A585">
        <v>9</v>
      </c>
      <c r="B585" t="s">
        <v>22</v>
      </c>
      <c r="D585">
        <v>7.14</v>
      </c>
      <c r="E585">
        <v>14.308999999999999</v>
      </c>
      <c r="F585">
        <v>0.38300000000000001</v>
      </c>
      <c r="G585">
        <v>261</v>
      </c>
      <c r="I585" s="23" t="s">
        <v>224</v>
      </c>
      <c r="J585" s="9" t="s">
        <v>225</v>
      </c>
      <c r="K585" s="9" t="s">
        <v>226</v>
      </c>
      <c r="Q585" t="s">
        <v>176</v>
      </c>
      <c r="R585">
        <v>1.0931999999999999</v>
      </c>
    </row>
    <row r="586" spans="1:18" x14ac:dyDescent="0.4">
      <c r="A586">
        <v>10</v>
      </c>
      <c r="B586" t="s">
        <v>22</v>
      </c>
      <c r="F586">
        <v>0.98699999999999999</v>
      </c>
      <c r="L586" s="23" t="s">
        <v>227</v>
      </c>
      <c r="M586" s="23" t="s">
        <v>228</v>
      </c>
      <c r="N586" s="9" t="s">
        <v>231</v>
      </c>
      <c r="O586" s="9"/>
      <c r="P586" s="9"/>
      <c r="Q586" t="s">
        <v>175</v>
      </c>
      <c r="R586">
        <v>1.1499999999999999</v>
      </c>
    </row>
    <row r="587" spans="1:18" x14ac:dyDescent="0.4">
      <c r="A587">
        <v>11</v>
      </c>
      <c r="B587" t="s">
        <v>24</v>
      </c>
      <c r="D587">
        <v>7.17</v>
      </c>
      <c r="E587">
        <v>0.38600000000000001</v>
      </c>
      <c r="F587">
        <v>1321.2429999999999</v>
      </c>
      <c r="G587">
        <v>7</v>
      </c>
      <c r="H587">
        <f>E587/F587</f>
        <v>2.9214913532181442E-4</v>
      </c>
      <c r="I587">
        <f>((H587-$J$576)/$I$576)</f>
        <v>-7.4087315740285375E-2</v>
      </c>
      <c r="J587">
        <f>(I587-IF(I584&gt;0,I584,0))</f>
        <v>-7.4087315740285375E-2</v>
      </c>
      <c r="K587">
        <f>J587*1.1</f>
        <v>-8.1496047314313924E-2</v>
      </c>
      <c r="L587">
        <f>AVERAGE(K587:K589)</f>
        <v>-8.2126430225196334E-2</v>
      </c>
      <c r="M587" t="e">
        <f>STDEV(K588:K589)</f>
        <v>#DIV/0!</v>
      </c>
      <c r="N587" t="e">
        <f>_xlfn.CONCAT(ROUND(L587,1)," ± ",ROUND(M587,1))</f>
        <v>#DIV/0!</v>
      </c>
      <c r="Q587" t="s">
        <v>174</v>
      </c>
      <c r="R587">
        <v>1.0482</v>
      </c>
    </row>
    <row r="588" spans="1:18" x14ac:dyDescent="0.4">
      <c r="A588">
        <v>12</v>
      </c>
      <c r="B588" t="s">
        <v>25</v>
      </c>
      <c r="F588">
        <v>1146.191</v>
      </c>
      <c r="Q588" t="s">
        <v>173</v>
      </c>
      <c r="R588">
        <v>1.1053999999999999</v>
      </c>
    </row>
    <row r="589" spans="1:18" x14ac:dyDescent="0.4">
      <c r="A589">
        <v>13</v>
      </c>
      <c r="B589" t="s">
        <v>26</v>
      </c>
      <c r="D589">
        <v>7.06</v>
      </c>
      <c r="E589">
        <v>0.106</v>
      </c>
      <c r="F589">
        <v>1275.5709999999999</v>
      </c>
      <c r="G589">
        <v>2</v>
      </c>
      <c r="H589">
        <f t="shared" ref="H589:H592" si="191">E589/F589</f>
        <v>8.3100039119735406E-5</v>
      </c>
      <c r="I589">
        <f t="shared" ref="I589:I592" si="192">((H589-$J$576)/$I$576)</f>
        <v>-7.5233466487344303E-2</v>
      </c>
      <c r="J589">
        <f>(I589-IF(I584&gt;0,I584,0))</f>
        <v>-7.5233466487344303E-2</v>
      </c>
      <c r="K589" s="30">
        <f>J589*1.1</f>
        <v>-8.2756813136078744E-2</v>
      </c>
      <c r="L589" s="25" t="s">
        <v>227</v>
      </c>
      <c r="M589" s="25" t="s">
        <v>228</v>
      </c>
      <c r="N589" s="26" t="s">
        <v>229</v>
      </c>
      <c r="O589" s="26" t="s">
        <v>230</v>
      </c>
      <c r="P589" s="26" t="s">
        <v>231</v>
      </c>
      <c r="Q589" t="s">
        <v>172</v>
      </c>
      <c r="R589" s="10">
        <v>1.0463</v>
      </c>
    </row>
    <row r="590" spans="1:18" x14ac:dyDescent="0.4">
      <c r="A590">
        <v>14</v>
      </c>
      <c r="B590" t="s">
        <v>27</v>
      </c>
      <c r="D590">
        <v>7.27</v>
      </c>
      <c r="E590">
        <v>2320.7130000000002</v>
      </c>
      <c r="F590">
        <v>1534.9659999999999</v>
      </c>
      <c r="G590">
        <v>7661.4970000000003</v>
      </c>
      <c r="H590">
        <f t="shared" si="191"/>
        <v>1.5118986348883301</v>
      </c>
      <c r="I590">
        <f t="shared" si="192"/>
        <v>8.2135778039890894</v>
      </c>
      <c r="J590">
        <f>(I590-IF(I584&gt;0,I584,0))</f>
        <v>8.2135778039890894</v>
      </c>
      <c r="K590">
        <f>J590/R576*1.1</f>
        <v>8.330200612565001</v>
      </c>
      <c r="L590" s="27">
        <f>AVERAGE(K590:K592)</f>
        <v>8.2389947796506551</v>
      </c>
      <c r="M590" s="27">
        <f>STDEV(K590:K592)</f>
        <v>0.1763115171470368</v>
      </c>
      <c r="N590" s="28">
        <f>L590/J584*100</f>
        <v>74.899952542278683</v>
      </c>
      <c r="O590" s="29">
        <f>M590/J587*100</f>
        <v>-237.97800660655662</v>
      </c>
      <c r="P590" s="29" t="str">
        <f>_xlfn.CONCAT(ROUND(N590,1)," ± ",ROUND(O590,1))</f>
        <v>74.9 ± -238</v>
      </c>
      <c r="Q590" t="s">
        <v>171</v>
      </c>
      <c r="R590">
        <v>1.1154999999999999</v>
      </c>
    </row>
    <row r="591" spans="1:18" x14ac:dyDescent="0.4">
      <c r="A591">
        <v>15</v>
      </c>
      <c r="B591" t="s">
        <v>28</v>
      </c>
      <c r="D591">
        <v>7.29</v>
      </c>
      <c r="E591">
        <v>2387.614</v>
      </c>
      <c r="F591">
        <v>1654.6659999999999</v>
      </c>
      <c r="G591">
        <v>22150</v>
      </c>
      <c r="H591">
        <f t="shared" si="191"/>
        <v>1.4429582767760987</v>
      </c>
      <c r="I591">
        <f t="shared" si="192"/>
        <v>7.8355994037550021</v>
      </c>
      <c r="J591">
        <f>(I591-IF(I584&gt;0,I584,0))</f>
        <v>7.8355994037550021</v>
      </c>
      <c r="K591">
        <f>J591/R577*1.1</f>
        <v>8.0357629536924335</v>
      </c>
      <c r="Q591" t="s">
        <v>170</v>
      </c>
      <c r="R591">
        <v>1.0873999999999999</v>
      </c>
    </row>
    <row r="592" spans="1:18" x14ac:dyDescent="0.4">
      <c r="A592">
        <v>16</v>
      </c>
      <c r="B592" t="s">
        <v>29</v>
      </c>
      <c r="D592">
        <v>7.29</v>
      </c>
      <c r="E592">
        <v>2270.0569999999998</v>
      </c>
      <c r="F592">
        <v>1409.1769999999999</v>
      </c>
      <c r="G592">
        <v>634.6</v>
      </c>
      <c r="H592">
        <f t="shared" si="191"/>
        <v>1.6109097721577914</v>
      </c>
      <c r="I592">
        <f t="shared" si="192"/>
        <v>8.7564248720235227</v>
      </c>
      <c r="J592">
        <f>(I592-IF(I584&gt;0,I584,0))</f>
        <v>8.7564248720235227</v>
      </c>
      <c r="K592" s="30">
        <f>J592/R578*1.1</f>
        <v>8.3510207726945342</v>
      </c>
      <c r="Q592" t="s">
        <v>169</v>
      </c>
      <c r="R592">
        <v>1.0898000000000001</v>
      </c>
    </row>
    <row r="593" spans="1:18" x14ac:dyDescent="0.4">
      <c r="A593">
        <v>17</v>
      </c>
      <c r="B593" t="s">
        <v>22</v>
      </c>
      <c r="L593" s="23" t="s">
        <v>227</v>
      </c>
      <c r="M593" s="23" t="s">
        <v>228</v>
      </c>
      <c r="N593" s="9" t="s">
        <v>231</v>
      </c>
      <c r="Q593" t="s">
        <v>168</v>
      </c>
      <c r="R593">
        <v>1.0536000000000001</v>
      </c>
    </row>
    <row r="594" spans="1:18" x14ac:dyDescent="0.4">
      <c r="A594">
        <v>18</v>
      </c>
      <c r="B594" t="s">
        <v>182</v>
      </c>
      <c r="D594">
        <v>7.29</v>
      </c>
      <c r="E594">
        <v>1.7010000000000001</v>
      </c>
      <c r="F594">
        <v>2136.6370000000002</v>
      </c>
      <c r="G594">
        <v>4.101</v>
      </c>
      <c r="H594">
        <f>E594/F594</f>
        <v>7.9611089763960842E-4</v>
      </c>
      <c r="I594">
        <f>((H594-$J$576)/$I$576)</f>
        <v>-7.1324251173809999E-2</v>
      </c>
      <c r="J594">
        <f>(I594-IF(I584&gt;0,I584,0))</f>
        <v>-7.1324251173809999E-2</v>
      </c>
      <c r="K594">
        <f t="shared" ref="K594:K599" si="193">J594/R579*1.1</f>
        <v>-7.6416359492734995E-2</v>
      </c>
      <c r="L594">
        <f>AVERAGE(K594:K596)</f>
        <v>7.6130034057580634E-2</v>
      </c>
      <c r="M594">
        <f>STDEV(K595:K596)</f>
        <v>0.27483843609281305</v>
      </c>
      <c r="N594" t="str">
        <f>_xlfn.CONCAT(ROUND(L594,1)," ± ",ROUND(M594,1))</f>
        <v>0.1 ± 0.3</v>
      </c>
      <c r="Q594" t="s">
        <v>167</v>
      </c>
      <c r="R594" s="10">
        <v>1.1217999999999999</v>
      </c>
    </row>
    <row r="595" spans="1:18" x14ac:dyDescent="0.4">
      <c r="A595">
        <v>19</v>
      </c>
      <c r="B595" t="s">
        <v>181</v>
      </c>
      <c r="D595">
        <v>7.23</v>
      </c>
      <c r="E595">
        <v>12.034000000000001</v>
      </c>
      <c r="F595">
        <v>2067.1039999999998</v>
      </c>
      <c r="G595">
        <v>175</v>
      </c>
      <c r="H595">
        <f t="shared" ref="H595:H599" si="194">E595/F595</f>
        <v>5.8216712850441979E-3</v>
      </c>
      <c r="I595">
        <f t="shared" ref="I595:I599" si="195">((H595-$J$576)/$I$576)</f>
        <v>-4.3770676931874537E-2</v>
      </c>
      <c r="J595">
        <f>(I595-IF(I584&gt;0,I584,0))</f>
        <v>-4.3770676931874537E-2</v>
      </c>
      <c r="K595">
        <f t="shared" si="193"/>
        <v>-4.1936891059195194E-2</v>
      </c>
      <c r="Q595" t="s">
        <v>166</v>
      </c>
      <c r="R595">
        <v>1.198</v>
      </c>
    </row>
    <row r="596" spans="1:18" x14ac:dyDescent="0.4">
      <c r="A596">
        <v>20</v>
      </c>
      <c r="B596" t="s">
        <v>180</v>
      </c>
      <c r="D596">
        <v>7.31</v>
      </c>
      <c r="E596">
        <v>119.60899999999999</v>
      </c>
      <c r="F596">
        <v>1624.895</v>
      </c>
      <c r="G596">
        <v>7.9249999999999998</v>
      </c>
      <c r="H596">
        <f t="shared" si="194"/>
        <v>7.3610294819049849E-2</v>
      </c>
      <c r="I596">
        <f t="shared" si="195"/>
        <v>0.3278931231856399</v>
      </c>
      <c r="J596">
        <f>(I596-IF(I584&gt;0,I584,0))</f>
        <v>0.3278931231856399</v>
      </c>
      <c r="K596">
        <f t="shared" si="193"/>
        <v>0.3467433527246721</v>
      </c>
      <c r="L596" s="23" t="s">
        <v>227</v>
      </c>
      <c r="M596" s="23" t="s">
        <v>228</v>
      </c>
      <c r="N596" s="9" t="s">
        <v>231</v>
      </c>
      <c r="Q596" t="s">
        <v>165</v>
      </c>
      <c r="R596">
        <v>1.1537999999999999</v>
      </c>
    </row>
    <row r="597" spans="1:18" x14ac:dyDescent="0.4">
      <c r="A597">
        <v>21</v>
      </c>
      <c r="B597" t="s">
        <v>179</v>
      </c>
      <c r="D597">
        <v>7.32</v>
      </c>
      <c r="E597">
        <v>6.4050000000000002</v>
      </c>
      <c r="F597">
        <v>2164.1419999999998</v>
      </c>
      <c r="G597">
        <v>104</v>
      </c>
      <c r="H597">
        <f t="shared" si="194"/>
        <v>2.9596024660119347E-3</v>
      </c>
      <c r="I597">
        <f t="shared" si="195"/>
        <v>-5.9462504233040593E-2</v>
      </c>
      <c r="J597">
        <f>(I597-IF(I584&gt;0,I584,0))</f>
        <v>-5.9462504233040593E-2</v>
      </c>
      <c r="K597">
        <f t="shared" si="193"/>
        <v>-5.8037936695957991E-2</v>
      </c>
      <c r="L597">
        <f>AVERAGE(K597:K599)</f>
        <v>-2.6979244979191935E-2</v>
      </c>
      <c r="M597">
        <f>STDEV(K597:K599)</f>
        <v>6.3597070373198589E-2</v>
      </c>
      <c r="N597" t="str">
        <f>_xlfn.CONCAT(ROUND(L597,1)," ± ",ROUND(M597,1))</f>
        <v>0 ± 0.1</v>
      </c>
      <c r="Q597" t="s">
        <v>164</v>
      </c>
      <c r="R597">
        <v>1.1183000000000001</v>
      </c>
    </row>
    <row r="598" spans="1:18" x14ac:dyDescent="0.4">
      <c r="A598">
        <v>22</v>
      </c>
      <c r="B598" t="s">
        <v>178</v>
      </c>
      <c r="D598">
        <v>7.36</v>
      </c>
      <c r="E598">
        <v>1.9039999999999999</v>
      </c>
      <c r="F598">
        <v>1849.896</v>
      </c>
      <c r="G598">
        <v>32</v>
      </c>
      <c r="H598">
        <f t="shared" si="194"/>
        <v>1.0292470495638674E-3</v>
      </c>
      <c r="I598">
        <f t="shared" si="195"/>
        <v>-7.0046038641208883E-2</v>
      </c>
      <c r="J598">
        <f>(I598-IF(I584&gt;0,I584,0))</f>
        <v>-7.0046038641208883E-2</v>
      </c>
      <c r="K598">
        <f t="shared" si="193"/>
        <v>-6.9078933571211934E-2</v>
      </c>
      <c r="Q598" t="s">
        <v>163</v>
      </c>
      <c r="R598">
        <v>1.1448</v>
      </c>
    </row>
    <row r="599" spans="1:18" x14ac:dyDescent="0.4">
      <c r="A599">
        <v>23</v>
      </c>
      <c r="B599" t="s">
        <v>177</v>
      </c>
      <c r="D599">
        <v>7.33</v>
      </c>
      <c r="E599">
        <v>41.618000000000002</v>
      </c>
      <c r="F599">
        <v>1827.576</v>
      </c>
      <c r="G599">
        <v>5.3760000000000003</v>
      </c>
      <c r="H599">
        <f t="shared" si="194"/>
        <v>2.2772240388361415E-2</v>
      </c>
      <c r="I599">
        <f t="shared" si="195"/>
        <v>4.9163986713170606E-2</v>
      </c>
      <c r="J599">
        <f>(I599-IF(I584&gt;0,I584,0))</f>
        <v>4.9163986713170606E-2</v>
      </c>
      <c r="K599">
        <f t="shared" si="193"/>
        <v>4.6179135329594119E-2</v>
      </c>
      <c r="L599" s="23"/>
      <c r="M599" s="23"/>
      <c r="N599" s="9"/>
      <c r="Q599" t="s">
        <v>162</v>
      </c>
      <c r="R599">
        <v>1.0492999999999999</v>
      </c>
    </row>
    <row r="600" spans="1:18" x14ac:dyDescent="0.4">
      <c r="A600">
        <v>24</v>
      </c>
      <c r="B600" t="s">
        <v>22</v>
      </c>
      <c r="L600" s="23" t="s">
        <v>227</v>
      </c>
      <c r="M600" s="23" t="s">
        <v>228</v>
      </c>
      <c r="N600" s="9" t="s">
        <v>231</v>
      </c>
      <c r="Q600" t="s">
        <v>161</v>
      </c>
      <c r="R600">
        <v>1.0704</v>
      </c>
    </row>
    <row r="601" spans="1:18" x14ac:dyDescent="0.4">
      <c r="A601">
        <v>25</v>
      </c>
      <c r="B601" t="s">
        <v>176</v>
      </c>
      <c r="D601">
        <v>7.37</v>
      </c>
      <c r="E601">
        <v>2.2360000000000002</v>
      </c>
      <c r="F601">
        <v>1810.1469999999999</v>
      </c>
      <c r="G601">
        <v>21</v>
      </c>
      <c r="H601">
        <f>E601/F601</f>
        <v>1.2352587938990593E-3</v>
      </c>
      <c r="I601">
        <f>((H601-$J$576)/$I$576)</f>
        <v>-6.8916540743526308E-2</v>
      </c>
      <c r="J601">
        <f>(I601-IF(I584&gt;0,I584,0))</f>
        <v>-6.8916540743526308E-2</v>
      </c>
      <c r="K601">
        <f t="shared" ref="K601:K606" si="196">J601/R585*1.1</f>
        <v>-6.9345220287119411E-2</v>
      </c>
      <c r="L601">
        <f>AVERAGE(K601:K603)</f>
        <v>-4.533981675338828E-2</v>
      </c>
      <c r="M601">
        <f>STDEV(K602:K603)</f>
        <v>6.1547705972122412E-2</v>
      </c>
      <c r="N601" t="str">
        <f>_xlfn.CONCAT(ROUND(L601,1)," ± ",ROUND(M601,1))</f>
        <v>0 ± 0.1</v>
      </c>
      <c r="Q601" t="s">
        <v>160</v>
      </c>
      <c r="R601">
        <v>1.1589</v>
      </c>
    </row>
    <row r="602" spans="1:18" x14ac:dyDescent="0.4">
      <c r="A602">
        <v>26</v>
      </c>
      <c r="B602" t="s">
        <v>175</v>
      </c>
      <c r="D602">
        <v>7.33</v>
      </c>
      <c r="E602">
        <v>27.222999999999999</v>
      </c>
      <c r="F602">
        <v>1728.778</v>
      </c>
      <c r="G602">
        <v>397</v>
      </c>
      <c r="H602">
        <f t="shared" ref="H602:H606" si="197">E602/F602</f>
        <v>1.5746961148279302E-2</v>
      </c>
      <c r="I602">
        <f t="shared" ref="I602:I606" si="198">((H602-$J$576)/$I$576)</f>
        <v>1.0646580057969932E-2</v>
      </c>
      <c r="J602">
        <f>(I602-IF(I584&gt;0,I584,0))</f>
        <v>1.0646580057969932E-2</v>
      </c>
      <c r="K602">
        <f t="shared" si="196"/>
        <v>1.0183685272840805E-2</v>
      </c>
      <c r="Q602" t="s">
        <v>159</v>
      </c>
      <c r="R602">
        <v>1.0206</v>
      </c>
    </row>
    <row r="603" spans="1:18" x14ac:dyDescent="0.4">
      <c r="A603">
        <v>27</v>
      </c>
      <c r="B603" t="s">
        <v>174</v>
      </c>
      <c r="D603">
        <v>7.36</v>
      </c>
      <c r="E603">
        <v>0.79400000000000004</v>
      </c>
      <c r="F603">
        <v>1776.4960000000001</v>
      </c>
      <c r="G603">
        <v>13</v>
      </c>
      <c r="H603">
        <f t="shared" si="197"/>
        <v>4.4694724896650486E-4</v>
      </c>
      <c r="I603">
        <f t="shared" si="198"/>
        <v>-7.3238606146125415E-2</v>
      </c>
      <c r="J603">
        <f>(I603-IF(I584&gt;0,I584,0))</f>
        <v>-7.3238606146125415E-2</v>
      </c>
      <c r="K603">
        <f t="shared" si="196"/>
        <v>-7.6857915245886241E-2</v>
      </c>
      <c r="L603" s="23" t="s">
        <v>227</v>
      </c>
      <c r="M603" s="23" t="s">
        <v>228</v>
      </c>
      <c r="N603" s="9" t="s">
        <v>231</v>
      </c>
      <c r="Q603" t="s">
        <v>158</v>
      </c>
      <c r="R603">
        <v>1.1289</v>
      </c>
    </row>
    <row r="604" spans="1:18" x14ac:dyDescent="0.4">
      <c r="A604">
        <v>28</v>
      </c>
      <c r="B604" t="s">
        <v>173</v>
      </c>
      <c r="D604">
        <v>7.34</v>
      </c>
      <c r="E604">
        <v>20.638999999999999</v>
      </c>
      <c r="F604">
        <v>1605.44</v>
      </c>
      <c r="G604">
        <v>241</v>
      </c>
      <c r="H604">
        <f t="shared" si="197"/>
        <v>1.2855665736495913E-2</v>
      </c>
      <c r="I604">
        <f t="shared" si="198"/>
        <v>-5.2054875012229208E-3</v>
      </c>
      <c r="J604">
        <f>(I604-IF(I584&gt;0,I584,0))</f>
        <v>-5.2054875012229208E-3</v>
      </c>
      <c r="K604">
        <f t="shared" si="196"/>
        <v>-5.180058124973054E-3</v>
      </c>
      <c r="L604">
        <f>AVERAGE(K604:K606)</f>
        <v>-5.2620448398653562E-2</v>
      </c>
      <c r="M604">
        <f>STDEV(K604:K606)</f>
        <v>4.1211597532272139E-2</v>
      </c>
      <c r="N604" t="str">
        <f>_xlfn.CONCAT(ROUND(L604,1)," ± ",ROUND(M604,1))</f>
        <v>-0.1 ± 0</v>
      </c>
      <c r="Q604" t="s">
        <v>157</v>
      </c>
      <c r="R604">
        <v>1.1950000000000001</v>
      </c>
    </row>
    <row r="605" spans="1:18" x14ac:dyDescent="0.4">
      <c r="A605">
        <v>29</v>
      </c>
      <c r="B605" t="s">
        <v>172</v>
      </c>
      <c r="F605">
        <v>1316.682</v>
      </c>
      <c r="H605">
        <f t="shared" si="197"/>
        <v>0</v>
      </c>
      <c r="I605">
        <f t="shared" si="198"/>
        <v>-7.5689077985542988E-2</v>
      </c>
      <c r="J605">
        <f>(I605-IF(I584&gt;0,I584,0))</f>
        <v>-7.5689077985542988E-2</v>
      </c>
      <c r="K605">
        <f t="shared" si="196"/>
        <v>-7.9573722435340999E-2</v>
      </c>
      <c r="Q605" t="s">
        <v>156</v>
      </c>
      <c r="R605">
        <v>1.1716</v>
      </c>
    </row>
    <row r="606" spans="1:18" x14ac:dyDescent="0.4">
      <c r="A606">
        <v>30</v>
      </c>
      <c r="B606" t="s">
        <v>171</v>
      </c>
      <c r="D606">
        <v>7.37</v>
      </c>
      <c r="E606">
        <v>0.51100000000000001</v>
      </c>
      <c r="F606">
        <v>1805.932</v>
      </c>
      <c r="G606">
        <v>9</v>
      </c>
      <c r="H606">
        <f t="shared" si="197"/>
        <v>2.8295639038457705E-4</v>
      </c>
      <c r="I606">
        <f t="shared" si="198"/>
        <v>-7.4137716682785293E-2</v>
      </c>
      <c r="J606">
        <f>(I606-IF(I584&gt;0,I584,0))</f>
        <v>-7.4137716682785293E-2</v>
      </c>
      <c r="K606">
        <f t="shared" si="196"/>
        <v>-7.3107564635646646E-2</v>
      </c>
      <c r="L606" s="23"/>
      <c r="M606" s="23"/>
      <c r="N606" s="9"/>
    </row>
    <row r="607" spans="1:18" x14ac:dyDescent="0.4">
      <c r="A607">
        <v>31</v>
      </c>
      <c r="B607" t="s">
        <v>22</v>
      </c>
      <c r="L607" s="23" t="s">
        <v>227</v>
      </c>
      <c r="M607" s="23" t="s">
        <v>228</v>
      </c>
      <c r="N607" s="9" t="s">
        <v>231</v>
      </c>
    </row>
    <row r="608" spans="1:18" x14ac:dyDescent="0.4">
      <c r="A608">
        <v>32</v>
      </c>
      <c r="B608" t="s">
        <v>170</v>
      </c>
      <c r="D608">
        <v>7.45</v>
      </c>
      <c r="E608">
        <v>4.3840000000000003</v>
      </c>
      <c r="F608">
        <v>1827.855</v>
      </c>
      <c r="G608">
        <v>74</v>
      </c>
      <c r="H608">
        <f>E608/F608</f>
        <v>2.3984397011797983E-3</v>
      </c>
      <c r="I608">
        <f>((H608-$J$576)/$I$576)</f>
        <v>-6.2539183988270297E-2</v>
      </c>
      <c r="J608">
        <f>(I608-IF(I584&gt;0,I584,0))</f>
        <v>-6.2539183988270297E-2</v>
      </c>
      <c r="K608">
        <f>J608/R591*1.1</f>
        <v>-6.3263842548369822E-2</v>
      </c>
      <c r="L608">
        <f>AVERAGE(K608:K610)</f>
        <v>2.1901452583622305E-2</v>
      </c>
      <c r="M608">
        <f>STDEV(K609:K610)</f>
        <v>2.0095793163574287E-2</v>
      </c>
      <c r="N608" t="str">
        <f>_xlfn.CONCAT(ROUND(L608,1)," ± ",ROUND(M608,1))</f>
        <v>0 ± 0</v>
      </c>
    </row>
    <row r="609" spans="1:14" x14ac:dyDescent="0.4">
      <c r="A609">
        <v>33</v>
      </c>
      <c r="B609" t="s">
        <v>169</v>
      </c>
      <c r="D609">
        <v>7.07</v>
      </c>
      <c r="E609">
        <v>33.71</v>
      </c>
      <c r="F609">
        <v>1472.7139999999999</v>
      </c>
      <c r="G609">
        <v>57.896000000000001</v>
      </c>
      <c r="H609">
        <f t="shared" ref="H609:H613" si="199">E609/F609</f>
        <v>2.2889712462840717E-2</v>
      </c>
      <c r="I609">
        <f t="shared" ref="I609:I613" si="200">((H609-$J$576)/$I$576)</f>
        <v>4.9808049320324191E-2</v>
      </c>
      <c r="J609">
        <f>(I609-IF(I584&gt;0,I584,0))</f>
        <v>4.9808049320324191E-2</v>
      </c>
      <c r="K609">
        <f>J609/R592*1.1</f>
        <v>5.0274228530332733E-2</v>
      </c>
    </row>
    <row r="610" spans="1:14" x14ac:dyDescent="0.4">
      <c r="A610">
        <v>34</v>
      </c>
      <c r="B610" t="s">
        <v>168</v>
      </c>
      <c r="D610">
        <v>7.14</v>
      </c>
      <c r="E610">
        <v>56.618000000000002</v>
      </c>
      <c r="F610">
        <v>2054.8879999999999</v>
      </c>
      <c r="G610">
        <v>7.2720000000000002</v>
      </c>
      <c r="H610">
        <f t="shared" si="199"/>
        <v>2.7552839862805177E-2</v>
      </c>
      <c r="I610">
        <f t="shared" si="200"/>
        <v>7.5374516959742954E-2</v>
      </c>
      <c r="J610">
        <f>(I610-IF(I584&gt;0,I584,0))</f>
        <v>7.5374516959742954E-2</v>
      </c>
      <c r="K610">
        <f>J610/R593*1.1</f>
        <v>7.8693971768903997E-2</v>
      </c>
      <c r="L610" s="23" t="s">
        <v>227</v>
      </c>
      <c r="M610" s="23" t="s">
        <v>228</v>
      </c>
      <c r="N610" s="9" t="s">
        <v>231</v>
      </c>
    </row>
    <row r="611" spans="1:14" x14ac:dyDescent="0.4">
      <c r="A611">
        <v>35</v>
      </c>
      <c r="B611" t="s">
        <v>167</v>
      </c>
      <c r="D611">
        <v>7.18</v>
      </c>
      <c r="E611">
        <v>75.352999999999994</v>
      </c>
      <c r="F611">
        <v>1852.8510000000001</v>
      </c>
      <c r="G611">
        <v>8.2520000000000007</v>
      </c>
      <c r="H611">
        <f t="shared" si="199"/>
        <v>4.0668677621675996E-2</v>
      </c>
      <c r="I611">
        <f t="shared" si="200"/>
        <v>0.1472845491901712</v>
      </c>
      <c r="J611">
        <f>(I611-IF(I584&gt;0,I584,0))</f>
        <v>0.1472845491901712</v>
      </c>
      <c r="K611">
        <f t="shared" ref="K611:K613" si="201">J611/R594*1.1</f>
        <v>0.1444223605893995</v>
      </c>
      <c r="L611">
        <f>AVERAGE(K611:K613)</f>
        <v>8.7533669844463605E-2</v>
      </c>
      <c r="M611">
        <f>STDEV(K611:K613)</f>
        <v>7.6427850081275756E-2</v>
      </c>
      <c r="N611" t="str">
        <f>_xlfn.CONCAT(ROUND(L611,1)," ± ",ROUND(M611,1))</f>
        <v>0.1 ± 0.1</v>
      </c>
    </row>
    <row r="612" spans="1:14" x14ac:dyDescent="0.4">
      <c r="A612">
        <v>36</v>
      </c>
      <c r="B612" t="s">
        <v>166</v>
      </c>
      <c r="D612">
        <v>7.17</v>
      </c>
      <c r="E612">
        <v>31.588000000000001</v>
      </c>
      <c r="F612">
        <v>2266.61</v>
      </c>
      <c r="G612">
        <v>5.516</v>
      </c>
      <c r="H612">
        <f t="shared" si="199"/>
        <v>1.3936230758710144E-2</v>
      </c>
      <c r="I612">
        <f t="shared" si="200"/>
        <v>7.1891222093317783E-4</v>
      </c>
      <c r="J612">
        <f>(I612-IF(I584&gt;0,I584,0))</f>
        <v>7.1891222093317783E-4</v>
      </c>
      <c r="K612">
        <f t="shared" si="201"/>
        <v>6.6010304092361909E-4</v>
      </c>
    </row>
    <row r="613" spans="1:14" x14ac:dyDescent="0.4">
      <c r="A613">
        <v>37</v>
      </c>
      <c r="B613" t="s">
        <v>165</v>
      </c>
      <c r="D613">
        <v>7.19</v>
      </c>
      <c r="E613">
        <v>81.03</v>
      </c>
      <c r="F613">
        <v>2232.9740000000002</v>
      </c>
      <c r="G613">
        <v>3.1789999999999998</v>
      </c>
      <c r="H613">
        <f t="shared" si="199"/>
        <v>3.628792811738963E-2</v>
      </c>
      <c r="I613">
        <f t="shared" si="200"/>
        <v>0.12326627114814499</v>
      </c>
      <c r="J613">
        <f>(I613-IF(I584&gt;0,I584,0))</f>
        <v>0.12326627114814499</v>
      </c>
      <c r="K613">
        <f t="shared" si="201"/>
        <v>0.11751854590306769</v>
      </c>
      <c r="L613" s="23"/>
      <c r="M613" s="23"/>
      <c r="N613" s="9"/>
    </row>
    <row r="614" spans="1:14" x14ac:dyDescent="0.4">
      <c r="A614">
        <v>38</v>
      </c>
      <c r="B614" t="s">
        <v>22</v>
      </c>
      <c r="L614" s="23" t="s">
        <v>227</v>
      </c>
      <c r="M614" s="23" t="s">
        <v>228</v>
      </c>
      <c r="N614" s="9" t="s">
        <v>231</v>
      </c>
    </row>
    <row r="615" spans="1:14" x14ac:dyDescent="0.4">
      <c r="A615">
        <v>39</v>
      </c>
      <c r="B615" t="s">
        <v>164</v>
      </c>
      <c r="D615">
        <v>7.2</v>
      </c>
      <c r="E615">
        <v>64.832999999999998</v>
      </c>
      <c r="F615">
        <v>2247.5039999999999</v>
      </c>
      <c r="G615">
        <v>3.3290000000000002</v>
      </c>
      <c r="H615">
        <f>E615/F615</f>
        <v>2.8846667236187343E-2</v>
      </c>
      <c r="I615">
        <f>((H615-$J$576)/$I$576)</f>
        <v>8.2468167386883631E-2</v>
      </c>
      <c r="J615">
        <f>(I615-IF(I584&gt;0,I584,0))</f>
        <v>8.2468167386883631E-2</v>
      </c>
      <c r="K615">
        <f>J615/R597*1.1</f>
        <v>8.1118648060066162E-2</v>
      </c>
      <c r="L615">
        <f>AVERAGE(K615:K617)</f>
        <v>0.14639664144397616</v>
      </c>
      <c r="M615">
        <f>STDEV(K616:K617)</f>
        <v>0.12174712575718895</v>
      </c>
      <c r="N615" t="str">
        <f>_xlfn.CONCAT(ROUND(L615,1)," ± ",ROUND(M615,1))</f>
        <v>0.1 ± 0.1</v>
      </c>
    </row>
    <row r="616" spans="1:14" x14ac:dyDescent="0.4">
      <c r="A616">
        <v>40</v>
      </c>
      <c r="B616" t="s">
        <v>163</v>
      </c>
      <c r="D616">
        <v>7.22</v>
      </c>
      <c r="E616">
        <v>181.90899999999999</v>
      </c>
      <c r="F616">
        <v>2836.518</v>
      </c>
      <c r="G616">
        <v>2212</v>
      </c>
      <c r="H616">
        <f t="shared" ref="H616:H620" si="202">E616/F616</f>
        <v>6.4131093121919197E-2</v>
      </c>
      <c r="I616">
        <f t="shared" ref="I616:I624" si="203">((H616-$J$576)/$I$576)</f>
        <v>0.27592162795283515</v>
      </c>
      <c r="J616">
        <f>(I616-IF(I584&gt;0,I584,0))</f>
        <v>0.27592162795283515</v>
      </c>
      <c r="K616">
        <f t="shared" ref="K616:K620" si="204">J616/R598*1.1</f>
        <v>0.26512385634881086</v>
      </c>
    </row>
    <row r="617" spans="1:14" x14ac:dyDescent="0.4">
      <c r="A617">
        <v>41</v>
      </c>
      <c r="B617" t="s">
        <v>162</v>
      </c>
      <c r="D617">
        <v>7.23</v>
      </c>
      <c r="E617">
        <v>83.471000000000004</v>
      </c>
      <c r="F617">
        <v>2784.5360000000001</v>
      </c>
      <c r="G617">
        <v>15.019</v>
      </c>
      <c r="H617">
        <f t="shared" si="202"/>
        <v>2.9976628062987874E-2</v>
      </c>
      <c r="I617">
        <f t="shared" si="203"/>
        <v>8.8663388841143442E-2</v>
      </c>
      <c r="J617">
        <f>(I617-IF(I584&gt;0,I584,0))</f>
        <v>8.8663388841143442E-2</v>
      </c>
      <c r="K617">
        <f t="shared" si="204"/>
        <v>9.2947419923051375E-2</v>
      </c>
      <c r="L617" s="23" t="s">
        <v>227</v>
      </c>
      <c r="M617" s="23" t="s">
        <v>228</v>
      </c>
      <c r="N617" s="9" t="s">
        <v>231</v>
      </c>
    </row>
    <row r="618" spans="1:14" x14ac:dyDescent="0.4">
      <c r="A618">
        <v>42</v>
      </c>
      <c r="B618" t="s">
        <v>161</v>
      </c>
      <c r="D618">
        <v>7.28</v>
      </c>
      <c r="E618">
        <v>127.556</v>
      </c>
      <c r="F618">
        <v>3315.61</v>
      </c>
      <c r="G618">
        <v>9.9280000000000008</v>
      </c>
      <c r="H618">
        <f t="shared" si="202"/>
        <v>3.8471352179538607E-2</v>
      </c>
      <c r="I618">
        <f t="shared" si="203"/>
        <v>0.13523730171198622</v>
      </c>
      <c r="J618">
        <f>(I618-IF(I584&gt;0,I584,0))</f>
        <v>0.13523730171198622</v>
      </c>
      <c r="K618">
        <f t="shared" si="204"/>
        <v>0.13897704772345371</v>
      </c>
      <c r="L618">
        <f>AVERAGE(K618:K620)</f>
        <v>8.7128546834471021E-2</v>
      </c>
      <c r="M618">
        <f>STDEV(K618:K620)</f>
        <v>4.5306281633395201E-2</v>
      </c>
      <c r="N618" t="str">
        <f>_xlfn.CONCAT(ROUND(L618,1)," ± ",ROUND(M618,1))</f>
        <v>0.1 ± 0</v>
      </c>
    </row>
    <row r="619" spans="1:14" x14ac:dyDescent="0.4">
      <c r="A619">
        <v>43</v>
      </c>
      <c r="B619" t="s">
        <v>160</v>
      </c>
      <c r="D619">
        <v>7.29</v>
      </c>
      <c r="E619">
        <v>66.36</v>
      </c>
      <c r="F619">
        <v>2719.03</v>
      </c>
      <c r="G619">
        <v>28.18</v>
      </c>
      <c r="H619">
        <f t="shared" si="202"/>
        <v>2.4405762349073015E-2</v>
      </c>
      <c r="I619">
        <f t="shared" si="203"/>
        <v>5.8120076213777273E-2</v>
      </c>
      <c r="J619">
        <f>(I619-IF(I584&gt;0,I584,0))</f>
        <v>5.8120076213777273E-2</v>
      </c>
      <c r="K619">
        <f t="shared" si="204"/>
        <v>5.5166178130257142E-2</v>
      </c>
    </row>
    <row r="620" spans="1:14" x14ac:dyDescent="0.4">
      <c r="A620">
        <v>44</v>
      </c>
      <c r="B620" t="s">
        <v>159</v>
      </c>
      <c r="D620">
        <v>7.3</v>
      </c>
      <c r="E620">
        <v>88.956000000000003</v>
      </c>
      <c r="F620">
        <v>3532.1959999999999</v>
      </c>
      <c r="G620">
        <v>1039</v>
      </c>
      <c r="H620">
        <f t="shared" si="202"/>
        <v>2.518433291923778E-2</v>
      </c>
      <c r="I620">
        <f t="shared" si="203"/>
        <v>6.2388734901350981E-2</v>
      </c>
      <c r="J620">
        <f>(I620-IF(I584&gt;0,I584,0))</f>
        <v>6.2388734901350981E-2</v>
      </c>
      <c r="K620">
        <f t="shared" si="204"/>
        <v>6.7242414649702223E-2</v>
      </c>
      <c r="L620" s="23"/>
      <c r="M620" s="23"/>
      <c r="N620" s="9"/>
    </row>
    <row r="621" spans="1:14" x14ac:dyDescent="0.4">
      <c r="A621">
        <v>45</v>
      </c>
      <c r="B621" t="s">
        <v>22</v>
      </c>
      <c r="L621" s="23" t="s">
        <v>227</v>
      </c>
      <c r="M621" s="23" t="s">
        <v>228</v>
      </c>
      <c r="N621" s="9" t="s">
        <v>231</v>
      </c>
    </row>
    <row r="622" spans="1:14" x14ac:dyDescent="0.4">
      <c r="A622">
        <v>46</v>
      </c>
      <c r="B622" t="s">
        <v>158</v>
      </c>
      <c r="D622">
        <v>7.39</v>
      </c>
      <c r="E622">
        <v>46.844000000000001</v>
      </c>
      <c r="F622">
        <v>3285.2440000000001</v>
      </c>
      <c r="G622">
        <v>24.411000000000001</v>
      </c>
      <c r="H622">
        <f t="shared" ref="H622:H624" si="205">E622/F622</f>
        <v>1.4258910449269521E-2</v>
      </c>
      <c r="I622">
        <f t="shared" si="203"/>
        <v>2.4880639422965763E-3</v>
      </c>
      <c r="J622">
        <f>(I622-IF(I584&gt;0,I584,0))</f>
        <v>2.4880639422965763E-3</v>
      </c>
      <c r="K622">
        <f>J622/R603*1.1</f>
        <v>2.4243691527382708E-3</v>
      </c>
      <c r="L622">
        <f>AVERAGE(K622:K624)</f>
        <v>6.7631726641930637E-2</v>
      </c>
      <c r="M622">
        <f>STDEV(K623:K624)</f>
        <v>0.11944883238826919</v>
      </c>
      <c r="N622" t="str">
        <f>_xlfn.CONCAT(ROUND(L622,1)," ± ",ROUND(M622,1))</f>
        <v>0.1 ± 0.1</v>
      </c>
    </row>
    <row r="623" spans="1:14" x14ac:dyDescent="0.4">
      <c r="A623">
        <v>47</v>
      </c>
      <c r="B623" t="s">
        <v>157</v>
      </c>
      <c r="D623">
        <v>7.32</v>
      </c>
      <c r="E623">
        <v>50.012999999999998</v>
      </c>
      <c r="F623">
        <v>2954.0520000000001</v>
      </c>
      <c r="G623">
        <v>638</v>
      </c>
      <c r="H623">
        <f t="shared" si="205"/>
        <v>1.6930304544402062E-2</v>
      </c>
      <c r="I623">
        <f t="shared" si="203"/>
        <v>1.7134481427236187E-2</v>
      </c>
      <c r="J623">
        <f>(I623-IF(I584&gt;0,I584,0))</f>
        <v>1.7134481427236187E-2</v>
      </c>
      <c r="K623">
        <f t="shared" ref="K623:K624" si="206">J623/R604*1.1</f>
        <v>1.5772325999966367E-2</v>
      </c>
    </row>
    <row r="624" spans="1:14" x14ac:dyDescent="0.4">
      <c r="A624">
        <v>48</v>
      </c>
      <c r="B624" t="s">
        <v>156</v>
      </c>
      <c r="D624">
        <v>7.31</v>
      </c>
      <c r="E624">
        <v>158.738</v>
      </c>
      <c r="F624">
        <v>3194.8589999999999</v>
      </c>
      <c r="G624">
        <v>12.846</v>
      </c>
      <c r="H624">
        <f t="shared" si="205"/>
        <v>4.9685447777194552E-2</v>
      </c>
      <c r="I624">
        <f t="shared" si="203"/>
        <v>0.19672067705468094</v>
      </c>
      <c r="J624">
        <f>(I624-IF(I584&gt;0,I584,0))</f>
        <v>0.19672067705468094</v>
      </c>
      <c r="K624">
        <f t="shared" si="206"/>
        <v>0.18469848477308726</v>
      </c>
      <c r="L624" s="23"/>
      <c r="M624" s="23"/>
      <c r="N624" s="9"/>
    </row>
    <row r="626" spans="1:18" x14ac:dyDescent="0.4">
      <c r="A626" s="15" t="s">
        <v>49</v>
      </c>
      <c r="B626" s="15"/>
    </row>
    <row r="627" spans="1:18" x14ac:dyDescent="0.4">
      <c r="I627" t="s">
        <v>216</v>
      </c>
      <c r="Q627" t="s">
        <v>191</v>
      </c>
      <c r="R627" t="s">
        <v>192</v>
      </c>
    </row>
    <row r="628" spans="1:18" x14ac:dyDescent="0.4">
      <c r="B628" t="s">
        <v>3</v>
      </c>
      <c r="C628" t="s">
        <v>4</v>
      </c>
      <c r="D628" t="s">
        <v>5</v>
      </c>
      <c r="E628" t="s">
        <v>6</v>
      </c>
      <c r="F628" t="s">
        <v>7</v>
      </c>
      <c r="G628" t="s">
        <v>8</v>
      </c>
      <c r="H628" t="s">
        <v>217</v>
      </c>
      <c r="I628" cm="1">
        <f t="array" ref="I628:J632">LINEST(H630:H635,C630:C635,1,1)</f>
        <v>0.16926152164010183</v>
      </c>
      <c r="J628">
        <v>6.2105923798962515E-2</v>
      </c>
      <c r="L628" s="20" t="s">
        <v>218</v>
      </c>
      <c r="Q628" t="s">
        <v>27</v>
      </c>
      <c r="R628">
        <v>1.0846</v>
      </c>
    </row>
    <row r="629" spans="1:18" x14ac:dyDescent="0.4">
      <c r="A629">
        <v>1</v>
      </c>
      <c r="B629" t="s">
        <v>12</v>
      </c>
      <c r="C629">
        <v>0</v>
      </c>
      <c r="D629">
        <v>8.6999999999999993</v>
      </c>
      <c r="E629">
        <v>57.37</v>
      </c>
      <c r="F629">
        <v>2771.78</v>
      </c>
      <c r="G629">
        <v>2.2269999999999999</v>
      </c>
      <c r="H629">
        <f>E629/F629</f>
        <v>2.069789088600105E-2</v>
      </c>
      <c r="I629">
        <v>2.2728713767631529E-3</v>
      </c>
      <c r="J629">
        <v>1.0422645682334242E-2</v>
      </c>
      <c r="K629" t="s">
        <v>219</v>
      </c>
      <c r="L629" s="21">
        <f>IF(G632&gt;3,C632,IF(G633&gt;3,C633,IF(G634&gt;3,C634,IF(G635&gt;3,C635,C636))))</f>
        <v>0.4</v>
      </c>
      <c r="Q629" t="s">
        <v>28</v>
      </c>
      <c r="R629">
        <v>1.0726</v>
      </c>
    </row>
    <row r="630" spans="1:18" x14ac:dyDescent="0.4">
      <c r="A630">
        <v>2</v>
      </c>
      <c r="B630" t="s">
        <v>14</v>
      </c>
      <c r="C630">
        <v>0.02</v>
      </c>
      <c r="D630">
        <v>8.84</v>
      </c>
      <c r="E630">
        <v>184.751</v>
      </c>
      <c r="F630">
        <v>2613.6779999999999</v>
      </c>
      <c r="G630">
        <v>4.8319999999999999</v>
      </c>
      <c r="H630">
        <f t="shared" ref="H630:H636" si="207">E630/F630</f>
        <v>7.0686213068327466E-2</v>
      </c>
      <c r="I630">
        <v>0.99927925755081781</v>
      </c>
      <c r="J630">
        <v>2.0416070568266973E-2</v>
      </c>
      <c r="K630" t="s">
        <v>220</v>
      </c>
      <c r="L630" s="22">
        <f>IF(G632&gt;10,C632,IF(G633&gt;10,C633,IF(G634&gt;10,C634,IF(G635&gt;10,C635,C636))))</f>
        <v>1</v>
      </c>
      <c r="Q630" t="s">
        <v>29</v>
      </c>
      <c r="R630">
        <v>1.1534</v>
      </c>
    </row>
    <row r="631" spans="1:18" x14ac:dyDescent="0.4">
      <c r="A631">
        <v>3</v>
      </c>
      <c r="B631" t="s">
        <v>15</v>
      </c>
      <c r="C631">
        <v>0.1</v>
      </c>
      <c r="D631">
        <v>8.89</v>
      </c>
      <c r="E631">
        <v>209.15299999999999</v>
      </c>
      <c r="F631">
        <v>2704.4110000000001</v>
      </c>
      <c r="G631">
        <v>4.641</v>
      </c>
      <c r="H631">
        <f t="shared" si="207"/>
        <v>7.7337727142804846E-2</v>
      </c>
      <c r="I631">
        <v>5545.8326823107382</v>
      </c>
      <c r="J631">
        <v>4</v>
      </c>
      <c r="Q631" t="s">
        <v>182</v>
      </c>
      <c r="R631">
        <v>1.0266999999999999</v>
      </c>
    </row>
    <row r="632" spans="1:18" x14ac:dyDescent="0.4">
      <c r="A632">
        <v>4</v>
      </c>
      <c r="B632" t="s">
        <v>17</v>
      </c>
      <c r="C632">
        <v>0.4</v>
      </c>
      <c r="D632">
        <v>8.89</v>
      </c>
      <c r="E632">
        <v>313.41399999999999</v>
      </c>
      <c r="F632">
        <v>2633.712</v>
      </c>
      <c r="G632">
        <v>5.6980000000000004</v>
      </c>
      <c r="H632">
        <f t="shared" si="207"/>
        <v>0.11900086266076169</v>
      </c>
      <c r="I632">
        <v>2.3115914484096405</v>
      </c>
      <c r="J632">
        <v>1.6672637497938275E-3</v>
      </c>
      <c r="Q632" t="s">
        <v>181</v>
      </c>
      <c r="R632">
        <v>1.1480999999999999</v>
      </c>
    </row>
    <row r="633" spans="1:18" x14ac:dyDescent="0.4">
      <c r="A633">
        <v>5</v>
      </c>
      <c r="B633" t="s">
        <v>18</v>
      </c>
      <c r="C633">
        <v>1</v>
      </c>
      <c r="D633">
        <v>8.92</v>
      </c>
      <c r="E633">
        <v>713.11400000000003</v>
      </c>
      <c r="F633">
        <v>2798.0030000000002</v>
      </c>
      <c r="G633">
        <v>25.57</v>
      </c>
      <c r="H633">
        <f t="shared" si="207"/>
        <v>0.25486534503358288</v>
      </c>
      <c r="Q633" t="s">
        <v>180</v>
      </c>
      <c r="R633">
        <v>1.0402</v>
      </c>
    </row>
    <row r="634" spans="1:18" x14ac:dyDescent="0.4">
      <c r="A634">
        <v>6</v>
      </c>
      <c r="B634" t="s">
        <v>19</v>
      </c>
      <c r="C634">
        <v>5</v>
      </c>
      <c r="D634">
        <v>8.75</v>
      </c>
      <c r="E634">
        <v>2031.749</v>
      </c>
      <c r="F634">
        <v>2309.1799999999998</v>
      </c>
      <c r="G634">
        <v>48.774999999999999</v>
      </c>
      <c r="H634">
        <f t="shared" si="207"/>
        <v>0.87985735196043624</v>
      </c>
      <c r="Q634" t="s">
        <v>179</v>
      </c>
      <c r="R634">
        <v>1.127</v>
      </c>
    </row>
    <row r="635" spans="1:18" x14ac:dyDescent="0.4">
      <c r="A635">
        <v>7</v>
      </c>
      <c r="B635" t="s">
        <v>20</v>
      </c>
      <c r="C635">
        <v>10</v>
      </c>
      <c r="D635">
        <v>8.81</v>
      </c>
      <c r="E635">
        <v>3662.8420000000001</v>
      </c>
      <c r="F635">
        <v>2072.8119999999999</v>
      </c>
      <c r="G635">
        <v>102.616</v>
      </c>
      <c r="H635">
        <f t="shared" si="207"/>
        <v>1.7670883804223443</v>
      </c>
      <c r="I635" s="23" t="s">
        <v>221</v>
      </c>
      <c r="J635" s="23" t="s">
        <v>222</v>
      </c>
      <c r="K635" s="9" t="s">
        <v>194</v>
      </c>
      <c r="O635" s="24" t="s">
        <v>223</v>
      </c>
      <c r="Q635" t="s">
        <v>178</v>
      </c>
      <c r="R635">
        <v>1.1153999999999999</v>
      </c>
    </row>
    <row r="636" spans="1:18" x14ac:dyDescent="0.4">
      <c r="A636">
        <v>8</v>
      </c>
      <c r="B636" t="s">
        <v>21</v>
      </c>
      <c r="C636">
        <v>20</v>
      </c>
      <c r="D636">
        <v>8.86</v>
      </c>
      <c r="E636">
        <v>6997.3609999999999</v>
      </c>
      <c r="F636">
        <v>1703.3009999999999</v>
      </c>
      <c r="G636">
        <v>138.41999999999999</v>
      </c>
      <c r="H636">
        <f t="shared" si="207"/>
        <v>4.1081177079095239</v>
      </c>
      <c r="I636">
        <f>AVERAGE(I639:I641)</f>
        <v>0.58937524035696387</v>
      </c>
      <c r="J636">
        <v>11</v>
      </c>
      <c r="Q636" t="s">
        <v>177</v>
      </c>
      <c r="R636">
        <v>1.1711</v>
      </c>
    </row>
    <row r="637" spans="1:18" x14ac:dyDescent="0.4">
      <c r="A637">
        <v>9</v>
      </c>
      <c r="B637" t="s">
        <v>22</v>
      </c>
      <c r="D637">
        <v>8.56</v>
      </c>
      <c r="E637">
        <v>45.933</v>
      </c>
      <c r="G637">
        <v>1.6479999999999999</v>
      </c>
      <c r="I637" s="23" t="s">
        <v>224</v>
      </c>
      <c r="J637" s="9" t="s">
        <v>225</v>
      </c>
      <c r="K637" s="9" t="s">
        <v>226</v>
      </c>
      <c r="Q637" t="s">
        <v>176</v>
      </c>
      <c r="R637">
        <v>1.0931999999999999</v>
      </c>
    </row>
    <row r="638" spans="1:18" x14ac:dyDescent="0.4">
      <c r="A638">
        <v>10</v>
      </c>
      <c r="B638" t="s">
        <v>22</v>
      </c>
      <c r="D638">
        <v>8.85</v>
      </c>
      <c r="E638">
        <v>79.866</v>
      </c>
      <c r="G638">
        <v>1.23</v>
      </c>
      <c r="L638" s="23" t="s">
        <v>227</v>
      </c>
      <c r="M638" s="23" t="s">
        <v>228</v>
      </c>
      <c r="N638" s="9" t="s">
        <v>231</v>
      </c>
      <c r="O638" s="9"/>
      <c r="P638" s="9"/>
      <c r="Q638" t="s">
        <v>175</v>
      </c>
      <c r="R638">
        <v>1.1499999999999999</v>
      </c>
    </row>
    <row r="639" spans="1:18" x14ac:dyDescent="0.4">
      <c r="A639">
        <v>11</v>
      </c>
      <c r="B639" t="s">
        <v>24</v>
      </c>
      <c r="D639">
        <v>8.89</v>
      </c>
      <c r="E639">
        <v>206.39500000000001</v>
      </c>
      <c r="F639">
        <v>802.61800000000005</v>
      </c>
      <c r="G639">
        <v>4.5650000000000004</v>
      </c>
      <c r="H639">
        <f>E639/F639</f>
        <v>0.25715221936213739</v>
      </c>
      <c r="I639">
        <f>((H639-$J$628)/$I$628)</f>
        <v>1.1523368907074982</v>
      </c>
      <c r="J639">
        <f>(I639-IF(I636&gt;0,I636,0))</f>
        <v>0.56296165035053436</v>
      </c>
      <c r="K639">
        <f>J639*1.1</f>
        <v>0.61925781538558788</v>
      </c>
      <c r="L639">
        <f>AVERAGE(K639:K641)</f>
        <v>0</v>
      </c>
      <c r="M639">
        <f>STDEV(K640:K641)</f>
        <v>2.6700016456374751E-2</v>
      </c>
      <c r="N639" t="str">
        <f>_xlfn.CONCAT(ROUND(L639,1)," ± ",ROUND(M639,1))</f>
        <v>0 ± 0</v>
      </c>
      <c r="Q639" t="s">
        <v>174</v>
      </c>
      <c r="R639">
        <v>1.0482</v>
      </c>
    </row>
    <row r="640" spans="1:18" x14ac:dyDescent="0.4">
      <c r="A640">
        <v>12</v>
      </c>
      <c r="B640" t="s">
        <v>25</v>
      </c>
      <c r="D640">
        <v>8.92</v>
      </c>
      <c r="E640">
        <v>121.72499999999999</v>
      </c>
      <c r="F640">
        <v>1039.268</v>
      </c>
      <c r="G640">
        <v>2.5049999999999999</v>
      </c>
      <c r="H640">
        <f t="shared" ref="H640:H644" si="208">E640/F640</f>
        <v>0.11712570770965718</v>
      </c>
      <c r="I640">
        <f t="shared" ref="I640:I644" si="209">((H640-$J$628)/$I$628)</f>
        <v>0.32505783581269215</v>
      </c>
      <c r="J640">
        <f>(I640-IF(I636&gt;0,I636,0))</f>
        <v>-0.26431740454427172</v>
      </c>
      <c r="K640">
        <f>J640*1.1</f>
        <v>-0.29074914499869892</v>
      </c>
      <c r="Q640" t="s">
        <v>173</v>
      </c>
      <c r="R640">
        <v>1.1053999999999999</v>
      </c>
    </row>
    <row r="641" spans="1:18" x14ac:dyDescent="0.4">
      <c r="A641">
        <v>13</v>
      </c>
      <c r="B641" t="s">
        <v>26</v>
      </c>
      <c r="D641">
        <v>8.51</v>
      </c>
      <c r="E641">
        <v>111.95399999999999</v>
      </c>
      <c r="F641">
        <v>1005.736</v>
      </c>
      <c r="G641">
        <v>2.8079999999999998</v>
      </c>
      <c r="H641">
        <f t="shared" si="208"/>
        <v>0.11131549432455436</v>
      </c>
      <c r="I641">
        <f t="shared" si="209"/>
        <v>0.29073099455070123</v>
      </c>
      <c r="J641">
        <f>(I641-IF(I636&gt;0,I636,0))</f>
        <v>-0.29864424580626264</v>
      </c>
      <c r="K641" s="30">
        <f>J641*1.1</f>
        <v>-0.32850867038688891</v>
      </c>
      <c r="L641" s="25" t="s">
        <v>227</v>
      </c>
      <c r="M641" s="25" t="s">
        <v>228</v>
      </c>
      <c r="N641" s="26" t="s">
        <v>229</v>
      </c>
      <c r="O641" s="26" t="s">
        <v>230</v>
      </c>
      <c r="P641" s="26" t="s">
        <v>231</v>
      </c>
      <c r="Q641" t="s">
        <v>172</v>
      </c>
      <c r="R641" s="10">
        <v>1.0463</v>
      </c>
    </row>
    <row r="642" spans="1:18" x14ac:dyDescent="0.4">
      <c r="A642">
        <v>14</v>
      </c>
      <c r="B642" t="s">
        <v>27</v>
      </c>
      <c r="D642">
        <v>8.9700000000000006</v>
      </c>
      <c r="E642">
        <v>1375.2080000000001</v>
      </c>
      <c r="F642">
        <v>860.02</v>
      </c>
      <c r="G642">
        <v>45.393000000000001</v>
      </c>
      <c r="H642">
        <f t="shared" si="208"/>
        <v>1.5990418827469131</v>
      </c>
      <c r="I642">
        <f t="shared" si="209"/>
        <v>9.0802442519447144</v>
      </c>
      <c r="J642">
        <f>(I642-IF(I636&gt;0,I636,0))</f>
        <v>8.4908690115877512</v>
      </c>
      <c r="K642">
        <f>J642/R628*1.1</f>
        <v>8.6114290178374766</v>
      </c>
      <c r="L642" s="27">
        <f>AVERAGE(K642:K644)</f>
        <v>7.7846033504601309</v>
      </c>
      <c r="M642" s="27">
        <f>STDEV(K642:K644)</f>
        <v>1.2597343286544027</v>
      </c>
      <c r="N642" s="28">
        <f>L642/J636*100</f>
        <v>70.76912136781938</v>
      </c>
      <c r="O642" s="29">
        <f>M642/J639*100</f>
        <v>223.76911959633753</v>
      </c>
      <c r="P642" s="29" t="str">
        <f>_xlfn.CONCAT(ROUND(N642,1)," ± ",ROUND(O642,1))</f>
        <v>70.8 ± 223.8</v>
      </c>
      <c r="Q642" t="s">
        <v>171</v>
      </c>
      <c r="R642">
        <v>1.1154999999999999</v>
      </c>
    </row>
    <row r="643" spans="1:18" x14ac:dyDescent="0.4">
      <c r="A643">
        <v>15</v>
      </c>
      <c r="B643" t="s">
        <v>28</v>
      </c>
      <c r="D643">
        <v>8.99</v>
      </c>
      <c r="E643">
        <v>1455.171</v>
      </c>
      <c r="F643">
        <v>1205.2239999999999</v>
      </c>
      <c r="G643">
        <v>45.095999999999997</v>
      </c>
      <c r="H643">
        <f t="shared" si="208"/>
        <v>1.2073863447790618</v>
      </c>
      <c r="I643">
        <f t="shared" si="209"/>
        <v>6.7663365535333631</v>
      </c>
      <c r="J643">
        <f>(I643-IF(I636&gt;0,I636,0))</f>
        <v>6.176961313176399</v>
      </c>
      <c r="K643">
        <f>J643/R629*1.1</f>
        <v>6.3347542835111312</v>
      </c>
      <c r="Q643" t="s">
        <v>170</v>
      </c>
      <c r="R643">
        <v>1.0873999999999999</v>
      </c>
    </row>
    <row r="644" spans="1:18" x14ac:dyDescent="0.4">
      <c r="A644">
        <v>16</v>
      </c>
      <c r="B644" t="s">
        <v>29</v>
      </c>
      <c r="D644">
        <v>8.98</v>
      </c>
      <c r="E644">
        <v>1577.5920000000001</v>
      </c>
      <c r="F644">
        <v>953.78300000000002</v>
      </c>
      <c r="G644">
        <v>44.39</v>
      </c>
      <c r="H644">
        <f t="shared" si="208"/>
        <v>1.6540366100045818</v>
      </c>
      <c r="I644">
        <f t="shared" si="209"/>
        <v>9.405154052617565</v>
      </c>
      <c r="J644">
        <f>(I644-IF(I636&gt;0,I636,0))</f>
        <v>8.8157788122606018</v>
      </c>
      <c r="K644" s="30">
        <f>J644/R630*1.1</f>
        <v>8.4076267500317865</v>
      </c>
      <c r="Q644" t="s">
        <v>169</v>
      </c>
      <c r="R644">
        <v>1.0898000000000001</v>
      </c>
    </row>
    <row r="645" spans="1:18" x14ac:dyDescent="0.4">
      <c r="A645">
        <v>17</v>
      </c>
      <c r="B645" t="s">
        <v>22</v>
      </c>
      <c r="L645" s="23" t="s">
        <v>227</v>
      </c>
      <c r="M645" s="23" t="s">
        <v>228</v>
      </c>
      <c r="N645" s="9" t="s">
        <v>231</v>
      </c>
      <c r="Q645" t="s">
        <v>168</v>
      </c>
      <c r="R645">
        <v>1.0536000000000001</v>
      </c>
    </row>
    <row r="646" spans="1:18" x14ac:dyDescent="0.4">
      <c r="A646">
        <v>18</v>
      </c>
      <c r="B646" t="s">
        <v>182</v>
      </c>
      <c r="D646">
        <v>9.1999999999999993</v>
      </c>
      <c r="E646">
        <v>86.754999999999995</v>
      </c>
      <c r="F646">
        <v>1575.2460000000001</v>
      </c>
      <c r="G646">
        <v>1.2010000000000001</v>
      </c>
      <c r="H646">
        <f>E646/F646</f>
        <v>5.5073937657991193E-2</v>
      </c>
      <c r="I646">
        <f>((H646-$J$628)/$I$628)</f>
        <v>-4.1545095854232751E-2</v>
      </c>
      <c r="J646">
        <f>(I646-IF(I636&gt;0,I636,0))</f>
        <v>-0.63092033621119659</v>
      </c>
      <c r="K646">
        <f t="shared" ref="K646:K651" si="210">J646/R631*1.1</f>
        <v>-0.6759641276247359</v>
      </c>
      <c r="L646">
        <f>AVERAGE(K646:K648)</f>
        <v>-0.4452041989999298</v>
      </c>
      <c r="M646">
        <f>STDEV(K647:K648)</f>
        <v>0.28171147276010289</v>
      </c>
      <c r="N646" t="str">
        <f>_xlfn.CONCAT(ROUND(L646,1)," ± ",ROUND(M646,1))</f>
        <v>-0.4 ± 0.3</v>
      </c>
      <c r="Q646" t="s">
        <v>167</v>
      </c>
      <c r="R646" s="10">
        <v>1.1217999999999999</v>
      </c>
    </row>
    <row r="647" spans="1:18" x14ac:dyDescent="0.4">
      <c r="A647">
        <v>19</v>
      </c>
      <c r="B647" t="s">
        <v>181</v>
      </c>
      <c r="D647">
        <v>8.94</v>
      </c>
      <c r="E647">
        <v>106.08799999999999</v>
      </c>
      <c r="F647">
        <v>1550.8689999999999</v>
      </c>
      <c r="G647">
        <v>1.125</v>
      </c>
      <c r="H647">
        <f t="shared" ref="H647:H651" si="211">E647/F647</f>
        <v>6.8405519744091856E-2</v>
      </c>
      <c r="I647">
        <f t="shared" ref="I647:I651" si="212">((H647-$J$628)/$I$628)</f>
        <v>3.7218121898514388E-2</v>
      </c>
      <c r="J647">
        <f>(I647-IF(I636&gt;0,I636,0))</f>
        <v>-0.5521571184584495</v>
      </c>
      <c r="K647">
        <f t="shared" si="210"/>
        <v>-0.52902432741424488</v>
      </c>
      <c r="Q647" t="s">
        <v>166</v>
      </c>
      <c r="R647">
        <v>1.198</v>
      </c>
    </row>
    <row r="648" spans="1:18" x14ac:dyDescent="0.4">
      <c r="A648">
        <v>20</v>
      </c>
      <c r="B648" t="s">
        <v>180</v>
      </c>
      <c r="D648">
        <v>8.99</v>
      </c>
      <c r="E648">
        <v>164.05199999999999</v>
      </c>
      <c r="F648">
        <v>1163.846</v>
      </c>
      <c r="G648">
        <v>4.6319999999999997</v>
      </c>
      <c r="H648">
        <f t="shared" si="211"/>
        <v>0.14095679325271557</v>
      </c>
      <c r="I648">
        <f t="shared" si="212"/>
        <v>0.46585230175002468</v>
      </c>
      <c r="J648">
        <f>(I648-IF(I636&gt;0,I636,0))</f>
        <v>-0.12352293860693919</v>
      </c>
      <c r="K648">
        <f t="shared" si="210"/>
        <v>-0.13062414196080863</v>
      </c>
      <c r="L648" s="23" t="s">
        <v>227</v>
      </c>
      <c r="M648" s="23" t="s">
        <v>228</v>
      </c>
      <c r="N648" s="9" t="s">
        <v>231</v>
      </c>
      <c r="Q648" t="s">
        <v>165</v>
      </c>
      <c r="R648">
        <v>1.1537999999999999</v>
      </c>
    </row>
    <row r="649" spans="1:18" x14ac:dyDescent="0.4">
      <c r="A649">
        <v>21</v>
      </c>
      <c r="B649" t="s">
        <v>179</v>
      </c>
      <c r="D649">
        <v>9</v>
      </c>
      <c r="E649">
        <v>201.887</v>
      </c>
      <c r="F649">
        <v>1084.067</v>
      </c>
      <c r="G649">
        <v>4.1829999999999998</v>
      </c>
      <c r="H649">
        <f t="shared" si="211"/>
        <v>0.18623110933180329</v>
      </c>
      <c r="I649">
        <f t="shared" si="212"/>
        <v>0.73333374490610004</v>
      </c>
      <c r="J649">
        <f>(I649-IF(I636&gt;0,I636,0))</f>
        <v>0.14395850454913617</v>
      </c>
      <c r="K649">
        <f t="shared" si="210"/>
        <v>0.14050963176934322</v>
      </c>
      <c r="L649">
        <f>AVERAGE(K649:K651)</f>
        <v>-0.22599880203739539</v>
      </c>
      <c r="M649">
        <f>STDEV(K649:K651)</f>
        <v>0.31982780494427199</v>
      </c>
      <c r="N649" t="str">
        <f>_xlfn.CONCAT(ROUND(L649,1)," ± ",ROUND(M649,1))</f>
        <v>-0.2 ± 0.3</v>
      </c>
      <c r="Q649" t="s">
        <v>164</v>
      </c>
      <c r="R649">
        <v>1.1183000000000001</v>
      </c>
    </row>
    <row r="650" spans="1:18" x14ac:dyDescent="0.4">
      <c r="A650">
        <v>22</v>
      </c>
      <c r="B650" t="s">
        <v>178</v>
      </c>
      <c r="D650">
        <v>8.7799999999999994</v>
      </c>
      <c r="E650">
        <v>88.659000000000006</v>
      </c>
      <c r="F650">
        <v>1044.51</v>
      </c>
      <c r="G650">
        <v>1.841</v>
      </c>
      <c r="H650">
        <f t="shared" si="211"/>
        <v>8.4880948961714109E-2</v>
      </c>
      <c r="I650">
        <f t="shared" si="212"/>
        <v>0.13455524292861895</v>
      </c>
      <c r="J650">
        <f>(I650-IF(I636&gt;0,I636,0))</f>
        <v>-0.45481999742834489</v>
      </c>
      <c r="K650">
        <f t="shared" si="210"/>
        <v>-0.44854043138890037</v>
      </c>
      <c r="Q650" t="s">
        <v>163</v>
      </c>
      <c r="R650">
        <v>1.1448</v>
      </c>
    </row>
    <row r="651" spans="1:18" x14ac:dyDescent="0.4">
      <c r="A651">
        <v>23</v>
      </c>
      <c r="B651" t="s">
        <v>177</v>
      </c>
      <c r="D651">
        <v>8.99</v>
      </c>
      <c r="E651">
        <v>97.108999999999995</v>
      </c>
      <c r="F651">
        <v>1020.096</v>
      </c>
      <c r="G651">
        <v>3.4209999999999998</v>
      </c>
      <c r="H651">
        <f t="shared" si="211"/>
        <v>9.5195942342681472E-2</v>
      </c>
      <c r="I651">
        <f t="shared" si="212"/>
        <v>0.1954964023901295</v>
      </c>
      <c r="J651">
        <f>(I651-IF(I636&gt;0,I636,0))</f>
        <v>-0.39387883796683437</v>
      </c>
      <c r="K651">
        <f t="shared" si="210"/>
        <v>-0.369965606492629</v>
      </c>
      <c r="L651" s="23"/>
      <c r="M651" s="23"/>
      <c r="N651" s="9"/>
      <c r="Q651" t="s">
        <v>162</v>
      </c>
      <c r="R651">
        <v>1.0492999999999999</v>
      </c>
    </row>
    <row r="652" spans="1:18" x14ac:dyDescent="0.4">
      <c r="A652">
        <v>24</v>
      </c>
      <c r="B652" t="s">
        <v>22</v>
      </c>
      <c r="L652" s="23" t="s">
        <v>227</v>
      </c>
      <c r="M652" s="23" t="s">
        <v>228</v>
      </c>
      <c r="N652" s="9" t="s">
        <v>231</v>
      </c>
      <c r="Q652" t="s">
        <v>161</v>
      </c>
      <c r="R652">
        <v>1.0704</v>
      </c>
    </row>
    <row r="653" spans="1:18" x14ac:dyDescent="0.4">
      <c r="A653">
        <v>25</v>
      </c>
      <c r="B653" t="s">
        <v>176</v>
      </c>
      <c r="D653">
        <v>8.8000000000000007</v>
      </c>
      <c r="E653">
        <v>85.326999999999998</v>
      </c>
      <c r="F653">
        <v>1051.3510000000001</v>
      </c>
      <c r="G653">
        <v>2.9</v>
      </c>
      <c r="H653">
        <f>E653/F653</f>
        <v>8.1159384449151606E-2</v>
      </c>
      <c r="I653">
        <f>((H653-$J$628)/$I$628)</f>
        <v>0.11256817536298752</v>
      </c>
      <c r="J653">
        <f>(I653-IF(I636&gt;0,I636,0))</f>
        <v>-0.47680706499397635</v>
      </c>
      <c r="K653">
        <f t="shared" ref="K653:K658" si="213">J653/R637*1.1</f>
        <v>-0.47977293404077392</v>
      </c>
      <c r="L653">
        <f>AVERAGE(K653:K655)</f>
        <v>-0.46296311873644574</v>
      </c>
      <c r="M653">
        <f>STDEV(K654:K655)</f>
        <v>0.10046202318326929</v>
      </c>
      <c r="N653" t="str">
        <f>_xlfn.CONCAT(ROUND(L653,1)," ± ",ROUND(M653,1))</f>
        <v>-0.5 ± 0.1</v>
      </c>
      <c r="Q653" t="s">
        <v>160</v>
      </c>
      <c r="R653">
        <v>1.1589</v>
      </c>
    </row>
    <row r="654" spans="1:18" x14ac:dyDescent="0.4">
      <c r="A654">
        <v>26</v>
      </c>
      <c r="B654" t="s">
        <v>175</v>
      </c>
      <c r="D654">
        <v>9.0299999999999994</v>
      </c>
      <c r="E654">
        <v>71.278000000000006</v>
      </c>
      <c r="F654">
        <v>1035.1510000000001</v>
      </c>
      <c r="G654">
        <v>1.569</v>
      </c>
      <c r="H654">
        <f t="shared" ref="H654:H658" si="214">E654/F654</f>
        <v>6.8857586960742928E-2</v>
      </c>
      <c r="I654">
        <f t="shared" ref="I654:I658" si="215">((H654-$J$628)/$I$628)</f>
        <v>3.9888942840395653E-2</v>
      </c>
      <c r="J654">
        <f>(I654-IF(I636&gt;0,I636,0))</f>
        <v>-0.54948629751656819</v>
      </c>
      <c r="K654">
        <f t="shared" si="213"/>
        <v>-0.52559558892889136</v>
      </c>
      <c r="Q654" t="s">
        <v>159</v>
      </c>
      <c r="R654">
        <v>1.0206</v>
      </c>
    </row>
    <row r="655" spans="1:18" x14ac:dyDescent="0.4">
      <c r="A655">
        <v>27</v>
      </c>
      <c r="B655" t="s">
        <v>174</v>
      </c>
      <c r="D655">
        <v>9.07</v>
      </c>
      <c r="E655">
        <v>82.304000000000002</v>
      </c>
      <c r="F655">
        <v>822.99</v>
      </c>
      <c r="G655">
        <v>2.464</v>
      </c>
      <c r="H655">
        <f t="shared" si="214"/>
        <v>0.10000607540796365</v>
      </c>
      <c r="I655">
        <f t="shared" si="215"/>
        <v>0.22391475180985104</v>
      </c>
      <c r="J655">
        <f>(I655-IF(I636&gt;0,I636,0))</f>
        <v>-0.36546048854711283</v>
      </c>
      <c r="K655">
        <f t="shared" si="213"/>
        <v>-0.38352083323967195</v>
      </c>
      <c r="L655" s="23" t="s">
        <v>227</v>
      </c>
      <c r="M655" s="23" t="s">
        <v>228</v>
      </c>
      <c r="N655" s="9" t="s">
        <v>231</v>
      </c>
      <c r="Q655" t="s">
        <v>158</v>
      </c>
      <c r="R655">
        <v>1.1289</v>
      </c>
    </row>
    <row r="656" spans="1:18" x14ac:dyDescent="0.4">
      <c r="A656">
        <v>28</v>
      </c>
      <c r="B656" t="s">
        <v>173</v>
      </c>
      <c r="D656">
        <v>9.09</v>
      </c>
      <c r="E656">
        <v>67.680000000000007</v>
      </c>
      <c r="F656">
        <v>985.01700000000005</v>
      </c>
      <c r="G656">
        <v>1.4970000000000001</v>
      </c>
      <c r="H656">
        <f t="shared" si="214"/>
        <v>6.8709474049686456E-2</v>
      </c>
      <c r="I656">
        <f t="shared" si="215"/>
        <v>3.9013889197835341E-2</v>
      </c>
      <c r="J656">
        <f>(I656-IF(I636&gt;0,I636,0))</f>
        <v>-0.55036135115912854</v>
      </c>
      <c r="K656">
        <f t="shared" si="213"/>
        <v>-0.54767277571471096</v>
      </c>
      <c r="L656">
        <f>AVERAGE(K656:K658)</f>
        <v>-0.62080156770158534</v>
      </c>
      <c r="M656">
        <f>STDEV(K656:K658)</f>
        <v>8.4417584184906039E-2</v>
      </c>
      <c r="N656" t="str">
        <f>_xlfn.CONCAT(ROUND(L656,1)," ± ",ROUND(M656,1))</f>
        <v>-0.6 ± 0.1</v>
      </c>
      <c r="Q656" t="s">
        <v>157</v>
      </c>
      <c r="R656">
        <v>1.1950000000000001</v>
      </c>
    </row>
    <row r="657" spans="1:18" x14ac:dyDescent="0.4">
      <c r="A657">
        <v>29</v>
      </c>
      <c r="B657" t="s">
        <v>172</v>
      </c>
      <c r="D657">
        <v>8.9700000000000006</v>
      </c>
      <c r="E657">
        <v>66.602999999999994</v>
      </c>
      <c r="F657">
        <v>1024.4110000000001</v>
      </c>
      <c r="G657">
        <v>2.0139999999999998</v>
      </c>
      <c r="H657">
        <f t="shared" si="214"/>
        <v>6.5015896939802476E-2</v>
      </c>
      <c r="I657">
        <f t="shared" si="215"/>
        <v>1.7192171691729159E-2</v>
      </c>
      <c r="J657">
        <f>(I657-IF(I636&gt;0,I636,0))</f>
        <v>-0.57218306866523472</v>
      </c>
      <c r="K657">
        <f t="shared" si="213"/>
        <v>-0.60154962776618393</v>
      </c>
      <c r="Q657" t="s">
        <v>156</v>
      </c>
      <c r="R657">
        <v>1.1716</v>
      </c>
    </row>
    <row r="658" spans="1:18" x14ac:dyDescent="0.4">
      <c r="A658">
        <v>30</v>
      </c>
      <c r="B658" t="s">
        <v>171</v>
      </c>
      <c r="D658">
        <v>8.86</v>
      </c>
      <c r="E658">
        <v>51.808999999999997</v>
      </c>
      <c r="F658">
        <v>1313.31</v>
      </c>
      <c r="G658">
        <v>1.74</v>
      </c>
      <c r="H658">
        <f t="shared" si="214"/>
        <v>3.9449178031081771E-2</v>
      </c>
      <c r="I658">
        <f t="shared" si="215"/>
        <v>-0.13385644621614257</v>
      </c>
      <c r="J658">
        <f>(I658-IF(I636&gt;0,I636,0))</f>
        <v>-0.72323168657310644</v>
      </c>
      <c r="K658">
        <f t="shared" si="213"/>
        <v>-0.71318229962386126</v>
      </c>
      <c r="L658" s="23"/>
      <c r="M658" s="23"/>
      <c r="N658" s="9"/>
    </row>
    <row r="659" spans="1:18" x14ac:dyDescent="0.4">
      <c r="A659">
        <v>31</v>
      </c>
      <c r="B659" t="s">
        <v>22</v>
      </c>
      <c r="L659" s="23" t="s">
        <v>227</v>
      </c>
      <c r="M659" s="23" t="s">
        <v>228</v>
      </c>
      <c r="N659" s="9" t="s">
        <v>231</v>
      </c>
    </row>
    <row r="660" spans="1:18" x14ac:dyDescent="0.4">
      <c r="A660">
        <v>32</v>
      </c>
      <c r="B660" t="s">
        <v>170</v>
      </c>
      <c r="D660">
        <v>8.77</v>
      </c>
      <c r="E660">
        <v>75.201999999999998</v>
      </c>
      <c r="F660">
        <v>1115.547</v>
      </c>
      <c r="G660">
        <v>3.2120000000000002</v>
      </c>
      <c r="H660">
        <f>E660/F660</f>
        <v>6.7412668403930981E-2</v>
      </c>
      <c r="I660">
        <f>((H660-$J$628)/$I$628)</f>
        <v>3.1352338993218529E-2</v>
      </c>
      <c r="J660">
        <f>(I660-IF(I636&gt;0,I636,0))</f>
        <v>-0.55802290136374533</v>
      </c>
      <c r="K660">
        <f>J660/R643*1.1</f>
        <v>-0.56448886472330317</v>
      </c>
      <c r="L660">
        <f>AVERAGE(K660:K662)</f>
        <v>-0.29930540638933789</v>
      </c>
      <c r="M660">
        <f>STDEV(K661:K662)</f>
        <v>0.99089746535671186</v>
      </c>
      <c r="N660" t="str">
        <f>_xlfn.CONCAT(ROUND(L660,1)," ± ",ROUND(M660,1))</f>
        <v>-0.3 ± 1</v>
      </c>
    </row>
    <row r="661" spans="1:18" x14ac:dyDescent="0.4">
      <c r="A661">
        <v>33</v>
      </c>
      <c r="B661" t="s">
        <v>169</v>
      </c>
      <c r="D661">
        <v>8.81</v>
      </c>
      <c r="E661">
        <v>218.34299999999999</v>
      </c>
      <c r="F661">
        <v>868.49199999999996</v>
      </c>
      <c r="G661">
        <v>8.4350000000000005</v>
      </c>
      <c r="H661">
        <f t="shared" ref="H661:H665" si="216">E661/F661</f>
        <v>0.25140473372236016</v>
      </c>
      <c r="I661">
        <f t="shared" ref="I661:I665" si="217">((H661-$J$628)/$I$628)</f>
        <v>1.1183806460507946</v>
      </c>
      <c r="J661">
        <f>(I661-IF(I636&gt;0,I636,0))</f>
        <v>0.5290054056938307</v>
      </c>
      <c r="K661">
        <f>J661/R644*1.1</f>
        <v>0.53395663999193776</v>
      </c>
    </row>
    <row r="662" spans="1:18" x14ac:dyDescent="0.4">
      <c r="A662">
        <v>34</v>
      </c>
      <c r="B662" t="s">
        <v>168</v>
      </c>
      <c r="D662">
        <v>8.93</v>
      </c>
      <c r="E662">
        <v>40.185000000000002</v>
      </c>
      <c r="F662">
        <v>1891.713</v>
      </c>
      <c r="G662">
        <v>1.333</v>
      </c>
      <c r="H662">
        <f t="shared" si="216"/>
        <v>2.1242651501575557E-2</v>
      </c>
      <c r="I662">
        <f t="shared" si="217"/>
        <v>-0.24142092013253846</v>
      </c>
      <c r="J662">
        <f>(I662-IF(I636&gt;0,I636,0))</f>
        <v>-0.83079616048950233</v>
      </c>
      <c r="K662">
        <f>J662/R645*1.1</f>
        <v>-0.86738399443664826</v>
      </c>
      <c r="L662" s="23" t="s">
        <v>227</v>
      </c>
      <c r="M662" s="23" t="s">
        <v>228</v>
      </c>
      <c r="N662" s="9" t="s">
        <v>231</v>
      </c>
    </row>
    <row r="663" spans="1:18" x14ac:dyDescent="0.4">
      <c r="A663">
        <v>35</v>
      </c>
      <c r="B663" t="s">
        <v>167</v>
      </c>
      <c r="D663">
        <v>8.94</v>
      </c>
      <c r="E663">
        <v>119.696</v>
      </c>
      <c r="F663">
        <v>1176.0409999999999</v>
      </c>
      <c r="G663">
        <v>1.569</v>
      </c>
      <c r="H663">
        <f t="shared" si="216"/>
        <v>0.10177876451586297</v>
      </c>
      <c r="I663">
        <f t="shared" si="217"/>
        <v>0.23438782974701247</v>
      </c>
      <c r="J663">
        <f>(I663-IF(I636&gt;0,I636,0))</f>
        <v>-0.35498741060995143</v>
      </c>
      <c r="K663">
        <f t="shared" ref="K663:K665" si="218">J663/R646*1.1</f>
        <v>-0.34808892108303319</v>
      </c>
      <c r="L663">
        <f>AVERAGE(K663:K665)</f>
        <v>-0.17362780306230577</v>
      </c>
      <c r="M663">
        <f>STDEV(K663:K665)</f>
        <v>0.1614765693734703</v>
      </c>
      <c r="N663" t="str">
        <f>_xlfn.CONCAT(ROUND(L663,1)," ± ",ROUND(M663,1))</f>
        <v>-0.2 ± 0.2</v>
      </c>
    </row>
    <row r="664" spans="1:18" x14ac:dyDescent="0.4">
      <c r="A664">
        <v>36</v>
      </c>
      <c r="B664" t="s">
        <v>166</v>
      </c>
      <c r="D664">
        <v>8.92</v>
      </c>
      <c r="E664">
        <v>206.715</v>
      </c>
      <c r="F664">
        <v>1321.3489999999999</v>
      </c>
      <c r="G664">
        <v>6.5810000000000004</v>
      </c>
      <c r="H664">
        <f t="shared" si="216"/>
        <v>0.15644239334195584</v>
      </c>
      <c r="I664">
        <f t="shared" si="217"/>
        <v>0.55734149515434173</v>
      </c>
      <c r="J664">
        <f>(I664-IF(I636&gt;0,I636,0))</f>
        <v>-3.2033745202622144E-2</v>
      </c>
      <c r="K664">
        <f t="shared" si="218"/>
        <v>-2.941328858337593E-2</v>
      </c>
    </row>
    <row r="665" spans="1:18" x14ac:dyDescent="0.4">
      <c r="A665">
        <v>37</v>
      </c>
      <c r="B665" t="s">
        <v>165</v>
      </c>
      <c r="D665">
        <v>8.92</v>
      </c>
      <c r="E665">
        <v>201.821</v>
      </c>
      <c r="F665">
        <v>1479.5329999999999</v>
      </c>
      <c r="G665">
        <v>4.617</v>
      </c>
      <c r="H665">
        <f t="shared" si="216"/>
        <v>0.13640858297854797</v>
      </c>
      <c r="I665">
        <f t="shared" si="217"/>
        <v>0.43898139671445263</v>
      </c>
      <c r="J665">
        <f>(I665-IF(I636&gt;0,I636,0))</f>
        <v>-0.15039384364251124</v>
      </c>
      <c r="K665">
        <f t="shared" si="218"/>
        <v>-0.14338119952050821</v>
      </c>
      <c r="L665" s="23"/>
      <c r="M665" s="23"/>
      <c r="N665" s="9"/>
    </row>
    <row r="666" spans="1:18" x14ac:dyDescent="0.4">
      <c r="A666">
        <v>38</v>
      </c>
      <c r="B666" t="s">
        <v>22</v>
      </c>
      <c r="L666" s="23" t="s">
        <v>227</v>
      </c>
      <c r="M666" s="23" t="s">
        <v>228</v>
      </c>
      <c r="N666" s="9" t="s">
        <v>231</v>
      </c>
    </row>
    <row r="667" spans="1:18" x14ac:dyDescent="0.4">
      <c r="A667">
        <v>39</v>
      </c>
      <c r="B667" t="s">
        <v>164</v>
      </c>
      <c r="D667">
        <v>8.93</v>
      </c>
      <c r="E667">
        <v>195.613</v>
      </c>
      <c r="F667">
        <v>1517.701</v>
      </c>
      <c r="G667">
        <v>7.5940000000000003</v>
      </c>
      <c r="H667">
        <f>E667/F667</f>
        <v>0.12888770581293679</v>
      </c>
      <c r="I667">
        <f>((H667-$J$628)/$I$628)</f>
        <v>0.39454792422327001</v>
      </c>
      <c r="J667">
        <f>(I667-IF(I636&gt;0,I636,0))</f>
        <v>-0.19482731613369386</v>
      </c>
      <c r="K667">
        <f>J667/R649*1.1</f>
        <v>-0.19163913775110727</v>
      </c>
      <c r="L667">
        <f>AVERAGE(K667:K669)</f>
        <v>-6.9371057834117442E-2</v>
      </c>
      <c r="M667">
        <f>STDEV(K668:K669)</f>
        <v>0.22527342686587193</v>
      </c>
      <c r="N667" t="str">
        <f>_xlfn.CONCAT(ROUND(L667,1)," ± ",ROUND(M667,1))</f>
        <v>-0.1 ± 0.2</v>
      </c>
    </row>
    <row r="668" spans="1:18" x14ac:dyDescent="0.4">
      <c r="A668">
        <v>40</v>
      </c>
      <c r="B668" t="s">
        <v>163</v>
      </c>
      <c r="D668">
        <v>8.92</v>
      </c>
      <c r="E668">
        <v>274.01900000000001</v>
      </c>
      <c r="F668">
        <v>1453.885</v>
      </c>
      <c r="G668">
        <v>10.804</v>
      </c>
      <c r="H668">
        <f t="shared" ref="H668:H672" si="219">E668/F668</f>
        <v>0.18847364131275857</v>
      </c>
      <c r="I668">
        <f t="shared" ref="I668:I676" si="220">((H668-$J$628)/$I$628)</f>
        <v>0.7465826626709039</v>
      </c>
      <c r="J668">
        <f>(I668-IF(I636&gt;0,I636,0))</f>
        <v>0.15720742231394003</v>
      </c>
      <c r="K668">
        <f t="shared" ref="K668:K672" si="221">J668/R650*1.1</f>
        <v>0.15105534988236727</v>
      </c>
    </row>
    <row r="669" spans="1:18" x14ac:dyDescent="0.4">
      <c r="A669">
        <v>41</v>
      </c>
      <c r="B669" t="s">
        <v>162</v>
      </c>
      <c r="D669">
        <v>8.9499999999999993</v>
      </c>
      <c r="E669">
        <v>260.22399999999999</v>
      </c>
      <c r="F669">
        <v>1930.2280000000001</v>
      </c>
      <c r="G669">
        <v>7.6550000000000002</v>
      </c>
      <c r="H669">
        <f t="shared" si="219"/>
        <v>0.13481516173218913</v>
      </c>
      <c r="I669">
        <f t="shared" si="220"/>
        <v>0.42956743640664624</v>
      </c>
      <c r="J669">
        <f>(I669-IF(I636&gt;0,I636,0))</f>
        <v>-0.15980780395031763</v>
      </c>
      <c r="K669">
        <f t="shared" si="221"/>
        <v>-0.16752938563361233</v>
      </c>
      <c r="L669" s="23" t="s">
        <v>227</v>
      </c>
      <c r="M669" s="23" t="s">
        <v>228</v>
      </c>
      <c r="N669" s="9" t="s">
        <v>231</v>
      </c>
    </row>
    <row r="670" spans="1:18" x14ac:dyDescent="0.4">
      <c r="A670">
        <v>42</v>
      </c>
      <c r="B670" t="s">
        <v>161</v>
      </c>
      <c r="D670">
        <v>8.99</v>
      </c>
      <c r="E670">
        <v>218.642</v>
      </c>
      <c r="F670">
        <v>2454.7800000000002</v>
      </c>
      <c r="G670">
        <v>6.4260000000000002</v>
      </c>
      <c r="H670">
        <f t="shared" si="219"/>
        <v>8.9067859441579272E-2</v>
      </c>
      <c r="I670">
        <f t="shared" si="220"/>
        <v>0.15929158252485467</v>
      </c>
      <c r="J670">
        <f>(I670-IF(I636&gt;0,I636,0))</f>
        <v>-0.43008365783210922</v>
      </c>
      <c r="K670">
        <f t="shared" si="221"/>
        <v>-0.44197685315332602</v>
      </c>
      <c r="L670">
        <f>AVERAGE(K670:K672)</f>
        <v>-0.5634406003117477</v>
      </c>
      <c r="M670">
        <f>STDEV(K670:K672)</f>
        <v>0.10936662665981742</v>
      </c>
      <c r="N670" t="str">
        <f>_xlfn.CONCAT(ROUND(L670,1)," ± ",ROUND(M670,1))</f>
        <v>-0.6 ± 0.1</v>
      </c>
    </row>
    <row r="671" spans="1:18" x14ac:dyDescent="0.4">
      <c r="A671">
        <v>43</v>
      </c>
      <c r="B671" t="s">
        <v>160</v>
      </c>
      <c r="D671">
        <v>8.98</v>
      </c>
      <c r="E671">
        <v>114.41</v>
      </c>
      <c r="F671">
        <v>2046.8050000000001</v>
      </c>
      <c r="G671">
        <v>2.3759999999999999</v>
      </c>
      <c r="H671">
        <f t="shared" si="219"/>
        <v>5.5896873419793283E-2</v>
      </c>
      <c r="I671">
        <f t="shared" si="220"/>
        <v>-3.6683177127353493E-2</v>
      </c>
      <c r="J671">
        <f>(I671-IF(I636&gt;0,I636,0))</f>
        <v>-0.62605841748431734</v>
      </c>
      <c r="K671">
        <f t="shared" si="221"/>
        <v>-0.59423958860363191</v>
      </c>
    </row>
    <row r="672" spans="1:18" x14ac:dyDescent="0.4">
      <c r="A672">
        <v>44</v>
      </c>
      <c r="B672" t="s">
        <v>159</v>
      </c>
      <c r="D672">
        <v>9.01</v>
      </c>
      <c r="E672">
        <v>116.136</v>
      </c>
      <c r="F672">
        <v>1963.7070000000001</v>
      </c>
      <c r="G672">
        <v>2.899</v>
      </c>
      <c r="H672">
        <f t="shared" si="219"/>
        <v>5.9141205892732467E-2</v>
      </c>
      <c r="I672">
        <f t="shared" si="220"/>
        <v>-1.7515604713361152E-2</v>
      </c>
      <c r="J672">
        <f>(I672-IF(I636&gt;0,I636,0))</f>
        <v>-0.60689084507032498</v>
      </c>
      <c r="K672">
        <f t="shared" si="221"/>
        <v>-0.65410535917828494</v>
      </c>
      <c r="L672" s="23"/>
      <c r="M672" s="23"/>
      <c r="N672" s="9"/>
    </row>
    <row r="673" spans="1:18" x14ac:dyDescent="0.4">
      <c r="A673">
        <v>45</v>
      </c>
      <c r="B673" t="s">
        <v>22</v>
      </c>
      <c r="L673" s="23" t="s">
        <v>227</v>
      </c>
      <c r="M673" s="23" t="s">
        <v>228</v>
      </c>
      <c r="N673" s="9" t="s">
        <v>231</v>
      </c>
    </row>
    <row r="674" spans="1:18" x14ac:dyDescent="0.4">
      <c r="A674">
        <v>46</v>
      </c>
      <c r="B674" t="s">
        <v>158</v>
      </c>
      <c r="D674">
        <v>9.0399999999999991</v>
      </c>
      <c r="E674">
        <v>62.140999999999998</v>
      </c>
      <c r="F674">
        <v>2063.1590000000001</v>
      </c>
      <c r="G674">
        <v>1.8129999999999999</v>
      </c>
      <c r="H674">
        <f t="shared" ref="H674:H676" si="222">E674/F674</f>
        <v>3.011934610953397E-2</v>
      </c>
      <c r="I674">
        <f t="shared" si="220"/>
        <v>-0.18897725472089938</v>
      </c>
      <c r="J674">
        <f>(I674-IF(I636&gt;0,I636,0))</f>
        <v>-0.7783524950778633</v>
      </c>
      <c r="K674">
        <f>J674/R655*1.1</f>
        <v>-0.75842656088727944</v>
      </c>
      <c r="L674">
        <f>AVERAGE(K674:K676)</f>
        <v>-0.47014632021285885</v>
      </c>
      <c r="M674">
        <f>STDEV(K675:K676)</f>
        <v>5.9133747497273931E-2</v>
      </c>
      <c r="N674" t="str">
        <f>_xlfn.CONCAT(ROUND(L674,1)," ± ",ROUND(M674,1))</f>
        <v>-0.5 ± 0.1</v>
      </c>
    </row>
    <row r="675" spans="1:18" x14ac:dyDescent="0.4">
      <c r="A675">
        <v>47</v>
      </c>
      <c r="B675" t="s">
        <v>157</v>
      </c>
      <c r="D675">
        <v>9.08</v>
      </c>
      <c r="E675">
        <v>160.32300000000001</v>
      </c>
      <c r="F675">
        <v>1701.403</v>
      </c>
      <c r="G675">
        <v>3.2040000000000002</v>
      </c>
      <c r="H675">
        <f t="shared" si="222"/>
        <v>9.4229879693405974E-2</v>
      </c>
      <c r="I675">
        <f t="shared" si="220"/>
        <v>0.18978888753433359</v>
      </c>
      <c r="J675">
        <f>(I675-IF(I636&gt;0,I636,0))</f>
        <v>-0.39958635282263028</v>
      </c>
      <c r="K675">
        <f t="shared" ref="K675:K676" si="223">J675/R656*1.1</f>
        <v>-0.36782007372794417</v>
      </c>
    </row>
    <row r="676" spans="1:18" x14ac:dyDescent="0.4">
      <c r="A676">
        <v>48</v>
      </c>
      <c r="B676" t="s">
        <v>156</v>
      </c>
      <c r="D676">
        <v>8.99</v>
      </c>
      <c r="E676">
        <v>212.529</v>
      </c>
      <c r="F676">
        <v>1921.069</v>
      </c>
      <c r="G676">
        <v>5.64</v>
      </c>
      <c r="H676">
        <f t="shared" si="222"/>
        <v>0.1106305916133153</v>
      </c>
      <c r="I676">
        <f t="shared" si="220"/>
        <v>0.28668457747609077</v>
      </c>
      <c r="J676">
        <f>(I676-IF(I636&gt;0,I636,0))</f>
        <v>-0.3026906628808731</v>
      </c>
      <c r="K676">
        <f t="shared" si="223"/>
        <v>-0.28419232602335304</v>
      </c>
      <c r="L676" s="23"/>
      <c r="M676" s="23"/>
      <c r="N676" s="9"/>
    </row>
    <row r="678" spans="1:18" x14ac:dyDescent="0.4">
      <c r="A678" s="15" t="s">
        <v>51</v>
      </c>
      <c r="B678" s="15"/>
    </row>
    <row r="679" spans="1:18" x14ac:dyDescent="0.4">
      <c r="I679" t="s">
        <v>216</v>
      </c>
      <c r="Q679" t="s">
        <v>191</v>
      </c>
      <c r="R679" t="s">
        <v>192</v>
      </c>
    </row>
    <row r="680" spans="1:18" x14ac:dyDescent="0.4">
      <c r="B680" t="s">
        <v>3</v>
      </c>
      <c r="C680" t="s">
        <v>4</v>
      </c>
      <c r="D680" t="s">
        <v>5</v>
      </c>
      <c r="E680" t="s">
        <v>6</v>
      </c>
      <c r="F680" t="s">
        <v>7</v>
      </c>
      <c r="G680" t="s">
        <v>8</v>
      </c>
      <c r="H680" t="s">
        <v>217</v>
      </c>
      <c r="I680" cm="1">
        <f t="array" ref="I680:J684">LINEST(H681:H687,C681:C687,1,1)</f>
        <v>2.5374378815314125</v>
      </c>
      <c r="J680">
        <v>5.9283939228862437E-3</v>
      </c>
      <c r="L680" s="20" t="s">
        <v>218</v>
      </c>
      <c r="Q680" t="s">
        <v>27</v>
      </c>
      <c r="R680">
        <v>1.0846</v>
      </c>
    </row>
    <row r="681" spans="1:18" x14ac:dyDescent="0.4">
      <c r="A681">
        <v>1</v>
      </c>
      <c r="B681" t="s">
        <v>12</v>
      </c>
      <c r="C681">
        <v>0</v>
      </c>
      <c r="D681">
        <v>8.08</v>
      </c>
      <c r="E681">
        <v>239.857</v>
      </c>
      <c r="F681">
        <v>2771.78</v>
      </c>
      <c r="G681">
        <v>160.37100000000001</v>
      </c>
      <c r="H681">
        <f>E681/F681</f>
        <v>8.653536716478219E-2</v>
      </c>
      <c r="I681">
        <v>4.7661531306027259E-2</v>
      </c>
      <c r="J681">
        <v>0.4046948774329216</v>
      </c>
      <c r="K681" t="s">
        <v>219</v>
      </c>
      <c r="L681" s="21">
        <f>IF(G684&gt;3,C684,IF(G685&gt;3,C685,IF(G686&gt;3,C686,IF(G687&gt;3,C687,C688))))</f>
        <v>0.8</v>
      </c>
      <c r="Q681" t="s">
        <v>28</v>
      </c>
      <c r="R681">
        <v>1.0726</v>
      </c>
    </row>
    <row r="682" spans="1:18" x14ac:dyDescent="0.4">
      <c r="A682">
        <v>2</v>
      </c>
      <c r="B682" t="s">
        <v>14</v>
      </c>
      <c r="C682">
        <v>0.04</v>
      </c>
      <c r="D682">
        <v>8.1199999999999992</v>
      </c>
      <c r="E682">
        <v>1839.7170000000001</v>
      </c>
      <c r="F682">
        <v>2613.6779999999999</v>
      </c>
      <c r="G682">
        <v>2499.08</v>
      </c>
      <c r="H682">
        <f t="shared" ref="H682:H688" si="224">E682/F682</f>
        <v>0.70388050861659324</v>
      </c>
      <c r="I682">
        <v>0.99823903915555667</v>
      </c>
      <c r="J682">
        <v>0.89004997017212939</v>
      </c>
      <c r="K682" t="s">
        <v>220</v>
      </c>
      <c r="L682" s="22">
        <f>IF(G684&gt;10,C684,IF(G685&gt;10,C685,IF(G686&gt;10,C686,IF(G687&gt;10,C687,C688))))</f>
        <v>0.8</v>
      </c>
      <c r="Q682" t="s">
        <v>29</v>
      </c>
      <c r="R682">
        <v>1.1534</v>
      </c>
    </row>
    <row r="683" spans="1:18" x14ac:dyDescent="0.4">
      <c r="A683">
        <v>3</v>
      </c>
      <c r="B683" t="s">
        <v>15</v>
      </c>
      <c r="C683">
        <v>0.2</v>
      </c>
      <c r="D683">
        <v>8.1300000000000008</v>
      </c>
      <c r="E683">
        <v>1891.586</v>
      </c>
      <c r="F683">
        <v>2704.4110000000001</v>
      </c>
      <c r="G683">
        <v>179.95400000000001</v>
      </c>
      <c r="H683">
        <f t="shared" si="224"/>
        <v>0.69944472197458152</v>
      </c>
      <c r="I683">
        <v>2834.3589873263659</v>
      </c>
      <c r="J683">
        <v>5</v>
      </c>
      <c r="Q683" t="s">
        <v>182</v>
      </c>
      <c r="R683">
        <v>1.0266999999999999</v>
      </c>
    </row>
    <row r="684" spans="1:18" x14ac:dyDescent="0.4">
      <c r="A684">
        <v>4</v>
      </c>
      <c r="B684" t="s">
        <v>17</v>
      </c>
      <c r="C684">
        <v>0.8</v>
      </c>
      <c r="D684">
        <v>8.14</v>
      </c>
      <c r="E684">
        <v>6963.0739999999996</v>
      </c>
      <c r="F684">
        <v>2633.712</v>
      </c>
      <c r="G684">
        <v>359.37400000000002</v>
      </c>
      <c r="H684">
        <f t="shared" si="224"/>
        <v>2.6438251410936351</v>
      </c>
      <c r="I684">
        <v>2245.3478684021825</v>
      </c>
      <c r="J684">
        <v>3.9609447470170425</v>
      </c>
      <c r="Q684" t="s">
        <v>181</v>
      </c>
      <c r="R684">
        <v>1.1480999999999999</v>
      </c>
    </row>
    <row r="685" spans="1:18" x14ac:dyDescent="0.4">
      <c r="A685">
        <v>5</v>
      </c>
      <c r="B685" t="s">
        <v>18</v>
      </c>
      <c r="C685">
        <v>2</v>
      </c>
      <c r="D685">
        <v>8.16</v>
      </c>
      <c r="E685">
        <v>11892.697</v>
      </c>
      <c r="F685">
        <v>2798.0030000000002</v>
      </c>
      <c r="G685">
        <v>469.113</v>
      </c>
      <c r="H685">
        <f t="shared" si="224"/>
        <v>4.2504232482953022</v>
      </c>
      <c r="Q685" t="s">
        <v>180</v>
      </c>
      <c r="R685">
        <v>1.0402</v>
      </c>
    </row>
    <row r="686" spans="1:18" x14ac:dyDescent="0.4">
      <c r="A686">
        <v>6</v>
      </c>
      <c r="B686" t="s">
        <v>19</v>
      </c>
      <c r="C686">
        <v>10</v>
      </c>
      <c r="D686">
        <v>7.97</v>
      </c>
      <c r="E686">
        <v>55391.828000000001</v>
      </c>
      <c r="F686">
        <v>2309.1799999999998</v>
      </c>
      <c r="G686">
        <v>2664.7420000000002</v>
      </c>
      <c r="H686">
        <f t="shared" si="224"/>
        <v>23.987661420937304</v>
      </c>
      <c r="Q686" t="s">
        <v>179</v>
      </c>
      <c r="R686">
        <v>1.127</v>
      </c>
    </row>
    <row r="687" spans="1:18" x14ac:dyDescent="0.4">
      <c r="A687">
        <v>7</v>
      </c>
      <c r="B687" t="s">
        <v>20</v>
      </c>
      <c r="C687">
        <v>20</v>
      </c>
      <c r="D687">
        <v>8.0500000000000007</v>
      </c>
      <c r="E687">
        <v>106763.656</v>
      </c>
      <c r="F687">
        <v>2072.8119999999999</v>
      </c>
      <c r="G687">
        <v>2092.7820000000002</v>
      </c>
      <c r="H687">
        <f t="shared" si="224"/>
        <v>51.506675955175872</v>
      </c>
      <c r="I687" s="23" t="s">
        <v>221</v>
      </c>
      <c r="J687" s="23" t="s">
        <v>222</v>
      </c>
      <c r="K687" s="9"/>
      <c r="O687" s="24" t="s">
        <v>223</v>
      </c>
      <c r="Q687" t="s">
        <v>178</v>
      </c>
      <c r="R687">
        <v>1.1153999999999999</v>
      </c>
    </row>
    <row r="688" spans="1:18" x14ac:dyDescent="0.4">
      <c r="A688">
        <v>8</v>
      </c>
      <c r="B688" t="s">
        <v>21</v>
      </c>
      <c r="C688">
        <v>40</v>
      </c>
      <c r="D688">
        <v>8.11</v>
      </c>
      <c r="E688">
        <v>213814.641</v>
      </c>
      <c r="F688">
        <v>1703.3009999999999</v>
      </c>
      <c r="G688">
        <v>3625.3980000000001</v>
      </c>
      <c r="H688">
        <f t="shared" si="224"/>
        <v>125.52956934798959</v>
      </c>
      <c r="I688">
        <f>AVERAGE(I691:I693)</f>
        <v>3.8586478177487088E-2</v>
      </c>
      <c r="J688">
        <v>22</v>
      </c>
      <c r="Q688" t="s">
        <v>177</v>
      </c>
      <c r="R688">
        <v>1.1711</v>
      </c>
    </row>
    <row r="689" spans="1:18" x14ac:dyDescent="0.4">
      <c r="A689">
        <v>9</v>
      </c>
      <c r="B689" t="s">
        <v>22</v>
      </c>
      <c r="D689">
        <v>8.15</v>
      </c>
      <c r="E689">
        <v>299.351</v>
      </c>
      <c r="G689">
        <v>36.877000000000002</v>
      </c>
      <c r="I689" s="23" t="s">
        <v>224</v>
      </c>
      <c r="J689" s="9" t="s">
        <v>225</v>
      </c>
      <c r="K689" s="9" t="s">
        <v>226</v>
      </c>
      <c r="Q689" t="s">
        <v>176</v>
      </c>
      <c r="R689">
        <v>1.0931999999999999</v>
      </c>
    </row>
    <row r="690" spans="1:18" x14ac:dyDescent="0.4">
      <c r="A690">
        <v>10</v>
      </c>
      <c r="B690" t="s">
        <v>22</v>
      </c>
      <c r="D690">
        <v>8.15</v>
      </c>
      <c r="E690">
        <v>293.363</v>
      </c>
      <c r="G690">
        <v>11.946999999999999</v>
      </c>
      <c r="L690" s="23" t="s">
        <v>227</v>
      </c>
      <c r="M690" s="23" t="s">
        <v>228</v>
      </c>
      <c r="N690" s="9" t="s">
        <v>231</v>
      </c>
      <c r="O690" s="9"/>
      <c r="P690" s="9"/>
      <c r="Q690" t="s">
        <v>175</v>
      </c>
      <c r="R690">
        <v>1.1499999999999999</v>
      </c>
    </row>
    <row r="691" spans="1:18" x14ac:dyDescent="0.4">
      <c r="A691">
        <v>11</v>
      </c>
      <c r="B691" t="s">
        <v>24</v>
      </c>
      <c r="D691">
        <v>8.19</v>
      </c>
      <c r="E691">
        <v>196.756</v>
      </c>
      <c r="F691">
        <v>802.61800000000005</v>
      </c>
      <c r="G691">
        <v>2206</v>
      </c>
      <c r="H691">
        <f>E691/F691</f>
        <v>0.2451427702842448</v>
      </c>
      <c r="I691">
        <f>((H691-$J$680)/$I$680)</f>
        <v>9.4273983257862543E-2</v>
      </c>
      <c r="J691">
        <f>(I691-IF(I688&gt;0,I688,0))</f>
        <v>5.5687505080375455E-2</v>
      </c>
      <c r="K691">
        <f>J691*1.1</f>
        <v>6.1256255588413008E-2</v>
      </c>
      <c r="L691">
        <f>AVERAGE(K691:K693)</f>
        <v>0</v>
      </c>
      <c r="M691">
        <f>STDEV(K692:K693)</f>
        <v>1.4486736119287245E-2</v>
      </c>
      <c r="N691" t="str">
        <f>_xlfn.CONCAT(ROUND(L691,1)," ± ",ROUND(M691,1))</f>
        <v>0 ± 0</v>
      </c>
      <c r="Q691" t="s">
        <v>174</v>
      </c>
      <c r="R691">
        <v>1.0482</v>
      </c>
    </row>
    <row r="692" spans="1:18" x14ac:dyDescent="0.4">
      <c r="A692">
        <v>12</v>
      </c>
      <c r="B692" t="s">
        <v>25</v>
      </c>
      <c r="D692">
        <v>8.02</v>
      </c>
      <c r="E692">
        <v>9.9329999999999998</v>
      </c>
      <c r="F692">
        <v>1039.268</v>
      </c>
      <c r="G692">
        <v>171</v>
      </c>
      <c r="H692">
        <f t="shared" ref="H692:H696" si="225">E692/F692</f>
        <v>9.5576886808792332E-3</v>
      </c>
      <c r="I692">
        <f t="shared" ref="I692:I696" si="226">((H692-$J$680)/$I$680)</f>
        <v>1.4302989580192646E-3</v>
      </c>
      <c r="J692">
        <f>(I692-IF(I688&gt;0,I688,0))</f>
        <v>-3.7156179219467823E-2</v>
      </c>
      <c r="K692">
        <f>J692*1.1</f>
        <v>-4.0871797141414611E-2</v>
      </c>
      <c r="Q692" t="s">
        <v>173</v>
      </c>
      <c r="R692">
        <v>1.1053999999999999</v>
      </c>
    </row>
    <row r="693" spans="1:18" x14ac:dyDescent="0.4">
      <c r="A693">
        <v>13</v>
      </c>
      <c r="B693" t="s">
        <v>26</v>
      </c>
      <c r="D693">
        <v>8.18</v>
      </c>
      <c r="E693">
        <v>57.143000000000001</v>
      </c>
      <c r="F693">
        <v>1005.736</v>
      </c>
      <c r="G693">
        <v>611</v>
      </c>
      <c r="H693">
        <f t="shared" si="225"/>
        <v>5.6817097130857405E-2</v>
      </c>
      <c r="I693">
        <f t="shared" si="226"/>
        <v>2.005515231657945E-2</v>
      </c>
      <c r="J693">
        <f>(I693-IF(I688&gt;0,I688,0))</f>
        <v>-1.8531325860907638E-2</v>
      </c>
      <c r="K693" s="30">
        <f>J693*1.1</f>
        <v>-2.0384458446998405E-2</v>
      </c>
      <c r="L693" s="25" t="s">
        <v>227</v>
      </c>
      <c r="M693" s="25" t="s">
        <v>228</v>
      </c>
      <c r="N693" s="26" t="s">
        <v>229</v>
      </c>
      <c r="O693" s="26" t="s">
        <v>230</v>
      </c>
      <c r="P693" s="26" t="s">
        <v>231</v>
      </c>
      <c r="Q693" t="s">
        <v>172</v>
      </c>
      <c r="R693" s="10">
        <v>1.0463</v>
      </c>
    </row>
    <row r="694" spans="1:18" x14ac:dyDescent="0.4">
      <c r="A694">
        <v>14</v>
      </c>
      <c r="B694" t="s">
        <v>27</v>
      </c>
      <c r="D694">
        <v>8.23</v>
      </c>
      <c r="E694">
        <v>47035.476999999999</v>
      </c>
      <c r="F694">
        <v>860.02</v>
      </c>
      <c r="G694">
        <v>918.95899999999995</v>
      </c>
      <c r="H694">
        <f t="shared" si="225"/>
        <v>54.691143229227229</v>
      </c>
      <c r="I694">
        <f t="shared" si="226"/>
        <v>21.551351161471718</v>
      </c>
      <c r="J694">
        <f>(I694-IF(I688&gt;0,I688,0))</f>
        <v>21.512764683294233</v>
      </c>
      <c r="K694">
        <f>J694/R680*1.1</f>
        <v>21.818219759933303</v>
      </c>
      <c r="L694" s="27">
        <f>AVERAGE(K694:K696)</f>
        <v>19.081092548511489</v>
      </c>
      <c r="M694" s="27">
        <f>STDEV(K694:K696)</f>
        <v>2.6562094757906047</v>
      </c>
      <c r="N694" s="28">
        <f>L694/J688*100</f>
        <v>86.732238856870396</v>
      </c>
      <c r="O694" s="29">
        <f>M694/J691*100</f>
        <v>4769.8482306880469</v>
      </c>
      <c r="P694" s="29" t="str">
        <f>_xlfn.CONCAT(ROUND(N694,1)," ± ",ROUND(O694,1))</f>
        <v>86.7 ± 4769.8</v>
      </c>
      <c r="Q694" t="s">
        <v>171</v>
      </c>
      <c r="R694">
        <v>1.1154999999999999</v>
      </c>
    </row>
    <row r="695" spans="1:18" x14ac:dyDescent="0.4">
      <c r="A695">
        <v>15</v>
      </c>
      <c r="B695" t="s">
        <v>28</v>
      </c>
      <c r="D695">
        <v>8.25</v>
      </c>
      <c r="E695">
        <v>49369.875</v>
      </c>
      <c r="F695">
        <v>1205.2239999999999</v>
      </c>
      <c r="G695">
        <v>1856.405</v>
      </c>
      <c r="H695">
        <f t="shared" si="225"/>
        <v>40.963235879803257</v>
      </c>
      <c r="I695">
        <f t="shared" si="226"/>
        <v>16.141205971576937</v>
      </c>
      <c r="J695">
        <f>(I695-IF(I688&gt;0,I688,0))</f>
        <v>16.102619493399452</v>
      </c>
      <c r="K695">
        <f>J695/R681*1.1</f>
        <v>16.513967408856423</v>
      </c>
      <c r="Q695" t="s">
        <v>170</v>
      </c>
      <c r="R695">
        <v>1.0873999999999999</v>
      </c>
    </row>
    <row r="696" spans="1:18" x14ac:dyDescent="0.4">
      <c r="A696">
        <v>16</v>
      </c>
      <c r="B696" t="s">
        <v>29</v>
      </c>
      <c r="D696">
        <v>8.25</v>
      </c>
      <c r="E696">
        <v>48088.828000000001</v>
      </c>
      <c r="F696">
        <v>953.78300000000002</v>
      </c>
      <c r="G696">
        <v>3033.5770000000002</v>
      </c>
      <c r="H696">
        <f t="shared" si="225"/>
        <v>50.419045002898983</v>
      </c>
      <c r="I696">
        <f t="shared" si="226"/>
        <v>19.867724438066013</v>
      </c>
      <c r="J696">
        <f>(I696-IF(I688&gt;0,I688,0))</f>
        <v>19.829137959888527</v>
      </c>
      <c r="K696" s="30">
        <f>J696/R682*1.1</f>
        <v>18.911090476744739</v>
      </c>
      <c r="Q696" t="s">
        <v>169</v>
      </c>
      <c r="R696">
        <v>1.0898000000000001</v>
      </c>
    </row>
    <row r="697" spans="1:18" x14ac:dyDescent="0.4">
      <c r="A697">
        <v>17</v>
      </c>
      <c r="B697" t="s">
        <v>22</v>
      </c>
      <c r="L697" s="23" t="s">
        <v>227</v>
      </c>
      <c r="M697" s="23" t="s">
        <v>228</v>
      </c>
      <c r="N697" s="9" t="s">
        <v>231</v>
      </c>
      <c r="Q697" t="s">
        <v>168</v>
      </c>
      <c r="R697">
        <v>1.0536000000000001</v>
      </c>
    </row>
    <row r="698" spans="1:18" x14ac:dyDescent="0.4">
      <c r="A698">
        <v>18</v>
      </c>
      <c r="B698" t="s">
        <v>182</v>
      </c>
      <c r="D698">
        <v>8.3000000000000007</v>
      </c>
      <c r="E698">
        <v>52.895000000000003</v>
      </c>
      <c r="F698">
        <v>1575.2460000000001</v>
      </c>
      <c r="G698">
        <v>4.665</v>
      </c>
      <c r="H698">
        <f>E698/F698</f>
        <v>3.3578882282513337E-2</v>
      </c>
      <c r="I698">
        <f>((H698-$J$680)/$I$680)</f>
        <v>1.0897010941973985E-2</v>
      </c>
      <c r="J698">
        <f>(I698-IF(I688&gt;0,I688,0))</f>
        <v>-2.7689467235513104E-2</v>
      </c>
      <c r="K698">
        <f t="shared" ref="K698:K703" si="227">J698/R683*1.1</f>
        <v>-2.9666323131454581E-2</v>
      </c>
      <c r="L698">
        <f>AVERAGE(K698:K700)</f>
        <v>-2.7354521793476177E-2</v>
      </c>
      <c r="M698">
        <f>STDEV(K699:K700)</f>
        <v>8.2931670300961813E-3</v>
      </c>
      <c r="N698" t="str">
        <f>_xlfn.CONCAT(ROUND(L698,1)," ± ",ROUND(M698,1))</f>
        <v>0 ± 0</v>
      </c>
      <c r="Q698" t="s">
        <v>167</v>
      </c>
      <c r="R698" s="10">
        <v>1.1217999999999999</v>
      </c>
    </row>
    <row r="699" spans="1:18" x14ac:dyDescent="0.4">
      <c r="A699">
        <v>19</v>
      </c>
      <c r="B699" t="s">
        <v>181</v>
      </c>
      <c r="D699">
        <v>8.25</v>
      </c>
      <c r="E699">
        <v>77.521000000000001</v>
      </c>
      <c r="F699">
        <v>1550.8689999999999</v>
      </c>
      <c r="G699">
        <v>4.0880000000000001</v>
      </c>
      <c r="H699">
        <f t="shared" ref="H699:H703" si="228">E699/F699</f>
        <v>4.9985524244794376E-2</v>
      </c>
      <c r="I699">
        <f t="shared" ref="I699:I703" si="229">((H699-$J$680)/$I$680)</f>
        <v>1.7362840935959568E-2</v>
      </c>
      <c r="J699">
        <f>(I699-IF(I688&gt;0,I688,0))</f>
        <v>-2.122363724152752E-2</v>
      </c>
      <c r="K699">
        <f t="shared" si="227"/>
        <v>-2.0334466479993273E-2</v>
      </c>
      <c r="Q699" t="s">
        <v>166</v>
      </c>
      <c r="R699">
        <v>1.198</v>
      </c>
    </row>
    <row r="700" spans="1:18" x14ac:dyDescent="0.4">
      <c r="A700">
        <v>20</v>
      </c>
      <c r="B700" t="s">
        <v>180</v>
      </c>
      <c r="D700">
        <v>8.27</v>
      </c>
      <c r="E700">
        <v>31.312999999999999</v>
      </c>
      <c r="F700">
        <v>1163.846</v>
      </c>
      <c r="G700">
        <v>3.488</v>
      </c>
      <c r="H700">
        <f t="shared" si="228"/>
        <v>2.6904762313914383E-2</v>
      </c>
      <c r="I700">
        <f t="shared" si="229"/>
        <v>8.2667514912200864E-3</v>
      </c>
      <c r="J700">
        <f>(I700-IF(I688&gt;0,I688,0))</f>
        <v>-3.0319726686267E-2</v>
      </c>
      <c r="K700">
        <f t="shared" si="227"/>
        <v>-3.2062775768980679E-2</v>
      </c>
      <c r="L700" s="23" t="s">
        <v>227</v>
      </c>
      <c r="M700" s="23" t="s">
        <v>228</v>
      </c>
      <c r="N700" s="9" t="s">
        <v>231</v>
      </c>
      <c r="Q700" t="s">
        <v>165</v>
      </c>
      <c r="R700">
        <v>1.1537999999999999</v>
      </c>
    </row>
    <row r="701" spans="1:18" x14ac:dyDescent="0.4">
      <c r="A701">
        <v>21</v>
      </c>
      <c r="B701" t="s">
        <v>179</v>
      </c>
      <c r="D701">
        <v>9.0299999999999994</v>
      </c>
      <c r="E701">
        <v>10.385999999999999</v>
      </c>
      <c r="F701">
        <v>1084.067</v>
      </c>
      <c r="G701">
        <v>124</v>
      </c>
      <c r="H701">
        <f t="shared" si="228"/>
        <v>9.5805886536533252E-3</v>
      </c>
      <c r="I701">
        <f t="shared" si="229"/>
        <v>1.4393237987614827E-3</v>
      </c>
      <c r="J701">
        <f>(I701-IF(I688&gt;0,I688,0))</f>
        <v>-3.7147154378725608E-2</v>
      </c>
      <c r="K701">
        <f t="shared" si="227"/>
        <v>-3.6257204806209559E-2</v>
      </c>
      <c r="L701">
        <f>AVERAGE(K701:K703)</f>
        <v>-3.6999459381403817E-2</v>
      </c>
      <c r="M701">
        <f>STDEV(K701:K703)</f>
        <v>8.0767085096552843E-4</v>
      </c>
      <c r="N701" t="str">
        <f>_xlfn.CONCAT(ROUND(L701,1)," ± ",ROUND(M701,1))</f>
        <v>0 ± 0</v>
      </c>
      <c r="Q701" t="s">
        <v>164</v>
      </c>
      <c r="R701">
        <v>1.1183000000000001</v>
      </c>
    </row>
    <row r="702" spans="1:18" x14ac:dyDescent="0.4">
      <c r="A702">
        <v>22</v>
      </c>
      <c r="B702" t="s">
        <v>178</v>
      </c>
      <c r="D702">
        <v>8.26</v>
      </c>
      <c r="E702">
        <v>6.7140000000000004</v>
      </c>
      <c r="F702">
        <v>1044.51</v>
      </c>
      <c r="G702">
        <v>71</v>
      </c>
      <c r="H702">
        <f t="shared" si="228"/>
        <v>6.427894419392826E-3</v>
      </c>
      <c r="I702">
        <f t="shared" si="229"/>
        <v>1.9685230528879795E-4</v>
      </c>
      <c r="J702">
        <f>(I702-IF(I688&gt;0,I688,0))</f>
        <v>-3.8389625872198289E-2</v>
      </c>
      <c r="K702">
        <f t="shared" si="227"/>
        <v>-3.7859591589939144E-2</v>
      </c>
      <c r="Q702" t="s">
        <v>163</v>
      </c>
      <c r="R702">
        <v>1.1448</v>
      </c>
    </row>
    <row r="703" spans="1:18" x14ac:dyDescent="0.4">
      <c r="A703">
        <v>23</v>
      </c>
      <c r="B703" t="s">
        <v>177</v>
      </c>
      <c r="D703">
        <v>8.27</v>
      </c>
      <c r="E703">
        <v>4.29</v>
      </c>
      <c r="F703">
        <v>1020.096</v>
      </c>
      <c r="G703">
        <v>71</v>
      </c>
      <c r="H703">
        <f t="shared" si="228"/>
        <v>4.205486542443064E-3</v>
      </c>
      <c r="I703">
        <f t="shared" si="229"/>
        <v>-6.7899489992770119E-4</v>
      </c>
      <c r="J703">
        <f>(I703-IF(I688&gt;0,I688,0))</f>
        <v>-3.9265473077414792E-2</v>
      </c>
      <c r="K703">
        <f t="shared" si="227"/>
        <v>-3.688158174806274E-2</v>
      </c>
      <c r="L703" s="23"/>
      <c r="M703" s="23"/>
      <c r="N703" s="9"/>
      <c r="Q703" t="s">
        <v>162</v>
      </c>
      <c r="R703">
        <v>1.0492999999999999</v>
      </c>
    </row>
    <row r="704" spans="1:18" x14ac:dyDescent="0.4">
      <c r="A704">
        <v>24</v>
      </c>
      <c r="B704" t="s">
        <v>22</v>
      </c>
      <c r="L704" s="23" t="s">
        <v>227</v>
      </c>
      <c r="M704" s="23" t="s">
        <v>228</v>
      </c>
      <c r="N704" s="9" t="s">
        <v>231</v>
      </c>
      <c r="Q704" t="s">
        <v>161</v>
      </c>
      <c r="R704">
        <v>1.0704</v>
      </c>
    </row>
    <row r="705" spans="1:18" x14ac:dyDescent="0.4">
      <c r="A705">
        <v>25</v>
      </c>
      <c r="B705" t="s">
        <v>176</v>
      </c>
      <c r="F705">
        <v>1051.3510000000001</v>
      </c>
      <c r="H705">
        <f>E705/F705</f>
        <v>0</v>
      </c>
      <c r="I705">
        <f>((H705-$J$680)/$I$680)</f>
        <v>-2.3363700707850618E-3</v>
      </c>
      <c r="J705">
        <f>(I705-IF(I688&gt;0,I688,0))</f>
        <v>-4.0922848248272151E-2</v>
      </c>
      <c r="K705">
        <f t="shared" ref="K705:K710" si="230">J705/R689*1.1</f>
        <v>-4.1177399444840258E-2</v>
      </c>
      <c r="L705">
        <f>AVERAGE(K705:K707)</f>
        <v>-3.9836278631037877E-2</v>
      </c>
      <c r="M705">
        <f>STDEV(K706:K707)</f>
        <v>1.9608973464846938E-4</v>
      </c>
      <c r="N705" t="str">
        <f>_xlfn.CONCAT(ROUND(L705,1)," ± ",ROUND(M705,1))</f>
        <v>0 ± 0</v>
      </c>
      <c r="Q705" t="s">
        <v>160</v>
      </c>
      <c r="R705">
        <v>1.1589</v>
      </c>
    </row>
    <row r="706" spans="1:18" x14ac:dyDescent="0.4">
      <c r="A706">
        <v>26</v>
      </c>
      <c r="B706" t="s">
        <v>175</v>
      </c>
      <c r="D706">
        <v>7.57</v>
      </c>
      <c r="E706">
        <v>0.32</v>
      </c>
      <c r="F706">
        <v>1035.1510000000001</v>
      </c>
      <c r="G706">
        <v>6</v>
      </c>
      <c r="H706">
        <f t="shared" ref="H706:H710" si="231">E706/F706</f>
        <v>3.0913364330421357E-4</v>
      </c>
      <c r="I706">
        <f t="shared" ref="I706:I710" si="232">((H706-$J$680)/$I$680)</f>
        <v>-2.214541022060668E-3</v>
      </c>
      <c r="J706">
        <f>(I706-IF(I688&gt;0,I688,0))</f>
        <v>-4.0801019199547754E-2</v>
      </c>
      <c r="K706">
        <f t="shared" si="230"/>
        <v>-3.9027061843045684E-2</v>
      </c>
      <c r="Q706" t="s">
        <v>159</v>
      </c>
      <c r="R706">
        <v>1.0206</v>
      </c>
    </row>
    <row r="707" spans="1:18" x14ac:dyDescent="0.4">
      <c r="A707">
        <v>27</v>
      </c>
      <c r="B707" t="s">
        <v>174</v>
      </c>
      <c r="D707">
        <v>8.26</v>
      </c>
      <c r="E707">
        <v>7.2450000000000001</v>
      </c>
      <c r="F707">
        <v>822.99</v>
      </c>
      <c r="G707">
        <v>90</v>
      </c>
      <c r="H707">
        <f t="shared" si="231"/>
        <v>8.8032661393212547E-3</v>
      </c>
      <c r="I707">
        <f t="shared" si="232"/>
        <v>1.1329823036692224E-3</v>
      </c>
      <c r="J707">
        <f>(I707-IF(I688&gt;0,I688,0))</f>
        <v>-3.7453495873817869E-2</v>
      </c>
      <c r="K707">
        <f t="shared" si="230"/>
        <v>-3.930437460522769E-2</v>
      </c>
      <c r="L707" s="23" t="s">
        <v>227</v>
      </c>
      <c r="M707" s="23" t="s">
        <v>228</v>
      </c>
      <c r="N707" s="9" t="s">
        <v>231</v>
      </c>
      <c r="Q707" t="s">
        <v>158</v>
      </c>
      <c r="R707">
        <v>1.1289</v>
      </c>
    </row>
    <row r="708" spans="1:18" x14ac:dyDescent="0.4">
      <c r="A708">
        <v>28</v>
      </c>
      <c r="B708" t="s">
        <v>173</v>
      </c>
      <c r="F708">
        <v>985.01700000000005</v>
      </c>
      <c r="H708">
        <f t="shared" si="231"/>
        <v>0</v>
      </c>
      <c r="I708">
        <f t="shared" si="232"/>
        <v>-2.3363700707850618E-3</v>
      </c>
      <c r="J708">
        <f>(I708-IF(I688&gt;0,I688,0))</f>
        <v>-4.0922848248272151E-2</v>
      </c>
      <c r="K708">
        <f t="shared" si="230"/>
        <v>-4.0722935655056428E-2</v>
      </c>
      <c r="L708">
        <f>AVERAGE(K708:K710)</f>
        <v>-3.9365031897431707E-2</v>
      </c>
      <c r="M708">
        <f>STDEV(K708:K710)</f>
        <v>1.9570095265329817E-3</v>
      </c>
      <c r="N708" t="str">
        <f>_xlfn.CONCAT(ROUND(L708,1)," ± ",ROUND(M708,1))</f>
        <v>0 ± 0</v>
      </c>
      <c r="Q708" t="s">
        <v>157</v>
      </c>
      <c r="R708">
        <v>1.1950000000000001</v>
      </c>
    </row>
    <row r="709" spans="1:18" x14ac:dyDescent="0.4">
      <c r="A709">
        <v>29</v>
      </c>
      <c r="B709" t="s">
        <v>172</v>
      </c>
      <c r="D709">
        <v>8.6</v>
      </c>
      <c r="E709">
        <v>14.590999999999999</v>
      </c>
      <c r="F709">
        <v>1024.4110000000001</v>
      </c>
      <c r="G709">
        <v>205</v>
      </c>
      <c r="H709">
        <f t="shared" si="231"/>
        <v>1.424330664157257E-2</v>
      </c>
      <c r="I709">
        <f t="shared" si="232"/>
        <v>3.2768931130121109E-3</v>
      </c>
      <c r="J709">
        <f>(I709-IF(I688&gt;0,I688,0))</f>
        <v>-3.5309585064474978E-2</v>
      </c>
      <c r="K709">
        <f t="shared" si="230"/>
        <v>-3.7121804043699212E-2</v>
      </c>
      <c r="Q709" t="s">
        <v>156</v>
      </c>
      <c r="R709">
        <v>1.1716</v>
      </c>
    </row>
    <row r="710" spans="1:18" x14ac:dyDescent="0.4">
      <c r="A710">
        <v>30</v>
      </c>
      <c r="B710" t="s">
        <v>171</v>
      </c>
      <c r="D710">
        <v>8.18</v>
      </c>
      <c r="E710">
        <v>0.35099999999999998</v>
      </c>
      <c r="F710">
        <v>1313.31</v>
      </c>
      <c r="G710">
        <v>6</v>
      </c>
      <c r="H710">
        <f t="shared" si="231"/>
        <v>2.672636315873632E-4</v>
      </c>
      <c r="I710">
        <f t="shared" si="232"/>
        <v>-2.2310419232340912E-3</v>
      </c>
      <c r="J710">
        <f>(I710-IF(I688&gt;0,I688,0))</f>
        <v>-4.0817520100721177E-2</v>
      </c>
      <c r="K710">
        <f t="shared" si="230"/>
        <v>-4.0250355993539488E-2</v>
      </c>
      <c r="L710" s="23"/>
      <c r="M710" s="23"/>
      <c r="N710" s="9"/>
    </row>
    <row r="711" spans="1:18" x14ac:dyDescent="0.4">
      <c r="A711">
        <v>31</v>
      </c>
      <c r="B711" t="s">
        <v>22</v>
      </c>
      <c r="D711">
        <v>8.18</v>
      </c>
      <c r="E711">
        <v>218.73699999999999</v>
      </c>
      <c r="G711">
        <v>14.401999999999999</v>
      </c>
      <c r="L711" s="23" t="s">
        <v>227</v>
      </c>
      <c r="M711" s="23" t="s">
        <v>228</v>
      </c>
      <c r="N711" s="9" t="s">
        <v>231</v>
      </c>
    </row>
    <row r="712" spans="1:18" x14ac:dyDescent="0.4">
      <c r="A712">
        <v>32</v>
      </c>
      <c r="B712" t="s">
        <v>170</v>
      </c>
      <c r="D712">
        <v>8.2100000000000009</v>
      </c>
      <c r="E712">
        <v>1.462</v>
      </c>
      <c r="F712">
        <v>1115.547</v>
      </c>
      <c r="G712">
        <v>24</v>
      </c>
      <c r="H712">
        <f>E712/F712</f>
        <v>1.3105678200918472E-3</v>
      </c>
      <c r="I712">
        <f>((H712-$J$680)/$I$680)</f>
        <v>-1.8198774978512629E-3</v>
      </c>
      <c r="J712">
        <f>(I712-IF(I688&gt;0,I688,0))</f>
        <v>-4.0406355675338353E-2</v>
      </c>
      <c r="K712">
        <f>J712/R695*1.1</f>
        <v>-4.0874555124951438E-2</v>
      </c>
      <c r="L712">
        <f>AVERAGE(K712:K714)</f>
        <v>-3.2112678289261787E-2</v>
      </c>
      <c r="M712">
        <f>STDEV(K713:K714)</f>
        <v>1.9460313485778657E-2</v>
      </c>
      <c r="N712" t="str">
        <f>_xlfn.CONCAT(ROUND(L712,1)," ± ",ROUND(M712,1))</f>
        <v>0 ± 0</v>
      </c>
    </row>
    <row r="713" spans="1:18" x14ac:dyDescent="0.4">
      <c r="A713">
        <v>33</v>
      </c>
      <c r="B713" t="s">
        <v>169</v>
      </c>
      <c r="D713">
        <v>8.0399999999999991</v>
      </c>
      <c r="E713">
        <v>59.68</v>
      </c>
      <c r="F713">
        <v>868.49199999999996</v>
      </c>
      <c r="G713">
        <v>610</v>
      </c>
      <c r="H713">
        <f t="shared" ref="H713:H717" si="233">E713/F713</f>
        <v>6.8716810287256541E-2</v>
      </c>
      <c r="I713">
        <f t="shared" ref="I713:I717" si="234">((H713-$J$680)/$I$680)</f>
        <v>2.4744809250847863E-2</v>
      </c>
      <c r="J713">
        <f>(I713-IF(I688&gt;0,I688,0))</f>
        <v>-1.3841668926639225E-2</v>
      </c>
      <c r="K713">
        <f>J713/R696*1.1</f>
        <v>-1.3971220241606852E-2</v>
      </c>
    </row>
    <row r="714" spans="1:18" x14ac:dyDescent="0.4">
      <c r="A714">
        <v>34</v>
      </c>
      <c r="B714" t="s">
        <v>168</v>
      </c>
      <c r="D714">
        <v>8.08</v>
      </c>
      <c r="E714">
        <v>5.6680000000000001</v>
      </c>
      <c r="F714">
        <v>1891.713</v>
      </c>
      <c r="G714">
        <v>10.978999999999999</v>
      </c>
      <c r="H714">
        <f t="shared" si="233"/>
        <v>2.9962261717290098E-3</v>
      </c>
      <c r="I714">
        <f t="shared" si="234"/>
        <v>-1.1555623775063968E-3</v>
      </c>
      <c r="J714">
        <f>(I714-IF(I688&gt;0,I688,0))</f>
        <v>-3.9742040554993488E-2</v>
      </c>
      <c r="K714">
        <f>J714/R697*1.1</f>
        <v>-4.149225950122707E-2</v>
      </c>
      <c r="L714" s="23" t="s">
        <v>227</v>
      </c>
      <c r="M714" s="23" t="s">
        <v>228</v>
      </c>
      <c r="N714" s="9" t="s">
        <v>231</v>
      </c>
    </row>
    <row r="715" spans="1:18" x14ac:dyDescent="0.4">
      <c r="A715">
        <v>35</v>
      </c>
      <c r="B715" t="s">
        <v>167</v>
      </c>
      <c r="D715">
        <v>8.5399999999999991</v>
      </c>
      <c r="E715">
        <v>1.796</v>
      </c>
      <c r="F715">
        <v>1176.0409999999999</v>
      </c>
      <c r="G715">
        <v>26</v>
      </c>
      <c r="H715">
        <f t="shared" si="233"/>
        <v>1.527157641612835E-3</v>
      </c>
      <c r="I715">
        <f t="shared" si="234"/>
        <v>-1.7345198135913155E-3</v>
      </c>
      <c r="J715">
        <f>(I715-IF(I688&gt;0,I688,0))</f>
        <v>-4.0320997991078404E-2</v>
      </c>
      <c r="K715">
        <f t="shared" ref="K715:K717" si="235">J715/R698*1.1</f>
        <v>-3.9537437858964387E-2</v>
      </c>
      <c r="L715">
        <f>AVERAGE(K715:K717)</f>
        <v>-3.8441372524660455E-2</v>
      </c>
      <c r="M715">
        <f>STDEV(K715:K717)</f>
        <v>1.001104037396268E-3</v>
      </c>
      <c r="N715" t="str">
        <f>_xlfn.CONCAT(ROUND(L715,1)," ± ",ROUND(M715,1))</f>
        <v>0 ± 0</v>
      </c>
    </row>
    <row r="716" spans="1:18" x14ac:dyDescent="0.4">
      <c r="A716">
        <v>36</v>
      </c>
      <c r="B716" t="s">
        <v>166</v>
      </c>
      <c r="F716">
        <v>1321.3489999999999</v>
      </c>
      <c r="H716">
        <f t="shared" si="233"/>
        <v>0</v>
      </c>
      <c r="I716">
        <f t="shared" si="234"/>
        <v>-2.3363700707850618E-3</v>
      </c>
      <c r="J716">
        <f>(I716-IF(I688&gt;0,I688,0))</f>
        <v>-4.0922848248272151E-2</v>
      </c>
      <c r="K716">
        <f t="shared" si="235"/>
        <v>-3.7575236288062912E-2</v>
      </c>
    </row>
    <row r="717" spans="1:18" x14ac:dyDescent="0.4">
      <c r="A717">
        <v>37</v>
      </c>
      <c r="B717" t="s">
        <v>165</v>
      </c>
      <c r="D717">
        <v>7.94</v>
      </c>
      <c r="E717">
        <v>3.1629999999999998</v>
      </c>
      <c r="F717">
        <v>1479.5329999999999</v>
      </c>
      <c r="G717">
        <v>63</v>
      </c>
      <c r="H717">
        <f t="shared" si="233"/>
        <v>2.1378367363215287E-3</v>
      </c>
      <c r="I717">
        <f t="shared" si="234"/>
        <v>-1.4938522098034617E-3</v>
      </c>
      <c r="J717">
        <f>(I717-IF(I688&gt;0,I688,0))</f>
        <v>-4.0080330387290551E-2</v>
      </c>
      <c r="K717">
        <f t="shared" si="235"/>
        <v>-3.8211443426954074E-2</v>
      </c>
      <c r="L717" s="23"/>
      <c r="M717" s="23"/>
      <c r="N717" s="9"/>
    </row>
    <row r="718" spans="1:18" x14ac:dyDescent="0.4">
      <c r="A718">
        <v>38</v>
      </c>
      <c r="B718" t="s">
        <v>22</v>
      </c>
      <c r="L718" s="23" t="s">
        <v>227</v>
      </c>
      <c r="M718" s="23" t="s">
        <v>228</v>
      </c>
      <c r="N718" s="9" t="s">
        <v>231</v>
      </c>
    </row>
    <row r="719" spans="1:18" x14ac:dyDescent="0.4">
      <c r="A719">
        <v>39</v>
      </c>
      <c r="B719" t="s">
        <v>164</v>
      </c>
      <c r="D719">
        <v>8.7899999999999991</v>
      </c>
      <c r="E719">
        <v>16.29</v>
      </c>
      <c r="F719">
        <v>1517.701</v>
      </c>
      <c r="G719">
        <v>229</v>
      </c>
      <c r="H719">
        <f>E719/F719</f>
        <v>1.0733339439059471E-2</v>
      </c>
      <c r="I719">
        <f>((H719-$J$680)/$I$680)</f>
        <v>1.8936209438448646E-3</v>
      </c>
      <c r="J719">
        <f>(I719-IF(I688&gt;0,I688,0))</f>
        <v>-3.6692857233642226E-2</v>
      </c>
      <c r="K719">
        <f>J719/R701*1.1</f>
        <v>-3.6092410763664894E-2</v>
      </c>
      <c r="L719">
        <f>AVERAGE(K719:K721)</f>
        <v>-3.9344482682899092E-2</v>
      </c>
      <c r="M719">
        <f>STDEV(K720:K721)</f>
        <v>2.7289184888979021E-3</v>
      </c>
      <c r="N719" t="str">
        <f>_xlfn.CONCAT(ROUND(L719,1)," ± ",ROUND(M719,1))</f>
        <v>0 ± 0</v>
      </c>
    </row>
    <row r="720" spans="1:18" x14ac:dyDescent="0.4">
      <c r="A720">
        <v>40</v>
      </c>
      <c r="B720" t="s">
        <v>163</v>
      </c>
      <c r="D720">
        <v>7.71</v>
      </c>
      <c r="E720">
        <v>1.077</v>
      </c>
      <c r="F720">
        <v>1453.885</v>
      </c>
      <c r="G720">
        <v>21</v>
      </c>
      <c r="H720">
        <f t="shared" ref="H720:H724" si="236">E720/F720</f>
        <v>7.4077385762972995E-4</v>
      </c>
      <c r="I720">
        <f t="shared" ref="I720:I728" si="237">((H720-$J$680)/$I$680)</f>
        <v>-2.0444323398079189E-3</v>
      </c>
      <c r="J720">
        <f>(I720-IF(I688&gt;0,I688,0))</f>
        <v>-4.0630910517295005E-2</v>
      </c>
      <c r="K720">
        <f t="shared" ref="K720:K724" si="238">J720/R702*1.1</f>
        <v>-3.9040881873711131E-2</v>
      </c>
    </row>
    <row r="721" spans="1:18" x14ac:dyDescent="0.4">
      <c r="A721">
        <v>41</v>
      </c>
      <c r="B721" t="s">
        <v>162</v>
      </c>
      <c r="F721">
        <v>1930.2280000000001</v>
      </c>
      <c r="H721">
        <f t="shared" si="236"/>
        <v>0</v>
      </c>
      <c r="I721">
        <f t="shared" si="237"/>
        <v>-2.3363700707850618E-3</v>
      </c>
      <c r="J721">
        <f>(I721-IF(I688&gt;0,I688,0))</f>
        <v>-4.0922848248272151E-2</v>
      </c>
      <c r="K721">
        <f t="shared" si="238"/>
        <v>-4.2900155411321236E-2</v>
      </c>
      <c r="L721" s="23" t="s">
        <v>227</v>
      </c>
      <c r="M721" s="23" t="s">
        <v>228</v>
      </c>
      <c r="N721" s="9" t="s">
        <v>231</v>
      </c>
    </row>
    <row r="722" spans="1:18" x14ac:dyDescent="0.4">
      <c r="A722">
        <v>42</v>
      </c>
      <c r="B722" t="s">
        <v>161</v>
      </c>
      <c r="D722">
        <v>7.91</v>
      </c>
      <c r="E722">
        <v>0.21099999999999999</v>
      </c>
      <c r="F722">
        <v>2454.7800000000002</v>
      </c>
      <c r="G722">
        <v>4</v>
      </c>
      <c r="H722">
        <f t="shared" si="236"/>
        <v>8.595474950912097E-5</v>
      </c>
      <c r="I722">
        <f t="shared" si="237"/>
        <v>-2.3024954486180575E-3</v>
      </c>
      <c r="J722">
        <f>(I722-IF(I688&gt;0,I688,0))</f>
        <v>-4.0888973626105149E-2</v>
      </c>
      <c r="K722">
        <f t="shared" si="238"/>
        <v>-4.2019685153882352E-2</v>
      </c>
      <c r="L722">
        <f>AVERAGE(K722:K724)</f>
        <v>-4.0222309880523818E-2</v>
      </c>
      <c r="M722">
        <f>STDEV(K722:K724)</f>
        <v>2.4749981366531375E-3</v>
      </c>
      <c r="N722" t="str">
        <f>_xlfn.CONCAT(ROUND(L722,1)," ± ",ROUND(M722,1))</f>
        <v>0 ± 0</v>
      </c>
    </row>
    <row r="723" spans="1:18" x14ac:dyDescent="0.4">
      <c r="A723">
        <v>43</v>
      </c>
      <c r="B723" t="s">
        <v>160</v>
      </c>
      <c r="D723">
        <v>8.07</v>
      </c>
      <c r="E723">
        <v>7.899</v>
      </c>
      <c r="F723">
        <v>2046.8050000000001</v>
      </c>
      <c r="G723">
        <v>132</v>
      </c>
      <c r="H723">
        <f t="shared" si="236"/>
        <v>3.8591854133637545E-3</v>
      </c>
      <c r="I723">
        <f t="shared" si="237"/>
        <v>-8.1547159226363637E-4</v>
      </c>
      <c r="J723">
        <f>(I723-IF(I688&gt;0,I688,0))</f>
        <v>-3.9401949769750727E-2</v>
      </c>
      <c r="K723">
        <f t="shared" si="238"/>
        <v>-3.7399382817090175E-2</v>
      </c>
    </row>
    <row r="724" spans="1:18" x14ac:dyDescent="0.4">
      <c r="A724">
        <v>44</v>
      </c>
      <c r="B724" t="s">
        <v>159</v>
      </c>
      <c r="D724">
        <v>8.3000000000000007</v>
      </c>
      <c r="E724">
        <v>13.215999999999999</v>
      </c>
      <c r="F724">
        <v>1963.7070000000001</v>
      </c>
      <c r="G724">
        <v>216</v>
      </c>
      <c r="H724">
        <f t="shared" si="236"/>
        <v>6.7301282727005602E-3</v>
      </c>
      <c r="I724">
        <f t="shared" si="237"/>
        <v>3.1596215838412887E-4</v>
      </c>
      <c r="J724">
        <f>(I724-IF(I688&gt;0,I688,0))</f>
        <v>-3.827051601910296E-2</v>
      </c>
      <c r="K724">
        <f t="shared" si="238"/>
        <v>-4.124786167059892E-2</v>
      </c>
      <c r="L724" s="23"/>
      <c r="M724" s="23"/>
      <c r="N724" s="9"/>
    </row>
    <row r="725" spans="1:18" x14ac:dyDescent="0.4">
      <c r="A725">
        <v>45</v>
      </c>
      <c r="B725" t="s">
        <v>22</v>
      </c>
      <c r="D725">
        <v>8.3000000000000007</v>
      </c>
      <c r="E725">
        <v>319.02699999999999</v>
      </c>
      <c r="G725">
        <v>25.574999999999999</v>
      </c>
      <c r="L725" s="23" t="s">
        <v>227</v>
      </c>
      <c r="M725" s="23" t="s">
        <v>228</v>
      </c>
      <c r="N725" s="9" t="s">
        <v>231</v>
      </c>
    </row>
    <row r="726" spans="1:18" x14ac:dyDescent="0.4">
      <c r="A726">
        <v>46</v>
      </c>
      <c r="B726" t="s">
        <v>158</v>
      </c>
      <c r="D726">
        <v>7.93</v>
      </c>
      <c r="E726">
        <v>7.351</v>
      </c>
      <c r="F726">
        <v>2063.1590000000001</v>
      </c>
      <c r="G726">
        <v>144</v>
      </c>
      <c r="H726">
        <f t="shared" ref="H726:H728" si="239">E726/F726</f>
        <v>3.562982785136773E-3</v>
      </c>
      <c r="I726">
        <f t="shared" si="237"/>
        <v>-9.3220454970187523E-4</v>
      </c>
      <c r="J726">
        <f>(I726-IF(I688&gt;0,I688,0))</f>
        <v>-3.9518682727188961E-2</v>
      </c>
      <c r="K726">
        <f>J726/R707*1.1</f>
        <v>-3.8506998848354908E-2</v>
      </c>
      <c r="L726">
        <f>AVERAGE(K726:K728)</f>
        <v>-3.7293781123596596E-2</v>
      </c>
      <c r="M726">
        <f>STDEV(K727:K728)</f>
        <v>1.207604694803389E-4</v>
      </c>
      <c r="N726" t="str">
        <f>_xlfn.CONCAT(ROUND(L726,1)," ± ",ROUND(M726,1))</f>
        <v>0 ± 0</v>
      </c>
    </row>
    <row r="727" spans="1:18" x14ac:dyDescent="0.4">
      <c r="A727">
        <v>47</v>
      </c>
      <c r="B727" t="s">
        <v>157</v>
      </c>
      <c r="D727">
        <v>8.17</v>
      </c>
      <c r="E727">
        <v>4.2069999999999999</v>
      </c>
      <c r="F727">
        <v>1701.403</v>
      </c>
      <c r="G727">
        <v>70</v>
      </c>
      <c r="H727">
        <f t="shared" si="239"/>
        <v>2.4726652063032685E-3</v>
      </c>
      <c r="I727">
        <f t="shared" si="237"/>
        <v>-1.3618968731157074E-3</v>
      </c>
      <c r="J727">
        <f>(I727-IF(I688&gt;0,I688,0))</f>
        <v>-3.9948375050602794E-2</v>
      </c>
      <c r="K727">
        <f t="shared" ref="K727:K728" si="240">J727/R708*1.1</f>
        <v>-3.6772562808086259E-2</v>
      </c>
    </row>
    <row r="728" spans="1:18" x14ac:dyDescent="0.4">
      <c r="A728">
        <v>48</v>
      </c>
      <c r="B728" t="s">
        <v>156</v>
      </c>
      <c r="D728">
        <v>8.27</v>
      </c>
      <c r="E728">
        <v>9.4499999999999993</v>
      </c>
      <c r="F728">
        <v>1921.069</v>
      </c>
      <c r="G728">
        <v>157</v>
      </c>
      <c r="H728">
        <f t="shared" si="239"/>
        <v>4.9191361684562084E-3</v>
      </c>
      <c r="I728">
        <f t="shared" si="237"/>
        <v>-3.9774678299549975E-4</v>
      </c>
      <c r="J728">
        <f>(I728-IF(I688&gt;0,I688,0))</f>
        <v>-3.8984224960482587E-2</v>
      </c>
      <c r="K728">
        <f t="shared" si="240"/>
        <v>-3.6601781714348622E-2</v>
      </c>
      <c r="L728" s="23"/>
      <c r="M728" s="23"/>
      <c r="N728" s="9"/>
    </row>
    <row r="730" spans="1:18" x14ac:dyDescent="0.4">
      <c r="A730" s="18" t="s">
        <v>55</v>
      </c>
      <c r="B730" s="18"/>
    </row>
    <row r="731" spans="1:18" x14ac:dyDescent="0.4">
      <c r="I731" t="s">
        <v>216</v>
      </c>
      <c r="Q731" t="s">
        <v>191</v>
      </c>
      <c r="R731" t="s">
        <v>192</v>
      </c>
    </row>
    <row r="732" spans="1:18" x14ac:dyDescent="0.4">
      <c r="B732" t="s">
        <v>3</v>
      </c>
      <c r="C732" t="s">
        <v>4</v>
      </c>
      <c r="D732" t="s">
        <v>5</v>
      </c>
      <c r="E732" t="s">
        <v>6</v>
      </c>
      <c r="F732" t="s">
        <v>7</v>
      </c>
      <c r="G732" t="s">
        <v>8</v>
      </c>
      <c r="H732" t="s">
        <v>217</v>
      </c>
      <c r="I732" cm="1">
        <f t="array" ref="I732:J736">LINEST(H736:H740,C736:C740,1,1)</f>
        <v>3.0245288181089937E-2</v>
      </c>
      <c r="J732">
        <v>-0.13418676712583955</v>
      </c>
      <c r="L732" s="20" t="s">
        <v>218</v>
      </c>
      <c r="Q732" t="s">
        <v>27</v>
      </c>
      <c r="R732">
        <v>1.0846</v>
      </c>
    </row>
    <row r="733" spans="1:18" x14ac:dyDescent="0.4">
      <c r="A733">
        <v>1</v>
      </c>
      <c r="B733" t="s">
        <v>12</v>
      </c>
      <c r="C733">
        <v>0</v>
      </c>
      <c r="F733">
        <v>2771.78</v>
      </c>
      <c r="H733">
        <f>E733/F733</f>
        <v>0</v>
      </c>
      <c r="I733">
        <v>2.2469459736775025E-3</v>
      </c>
      <c r="J733">
        <v>9.2199068599727846E-2</v>
      </c>
      <c r="K733" t="s">
        <v>219</v>
      </c>
      <c r="L733" s="21">
        <f>IF(G736&gt;3,C736,IF(G737&gt;3,C737,IF(G738&gt;3,C738,IF(G739&gt;3,C739,C740))))</f>
        <v>1.6</v>
      </c>
      <c r="Q733" t="s">
        <v>28</v>
      </c>
      <c r="R733">
        <v>1.0726</v>
      </c>
    </row>
    <row r="734" spans="1:18" x14ac:dyDescent="0.4">
      <c r="A734">
        <v>2</v>
      </c>
      <c r="B734" t="s">
        <v>14</v>
      </c>
      <c r="C734">
        <v>0.08</v>
      </c>
      <c r="D734">
        <v>8.6</v>
      </c>
      <c r="E734">
        <v>4.6589999999999998</v>
      </c>
      <c r="F734">
        <v>2613.6779999999999</v>
      </c>
      <c r="G734">
        <v>67</v>
      </c>
      <c r="H734">
        <f t="shared" ref="H734:H740" si="241">E734/F734</f>
        <v>1.7825455163183836E-3</v>
      </c>
      <c r="I734">
        <v>0.98371232207835957</v>
      </c>
      <c r="J734">
        <v>0.14524881676209636</v>
      </c>
      <c r="K734" t="s">
        <v>220</v>
      </c>
      <c r="L734" s="22">
        <f>IF(G736&gt;10,C736,IF(G737&gt;10,C737,IF(G738&gt;10,C738,IF(G739&gt;10,C739,C740))))</f>
        <v>4</v>
      </c>
      <c r="Q734" t="s">
        <v>29</v>
      </c>
      <c r="R734">
        <v>1.1534</v>
      </c>
    </row>
    <row r="735" spans="1:18" x14ac:dyDescent="0.4">
      <c r="A735">
        <v>3</v>
      </c>
      <c r="B735" t="s">
        <v>15</v>
      </c>
      <c r="C735">
        <v>0.4</v>
      </c>
      <c r="F735">
        <v>2704.4110000000001</v>
      </c>
      <c r="H735">
        <f t="shared" si="241"/>
        <v>0</v>
      </c>
      <c r="I735">
        <v>181.18831796852294</v>
      </c>
      <c r="J735">
        <v>3</v>
      </c>
      <c r="Q735" t="s">
        <v>182</v>
      </c>
      <c r="R735">
        <v>1.0266999999999999</v>
      </c>
    </row>
    <row r="736" spans="1:18" x14ac:dyDescent="0.4">
      <c r="A736">
        <v>4</v>
      </c>
      <c r="B736" t="s">
        <v>17</v>
      </c>
      <c r="C736">
        <v>1.6</v>
      </c>
      <c r="D736">
        <v>8.68</v>
      </c>
      <c r="E736">
        <v>91.667000000000002</v>
      </c>
      <c r="F736">
        <v>2633.712</v>
      </c>
      <c r="G736">
        <v>4.5279999999999996</v>
      </c>
      <c r="H736">
        <f t="shared" si="241"/>
        <v>3.4805248257972016E-2</v>
      </c>
      <c r="I736">
        <v>3.8225695828932156</v>
      </c>
      <c r="J736">
        <v>6.329165631236712E-2</v>
      </c>
      <c r="Q736" t="s">
        <v>181</v>
      </c>
      <c r="R736">
        <v>1.1480999999999999</v>
      </c>
    </row>
    <row r="737" spans="1:18" x14ac:dyDescent="0.4">
      <c r="A737">
        <v>5</v>
      </c>
      <c r="B737" t="s">
        <v>18</v>
      </c>
      <c r="C737">
        <v>4</v>
      </c>
      <c r="D737">
        <v>8.69</v>
      </c>
      <c r="E737">
        <v>106.28</v>
      </c>
      <c r="F737">
        <v>2798.0030000000002</v>
      </c>
      <c r="G737">
        <v>1179</v>
      </c>
      <c r="H737">
        <f t="shared" si="241"/>
        <v>3.7984233755289039E-2</v>
      </c>
      <c r="Q737" t="s">
        <v>180</v>
      </c>
      <c r="R737">
        <v>1.0402</v>
      </c>
    </row>
    <row r="738" spans="1:18" x14ac:dyDescent="0.4">
      <c r="A738">
        <v>6</v>
      </c>
      <c r="B738" t="s">
        <v>19</v>
      </c>
      <c r="C738">
        <v>20</v>
      </c>
      <c r="D738">
        <v>8.49</v>
      </c>
      <c r="E738">
        <v>792.33299999999997</v>
      </c>
      <c r="F738">
        <v>2309.1799999999998</v>
      </c>
      <c r="G738">
        <v>8423</v>
      </c>
      <c r="H738">
        <f t="shared" si="241"/>
        <v>0.34312309997488288</v>
      </c>
      <c r="Q738" t="s">
        <v>179</v>
      </c>
      <c r="R738">
        <v>1.127</v>
      </c>
    </row>
    <row r="739" spans="1:18" x14ac:dyDescent="0.4">
      <c r="A739">
        <v>7</v>
      </c>
      <c r="B739" t="s">
        <v>20</v>
      </c>
      <c r="C739">
        <v>40</v>
      </c>
      <c r="D739">
        <v>8.56</v>
      </c>
      <c r="E739">
        <v>1934.7270000000001</v>
      </c>
      <c r="F739">
        <v>2072.8119999999999</v>
      </c>
      <c r="G739">
        <v>16975</v>
      </c>
      <c r="H739">
        <f t="shared" si="241"/>
        <v>0.93338276698513911</v>
      </c>
      <c r="I739" s="23" t="s">
        <v>221</v>
      </c>
      <c r="J739" s="23" t="s">
        <v>222</v>
      </c>
      <c r="K739" s="9" t="s">
        <v>194</v>
      </c>
      <c r="O739" s="24" t="s">
        <v>223</v>
      </c>
      <c r="Q739" t="s">
        <v>178</v>
      </c>
      <c r="R739">
        <v>1.1153999999999999</v>
      </c>
    </row>
    <row r="740" spans="1:18" x14ac:dyDescent="0.4">
      <c r="A740">
        <v>8</v>
      </c>
      <c r="B740" t="s">
        <v>21</v>
      </c>
      <c r="C740">
        <v>80</v>
      </c>
      <c r="D740">
        <v>8.61</v>
      </c>
      <c r="E740">
        <v>4059.7919999999999</v>
      </c>
      <c r="F740">
        <v>1703.3009999999999</v>
      </c>
      <c r="G740">
        <v>578.33000000000004</v>
      </c>
      <c r="H740">
        <f t="shared" si="241"/>
        <v>2.3834847745642138</v>
      </c>
      <c r="I740">
        <f>AVERAGE(I743:I745)</f>
        <v>4.4366172450536032</v>
      </c>
      <c r="J740">
        <v>44</v>
      </c>
      <c r="Q740" t="s">
        <v>177</v>
      </c>
      <c r="R740">
        <v>1.1711</v>
      </c>
    </row>
    <row r="741" spans="1:18" x14ac:dyDescent="0.4">
      <c r="A741">
        <v>9</v>
      </c>
      <c r="B741" t="s">
        <v>22</v>
      </c>
      <c r="I741" s="23" t="s">
        <v>224</v>
      </c>
      <c r="J741" s="9" t="s">
        <v>225</v>
      </c>
      <c r="K741" s="9" t="s">
        <v>226</v>
      </c>
      <c r="Q741" t="s">
        <v>176</v>
      </c>
      <c r="R741">
        <v>1.0931999999999999</v>
      </c>
    </row>
    <row r="742" spans="1:18" x14ac:dyDescent="0.4">
      <c r="A742">
        <v>10</v>
      </c>
      <c r="B742" t="s">
        <v>22</v>
      </c>
      <c r="D742">
        <v>9.06</v>
      </c>
      <c r="E742">
        <v>0.54500000000000004</v>
      </c>
      <c r="G742">
        <v>6</v>
      </c>
      <c r="L742" s="23" t="s">
        <v>227</v>
      </c>
      <c r="M742" s="23" t="s">
        <v>228</v>
      </c>
      <c r="N742" s="9" t="s">
        <v>231</v>
      </c>
      <c r="O742" s="9"/>
      <c r="P742" s="9"/>
      <c r="Q742" t="s">
        <v>175</v>
      </c>
      <c r="R742">
        <v>1.1499999999999999</v>
      </c>
    </row>
    <row r="743" spans="1:18" x14ac:dyDescent="0.4">
      <c r="A743">
        <v>11</v>
      </c>
      <c r="B743" t="s">
        <v>24</v>
      </c>
      <c r="F743">
        <v>802.61800000000005</v>
      </c>
      <c r="H743">
        <f>E743/F743</f>
        <v>0</v>
      </c>
      <c r="I743">
        <f>((H743-$J$732)/$I$732)</f>
        <v>4.4366172450536032</v>
      </c>
      <c r="J743">
        <f>(I743-IF(I740&gt;0,I740,0))</f>
        <v>0</v>
      </c>
      <c r="K743">
        <f>J743*1.1</f>
        <v>0</v>
      </c>
      <c r="L743">
        <f>AVERAGE(K743:K745)</f>
        <v>0</v>
      </c>
      <c r="M743">
        <f>STDEV(K744:K745)</f>
        <v>0</v>
      </c>
      <c r="N743" t="str">
        <f>_xlfn.CONCAT(ROUND(L743,1)," ± ",ROUND(M743,1))</f>
        <v>0 ± 0</v>
      </c>
      <c r="Q743" t="s">
        <v>174</v>
      </c>
      <c r="R743">
        <v>1.0482</v>
      </c>
    </row>
    <row r="744" spans="1:18" x14ac:dyDescent="0.4">
      <c r="A744">
        <v>12</v>
      </c>
      <c r="B744" t="s">
        <v>25</v>
      </c>
      <c r="F744">
        <v>1039.268</v>
      </c>
      <c r="H744">
        <f t="shared" ref="H744:H748" si="242">E744/F744</f>
        <v>0</v>
      </c>
      <c r="I744">
        <f t="shared" ref="I744:I748" si="243">((H744-$J$732)/$I$732)</f>
        <v>4.4366172450536032</v>
      </c>
      <c r="J744">
        <f>(I744-IF(I740&gt;0,I740,0))</f>
        <v>0</v>
      </c>
      <c r="K744">
        <f>J744*1.1</f>
        <v>0</v>
      </c>
      <c r="Q744" t="s">
        <v>173</v>
      </c>
      <c r="R744">
        <v>1.1053999999999999</v>
      </c>
    </row>
    <row r="745" spans="1:18" x14ac:dyDescent="0.4">
      <c r="A745">
        <v>13</v>
      </c>
      <c r="B745" t="s">
        <v>26</v>
      </c>
      <c r="F745">
        <v>1005.736</v>
      </c>
      <c r="H745">
        <f t="shared" si="242"/>
        <v>0</v>
      </c>
      <c r="I745">
        <f t="shared" si="243"/>
        <v>4.4366172450536032</v>
      </c>
      <c r="J745">
        <f>(I745-IF(I740&gt;0,I740,0))</f>
        <v>0</v>
      </c>
      <c r="K745" s="30">
        <f>J745*1.1</f>
        <v>0</v>
      </c>
      <c r="L745" s="25" t="s">
        <v>227</v>
      </c>
      <c r="M745" s="25" t="s">
        <v>228</v>
      </c>
      <c r="N745" s="26" t="s">
        <v>229</v>
      </c>
      <c r="O745" s="26" t="s">
        <v>230</v>
      </c>
      <c r="P745" s="26" t="s">
        <v>231</v>
      </c>
      <c r="Q745" t="s">
        <v>172</v>
      </c>
      <c r="R745" s="10">
        <v>1.0463</v>
      </c>
    </row>
    <row r="746" spans="1:18" x14ac:dyDescent="0.4">
      <c r="A746">
        <v>14</v>
      </c>
      <c r="B746" t="s">
        <v>27</v>
      </c>
      <c r="D746">
        <v>8.75</v>
      </c>
      <c r="E746">
        <v>1006.127</v>
      </c>
      <c r="F746">
        <v>860.02</v>
      </c>
      <c r="G746">
        <v>46.347000000000001</v>
      </c>
      <c r="H746">
        <f t="shared" si="242"/>
        <v>1.169887909583498</v>
      </c>
      <c r="I746">
        <f t="shared" si="243"/>
        <v>43.116622625691349</v>
      </c>
      <c r="J746">
        <f>(I746-IF(I740&gt;0,I740,0))</f>
        <v>38.680005380637745</v>
      </c>
      <c r="K746">
        <f>J746/R732*1.1</f>
        <v>39.229214381985543</v>
      </c>
      <c r="L746" s="27">
        <f>AVERAGE(K746:K748)</f>
        <v>34.742005293367576</v>
      </c>
      <c r="M746" s="27">
        <f>STDEV(K746:K748)</f>
        <v>4.3763471136599579</v>
      </c>
      <c r="N746" s="28">
        <f>L746/J740*100</f>
        <v>78.959102939471762</v>
      </c>
      <c r="O746" s="29" t="e">
        <f>M746/J743*100</f>
        <v>#DIV/0!</v>
      </c>
      <c r="P746" s="29" t="e">
        <f>_xlfn.CONCAT(ROUND(N746,1)," ± ",ROUND(O746,1))</f>
        <v>#DIV/0!</v>
      </c>
      <c r="Q746" t="s">
        <v>171</v>
      </c>
      <c r="R746">
        <v>1.1154999999999999</v>
      </c>
    </row>
    <row r="747" spans="1:18" x14ac:dyDescent="0.4">
      <c r="A747">
        <v>15</v>
      </c>
      <c r="B747" t="s">
        <v>28</v>
      </c>
      <c r="D747">
        <v>8.76</v>
      </c>
      <c r="E747">
        <v>1083.5930000000001</v>
      </c>
      <c r="F747">
        <v>1205.2239999999999</v>
      </c>
      <c r="G747">
        <v>9316</v>
      </c>
      <c r="H747">
        <f t="shared" si="242"/>
        <v>0.89908017098896154</v>
      </c>
      <c r="I747">
        <f t="shared" si="243"/>
        <v>34.162906034428993</v>
      </c>
      <c r="J747">
        <f>(I747-IF(I740&gt;0,I740,0))</f>
        <v>29.726288789375388</v>
      </c>
      <c r="K747">
        <f>J747/R733*1.1</f>
        <v>30.485658836763871</v>
      </c>
      <c r="Q747" t="s">
        <v>170</v>
      </c>
      <c r="R747">
        <v>1.0873999999999999</v>
      </c>
    </row>
    <row r="748" spans="1:18" x14ac:dyDescent="0.4">
      <c r="A748">
        <v>16</v>
      </c>
      <c r="B748" t="s">
        <v>29</v>
      </c>
      <c r="D748">
        <v>8.76</v>
      </c>
      <c r="E748">
        <v>1043.8879999999999</v>
      </c>
      <c r="F748">
        <v>953.78300000000002</v>
      </c>
      <c r="G748">
        <v>9070</v>
      </c>
      <c r="H748">
        <f t="shared" si="242"/>
        <v>1.0944711742608118</v>
      </c>
      <c r="I748">
        <f t="shared" si="243"/>
        <v>40.623119013785335</v>
      </c>
      <c r="J748">
        <f>(I748-IF(I740&gt;0,I740,0))</f>
        <v>36.186501768731731</v>
      </c>
      <c r="K748" s="30">
        <f>J748/R734*1.1</f>
        <v>34.511142661353311</v>
      </c>
      <c r="Q748" t="s">
        <v>169</v>
      </c>
      <c r="R748">
        <v>1.0898000000000001</v>
      </c>
    </row>
    <row r="749" spans="1:18" x14ac:dyDescent="0.4">
      <c r="A749">
        <v>17</v>
      </c>
      <c r="B749" t="s">
        <v>22</v>
      </c>
      <c r="L749" s="23" t="s">
        <v>227</v>
      </c>
      <c r="M749" s="23" t="s">
        <v>228</v>
      </c>
      <c r="N749" s="9" t="s">
        <v>231</v>
      </c>
      <c r="Q749" t="s">
        <v>168</v>
      </c>
      <c r="R749">
        <v>1.0536000000000001</v>
      </c>
    </row>
    <row r="750" spans="1:18" x14ac:dyDescent="0.4">
      <c r="A750">
        <v>18</v>
      </c>
      <c r="B750" t="s">
        <v>182</v>
      </c>
      <c r="F750">
        <v>1575.2460000000001</v>
      </c>
      <c r="H750">
        <f>E750/F750</f>
        <v>0</v>
      </c>
      <c r="I750">
        <f>((H750-$J$732)/$I$732)</f>
        <v>4.4366172450536032</v>
      </c>
      <c r="J750">
        <f>(I750-IF(I740&gt;0,I740,0))</f>
        <v>0</v>
      </c>
      <c r="K750">
        <f t="shared" ref="K750:K755" si="244">J750/R735*1.1</f>
        <v>0</v>
      </c>
      <c r="L750">
        <f>AVERAGE(K750:K752)</f>
        <v>0</v>
      </c>
      <c r="M750">
        <f>STDEV(K751:K752)</f>
        <v>0</v>
      </c>
      <c r="N750" t="str">
        <f>_xlfn.CONCAT(ROUND(L750,1)," ± ",ROUND(M750,1))</f>
        <v>0 ± 0</v>
      </c>
      <c r="Q750" t="s">
        <v>167</v>
      </c>
      <c r="R750" s="10">
        <v>1.1217999999999999</v>
      </c>
    </row>
    <row r="751" spans="1:18" x14ac:dyDescent="0.4">
      <c r="A751">
        <v>19</v>
      </c>
      <c r="B751" t="s">
        <v>181</v>
      </c>
      <c r="F751">
        <v>1550.8689999999999</v>
      </c>
      <c r="H751">
        <f t="shared" ref="H751:H755" si="245">E751/F751</f>
        <v>0</v>
      </c>
      <c r="I751">
        <f t="shared" ref="I751:I755" si="246">((H751-$J$732)/$I$732)</f>
        <v>4.4366172450536032</v>
      </c>
      <c r="J751">
        <f>(I751-IF(I740&gt;0,I740,0))</f>
        <v>0</v>
      </c>
      <c r="K751">
        <f t="shared" si="244"/>
        <v>0</v>
      </c>
      <c r="Q751" t="s">
        <v>166</v>
      </c>
      <c r="R751">
        <v>1.198</v>
      </c>
    </row>
    <row r="752" spans="1:18" x14ac:dyDescent="0.4">
      <c r="A752">
        <v>20</v>
      </c>
      <c r="B752" t="s">
        <v>180</v>
      </c>
      <c r="F752">
        <v>1163.846</v>
      </c>
      <c r="H752">
        <f t="shared" si="245"/>
        <v>0</v>
      </c>
      <c r="I752">
        <f t="shared" si="246"/>
        <v>4.4366172450536032</v>
      </c>
      <c r="J752">
        <f>(I752-IF(I740&gt;0,I740,0))</f>
        <v>0</v>
      </c>
      <c r="K752">
        <f t="shared" si="244"/>
        <v>0</v>
      </c>
      <c r="L752" s="23" t="s">
        <v>227</v>
      </c>
      <c r="M752" s="23" t="s">
        <v>228</v>
      </c>
      <c r="N752" s="9" t="s">
        <v>231</v>
      </c>
      <c r="Q752" t="s">
        <v>165</v>
      </c>
      <c r="R752">
        <v>1.1537999999999999</v>
      </c>
    </row>
    <row r="753" spans="1:18" x14ac:dyDescent="0.4">
      <c r="A753">
        <v>21</v>
      </c>
      <c r="B753" t="s">
        <v>179</v>
      </c>
      <c r="F753">
        <v>1084.067</v>
      </c>
      <c r="H753">
        <f t="shared" si="245"/>
        <v>0</v>
      </c>
      <c r="I753">
        <f t="shared" si="246"/>
        <v>4.4366172450536032</v>
      </c>
      <c r="J753">
        <f>(I753-IF(I740&gt;0,I740,0))</f>
        <v>0</v>
      </c>
      <c r="K753">
        <f t="shared" si="244"/>
        <v>0</v>
      </c>
      <c r="L753">
        <f>AVERAGE(K753:K755)</f>
        <v>0</v>
      </c>
      <c r="M753">
        <f>STDEV(K753:K755)</f>
        <v>0</v>
      </c>
      <c r="N753" t="str">
        <f>_xlfn.CONCAT(ROUND(L753,1)," ± ",ROUND(M753,1))</f>
        <v>0 ± 0</v>
      </c>
      <c r="Q753" t="s">
        <v>164</v>
      </c>
      <c r="R753">
        <v>1.1183000000000001</v>
      </c>
    </row>
    <row r="754" spans="1:18" x14ac:dyDescent="0.4">
      <c r="A754">
        <v>22</v>
      </c>
      <c r="B754" t="s">
        <v>178</v>
      </c>
      <c r="F754">
        <v>1044.51</v>
      </c>
      <c r="H754">
        <f t="shared" si="245"/>
        <v>0</v>
      </c>
      <c r="I754">
        <f t="shared" si="246"/>
        <v>4.4366172450536032</v>
      </c>
      <c r="J754">
        <f>(I754-IF(I740&gt;0,I740,0))</f>
        <v>0</v>
      </c>
      <c r="K754">
        <f t="shared" si="244"/>
        <v>0</v>
      </c>
      <c r="Q754" t="s">
        <v>163</v>
      </c>
      <c r="R754">
        <v>1.1448</v>
      </c>
    </row>
    <row r="755" spans="1:18" x14ac:dyDescent="0.4">
      <c r="A755">
        <v>23</v>
      </c>
      <c r="B755" t="s">
        <v>177</v>
      </c>
      <c r="F755">
        <v>1020.096</v>
      </c>
      <c r="H755">
        <f t="shared" si="245"/>
        <v>0</v>
      </c>
      <c r="I755">
        <f t="shared" si="246"/>
        <v>4.4366172450536032</v>
      </c>
      <c r="J755">
        <f>(I755-IF(I740&gt;0,I740,0))</f>
        <v>0</v>
      </c>
      <c r="K755">
        <f t="shared" si="244"/>
        <v>0</v>
      </c>
      <c r="L755" s="23"/>
      <c r="M755" s="23"/>
      <c r="N755" s="9"/>
      <c r="Q755" t="s">
        <v>162</v>
      </c>
      <c r="R755">
        <v>1.0492999999999999</v>
      </c>
    </row>
    <row r="756" spans="1:18" x14ac:dyDescent="0.4">
      <c r="A756">
        <v>24</v>
      </c>
      <c r="B756" t="s">
        <v>22</v>
      </c>
      <c r="L756" s="23" t="s">
        <v>227</v>
      </c>
      <c r="M756" s="23" t="s">
        <v>228</v>
      </c>
      <c r="N756" s="9" t="s">
        <v>231</v>
      </c>
      <c r="Q756" t="s">
        <v>161</v>
      </c>
      <c r="R756">
        <v>1.0704</v>
      </c>
    </row>
    <row r="757" spans="1:18" x14ac:dyDescent="0.4">
      <c r="A757">
        <v>25</v>
      </c>
      <c r="B757" t="s">
        <v>176</v>
      </c>
      <c r="F757">
        <v>1051.3510000000001</v>
      </c>
      <c r="H757">
        <f>E757/F757</f>
        <v>0</v>
      </c>
      <c r="I757">
        <f>((H757-$J$732)/$I$732)</f>
        <v>4.4366172450536032</v>
      </c>
      <c r="J757">
        <f>(I757-IF(I740&gt;0,I740,0))</f>
        <v>0</v>
      </c>
      <c r="K757">
        <f t="shared" ref="K757:K762" si="247">J757/R741*1.1</f>
        <v>0</v>
      </c>
      <c r="L757">
        <f>AVERAGE(K757:K759)</f>
        <v>0</v>
      </c>
      <c r="M757">
        <f>STDEV(K758:K759)</f>
        <v>0</v>
      </c>
      <c r="N757" t="str">
        <f>_xlfn.CONCAT(ROUND(L757,1)," ± ",ROUND(M757,1))</f>
        <v>0 ± 0</v>
      </c>
      <c r="Q757" t="s">
        <v>160</v>
      </c>
      <c r="R757">
        <v>1.1589</v>
      </c>
    </row>
    <row r="758" spans="1:18" x14ac:dyDescent="0.4">
      <c r="A758">
        <v>26</v>
      </c>
      <c r="B758" t="s">
        <v>175</v>
      </c>
      <c r="F758">
        <v>1035.1510000000001</v>
      </c>
      <c r="H758">
        <f t="shared" ref="H758:H762" si="248">E758/F758</f>
        <v>0</v>
      </c>
      <c r="I758">
        <f t="shared" ref="I758:I762" si="249">((H758-$J$732)/$I$732)</f>
        <v>4.4366172450536032</v>
      </c>
      <c r="J758">
        <f>(I758-IF(I740&gt;0,I740,0))</f>
        <v>0</v>
      </c>
      <c r="K758">
        <f t="shared" si="247"/>
        <v>0</v>
      </c>
      <c r="Q758" t="s">
        <v>159</v>
      </c>
      <c r="R758">
        <v>1.0206</v>
      </c>
    </row>
    <row r="759" spans="1:18" x14ac:dyDescent="0.4">
      <c r="A759">
        <v>27</v>
      </c>
      <c r="B759" t="s">
        <v>174</v>
      </c>
      <c r="F759">
        <v>822.99</v>
      </c>
      <c r="H759">
        <f t="shared" si="248"/>
        <v>0</v>
      </c>
      <c r="I759">
        <f t="shared" si="249"/>
        <v>4.4366172450536032</v>
      </c>
      <c r="J759">
        <f>(I759-IF(I740&gt;0,I740,0))</f>
        <v>0</v>
      </c>
      <c r="K759">
        <f t="shared" si="247"/>
        <v>0</v>
      </c>
      <c r="L759" s="23" t="s">
        <v>227</v>
      </c>
      <c r="M759" s="23" t="s">
        <v>228</v>
      </c>
      <c r="N759" s="9" t="s">
        <v>231</v>
      </c>
      <c r="Q759" t="s">
        <v>158</v>
      </c>
      <c r="R759">
        <v>1.1289</v>
      </c>
    </row>
    <row r="760" spans="1:18" x14ac:dyDescent="0.4">
      <c r="A760">
        <v>28</v>
      </c>
      <c r="B760" t="s">
        <v>173</v>
      </c>
      <c r="F760">
        <v>985.01700000000005</v>
      </c>
      <c r="H760">
        <f t="shared" si="248"/>
        <v>0</v>
      </c>
      <c r="I760">
        <f t="shared" si="249"/>
        <v>4.4366172450536032</v>
      </c>
      <c r="J760">
        <f>(I760-IF(I740&gt;0,I740,0))</f>
        <v>0</v>
      </c>
      <c r="K760">
        <f t="shared" si="247"/>
        <v>0</v>
      </c>
      <c r="L760">
        <f>AVERAGE(K760:K762)</f>
        <v>0</v>
      </c>
      <c r="M760">
        <f>STDEV(K760:K762)</f>
        <v>0</v>
      </c>
      <c r="N760" t="str">
        <f>_xlfn.CONCAT(ROUND(L760,1)," ± ",ROUND(M760,1))</f>
        <v>0 ± 0</v>
      </c>
      <c r="Q760" t="s">
        <v>157</v>
      </c>
      <c r="R760">
        <v>1.1950000000000001</v>
      </c>
    </row>
    <row r="761" spans="1:18" x14ac:dyDescent="0.4">
      <c r="A761">
        <v>29</v>
      </c>
      <c r="B761" t="s">
        <v>172</v>
      </c>
      <c r="F761">
        <v>1024.4110000000001</v>
      </c>
      <c r="H761">
        <f t="shared" si="248"/>
        <v>0</v>
      </c>
      <c r="I761">
        <f t="shared" si="249"/>
        <v>4.4366172450536032</v>
      </c>
      <c r="J761">
        <f>(I761-IF(I740&gt;0,I740,0))</f>
        <v>0</v>
      </c>
      <c r="K761">
        <f t="shared" si="247"/>
        <v>0</v>
      </c>
      <c r="Q761" t="s">
        <v>156</v>
      </c>
      <c r="R761">
        <v>1.1716</v>
      </c>
    </row>
    <row r="762" spans="1:18" x14ac:dyDescent="0.4">
      <c r="A762">
        <v>30</v>
      </c>
      <c r="B762" t="s">
        <v>171</v>
      </c>
      <c r="F762">
        <v>1313.31</v>
      </c>
      <c r="H762">
        <f t="shared" si="248"/>
        <v>0</v>
      </c>
      <c r="I762">
        <f t="shared" si="249"/>
        <v>4.4366172450536032</v>
      </c>
      <c r="J762">
        <f>(I762-IF(I740&gt;0,I740,0))</f>
        <v>0</v>
      </c>
      <c r="K762">
        <f t="shared" si="247"/>
        <v>0</v>
      </c>
      <c r="L762" s="23"/>
      <c r="M762" s="23"/>
      <c r="N762" s="9"/>
    </row>
    <row r="763" spans="1:18" x14ac:dyDescent="0.4">
      <c r="A763">
        <v>31</v>
      </c>
      <c r="B763" t="s">
        <v>22</v>
      </c>
      <c r="L763" s="23" t="s">
        <v>227</v>
      </c>
      <c r="M763" s="23" t="s">
        <v>228</v>
      </c>
      <c r="N763" s="9" t="s">
        <v>231</v>
      </c>
    </row>
    <row r="764" spans="1:18" x14ac:dyDescent="0.4">
      <c r="A764">
        <v>32</v>
      </c>
      <c r="B764" t="s">
        <v>170</v>
      </c>
      <c r="F764">
        <v>1115.547</v>
      </c>
      <c r="H764">
        <f>E764/F764</f>
        <v>0</v>
      </c>
      <c r="I764">
        <f>((H764-$J$732)/$I$732)</f>
        <v>4.4366172450536032</v>
      </c>
      <c r="J764">
        <f>(I764-IF(I740&gt;0,I740,0))</f>
        <v>0</v>
      </c>
      <c r="K764">
        <f>J764/R747*1.1</f>
        <v>0</v>
      </c>
      <c r="L764">
        <f>AVERAGE(K764:K766)</f>
        <v>0</v>
      </c>
      <c r="M764">
        <f>STDEV(K765:K766)</f>
        <v>0</v>
      </c>
      <c r="N764" t="str">
        <f>_xlfn.CONCAT(ROUND(L764,1)," ± ",ROUND(M764,1))</f>
        <v>0 ± 0</v>
      </c>
    </row>
    <row r="765" spans="1:18" x14ac:dyDescent="0.4">
      <c r="A765">
        <v>33</v>
      </c>
      <c r="B765" t="s">
        <v>169</v>
      </c>
      <c r="F765">
        <v>868.49199999999996</v>
      </c>
      <c r="H765">
        <f t="shared" ref="H765:H769" si="250">E765/F765</f>
        <v>0</v>
      </c>
      <c r="I765">
        <f t="shared" ref="I765:I769" si="251">((H765-$J$732)/$I$732)</f>
        <v>4.4366172450536032</v>
      </c>
      <c r="J765">
        <f>(I765-IF(I740&gt;0,I740,0))</f>
        <v>0</v>
      </c>
      <c r="K765">
        <f>J765/R748*1.1</f>
        <v>0</v>
      </c>
    </row>
    <row r="766" spans="1:18" x14ac:dyDescent="0.4">
      <c r="A766">
        <v>34</v>
      </c>
      <c r="B766" t="s">
        <v>168</v>
      </c>
      <c r="F766">
        <v>1891.713</v>
      </c>
      <c r="H766">
        <f t="shared" si="250"/>
        <v>0</v>
      </c>
      <c r="I766">
        <f t="shared" si="251"/>
        <v>4.4366172450536032</v>
      </c>
      <c r="J766">
        <f>(I766-IF(I740&gt;0,I740,0))</f>
        <v>0</v>
      </c>
      <c r="K766">
        <f>J766/R749*1.1</f>
        <v>0</v>
      </c>
      <c r="L766" s="23" t="s">
        <v>227</v>
      </c>
      <c r="M766" s="23" t="s">
        <v>228</v>
      </c>
      <c r="N766" s="9" t="s">
        <v>231</v>
      </c>
    </row>
    <row r="767" spans="1:18" x14ac:dyDescent="0.4">
      <c r="A767">
        <v>35</v>
      </c>
      <c r="B767" t="s">
        <v>167</v>
      </c>
      <c r="F767">
        <v>1176.0409999999999</v>
      </c>
      <c r="H767">
        <f t="shared" si="250"/>
        <v>0</v>
      </c>
      <c r="I767">
        <f t="shared" si="251"/>
        <v>4.4366172450536032</v>
      </c>
      <c r="J767">
        <f>(I767-IF(I740&gt;0,I740,0))</f>
        <v>0</v>
      </c>
      <c r="K767">
        <f t="shared" ref="K767:K769" si="252">J767/R750*1.1</f>
        <v>0</v>
      </c>
      <c r="L767">
        <f>AVERAGE(K767:K769)</f>
        <v>0</v>
      </c>
      <c r="M767">
        <f>STDEV(K767:K769)</f>
        <v>0</v>
      </c>
      <c r="N767" t="str">
        <f>_xlfn.CONCAT(ROUND(L767,1)," ± ",ROUND(M767,1))</f>
        <v>0 ± 0</v>
      </c>
    </row>
    <row r="768" spans="1:18" x14ac:dyDescent="0.4">
      <c r="A768">
        <v>36</v>
      </c>
      <c r="B768" t="s">
        <v>166</v>
      </c>
      <c r="F768">
        <v>1321.3489999999999</v>
      </c>
      <c r="H768">
        <f t="shared" si="250"/>
        <v>0</v>
      </c>
      <c r="I768">
        <f t="shared" si="251"/>
        <v>4.4366172450536032</v>
      </c>
      <c r="J768">
        <f>(I768-IF(I740&gt;0,I740,0))</f>
        <v>0</v>
      </c>
      <c r="K768">
        <f t="shared" si="252"/>
        <v>0</v>
      </c>
    </row>
    <row r="769" spans="1:18" x14ac:dyDescent="0.4">
      <c r="A769">
        <v>37</v>
      </c>
      <c r="B769" t="s">
        <v>165</v>
      </c>
      <c r="F769">
        <v>1479.5329999999999</v>
      </c>
      <c r="H769">
        <f t="shared" si="250"/>
        <v>0</v>
      </c>
      <c r="I769">
        <f t="shared" si="251"/>
        <v>4.4366172450536032</v>
      </c>
      <c r="J769">
        <f>(I769-IF(I740&gt;0,I740,0))</f>
        <v>0</v>
      </c>
      <c r="K769">
        <f t="shared" si="252"/>
        <v>0</v>
      </c>
      <c r="L769" s="23"/>
      <c r="M769" s="23"/>
      <c r="N769" s="9"/>
    </row>
    <row r="770" spans="1:18" x14ac:dyDescent="0.4">
      <c r="A770">
        <v>38</v>
      </c>
      <c r="B770" t="s">
        <v>22</v>
      </c>
      <c r="L770" s="23" t="s">
        <v>227</v>
      </c>
      <c r="M770" s="23" t="s">
        <v>228</v>
      </c>
      <c r="N770" s="9" t="s">
        <v>231</v>
      </c>
    </row>
    <row r="771" spans="1:18" x14ac:dyDescent="0.4">
      <c r="A771">
        <v>39</v>
      </c>
      <c r="B771" t="s">
        <v>164</v>
      </c>
      <c r="D771">
        <v>9.0500000000000007</v>
      </c>
      <c r="E771">
        <v>1.5549999999999999</v>
      </c>
      <c r="F771">
        <v>1517.701</v>
      </c>
      <c r="G771">
        <v>18</v>
      </c>
      <c r="H771">
        <f>E771/F771</f>
        <v>1.0245759869697655E-3</v>
      </c>
      <c r="I771">
        <f>((H771-$J$732)/$I$732)</f>
        <v>4.4704928021597299</v>
      </c>
      <c r="J771">
        <f>(I771-IF(I740&gt;0,I740,0))</f>
        <v>3.3875557106126664E-2</v>
      </c>
      <c r="K771">
        <f>J771/R753*1.1</f>
        <v>3.3321213285110729E-2</v>
      </c>
      <c r="L771">
        <f>AVERAGE(K771:K773)</f>
        <v>1.110707109503691E-2</v>
      </c>
      <c r="M771">
        <f>STDEV(K772:K773)</f>
        <v>0</v>
      </c>
      <c r="N771" t="str">
        <f>_xlfn.CONCAT(ROUND(L771,1)," ± ",ROUND(M771,1))</f>
        <v>0 ± 0</v>
      </c>
    </row>
    <row r="772" spans="1:18" x14ac:dyDescent="0.4">
      <c r="A772">
        <v>40</v>
      </c>
      <c r="B772" t="s">
        <v>163</v>
      </c>
      <c r="F772">
        <v>1453.885</v>
      </c>
      <c r="H772">
        <f t="shared" ref="H772:H776" si="253">E772/F772</f>
        <v>0</v>
      </c>
      <c r="I772">
        <f t="shared" ref="I772:I780" si="254">((H772-$J$732)/$I$732)</f>
        <v>4.4366172450536032</v>
      </c>
      <c r="J772">
        <f>(I772-IF(I740&gt;0,I740,0))</f>
        <v>0</v>
      </c>
      <c r="K772">
        <f t="shared" ref="K772:K776" si="255">J772/R754*1.1</f>
        <v>0</v>
      </c>
    </row>
    <row r="773" spans="1:18" x14ac:dyDescent="0.4">
      <c r="A773">
        <v>41</v>
      </c>
      <c r="B773" t="s">
        <v>162</v>
      </c>
      <c r="F773">
        <v>1930.2280000000001</v>
      </c>
      <c r="H773">
        <f t="shared" si="253"/>
        <v>0</v>
      </c>
      <c r="I773">
        <f t="shared" si="254"/>
        <v>4.4366172450536032</v>
      </c>
      <c r="J773">
        <f>(I773-IF(I740&gt;0,I740,0))</f>
        <v>0</v>
      </c>
      <c r="K773">
        <f t="shared" si="255"/>
        <v>0</v>
      </c>
      <c r="L773" s="23" t="s">
        <v>227</v>
      </c>
      <c r="M773" s="23" t="s">
        <v>228</v>
      </c>
      <c r="N773" s="9" t="s">
        <v>231</v>
      </c>
    </row>
    <row r="774" spans="1:18" x14ac:dyDescent="0.4">
      <c r="A774">
        <v>42</v>
      </c>
      <c r="B774" t="s">
        <v>161</v>
      </c>
      <c r="F774">
        <v>2454.7800000000002</v>
      </c>
      <c r="H774">
        <f t="shared" si="253"/>
        <v>0</v>
      </c>
      <c r="I774">
        <f t="shared" si="254"/>
        <v>4.4366172450536032</v>
      </c>
      <c r="J774">
        <f>(I774-IF(I740&gt;0,I740,0))</f>
        <v>0</v>
      </c>
      <c r="K774">
        <f t="shared" si="255"/>
        <v>0</v>
      </c>
      <c r="L774">
        <f>AVERAGE(K774:K776)</f>
        <v>0</v>
      </c>
      <c r="M774">
        <f>STDEV(K774:K776)</f>
        <v>0</v>
      </c>
      <c r="N774" t="str">
        <f>_xlfn.CONCAT(ROUND(L774,1)," ± ",ROUND(M774,1))</f>
        <v>0 ± 0</v>
      </c>
    </row>
    <row r="775" spans="1:18" x14ac:dyDescent="0.4">
      <c r="A775">
        <v>43</v>
      </c>
      <c r="B775" t="s">
        <v>160</v>
      </c>
      <c r="F775">
        <v>2046.8050000000001</v>
      </c>
      <c r="H775">
        <f t="shared" si="253"/>
        <v>0</v>
      </c>
      <c r="I775">
        <f t="shared" si="254"/>
        <v>4.4366172450536032</v>
      </c>
      <c r="J775">
        <f>(I775-IF(I740&gt;0,I740,0))</f>
        <v>0</v>
      </c>
      <c r="K775">
        <f t="shared" si="255"/>
        <v>0</v>
      </c>
    </row>
    <row r="776" spans="1:18" x14ac:dyDescent="0.4">
      <c r="A776">
        <v>44</v>
      </c>
      <c r="B776" t="s">
        <v>159</v>
      </c>
      <c r="F776">
        <v>1963.7070000000001</v>
      </c>
      <c r="H776">
        <f t="shared" si="253"/>
        <v>0</v>
      </c>
      <c r="I776">
        <f t="shared" si="254"/>
        <v>4.4366172450536032</v>
      </c>
      <c r="J776">
        <f>(I776-IF(I740&gt;0,I740,0))</f>
        <v>0</v>
      </c>
      <c r="K776">
        <f t="shared" si="255"/>
        <v>0</v>
      </c>
      <c r="L776" s="23"/>
      <c r="M776" s="23"/>
      <c r="N776" s="9"/>
    </row>
    <row r="777" spans="1:18" x14ac:dyDescent="0.4">
      <c r="A777">
        <v>45</v>
      </c>
      <c r="B777" t="s">
        <v>22</v>
      </c>
      <c r="L777" s="23" t="s">
        <v>227</v>
      </c>
      <c r="M777" s="23" t="s">
        <v>228</v>
      </c>
      <c r="N777" s="9" t="s">
        <v>231</v>
      </c>
    </row>
    <row r="778" spans="1:18" x14ac:dyDescent="0.4">
      <c r="A778">
        <v>46</v>
      </c>
      <c r="B778" t="s">
        <v>158</v>
      </c>
      <c r="F778">
        <v>2063.1590000000001</v>
      </c>
      <c r="H778">
        <f t="shared" ref="H778:H780" si="256">E778/F778</f>
        <v>0</v>
      </c>
      <c r="I778">
        <f t="shared" si="254"/>
        <v>4.4366172450536032</v>
      </c>
      <c r="J778">
        <f>(I778-IF(I740&gt;0,I740,0))</f>
        <v>0</v>
      </c>
      <c r="K778">
        <f>J778/R759*1.1</f>
        <v>0</v>
      </c>
      <c r="L778">
        <f>AVERAGE(K778:K780)</f>
        <v>0</v>
      </c>
      <c r="M778">
        <f>STDEV(K779:K780)</f>
        <v>0</v>
      </c>
      <c r="N778" t="str">
        <f>_xlfn.CONCAT(ROUND(L778,1)," ± ",ROUND(M778,1))</f>
        <v>0 ± 0</v>
      </c>
    </row>
    <row r="779" spans="1:18" x14ac:dyDescent="0.4">
      <c r="A779">
        <v>47</v>
      </c>
      <c r="B779" t="s">
        <v>157</v>
      </c>
      <c r="F779">
        <v>1701.403</v>
      </c>
      <c r="H779">
        <f t="shared" si="256"/>
        <v>0</v>
      </c>
      <c r="I779">
        <f t="shared" si="254"/>
        <v>4.4366172450536032</v>
      </c>
      <c r="J779">
        <f>(I779-IF(I740&gt;0,I740,0))</f>
        <v>0</v>
      </c>
      <c r="K779">
        <f t="shared" ref="K779:K780" si="257">J779/R760*1.1</f>
        <v>0</v>
      </c>
    </row>
    <row r="780" spans="1:18" x14ac:dyDescent="0.4">
      <c r="A780">
        <v>48</v>
      </c>
      <c r="B780" t="s">
        <v>156</v>
      </c>
      <c r="F780">
        <v>1921.069</v>
      </c>
      <c r="H780">
        <f t="shared" si="256"/>
        <v>0</v>
      </c>
      <c r="I780">
        <f t="shared" si="254"/>
        <v>4.4366172450536032</v>
      </c>
      <c r="J780">
        <f>(I780-IF(I740&gt;0,I740,0))</f>
        <v>0</v>
      </c>
      <c r="K780">
        <f t="shared" si="257"/>
        <v>0</v>
      </c>
      <c r="L780" s="23"/>
      <c r="M780" s="23"/>
      <c r="N780" s="9"/>
    </row>
    <row r="782" spans="1:18" x14ac:dyDescent="0.4">
      <c r="A782" t="s">
        <v>59</v>
      </c>
    </row>
    <row r="783" spans="1:18" x14ac:dyDescent="0.4">
      <c r="I783" t="s">
        <v>216</v>
      </c>
      <c r="Q783" t="s">
        <v>191</v>
      </c>
      <c r="R783" t="s">
        <v>192</v>
      </c>
    </row>
    <row r="784" spans="1:18" x14ac:dyDescent="0.4">
      <c r="B784" t="s">
        <v>3</v>
      </c>
      <c r="C784" t="s">
        <v>4</v>
      </c>
      <c r="D784" t="s">
        <v>5</v>
      </c>
      <c r="E784" t="s">
        <v>6</v>
      </c>
      <c r="F784" t="s">
        <v>7</v>
      </c>
      <c r="G784" t="s">
        <v>8</v>
      </c>
      <c r="H784" t="s">
        <v>217</v>
      </c>
      <c r="I784" cm="1">
        <f t="array" ref="I784:J788">LINEST(H786:H791,C786:C791,1,1)</f>
        <v>9.5084669373534741E-2</v>
      </c>
      <c r="J784">
        <v>-0.13013796857835924</v>
      </c>
      <c r="L784" s="20" t="s">
        <v>218</v>
      </c>
      <c r="Q784" t="s">
        <v>27</v>
      </c>
      <c r="R784">
        <v>1.0846</v>
      </c>
    </row>
    <row r="785" spans="1:18" x14ac:dyDescent="0.4">
      <c r="A785">
        <v>1</v>
      </c>
      <c r="B785" t="s">
        <v>12</v>
      </c>
      <c r="C785">
        <v>0</v>
      </c>
      <c r="D785">
        <v>10.65</v>
      </c>
      <c r="E785">
        <v>229.17699999999999</v>
      </c>
      <c r="F785">
        <v>7374.8869999999997</v>
      </c>
      <c r="G785">
        <v>13.724</v>
      </c>
      <c r="H785">
        <f>E785/F785</f>
        <v>3.107532359478864E-2</v>
      </c>
      <c r="I785">
        <v>1.1399638680281456E-3</v>
      </c>
      <c r="J785">
        <v>0.13068754801295906</v>
      </c>
      <c r="K785" t="s">
        <v>219</v>
      </c>
      <c r="L785" s="21">
        <f>IF(G786&gt;3,C786,IF(G787&gt;3,C787,IF(G788&gt;3,C788,IF(G789&gt;3,C789,C790))))</f>
        <v>0.5</v>
      </c>
      <c r="Q785" t="s">
        <v>28</v>
      </c>
      <c r="R785">
        <v>1.0726</v>
      </c>
    </row>
    <row r="786" spans="1:18" x14ac:dyDescent="0.4">
      <c r="A786">
        <v>2</v>
      </c>
      <c r="B786" t="s">
        <v>14</v>
      </c>
      <c r="C786">
        <v>0.5</v>
      </c>
      <c r="D786">
        <v>10.69</v>
      </c>
      <c r="E786">
        <v>142.245</v>
      </c>
      <c r="F786">
        <v>6169.0540000000001</v>
      </c>
      <c r="G786">
        <v>1160</v>
      </c>
      <c r="H786">
        <f t="shared" ref="H786:H792" si="258">E786/F786</f>
        <v>2.3057830260522928E-2</v>
      </c>
      <c r="I786">
        <v>0.9994253921672992</v>
      </c>
      <c r="J786">
        <v>0.25599317907819352</v>
      </c>
      <c r="K786" t="s">
        <v>220</v>
      </c>
      <c r="L786" s="22">
        <f>IF(G786&gt;10,C786,IF(G787&gt;10,C787,IF(G788&gt;10,C788,IF(G789&gt;10,C789,C790))))</f>
        <v>0.5</v>
      </c>
      <c r="Q786" t="s">
        <v>29</v>
      </c>
      <c r="R786">
        <v>1.1534</v>
      </c>
    </row>
    <row r="787" spans="1:18" x14ac:dyDescent="0.4">
      <c r="A787">
        <v>3</v>
      </c>
      <c r="B787" t="s">
        <v>15</v>
      </c>
      <c r="C787">
        <v>2.5</v>
      </c>
      <c r="D787">
        <v>10.69</v>
      </c>
      <c r="E787">
        <v>1756.9280000000001</v>
      </c>
      <c r="F787">
        <v>6270.085</v>
      </c>
      <c r="G787">
        <v>12.919</v>
      </c>
      <c r="H787">
        <f t="shared" si="258"/>
        <v>0.28020800355976039</v>
      </c>
      <c r="I787">
        <v>6957.2695343862142</v>
      </c>
      <c r="J787">
        <v>4</v>
      </c>
      <c r="Q787" t="s">
        <v>182</v>
      </c>
      <c r="R787">
        <v>1.0266999999999999</v>
      </c>
    </row>
    <row r="788" spans="1:18" x14ac:dyDescent="0.4">
      <c r="A788">
        <v>4</v>
      </c>
      <c r="B788" t="s">
        <v>17</v>
      </c>
      <c r="C788">
        <v>10</v>
      </c>
      <c r="D788">
        <v>10.7</v>
      </c>
      <c r="E788">
        <v>4985.7129999999997</v>
      </c>
      <c r="F788">
        <v>5073.5969999999998</v>
      </c>
      <c r="G788">
        <v>746.87199999999996</v>
      </c>
      <c r="H788">
        <f t="shared" si="258"/>
        <v>0.98267816698882471</v>
      </c>
      <c r="I788">
        <v>455.9273195735837</v>
      </c>
      <c r="J788">
        <v>0.26213003093824028</v>
      </c>
      <c r="Q788" t="s">
        <v>181</v>
      </c>
      <c r="R788">
        <v>1.1480999999999999</v>
      </c>
    </row>
    <row r="789" spans="1:18" x14ac:dyDescent="0.4">
      <c r="A789">
        <v>5</v>
      </c>
      <c r="B789" t="s">
        <v>18</v>
      </c>
      <c r="C789">
        <v>25</v>
      </c>
      <c r="D789">
        <v>10.72</v>
      </c>
      <c r="E789">
        <v>10589.771000000001</v>
      </c>
      <c r="F789">
        <v>5607.0349999999999</v>
      </c>
      <c r="G789">
        <v>141.85599999999999</v>
      </c>
      <c r="H789">
        <f t="shared" si="258"/>
        <v>1.8886579092158335</v>
      </c>
      <c r="Q789" t="s">
        <v>180</v>
      </c>
      <c r="R789">
        <v>1.0402</v>
      </c>
    </row>
    <row r="790" spans="1:18" x14ac:dyDescent="0.4">
      <c r="A790">
        <v>6</v>
      </c>
      <c r="B790" t="s">
        <v>19</v>
      </c>
      <c r="C790">
        <v>125</v>
      </c>
      <c r="D790">
        <v>10.59</v>
      </c>
      <c r="E790">
        <v>48331.667999999998</v>
      </c>
      <c r="F790">
        <v>4189.3689999999997</v>
      </c>
      <c r="G790">
        <v>1205.5050000000001</v>
      </c>
      <c r="H790">
        <f t="shared" si="258"/>
        <v>11.536741690693754</v>
      </c>
      <c r="Q790" t="s">
        <v>179</v>
      </c>
      <c r="R790">
        <v>1.127</v>
      </c>
    </row>
    <row r="791" spans="1:18" x14ac:dyDescent="0.4">
      <c r="A791">
        <v>7</v>
      </c>
      <c r="B791" t="s">
        <v>20</v>
      </c>
      <c r="C791">
        <v>250</v>
      </c>
      <c r="D791">
        <v>10.64</v>
      </c>
      <c r="E791">
        <v>93135.062999999995</v>
      </c>
      <c r="F791">
        <v>3916.8919999999998</v>
      </c>
      <c r="G791">
        <v>1720.605</v>
      </c>
      <c r="H791">
        <f t="shared" si="258"/>
        <v>23.777797039080987</v>
      </c>
      <c r="I791" s="23" t="s">
        <v>221</v>
      </c>
      <c r="J791" s="23" t="s">
        <v>222</v>
      </c>
      <c r="K791" s="9" t="s">
        <v>194</v>
      </c>
      <c r="O791" s="24" t="s">
        <v>223</v>
      </c>
      <c r="Q791" t="s">
        <v>178</v>
      </c>
      <c r="R791">
        <v>1.1153999999999999</v>
      </c>
    </row>
    <row r="792" spans="1:18" x14ac:dyDescent="0.4">
      <c r="A792">
        <v>8</v>
      </c>
      <c r="B792" t="s">
        <v>21</v>
      </c>
      <c r="C792">
        <v>500</v>
      </c>
      <c r="D792">
        <v>10.67</v>
      </c>
      <c r="E792">
        <v>182330.766</v>
      </c>
      <c r="F792">
        <v>4672.8990000000003</v>
      </c>
      <c r="G792">
        <v>1749.337</v>
      </c>
      <c r="H792">
        <f t="shared" si="258"/>
        <v>39.018768862755216</v>
      </c>
      <c r="I792">
        <f>AVERAGE(I795:I797)</f>
        <v>1.4644686025565801</v>
      </c>
      <c r="J792">
        <v>275</v>
      </c>
      <c r="Q792" t="s">
        <v>177</v>
      </c>
      <c r="R792">
        <v>1.1711</v>
      </c>
    </row>
    <row r="793" spans="1:18" x14ac:dyDescent="0.4">
      <c r="A793">
        <v>9</v>
      </c>
      <c r="B793" t="s">
        <v>22</v>
      </c>
      <c r="D793">
        <v>10.73</v>
      </c>
      <c r="E793">
        <v>185.17099999999999</v>
      </c>
      <c r="G793">
        <v>2.9830000000000001</v>
      </c>
      <c r="I793" s="23" t="s">
        <v>224</v>
      </c>
      <c r="J793" s="9" t="s">
        <v>225</v>
      </c>
      <c r="K793" s="9" t="s">
        <v>226</v>
      </c>
      <c r="Q793" t="s">
        <v>176</v>
      </c>
      <c r="R793">
        <v>1.0931999999999999</v>
      </c>
    </row>
    <row r="794" spans="1:18" x14ac:dyDescent="0.4">
      <c r="A794">
        <v>10</v>
      </c>
      <c r="B794" t="s">
        <v>22</v>
      </c>
      <c r="L794" s="23" t="s">
        <v>227</v>
      </c>
      <c r="M794" s="23" t="s">
        <v>228</v>
      </c>
      <c r="N794" s="9" t="s">
        <v>231</v>
      </c>
      <c r="O794" s="9"/>
      <c r="P794" s="9"/>
      <c r="Q794" t="s">
        <v>175</v>
      </c>
      <c r="R794">
        <v>1.1499999999999999</v>
      </c>
    </row>
    <row r="795" spans="1:18" x14ac:dyDescent="0.4">
      <c r="A795">
        <v>11</v>
      </c>
      <c r="B795" t="s">
        <v>24</v>
      </c>
      <c r="D795">
        <v>10.66</v>
      </c>
      <c r="E795">
        <v>43.329000000000001</v>
      </c>
      <c r="F795">
        <v>1803.3610000000001</v>
      </c>
      <c r="G795">
        <v>12.314</v>
      </c>
      <c r="H795">
        <f>E795/F795</f>
        <v>2.4026803285642752E-2</v>
      </c>
      <c r="I795">
        <f>((H795-$J$784)/$I$784)</f>
        <v>1.6213420405173247</v>
      </c>
      <c r="J795">
        <f>(I795-IF(I792&gt;0,I792,0))</f>
        <v>0.1568734379607446</v>
      </c>
      <c r="K795">
        <f>J795*1.1</f>
        <v>0.17256078175681908</v>
      </c>
      <c r="L795">
        <f>AVERAGE(K795:K797)</f>
        <v>1.6190752442450199E-16</v>
      </c>
      <c r="M795">
        <f>STDEV(K796:K797)</f>
        <v>2.7034370519898997E-2</v>
      </c>
      <c r="N795" t="str">
        <f>_xlfn.CONCAT(ROUND(L795,1)," ± ",ROUND(M795,1))</f>
        <v>0 ± 0</v>
      </c>
      <c r="Q795" t="s">
        <v>174</v>
      </c>
      <c r="R795">
        <v>1.0482</v>
      </c>
    </row>
    <row r="796" spans="1:18" x14ac:dyDescent="0.4">
      <c r="A796">
        <v>12</v>
      </c>
      <c r="B796" t="s">
        <v>25</v>
      </c>
      <c r="D796">
        <v>11.05</v>
      </c>
      <c r="E796">
        <v>5.2309999999999999</v>
      </c>
      <c r="F796">
        <v>1582.835</v>
      </c>
      <c r="G796">
        <v>51</v>
      </c>
      <c r="H796">
        <f t="shared" ref="H796:H800" si="259">E796/F796</f>
        <v>3.3048296253241809E-3</v>
      </c>
      <c r="I796">
        <f t="shared" ref="I796:I800" si="260">((H796-$J$784)/$I$784)</f>
        <v>1.4034102351395992</v>
      </c>
      <c r="J796">
        <f>(I796-IF(I792&gt;0,I792,0))</f>
        <v>-6.1058367416980897E-2</v>
      </c>
      <c r="K796">
        <f>J796*1.1</f>
        <v>-6.7164204158678992E-2</v>
      </c>
      <c r="Q796" t="s">
        <v>173</v>
      </c>
      <c r="R796">
        <v>1.1053999999999999</v>
      </c>
    </row>
    <row r="797" spans="1:18" x14ac:dyDescent="0.4">
      <c r="A797">
        <v>13</v>
      </c>
      <c r="B797" t="s">
        <v>26</v>
      </c>
      <c r="F797">
        <v>1671.82</v>
      </c>
      <c r="H797">
        <f t="shared" si="259"/>
        <v>0</v>
      </c>
      <c r="I797">
        <f t="shared" si="260"/>
        <v>1.3686535320128168</v>
      </c>
      <c r="J797">
        <f>(I797-IF(I792&gt;0,I792,0))</f>
        <v>-9.5815070543763259E-2</v>
      </c>
      <c r="K797" s="30">
        <f>J797*1.1</f>
        <v>-0.1053965775981396</v>
      </c>
      <c r="L797" s="23" t="s">
        <v>227</v>
      </c>
      <c r="M797" s="23" t="s">
        <v>228</v>
      </c>
      <c r="N797" s="9" t="s">
        <v>229</v>
      </c>
      <c r="O797" s="9" t="s">
        <v>230</v>
      </c>
      <c r="P797" s="9" t="s">
        <v>231</v>
      </c>
      <c r="Q797" t="s">
        <v>172</v>
      </c>
      <c r="R797" s="10">
        <v>1.0463</v>
      </c>
    </row>
    <row r="798" spans="1:18" x14ac:dyDescent="0.4">
      <c r="A798">
        <v>14</v>
      </c>
      <c r="B798" t="s">
        <v>27</v>
      </c>
      <c r="D798">
        <v>10.76</v>
      </c>
      <c r="E798">
        <v>37304.527000000002</v>
      </c>
      <c r="F798">
        <v>1602.5260000000001</v>
      </c>
      <c r="G798">
        <v>2013.2239999999999</v>
      </c>
      <c r="H798">
        <f t="shared" si="259"/>
        <v>23.278578319478125</v>
      </c>
      <c r="I798">
        <f t="shared" si="260"/>
        <v>246.18812309370998</v>
      </c>
      <c r="J798">
        <f>(I798-IF(I792&gt;0,I792,0))</f>
        <v>244.72365449115338</v>
      </c>
      <c r="K798">
        <f>J798/R784*1.1</f>
        <v>248.1984325468087</v>
      </c>
      <c r="L798" s="30">
        <f>AVERAGE(K798:K800)</f>
        <v>287.47054843308541</v>
      </c>
      <c r="M798" s="30">
        <f>STDEV(K798:K800)</f>
        <v>42.238694633306984</v>
      </c>
      <c r="N798" s="31">
        <f>L798/J792*100</f>
        <v>104.53474488475834</v>
      </c>
      <c r="O798">
        <f>M798/J795*100</f>
        <v>26925.332409605653</v>
      </c>
      <c r="P798" t="str">
        <f>_xlfn.CONCAT(ROUND(N798,1)," ± ",ROUND(O798,1))</f>
        <v>104.5 ± 26925.3</v>
      </c>
      <c r="Q798" t="s">
        <v>171</v>
      </c>
      <c r="R798">
        <v>1.1154999999999999</v>
      </c>
    </row>
    <row r="799" spans="1:18" x14ac:dyDescent="0.4">
      <c r="A799">
        <v>15</v>
      </c>
      <c r="B799" t="s">
        <v>28</v>
      </c>
      <c r="D799">
        <v>10.77</v>
      </c>
      <c r="E799">
        <v>40093.968999999997</v>
      </c>
      <c r="F799">
        <v>1532.6120000000001</v>
      </c>
      <c r="G799">
        <v>238.69</v>
      </c>
      <c r="H799">
        <f t="shared" si="259"/>
        <v>26.160547483642301</v>
      </c>
      <c r="I799">
        <f t="shared" si="260"/>
        <v>276.49762706687437</v>
      </c>
      <c r="J799">
        <f>(I799-IF(I792&gt;0,I792,0))</f>
        <v>275.03315846431781</v>
      </c>
      <c r="K799">
        <f>J799/R785*1.1</f>
        <v>282.05899152596459</v>
      </c>
      <c r="Q799" t="s">
        <v>170</v>
      </c>
      <c r="R799">
        <v>1.0873999999999999</v>
      </c>
    </row>
    <row r="800" spans="1:18" x14ac:dyDescent="0.4">
      <c r="A800">
        <v>16</v>
      </c>
      <c r="B800" t="s">
        <v>29</v>
      </c>
      <c r="D800">
        <v>10.78</v>
      </c>
      <c r="E800">
        <v>42777.800999999999</v>
      </c>
      <c r="F800">
        <v>1291.402</v>
      </c>
      <c r="G800">
        <v>1461.346</v>
      </c>
      <c r="H800">
        <f t="shared" si="259"/>
        <v>33.125084985155667</v>
      </c>
      <c r="I800">
        <f t="shared" si="260"/>
        <v>349.74326747767049</v>
      </c>
      <c r="J800">
        <f>(I800-IF(I792&gt;0,I792,0))</f>
        <v>348.27879887511392</v>
      </c>
      <c r="K800" s="30">
        <f>J800/R786*1.1</f>
        <v>332.15422122648283</v>
      </c>
      <c r="Q800" t="s">
        <v>169</v>
      </c>
      <c r="R800">
        <v>1.0898000000000001</v>
      </c>
    </row>
    <row r="801" spans="1:18" x14ac:dyDescent="0.4">
      <c r="A801">
        <v>17</v>
      </c>
      <c r="B801" t="s">
        <v>22</v>
      </c>
      <c r="L801" s="23" t="s">
        <v>227</v>
      </c>
      <c r="M801" s="23" t="s">
        <v>228</v>
      </c>
      <c r="N801" s="9" t="s">
        <v>231</v>
      </c>
      <c r="Q801" t="s">
        <v>168</v>
      </c>
      <c r="R801">
        <v>1.0536000000000001</v>
      </c>
    </row>
    <row r="802" spans="1:18" x14ac:dyDescent="0.4">
      <c r="A802">
        <v>18</v>
      </c>
      <c r="B802" t="s">
        <v>182</v>
      </c>
      <c r="D802">
        <v>10.82</v>
      </c>
      <c r="E802">
        <v>6.5979999999999999</v>
      </c>
      <c r="F802">
        <v>2173.0659999999998</v>
      </c>
      <c r="G802">
        <v>68</v>
      </c>
      <c r="H802">
        <f>E802/F802</f>
        <v>3.0362630495346207E-3</v>
      </c>
      <c r="I802">
        <f>((H802-$J$784)/$I$784)</f>
        <v>1.4005857359058211</v>
      </c>
      <c r="J802">
        <f>(I802-IF(I792&gt;0,I792,0))</f>
        <v>-6.3882866650758929E-2</v>
      </c>
      <c r="K802">
        <f t="shared" ref="K802:K807" si="261">J802/R787*1.1</f>
        <v>-6.844370635612626E-2</v>
      </c>
      <c r="L802">
        <f>AVERAGE(K802:K804)</f>
        <v>-4.1640039440178973E-2</v>
      </c>
      <c r="M802">
        <f>STDEV(K803:K804)</f>
        <v>4.7153435421022599E-2</v>
      </c>
      <c r="N802" t="str">
        <f>_xlfn.CONCAT(ROUND(L802,1)," ± ",ROUND(M802,1))</f>
        <v>0 ± 0</v>
      </c>
      <c r="Q802" t="s">
        <v>167</v>
      </c>
      <c r="R802" s="10">
        <v>1.1217999999999999</v>
      </c>
    </row>
    <row r="803" spans="1:18" x14ac:dyDescent="0.4">
      <c r="A803">
        <v>19</v>
      </c>
      <c r="B803" t="s">
        <v>181</v>
      </c>
      <c r="D803">
        <v>10.74</v>
      </c>
      <c r="E803">
        <v>21.457999999999998</v>
      </c>
      <c r="F803">
        <v>2231.232</v>
      </c>
      <c r="G803">
        <v>178</v>
      </c>
      <c r="H803">
        <f t="shared" ref="H803:H807" si="262">E803/F803</f>
        <v>9.6171083957203914E-3</v>
      </c>
      <c r="I803">
        <f t="shared" ref="I803:I807" si="263">((H803-$J$784)/$I$784)</f>
        <v>1.4697961079830832</v>
      </c>
      <c r="J803">
        <f>(I803-IF(I792&gt;0,I792,0))</f>
        <v>5.3275054265031763E-3</v>
      </c>
      <c r="K803">
        <f t="shared" si="261"/>
        <v>5.1043079602416993E-3</v>
      </c>
      <c r="Q803" t="s">
        <v>166</v>
      </c>
      <c r="R803">
        <v>1.198</v>
      </c>
    </row>
    <row r="804" spans="1:18" x14ac:dyDescent="0.4">
      <c r="A804">
        <v>20</v>
      </c>
      <c r="B804" t="s">
        <v>180</v>
      </c>
      <c r="D804">
        <v>10.79</v>
      </c>
      <c r="E804">
        <v>8.093</v>
      </c>
      <c r="F804">
        <v>2264.7379999999998</v>
      </c>
      <c r="G804">
        <v>85</v>
      </c>
      <c r="H804">
        <f t="shared" si="262"/>
        <v>3.5734817890634594E-3</v>
      </c>
      <c r="I804">
        <f t="shared" si="263"/>
        <v>1.4062356344969225</v>
      </c>
      <c r="J804">
        <f>(I804-IF(I792&gt;0,I792,0))</f>
        <v>-5.8232968059657608E-2</v>
      </c>
      <c r="K804">
        <f t="shared" si="261"/>
        <v>-6.1580719924652354E-2</v>
      </c>
      <c r="L804" s="23" t="s">
        <v>227</v>
      </c>
      <c r="M804" s="23" t="s">
        <v>228</v>
      </c>
      <c r="N804" s="9" t="s">
        <v>231</v>
      </c>
      <c r="Q804" t="s">
        <v>165</v>
      </c>
      <c r="R804">
        <v>1.1537999999999999</v>
      </c>
    </row>
    <row r="805" spans="1:18" x14ac:dyDescent="0.4">
      <c r="A805">
        <v>21</v>
      </c>
      <c r="B805" t="s">
        <v>179</v>
      </c>
      <c r="D805">
        <v>10.78</v>
      </c>
      <c r="E805">
        <v>21.771999999999998</v>
      </c>
      <c r="F805">
        <v>2546.569</v>
      </c>
      <c r="G805">
        <v>229</v>
      </c>
      <c r="H805">
        <f t="shared" si="262"/>
        <v>8.5495425413566247E-3</v>
      </c>
      <c r="I805">
        <f t="shared" si="263"/>
        <v>1.4585685792826373</v>
      </c>
      <c r="J805">
        <f>(I805-IF(I792&gt;0,I792,0))</f>
        <v>-5.9000232739427894E-3</v>
      </c>
      <c r="K805">
        <f t="shared" si="261"/>
        <v>-5.7586740029610187E-3</v>
      </c>
      <c r="L805">
        <f>AVERAGE(K805:K807)</f>
        <v>-5.2304680193029009E-2</v>
      </c>
      <c r="M805">
        <f>STDEV(K805:K807)</f>
        <v>4.1428087387941792E-2</v>
      </c>
      <c r="N805" t="str">
        <f>_xlfn.CONCAT(ROUND(L805,1)," ± ",ROUND(M805,1))</f>
        <v>-0.1 ± 0</v>
      </c>
      <c r="Q805" t="s">
        <v>164</v>
      </c>
      <c r="R805">
        <v>1.1183000000000001</v>
      </c>
    </row>
    <row r="806" spans="1:18" x14ac:dyDescent="0.4">
      <c r="A806">
        <v>22</v>
      </c>
      <c r="B806" t="s">
        <v>178</v>
      </c>
      <c r="D806">
        <v>10.63</v>
      </c>
      <c r="E806">
        <v>1.7669999999999999</v>
      </c>
      <c r="F806">
        <v>1959.0930000000001</v>
      </c>
      <c r="G806">
        <v>20</v>
      </c>
      <c r="H806">
        <f t="shared" si="262"/>
        <v>9.0194799328056398E-4</v>
      </c>
      <c r="I806">
        <f t="shared" si="263"/>
        <v>1.3781392671920318</v>
      </c>
      <c r="J806">
        <f>(I806-IF(I792&gt;0,I792,0))</f>
        <v>-8.6329335364548232E-2</v>
      </c>
      <c r="K806">
        <f t="shared" si="261"/>
        <v>-8.5137411602118587E-2</v>
      </c>
      <c r="Q806" t="s">
        <v>163</v>
      </c>
      <c r="R806">
        <v>1.1448</v>
      </c>
    </row>
    <row r="807" spans="1:18" x14ac:dyDescent="0.4">
      <c r="A807">
        <v>23</v>
      </c>
      <c r="B807" t="s">
        <v>177</v>
      </c>
      <c r="D807">
        <v>10.71</v>
      </c>
      <c r="E807">
        <v>4.7629999999999999</v>
      </c>
      <c r="F807">
        <v>1962.095</v>
      </c>
      <c r="G807">
        <v>40</v>
      </c>
      <c r="H807">
        <f t="shared" si="262"/>
        <v>2.427507332723441E-3</v>
      </c>
      <c r="I807">
        <f t="shared" si="263"/>
        <v>1.3941834870383436</v>
      </c>
      <c r="J807">
        <f>(I807-IF(I792&gt;0,I792,0))</f>
        <v>-7.0285115518236463E-2</v>
      </c>
      <c r="K807">
        <f t="shared" si="261"/>
        <v>-6.6017954974007434E-2</v>
      </c>
      <c r="L807" s="23"/>
      <c r="M807" s="23"/>
      <c r="N807" s="9"/>
      <c r="Q807" t="s">
        <v>162</v>
      </c>
      <c r="R807">
        <v>1.0492999999999999</v>
      </c>
    </row>
    <row r="808" spans="1:18" x14ac:dyDescent="0.4">
      <c r="A808">
        <v>24</v>
      </c>
      <c r="B808" t="s">
        <v>22</v>
      </c>
      <c r="L808" s="23" t="s">
        <v>227</v>
      </c>
      <c r="M808" s="23" t="s">
        <v>228</v>
      </c>
      <c r="N808" s="9" t="s">
        <v>231</v>
      </c>
      <c r="Q808" t="s">
        <v>161</v>
      </c>
      <c r="R808">
        <v>1.0704</v>
      </c>
    </row>
    <row r="809" spans="1:18" x14ac:dyDescent="0.4">
      <c r="A809">
        <v>25</v>
      </c>
      <c r="B809" t="s">
        <v>176</v>
      </c>
      <c r="D809">
        <v>10.67</v>
      </c>
      <c r="E809">
        <v>6.9340000000000002</v>
      </c>
      <c r="F809">
        <v>1890.6790000000001</v>
      </c>
      <c r="G809">
        <v>79</v>
      </c>
      <c r="H809">
        <f>E809/F809</f>
        <v>3.667465497844954E-3</v>
      </c>
      <c r="I809">
        <f>((H809-$J$784)/$I$784)</f>
        <v>1.4072240557576858</v>
      </c>
      <c r="J809">
        <f>(I809-IF(I792&gt;0,I792,0))</f>
        <v>-5.7244546798894236E-2</v>
      </c>
      <c r="K809">
        <f t="shared" ref="K809:K814" si="264">J809/R793*1.1</f>
        <v>-5.7600623379787476E-2</v>
      </c>
      <c r="L809">
        <f>AVERAGE(K809:K811)</f>
        <v>-8.2494093578852276E-2</v>
      </c>
      <c r="M809">
        <f>STDEV(K810:K811)</f>
        <v>7.9326573589596355E-3</v>
      </c>
      <c r="N809" t="str">
        <f>_xlfn.CONCAT(ROUND(L809,1)," ± ",ROUND(M809,1))</f>
        <v>-0.1 ± 0</v>
      </c>
      <c r="Q809" t="s">
        <v>160</v>
      </c>
      <c r="R809">
        <v>1.1589</v>
      </c>
    </row>
    <row r="810" spans="1:18" x14ac:dyDescent="0.4">
      <c r="A810">
        <v>26</v>
      </c>
      <c r="B810" t="s">
        <v>175</v>
      </c>
      <c r="D810">
        <v>10.01</v>
      </c>
      <c r="E810">
        <v>0.35899999999999999</v>
      </c>
      <c r="F810">
        <v>1558.258</v>
      </c>
      <c r="G810">
        <v>4</v>
      </c>
      <c r="H810">
        <f t="shared" ref="H810:H814" si="265">E810/F810</f>
        <v>2.3038546890181212E-4</v>
      </c>
      <c r="I810">
        <f t="shared" ref="I810:I814" si="266">((H810-$J$784)/$I$784)</f>
        <v>1.3710764827410435</v>
      </c>
      <c r="J810">
        <f>(I810-IF(I792&gt;0,I792,0))</f>
        <v>-9.3392119815536523E-2</v>
      </c>
      <c r="K810">
        <f t="shared" si="264"/>
        <v>-8.9331592867034945E-2</v>
      </c>
      <c r="Q810" t="s">
        <v>159</v>
      </c>
      <c r="R810">
        <v>1.0206</v>
      </c>
    </row>
    <row r="811" spans="1:18" x14ac:dyDescent="0.4">
      <c r="A811">
        <v>27</v>
      </c>
      <c r="B811" t="s">
        <v>174</v>
      </c>
      <c r="F811">
        <v>1217.5429999999999</v>
      </c>
      <c r="H811">
        <f t="shared" si="265"/>
        <v>0</v>
      </c>
      <c r="I811">
        <f t="shared" si="266"/>
        <v>1.3686535320128168</v>
      </c>
      <c r="J811">
        <f>(I811-IF(I792&gt;0,I792,0))</f>
        <v>-9.5815070543763259E-2</v>
      </c>
      <c r="K811">
        <f t="shared" si="264"/>
        <v>-0.1005500644897344</v>
      </c>
      <c r="L811" s="23" t="s">
        <v>227</v>
      </c>
      <c r="M811" s="23" t="s">
        <v>228</v>
      </c>
      <c r="N811" s="9" t="s">
        <v>231</v>
      </c>
      <c r="Q811" t="s">
        <v>158</v>
      </c>
      <c r="R811">
        <v>1.1289</v>
      </c>
    </row>
    <row r="812" spans="1:18" x14ac:dyDescent="0.4">
      <c r="A812">
        <v>28</v>
      </c>
      <c r="B812" t="s">
        <v>173</v>
      </c>
      <c r="D812">
        <v>11.12</v>
      </c>
      <c r="E812">
        <v>1.446</v>
      </c>
      <c r="F812">
        <v>1730.6880000000001</v>
      </c>
      <c r="G812">
        <v>14</v>
      </c>
      <c r="H812">
        <f t="shared" si="265"/>
        <v>8.3550587974262256E-4</v>
      </c>
      <c r="I812">
        <f t="shared" si="266"/>
        <v>1.3774404993046774</v>
      </c>
      <c r="J812">
        <f>(I812-IF(I792&gt;0,I792,0))</f>
        <v>-8.7028103251902689E-2</v>
      </c>
      <c r="K812">
        <f t="shared" si="264"/>
        <v>-8.6602961441191395E-2</v>
      </c>
      <c r="L812">
        <f>AVERAGE(K812:K814)</f>
        <v>-8.6259588210419791E-2</v>
      </c>
      <c r="M812">
        <f>STDEV(K812:K814)</f>
        <v>8.4010721936929374E-3</v>
      </c>
      <c r="N812" t="str">
        <f>_xlfn.CONCAT(ROUND(L812,1)," ± ",ROUND(M812,1))</f>
        <v>-0.1 ± 0</v>
      </c>
      <c r="Q812" t="s">
        <v>157</v>
      </c>
      <c r="R812">
        <v>1.1950000000000001</v>
      </c>
    </row>
    <row r="813" spans="1:18" x14ac:dyDescent="0.4">
      <c r="A813">
        <v>29</v>
      </c>
      <c r="B813" t="s">
        <v>172</v>
      </c>
      <c r="D813">
        <v>11.68</v>
      </c>
      <c r="E813">
        <v>4.3849999999999998</v>
      </c>
      <c r="F813">
        <v>2104.2750000000001</v>
      </c>
      <c r="G813">
        <v>43</v>
      </c>
      <c r="H813">
        <f t="shared" si="265"/>
        <v>2.083853108552827E-3</v>
      </c>
      <c r="I813">
        <f t="shared" si="266"/>
        <v>1.3905692953244242</v>
      </c>
      <c r="J813">
        <f>(I813-IF(I792&gt;0,I792,0))</f>
        <v>-7.3899307232155875E-2</v>
      </c>
      <c r="K813">
        <f t="shared" si="264"/>
        <v>-7.7692094003031134E-2</v>
      </c>
      <c r="Q813" t="s">
        <v>156</v>
      </c>
      <c r="R813">
        <v>1.1716</v>
      </c>
    </row>
    <row r="814" spans="1:18" x14ac:dyDescent="0.4">
      <c r="A814">
        <v>30</v>
      </c>
      <c r="B814" t="s">
        <v>171</v>
      </c>
      <c r="F814">
        <v>2128.8220000000001</v>
      </c>
      <c r="H814">
        <f t="shared" si="265"/>
        <v>0</v>
      </c>
      <c r="I814">
        <f t="shared" si="266"/>
        <v>1.3686535320128168</v>
      </c>
      <c r="J814">
        <f>(I814-IF(I792&gt;0,I792,0))</f>
        <v>-9.5815070543763259E-2</v>
      </c>
      <c r="K814">
        <f t="shared" si="264"/>
        <v>-9.4483709187036843E-2</v>
      </c>
      <c r="L814" s="23"/>
      <c r="M814" s="23"/>
      <c r="N814" s="9"/>
    </row>
    <row r="815" spans="1:18" x14ac:dyDescent="0.4">
      <c r="A815">
        <v>31</v>
      </c>
      <c r="B815" t="s">
        <v>22</v>
      </c>
      <c r="D815">
        <v>10.72</v>
      </c>
      <c r="E815">
        <v>172.357</v>
      </c>
      <c r="G815">
        <v>1663</v>
      </c>
      <c r="L815" s="23" t="s">
        <v>227</v>
      </c>
      <c r="M815" s="23" t="s">
        <v>228</v>
      </c>
      <c r="N815" s="9" t="s">
        <v>231</v>
      </c>
    </row>
    <row r="816" spans="1:18" x14ac:dyDescent="0.4">
      <c r="A816">
        <v>32</v>
      </c>
      <c r="B816" t="s">
        <v>170</v>
      </c>
      <c r="D816">
        <v>10.17</v>
      </c>
      <c r="E816">
        <v>2.0459999999999998</v>
      </c>
      <c r="F816">
        <v>2216.6750000000002</v>
      </c>
      <c r="G816">
        <v>22</v>
      </c>
      <c r="H816">
        <f>E816/F816</f>
        <v>9.2300404885695901E-4</v>
      </c>
      <c r="I816">
        <f>((H816-$J$784)/$I$784)</f>
        <v>1.3783607125177098</v>
      </c>
      <c r="J816">
        <f>(I816-IF(I792&gt;0,I792,0))</f>
        <v>-8.6107890038870316E-2</v>
      </c>
      <c r="K816">
        <f>J816/R799*1.1</f>
        <v>-8.7105645615925473E-2</v>
      </c>
      <c r="L816">
        <f>AVERAGE(K816:K818)</f>
        <v>-1.2372912375033874E-2</v>
      </c>
      <c r="M816">
        <f>STDEV(K817:K818)</f>
        <v>0.17312744383477388</v>
      </c>
      <c r="N816" t="str">
        <f>_xlfn.CONCAT(ROUND(L816,1)," ± ",ROUND(M816,1))</f>
        <v>0 ± 0.2</v>
      </c>
    </row>
    <row r="817" spans="1:14" x14ac:dyDescent="0.4">
      <c r="A817">
        <v>33</v>
      </c>
      <c r="B817" t="s">
        <v>169</v>
      </c>
      <c r="D817">
        <v>10.92</v>
      </c>
      <c r="E817">
        <v>44.468000000000004</v>
      </c>
      <c r="F817">
        <v>1933.6189999999999</v>
      </c>
      <c r="G817">
        <v>430</v>
      </c>
      <c r="H817">
        <f t="shared" ref="H817:H821" si="267">E817/F817</f>
        <v>2.2997291607084955E-2</v>
      </c>
      <c r="I817">
        <f t="shared" ref="I817:I821" si="268">((H817-$J$784)/$I$784)</f>
        <v>1.6105147253955421</v>
      </c>
      <c r="J817">
        <f>(I817-IF(I792&gt;0,I792,0))</f>
        <v>0.14604612283896201</v>
      </c>
      <c r="K817">
        <f>J817/R800*1.1</f>
        <v>0.14741304379047368</v>
      </c>
    </row>
    <row r="818" spans="1:14" x14ac:dyDescent="0.4">
      <c r="A818">
        <v>34</v>
      </c>
      <c r="B818" t="s">
        <v>168</v>
      </c>
      <c r="D818">
        <v>9.4700000000000006</v>
      </c>
      <c r="E818">
        <v>0.63900000000000001</v>
      </c>
      <c r="F818">
        <v>2689.694</v>
      </c>
      <c r="G818">
        <v>8</v>
      </c>
      <c r="H818">
        <f t="shared" si="267"/>
        <v>2.3757349349033758E-4</v>
      </c>
      <c r="I818">
        <f t="shared" si="268"/>
        <v>1.3711520787822973</v>
      </c>
      <c r="J818">
        <f>(I818-IF(I792&gt;0,I792,0))</f>
        <v>-9.3316523774282789E-2</v>
      </c>
      <c r="K818">
        <f>J818/R801*1.1</f>
        <v>-9.742613529964983E-2</v>
      </c>
      <c r="L818" s="23" t="s">
        <v>227</v>
      </c>
      <c r="M818" s="23" t="s">
        <v>228</v>
      </c>
      <c r="N818" s="9" t="s">
        <v>231</v>
      </c>
    </row>
    <row r="819" spans="1:14" x14ac:dyDescent="0.4">
      <c r="A819">
        <v>35</v>
      </c>
      <c r="B819" t="s">
        <v>167</v>
      </c>
      <c r="F819">
        <v>2721.7739999999999</v>
      </c>
      <c r="H819">
        <f t="shared" si="267"/>
        <v>0</v>
      </c>
      <c r="I819">
        <f t="shared" si="268"/>
        <v>1.3686535320128168</v>
      </c>
      <c r="J819">
        <f>(I819-IF(I792&gt;0,I792,0))</f>
        <v>-9.5815070543763259E-2</v>
      </c>
      <c r="K819">
        <f t="shared" ref="K819:K821" si="269">J819/R802*1.1</f>
        <v>-9.395309110192511E-2</v>
      </c>
      <c r="L819">
        <f>AVERAGE(K819:K821)</f>
        <v>-7.9996930284026671E-2</v>
      </c>
      <c r="M819">
        <f>STDEV(K819:K821)</f>
        <v>1.565116227347095E-2</v>
      </c>
      <c r="N819" t="str">
        <f>_xlfn.CONCAT(ROUND(L819,1)," ± ",ROUND(M819,1))</f>
        <v>-0.1 ± 0</v>
      </c>
    </row>
    <row r="820" spans="1:14" x14ac:dyDescent="0.4">
      <c r="A820">
        <v>36</v>
      </c>
      <c r="B820" t="s">
        <v>166</v>
      </c>
      <c r="D820">
        <v>9.2899999999999991</v>
      </c>
      <c r="E820">
        <v>8.1829999999999998</v>
      </c>
      <c r="F820">
        <v>3173.2449999999999</v>
      </c>
      <c r="G820">
        <v>94</v>
      </c>
      <c r="H820">
        <f t="shared" si="267"/>
        <v>2.5787482529713275E-3</v>
      </c>
      <c r="I820">
        <f t="shared" si="268"/>
        <v>1.3957740790995492</v>
      </c>
      <c r="J820">
        <f>(I820-IF(I792&gt;0,I792,0))</f>
        <v>-6.8694523457030865E-2</v>
      </c>
      <c r="K820">
        <f t="shared" si="269"/>
        <v>-6.3075105010629351E-2</v>
      </c>
    </row>
    <row r="821" spans="1:14" x14ac:dyDescent="0.4">
      <c r="A821">
        <v>37</v>
      </c>
      <c r="B821" t="s">
        <v>165</v>
      </c>
      <c r="D821">
        <v>9.09</v>
      </c>
      <c r="E821">
        <v>2.2570000000000001</v>
      </c>
      <c r="F821">
        <v>2698.9360000000001</v>
      </c>
      <c r="G821">
        <v>26</v>
      </c>
      <c r="H821">
        <f t="shared" si="267"/>
        <v>8.3625547252695132E-4</v>
      </c>
      <c r="I821">
        <f t="shared" si="268"/>
        <v>1.377448382728885</v>
      </c>
      <c r="J821">
        <f>(I821-IF(I792&gt;0,I792,0))</f>
        <v>-8.7020219827695033E-2</v>
      </c>
      <c r="K821">
        <f t="shared" si="269"/>
        <v>-8.2962594739525525E-2</v>
      </c>
      <c r="L821" s="23"/>
      <c r="M821" s="23"/>
      <c r="N821" s="9"/>
    </row>
    <row r="822" spans="1:14" x14ac:dyDescent="0.4">
      <c r="A822">
        <v>38</v>
      </c>
      <c r="B822" t="s">
        <v>22</v>
      </c>
      <c r="L822" s="23" t="s">
        <v>227</v>
      </c>
      <c r="M822" s="23" t="s">
        <v>228</v>
      </c>
      <c r="N822" s="9" t="s">
        <v>231</v>
      </c>
    </row>
    <row r="823" spans="1:14" x14ac:dyDescent="0.4">
      <c r="A823">
        <v>39</v>
      </c>
      <c r="B823" t="s">
        <v>164</v>
      </c>
      <c r="D823">
        <v>10.029999999999999</v>
      </c>
      <c r="E823">
        <v>16.213000000000001</v>
      </c>
      <c r="F823">
        <v>2447.134</v>
      </c>
      <c r="G823">
        <v>175</v>
      </c>
      <c r="H823">
        <f>E823/F823</f>
        <v>6.6253012707926913E-3</v>
      </c>
      <c r="I823">
        <f>((H823-$J$784)/$I$784)</f>
        <v>1.4383314444927517</v>
      </c>
      <c r="J823">
        <f>(I823-IF(I792&gt;0,I792,0))</f>
        <v>-2.6137158063828325E-2</v>
      </c>
      <c r="K823">
        <f>J823/R805*1.1</f>
        <v>-2.570944636520715E-2</v>
      </c>
      <c r="L823">
        <f>AVERAGE(K823:K825)</f>
        <v>-4.6330234861824311E-2</v>
      </c>
      <c r="M823">
        <f>STDEV(K824:K825)</f>
        <v>5.7111149209430681E-2</v>
      </c>
      <c r="N823" t="str">
        <f>_xlfn.CONCAT(ROUND(L823,1)," ± ",ROUND(M823,1))</f>
        <v>0 ± 0.1</v>
      </c>
    </row>
    <row r="824" spans="1:14" x14ac:dyDescent="0.4">
      <c r="A824">
        <v>40</v>
      </c>
      <c r="B824" t="s">
        <v>163</v>
      </c>
      <c r="D824">
        <v>10.72</v>
      </c>
      <c r="E824">
        <v>17.869</v>
      </c>
      <c r="F824">
        <v>2381.9609999999998</v>
      </c>
      <c r="G824">
        <v>198</v>
      </c>
      <c r="H824">
        <f t="shared" ref="H824:H828" si="270">E824/F824</f>
        <v>7.5018020866000753E-3</v>
      </c>
      <c r="I824">
        <f t="shared" ref="I824:I832" si="271">((H824-$J$784)/$I$784)</f>
        <v>1.4475495531698097</v>
      </c>
      <c r="J824">
        <f>(I824-IF(I792&gt;0,I792,0))</f>
        <v>-1.6919049386770357E-2</v>
      </c>
      <c r="K824">
        <f t="shared" ref="K824:K828" si="272">J824/R806*1.1</f>
        <v>-1.6256948222787729E-2</v>
      </c>
    </row>
    <row r="825" spans="1:14" x14ac:dyDescent="0.4">
      <c r="A825">
        <v>41</v>
      </c>
      <c r="B825" t="s">
        <v>162</v>
      </c>
      <c r="D825">
        <v>10.32</v>
      </c>
      <c r="E825">
        <v>0.80600000000000005</v>
      </c>
      <c r="F825">
        <v>2598.0500000000002</v>
      </c>
      <c r="G825">
        <v>8</v>
      </c>
      <c r="H825">
        <f t="shared" si="270"/>
        <v>3.1023267450587939E-4</v>
      </c>
      <c r="I825">
        <f t="shared" si="271"/>
        <v>1.371916231210804</v>
      </c>
      <c r="J825">
        <f>(I825-IF(I792&gt;0,I792,0))</f>
        <v>-9.2552371345776097E-2</v>
      </c>
      <c r="K825">
        <f t="shared" si="272"/>
        <v>-9.7024309997478062E-2</v>
      </c>
      <c r="L825" s="23" t="s">
        <v>227</v>
      </c>
      <c r="M825" s="23" t="s">
        <v>228</v>
      </c>
      <c r="N825" s="9" t="s">
        <v>231</v>
      </c>
    </row>
    <row r="826" spans="1:14" x14ac:dyDescent="0.4">
      <c r="A826">
        <v>42</v>
      </c>
      <c r="B826" t="s">
        <v>161</v>
      </c>
      <c r="D826">
        <v>10.58</v>
      </c>
      <c r="E826">
        <v>1.573</v>
      </c>
      <c r="F826">
        <v>2541.848</v>
      </c>
      <c r="G826">
        <v>17</v>
      </c>
      <c r="H826">
        <f t="shared" si="270"/>
        <v>6.1884109514022867E-4</v>
      </c>
      <c r="I826">
        <f t="shared" si="271"/>
        <v>1.3751618482242258</v>
      </c>
      <c r="J826">
        <f>(I826-IF(I792&gt;0,I792,0))</f>
        <v>-8.9306754332354243E-2</v>
      </c>
      <c r="K826">
        <f t="shared" si="272"/>
        <v>-9.1776373099392447E-2</v>
      </c>
      <c r="L826">
        <f>AVERAGE(K826:K828)</f>
        <v>-8.7961732451027161E-2</v>
      </c>
      <c r="M826">
        <f>STDEV(K826:K828)</f>
        <v>3.6953043091019289E-3</v>
      </c>
      <c r="N826" t="str">
        <f>_xlfn.CONCAT(ROUND(L826,1)," ± ",ROUND(M826,1))</f>
        <v>-0.1 ± 0</v>
      </c>
    </row>
    <row r="827" spans="1:14" x14ac:dyDescent="0.4">
      <c r="A827">
        <v>43</v>
      </c>
      <c r="B827" t="s">
        <v>160</v>
      </c>
      <c r="D827">
        <v>10.73</v>
      </c>
      <c r="E827">
        <v>1.8540000000000001</v>
      </c>
      <c r="F827">
        <v>2826.9659999999999</v>
      </c>
      <c r="G827">
        <v>21</v>
      </c>
      <c r="H827">
        <f t="shared" si="270"/>
        <v>6.5582677683424567E-4</v>
      </c>
      <c r="I827">
        <f t="shared" si="271"/>
        <v>1.3755508245117565</v>
      </c>
      <c r="J827">
        <f>(I827-IF(I792&gt;0,I792,0))</f>
        <v>-8.8917778044823592E-2</v>
      </c>
      <c r="K827">
        <f t="shared" si="272"/>
        <v>-8.4398615798866122E-2</v>
      </c>
    </row>
    <row r="828" spans="1:14" x14ac:dyDescent="0.4">
      <c r="A828">
        <v>44</v>
      </c>
      <c r="B828" t="s">
        <v>159</v>
      </c>
      <c r="D828">
        <v>10.61</v>
      </c>
      <c r="E828">
        <v>3.8820000000000001</v>
      </c>
      <c r="F828">
        <v>2828.1329999999998</v>
      </c>
      <c r="G828">
        <v>44</v>
      </c>
      <c r="H828">
        <f t="shared" si="270"/>
        <v>1.3726370011594223E-3</v>
      </c>
      <c r="I828">
        <f t="shared" si="271"/>
        <v>1.3830894764211326</v>
      </c>
      <c r="J828">
        <f>(I828-IF(I792&gt;0,I792,0))</f>
        <v>-8.137912613544751E-2</v>
      </c>
      <c r="K828">
        <f t="shared" si="272"/>
        <v>-8.7710208454822927E-2</v>
      </c>
      <c r="L828" s="23"/>
      <c r="M828" s="23"/>
      <c r="N828" s="9"/>
    </row>
    <row r="829" spans="1:14" x14ac:dyDescent="0.4">
      <c r="A829">
        <v>45</v>
      </c>
      <c r="B829" t="s">
        <v>22</v>
      </c>
      <c r="L829" s="23" t="s">
        <v>227</v>
      </c>
      <c r="M829" s="23" t="s">
        <v>228</v>
      </c>
      <c r="N829" s="9" t="s">
        <v>231</v>
      </c>
    </row>
    <row r="830" spans="1:14" x14ac:dyDescent="0.4">
      <c r="A830">
        <v>46</v>
      </c>
      <c r="B830" t="s">
        <v>158</v>
      </c>
      <c r="D830">
        <v>10.52</v>
      </c>
      <c r="E830">
        <v>0.79300000000000004</v>
      </c>
      <c r="F830">
        <v>2704.998</v>
      </c>
      <c r="G830">
        <v>4.5999999999999999E-2</v>
      </c>
      <c r="H830">
        <f t="shared" ref="H830:H832" si="273">E830/F830</f>
        <v>2.9316103006360819E-4</v>
      </c>
      <c r="I830">
        <f t="shared" si="271"/>
        <v>1.3717366897079017</v>
      </c>
      <c r="J830">
        <f>(I830-IF(I792&gt;0,I792,0))</f>
        <v>-9.2731912848678322E-2</v>
      </c>
      <c r="K830">
        <f>J830/R811*1.1</f>
        <v>-9.0357962736775765E-2</v>
      </c>
      <c r="L830">
        <f>AVERAGE(K830:K832)</f>
        <v>-7.3616602433822648E-2</v>
      </c>
      <c r="M830">
        <f>STDEV(K831:K832)</f>
        <v>3.2459101247214871E-2</v>
      </c>
      <c r="N830" t="str">
        <f>_xlfn.CONCAT(ROUND(L830,1)," ± ",ROUND(M830,1))</f>
        <v>-0.1 ± 0</v>
      </c>
    </row>
    <row r="831" spans="1:14" x14ac:dyDescent="0.4">
      <c r="A831">
        <v>47</v>
      </c>
      <c r="B831" t="s">
        <v>157</v>
      </c>
      <c r="F831">
        <v>2228.9940000000001</v>
      </c>
      <c r="H831">
        <f t="shared" si="273"/>
        <v>0</v>
      </c>
      <c r="I831">
        <f t="shared" si="271"/>
        <v>1.3686535320128168</v>
      </c>
      <c r="J831">
        <f>(I831-IF(I792&gt;0,I792,0))</f>
        <v>-9.5815070543763259E-2</v>
      </c>
      <c r="K831">
        <f t="shared" ref="K831:K832" si="274">J831/R812*1.1</f>
        <v>-8.8197972885472459E-2</v>
      </c>
    </row>
    <row r="832" spans="1:14" x14ac:dyDescent="0.4">
      <c r="A832">
        <v>48</v>
      </c>
      <c r="B832" t="s">
        <v>156</v>
      </c>
      <c r="D832">
        <v>10.25</v>
      </c>
      <c r="E832">
        <v>12.156000000000001</v>
      </c>
      <c r="F832">
        <v>2518.1869999999999</v>
      </c>
      <c r="G832">
        <v>131</v>
      </c>
      <c r="H832">
        <f t="shared" si="273"/>
        <v>4.8272824853753914E-3</v>
      </c>
      <c r="I832">
        <f t="shared" si="271"/>
        <v>1.4194217843207857</v>
      </c>
      <c r="J832">
        <f>(I832-IF(I792&gt;0,I792,0))</f>
        <v>-4.5046818235794372E-2</v>
      </c>
      <c r="K832">
        <f t="shared" si="274"/>
        <v>-4.2293871679219712E-2</v>
      </c>
      <c r="L832" s="23"/>
      <c r="M832" s="23"/>
      <c r="N832" s="9"/>
    </row>
    <row r="834" spans="1:18" x14ac:dyDescent="0.4">
      <c r="A834" s="15" t="s">
        <v>61</v>
      </c>
      <c r="B834" s="15"/>
    </row>
    <row r="835" spans="1:18" x14ac:dyDescent="0.4">
      <c r="I835" t="s">
        <v>216</v>
      </c>
      <c r="Q835" t="s">
        <v>191</v>
      </c>
      <c r="R835" t="s">
        <v>192</v>
      </c>
    </row>
    <row r="836" spans="1:18" x14ac:dyDescent="0.4">
      <c r="B836" t="s">
        <v>3</v>
      </c>
      <c r="C836" t="s">
        <v>4</v>
      </c>
      <c r="D836" t="s">
        <v>5</v>
      </c>
      <c r="E836" t="s">
        <v>6</v>
      </c>
      <c r="F836" t="s">
        <v>7</v>
      </c>
      <c r="G836" t="s">
        <v>8</v>
      </c>
      <c r="H836" t="s">
        <v>217</v>
      </c>
      <c r="I836" cm="1">
        <f t="array" ref="I836:J840">LINEST(H838:H844,C838:C844,1,1)</f>
        <v>0.58381325539098827</v>
      </c>
      <c r="J836">
        <v>-0.18281979297841389</v>
      </c>
      <c r="L836" s="20" t="s">
        <v>218</v>
      </c>
      <c r="Q836" t="s">
        <v>27</v>
      </c>
      <c r="R836">
        <v>1.0846</v>
      </c>
    </row>
    <row r="837" spans="1:18" x14ac:dyDescent="0.4">
      <c r="A837">
        <v>1</v>
      </c>
      <c r="B837" t="s">
        <v>12</v>
      </c>
      <c r="C837" s="19">
        <v>0</v>
      </c>
      <c r="F837">
        <v>1480.336</v>
      </c>
      <c r="H837">
        <f>E837/F837</f>
        <v>0</v>
      </c>
      <c r="I837">
        <v>2.3467475177269478E-2</v>
      </c>
      <c r="J837">
        <v>0.20346070904105754</v>
      </c>
      <c r="K837" t="s">
        <v>219</v>
      </c>
      <c r="L837" s="21">
        <f>IF(G838&gt;3,C838,IF(G839&gt;3,C839,IF(G840&gt;3,C840,IF(G841&gt;3,C841,C842))))</f>
        <v>0.02</v>
      </c>
      <c r="Q837" t="s">
        <v>28</v>
      </c>
      <c r="R837">
        <v>1.0726</v>
      </c>
    </row>
    <row r="838" spans="1:18" x14ac:dyDescent="0.4">
      <c r="A838">
        <v>2</v>
      </c>
      <c r="B838" t="s">
        <v>14</v>
      </c>
      <c r="C838" s="19">
        <v>0.02</v>
      </c>
      <c r="D838">
        <v>9.26</v>
      </c>
      <c r="E838">
        <v>24.681000000000001</v>
      </c>
      <c r="F838">
        <v>1118.817</v>
      </c>
      <c r="G838">
        <v>3.67</v>
      </c>
      <c r="H838">
        <f t="shared" ref="H838:H844" si="275">E838/F838</f>
        <v>2.2059907920598275E-2</v>
      </c>
      <c r="I838">
        <v>0.99198579789501329</v>
      </c>
      <c r="J838">
        <v>0.42993563727615108</v>
      </c>
      <c r="K838" t="s">
        <v>220</v>
      </c>
      <c r="L838" s="22">
        <f>IF(G838&gt;10,C838,IF(G839&gt;10,C839,IF(G840&gt;10,C840,IF(G841&gt;10,C841,C842))))</f>
        <v>0.4</v>
      </c>
      <c r="Q838" t="s">
        <v>29</v>
      </c>
      <c r="R838">
        <v>1.1534</v>
      </c>
    </row>
    <row r="839" spans="1:18" x14ac:dyDescent="0.4">
      <c r="A839">
        <v>3</v>
      </c>
      <c r="B839" t="s">
        <v>15</v>
      </c>
      <c r="C839" s="19">
        <v>0.1</v>
      </c>
      <c r="D839">
        <v>9.27</v>
      </c>
      <c r="E839">
        <v>109.91800000000001</v>
      </c>
      <c r="F839">
        <v>1446.88</v>
      </c>
      <c r="G839">
        <v>7.0750000000000002</v>
      </c>
      <c r="H839">
        <f t="shared" si="275"/>
        <v>7.5968981532677213E-2</v>
      </c>
      <c r="I839">
        <v>618.89242678180733</v>
      </c>
      <c r="J839">
        <v>5</v>
      </c>
      <c r="Q839" t="s">
        <v>182</v>
      </c>
      <c r="R839">
        <v>1.0266999999999999</v>
      </c>
    </row>
    <row r="840" spans="1:18" x14ac:dyDescent="0.4">
      <c r="A840">
        <v>4</v>
      </c>
      <c r="B840" t="s">
        <v>17</v>
      </c>
      <c r="C840" s="19">
        <v>0.4</v>
      </c>
      <c r="D840">
        <v>9.27</v>
      </c>
      <c r="E840">
        <v>383.41199999999998</v>
      </c>
      <c r="F840">
        <v>1124.702</v>
      </c>
      <c r="G840">
        <v>3697</v>
      </c>
      <c r="H840">
        <f t="shared" si="275"/>
        <v>0.34090096754518084</v>
      </c>
      <c r="I840">
        <v>114.3989553777282</v>
      </c>
      <c r="J840">
        <v>0.92422326100025087</v>
      </c>
      <c r="Q840" t="s">
        <v>181</v>
      </c>
      <c r="R840">
        <v>1.1480999999999999</v>
      </c>
    </row>
    <row r="841" spans="1:18" x14ac:dyDescent="0.4">
      <c r="A841">
        <v>5</v>
      </c>
      <c r="B841" t="s">
        <v>18</v>
      </c>
      <c r="C841" s="19">
        <v>1</v>
      </c>
      <c r="D841">
        <v>9.3000000000000007</v>
      </c>
      <c r="E841">
        <v>416.05700000000002</v>
      </c>
      <c r="F841">
        <v>1632.4839999999999</v>
      </c>
      <c r="G841">
        <v>9.4819999999999993</v>
      </c>
      <c r="H841">
        <f t="shared" si="275"/>
        <v>0.25486130338796587</v>
      </c>
      <c r="Q841" t="s">
        <v>180</v>
      </c>
      <c r="R841">
        <v>1.0402</v>
      </c>
    </row>
    <row r="842" spans="1:18" x14ac:dyDescent="0.4">
      <c r="A842">
        <v>6</v>
      </c>
      <c r="B842" t="s">
        <v>19</v>
      </c>
      <c r="C842" s="19">
        <v>5</v>
      </c>
      <c r="D842">
        <v>9.1300000000000008</v>
      </c>
      <c r="E842">
        <v>2592.9639999999999</v>
      </c>
      <c r="F842">
        <v>1363.1959999999999</v>
      </c>
      <c r="G842">
        <v>29.969000000000001</v>
      </c>
      <c r="H842">
        <f t="shared" si="275"/>
        <v>1.9021211916701635</v>
      </c>
      <c r="Q842" t="s">
        <v>179</v>
      </c>
      <c r="R842">
        <v>1.127</v>
      </c>
    </row>
    <row r="843" spans="1:18" x14ac:dyDescent="0.4">
      <c r="A843">
        <v>7</v>
      </c>
      <c r="B843" t="s">
        <v>20</v>
      </c>
      <c r="C843" s="19">
        <v>10</v>
      </c>
      <c r="D843">
        <v>9.19</v>
      </c>
      <c r="E843">
        <v>5668.3959999999997</v>
      </c>
      <c r="F843">
        <v>972.19100000000003</v>
      </c>
      <c r="G843">
        <v>209.22499999999999</v>
      </c>
      <c r="H843">
        <f t="shared" si="275"/>
        <v>5.8305374149729836</v>
      </c>
      <c r="I843" s="23" t="s">
        <v>221</v>
      </c>
      <c r="J843" s="23" t="s">
        <v>222</v>
      </c>
      <c r="K843" s="9" t="s">
        <v>194</v>
      </c>
      <c r="O843" s="24" t="s">
        <v>223</v>
      </c>
      <c r="Q843" t="s">
        <v>178</v>
      </c>
      <c r="R843">
        <v>1.1153999999999999</v>
      </c>
    </row>
    <row r="844" spans="1:18" x14ac:dyDescent="0.4">
      <c r="A844">
        <v>8</v>
      </c>
      <c r="B844" t="s">
        <v>21</v>
      </c>
      <c r="C844" s="19">
        <v>20</v>
      </c>
      <c r="D844">
        <v>9.25</v>
      </c>
      <c r="E844">
        <v>11193.547</v>
      </c>
      <c r="F844">
        <v>963.74199999999996</v>
      </c>
      <c r="G844">
        <v>94722</v>
      </c>
      <c r="H844">
        <f t="shared" si="275"/>
        <v>11.614671769000418</v>
      </c>
      <c r="I844">
        <v>0</v>
      </c>
      <c r="J844">
        <v>11</v>
      </c>
      <c r="Q844" t="s">
        <v>177</v>
      </c>
      <c r="R844">
        <v>1.1711</v>
      </c>
    </row>
    <row r="845" spans="1:18" x14ac:dyDescent="0.4">
      <c r="A845">
        <v>9</v>
      </c>
      <c r="B845" t="s">
        <v>22</v>
      </c>
      <c r="I845" s="23" t="s">
        <v>224</v>
      </c>
      <c r="J845" s="9" t="s">
        <v>225</v>
      </c>
      <c r="K845" s="9" t="s">
        <v>226</v>
      </c>
      <c r="Q845" t="s">
        <v>176</v>
      </c>
      <c r="R845">
        <v>1.0931999999999999</v>
      </c>
    </row>
    <row r="846" spans="1:18" x14ac:dyDescent="0.4">
      <c r="A846">
        <v>10</v>
      </c>
      <c r="B846" t="s">
        <v>22</v>
      </c>
      <c r="L846" s="23" t="s">
        <v>227</v>
      </c>
      <c r="M846" s="23" t="s">
        <v>228</v>
      </c>
      <c r="N846" s="9" t="s">
        <v>231</v>
      </c>
      <c r="O846" s="9"/>
      <c r="P846" s="9"/>
      <c r="Q846" t="s">
        <v>175</v>
      </c>
      <c r="R846">
        <v>1.1499999999999999</v>
      </c>
    </row>
    <row r="847" spans="1:18" x14ac:dyDescent="0.4">
      <c r="A847">
        <v>11</v>
      </c>
      <c r="B847" t="s">
        <v>24</v>
      </c>
      <c r="F847">
        <v>517.29600000000005</v>
      </c>
      <c r="H847">
        <f>E847/F847</f>
        <v>0</v>
      </c>
      <c r="I847">
        <f>((H847-$J$836)/$I$836)</f>
        <v>0.31314772539033359</v>
      </c>
      <c r="J847">
        <f>(I847-IF(I844&gt;0,I844,0))</f>
        <v>0.31314772539033359</v>
      </c>
      <c r="K847">
        <f>J847*1.1</f>
        <v>0.34446249792936695</v>
      </c>
      <c r="L847">
        <f>AVERAGE(K847:K849)</f>
        <v>0.34446249792936695</v>
      </c>
      <c r="M847">
        <f>STDEV(K848:K849)</f>
        <v>0</v>
      </c>
      <c r="N847" t="str">
        <f>_xlfn.CONCAT(ROUND(L847,1)," ± ",ROUND(M847,1))</f>
        <v>0.3 ± 0</v>
      </c>
      <c r="Q847" t="s">
        <v>174</v>
      </c>
      <c r="R847">
        <v>1.0482</v>
      </c>
    </row>
    <row r="848" spans="1:18" x14ac:dyDescent="0.4">
      <c r="A848">
        <v>12</v>
      </c>
      <c r="B848" t="s">
        <v>25</v>
      </c>
      <c r="F848">
        <v>658.29200000000003</v>
      </c>
      <c r="H848">
        <f t="shared" ref="H848:H852" si="276">E848/F848</f>
        <v>0</v>
      </c>
      <c r="I848">
        <f t="shared" ref="I848:I852" si="277">((H848-$J$836)/$I$836)</f>
        <v>0.31314772539033359</v>
      </c>
      <c r="J848">
        <f>(I848-IF(I844&gt;0,I844,0))</f>
        <v>0.31314772539033359</v>
      </c>
      <c r="K848">
        <f>J848*1.1</f>
        <v>0.34446249792936695</v>
      </c>
      <c r="Q848" t="s">
        <v>173</v>
      </c>
      <c r="R848">
        <v>1.1053999999999999</v>
      </c>
    </row>
    <row r="849" spans="1:18" x14ac:dyDescent="0.4">
      <c r="A849">
        <v>13</v>
      </c>
      <c r="B849" t="s">
        <v>26</v>
      </c>
      <c r="F849">
        <v>554.32100000000003</v>
      </c>
      <c r="H849">
        <f t="shared" si="276"/>
        <v>0</v>
      </c>
      <c r="I849">
        <f t="shared" si="277"/>
        <v>0.31314772539033359</v>
      </c>
      <c r="J849">
        <f>(I849-IF(I844&gt;0,I844,0))</f>
        <v>0.31314772539033359</v>
      </c>
      <c r="K849" s="30">
        <f>J849*1.1</f>
        <v>0.34446249792936695</v>
      </c>
      <c r="L849" s="25" t="s">
        <v>227</v>
      </c>
      <c r="M849" s="25" t="s">
        <v>228</v>
      </c>
      <c r="N849" s="26" t="s">
        <v>229</v>
      </c>
      <c r="O849" s="26" t="s">
        <v>230</v>
      </c>
      <c r="P849" s="26" t="s">
        <v>231</v>
      </c>
      <c r="Q849" t="s">
        <v>172</v>
      </c>
      <c r="R849" s="10">
        <v>1.0463</v>
      </c>
    </row>
    <row r="850" spans="1:18" x14ac:dyDescent="0.4">
      <c r="A850">
        <v>14</v>
      </c>
      <c r="B850" t="s">
        <v>27</v>
      </c>
      <c r="D850">
        <v>9.35</v>
      </c>
      <c r="E850">
        <v>2172.8719999999998</v>
      </c>
      <c r="F850">
        <v>423.94099999999997</v>
      </c>
      <c r="G850">
        <v>306.07100000000003</v>
      </c>
      <c r="H850">
        <f t="shared" si="276"/>
        <v>5.1254113190278838</v>
      </c>
      <c r="I850">
        <f t="shared" si="277"/>
        <v>9.0923442778826562</v>
      </c>
      <c r="J850">
        <f>(I850-IF(I844&gt;0,I844,0))</f>
        <v>9.0923442778826562</v>
      </c>
      <c r="K850">
        <f>J850/R836*1.1</f>
        <v>9.2214445008951902</v>
      </c>
      <c r="L850" s="27">
        <f>AVERAGE(K850:K852)</f>
        <v>8.3066399314200492</v>
      </c>
      <c r="M850" s="27">
        <f>STDEV(K850:K852)</f>
        <v>1.1503951298307331</v>
      </c>
      <c r="N850" s="28">
        <f>L850/J844*100</f>
        <v>75.514908467454987</v>
      </c>
      <c r="O850" s="29">
        <f>M850/J847*100</f>
        <v>367.3649963118155</v>
      </c>
      <c r="P850" s="29" t="str">
        <f>_xlfn.CONCAT(ROUND(N850,1)," ± ",ROUND(O850,1))</f>
        <v>75.5 ± 367.4</v>
      </c>
      <c r="Q850" t="s">
        <v>171</v>
      </c>
      <c r="R850">
        <v>1.1154999999999999</v>
      </c>
    </row>
    <row r="851" spans="1:18" x14ac:dyDescent="0.4">
      <c r="A851">
        <v>15</v>
      </c>
      <c r="B851" t="s">
        <v>28</v>
      </c>
      <c r="D851">
        <v>9.36</v>
      </c>
      <c r="E851">
        <v>2537.442</v>
      </c>
      <c r="F851">
        <v>665.87599999999998</v>
      </c>
      <c r="G851">
        <v>21408</v>
      </c>
      <c r="H851">
        <f t="shared" si="276"/>
        <v>3.8106824694087189</v>
      </c>
      <c r="I851">
        <f t="shared" si="277"/>
        <v>6.8403761399912479</v>
      </c>
      <c r="J851">
        <f>(I851-IF(I844&gt;0,I844,0))</f>
        <v>6.8403761399912479</v>
      </c>
      <c r="K851">
        <f>J851/R837*1.1</f>
        <v>7.0151163098921998</v>
      </c>
      <c r="Q851" t="s">
        <v>170</v>
      </c>
      <c r="R851">
        <v>1.0873999999999999</v>
      </c>
    </row>
    <row r="852" spans="1:18" x14ac:dyDescent="0.4">
      <c r="A852">
        <v>16</v>
      </c>
      <c r="B852" t="s">
        <v>29</v>
      </c>
      <c r="D852">
        <v>9.36</v>
      </c>
      <c r="E852">
        <v>2640.3890000000001</v>
      </c>
      <c r="F852">
        <v>514.42100000000005</v>
      </c>
      <c r="G852">
        <v>660.57</v>
      </c>
      <c r="H852">
        <f t="shared" si="276"/>
        <v>5.1327395265745368</v>
      </c>
      <c r="I852">
        <f t="shared" si="277"/>
        <v>9.1048965923068028</v>
      </c>
      <c r="J852">
        <f>(I852-IF(I844&gt;0,I844,0))</f>
        <v>9.1048965923068028</v>
      </c>
      <c r="K852" s="30">
        <f>J852/R838*1.1</f>
        <v>8.6833589834727611</v>
      </c>
      <c r="Q852" t="s">
        <v>169</v>
      </c>
      <c r="R852">
        <v>1.0898000000000001</v>
      </c>
    </row>
    <row r="853" spans="1:18" x14ac:dyDescent="0.4">
      <c r="A853">
        <v>17</v>
      </c>
      <c r="B853" t="s">
        <v>22</v>
      </c>
      <c r="L853" s="23" t="s">
        <v>227</v>
      </c>
      <c r="M853" s="23" t="s">
        <v>228</v>
      </c>
      <c r="N853" s="9" t="s">
        <v>231</v>
      </c>
      <c r="Q853" t="s">
        <v>168</v>
      </c>
      <c r="R853">
        <v>1.0536000000000001</v>
      </c>
    </row>
    <row r="854" spans="1:18" x14ac:dyDescent="0.4">
      <c r="A854">
        <v>18</v>
      </c>
      <c r="B854" t="s">
        <v>182</v>
      </c>
      <c r="F854">
        <v>562.85599999999999</v>
      </c>
      <c r="H854">
        <f>E854/F854</f>
        <v>0</v>
      </c>
      <c r="I854">
        <f>((H854-$J$836)/$I$836)</f>
        <v>0.31314772539033359</v>
      </c>
      <c r="J854">
        <f>(I854-IF(I844&gt;0,I844,0))</f>
        <v>0.31314772539033359</v>
      </c>
      <c r="K854">
        <f t="shared" ref="K854:K859" si="278">J854/R839*1.1</f>
        <v>0.33550452705694656</v>
      </c>
      <c r="L854">
        <f>AVERAGE(K854:K856)</f>
        <v>0.32222769682232716</v>
      </c>
      <c r="M854">
        <f>STDEV(K855:K856)</f>
        <v>2.2006543118888489E-2</v>
      </c>
      <c r="N854" t="str">
        <f>_xlfn.CONCAT(ROUND(L854,1)," ± ",ROUND(M854,1))</f>
        <v>0.3 ± 0</v>
      </c>
      <c r="Q854" t="s">
        <v>167</v>
      </c>
      <c r="R854" s="10">
        <v>1.1217999999999999</v>
      </c>
    </row>
    <row r="855" spans="1:18" x14ac:dyDescent="0.4">
      <c r="A855">
        <v>19</v>
      </c>
      <c r="B855" t="s">
        <v>181</v>
      </c>
      <c r="F855">
        <v>709.32</v>
      </c>
      <c r="H855">
        <f t="shared" ref="H855:H859" si="279">E855/F855</f>
        <v>0</v>
      </c>
      <c r="I855">
        <f t="shared" ref="I855:I859" si="280">((H855-$J$836)/$I$836)</f>
        <v>0.31314772539033359</v>
      </c>
      <c r="J855">
        <f>(I855-IF(I844&gt;0,I844,0))</f>
        <v>0.31314772539033359</v>
      </c>
      <c r="K855">
        <f t="shared" si="278"/>
        <v>0.30002830583517726</v>
      </c>
      <c r="Q855" t="s">
        <v>166</v>
      </c>
      <c r="R855">
        <v>1.198</v>
      </c>
    </row>
    <row r="856" spans="1:18" x14ac:dyDescent="0.4">
      <c r="A856">
        <v>20</v>
      </c>
      <c r="B856" t="s">
        <v>180</v>
      </c>
      <c r="F856">
        <v>545.86300000000006</v>
      </c>
      <c r="H856">
        <f t="shared" si="279"/>
        <v>0</v>
      </c>
      <c r="I856">
        <f t="shared" si="280"/>
        <v>0.31314772539033359</v>
      </c>
      <c r="J856">
        <f>(I856-IF(I844&gt;0,I844,0))</f>
        <v>0.31314772539033359</v>
      </c>
      <c r="K856">
        <f t="shared" si="278"/>
        <v>0.33115025757485766</v>
      </c>
      <c r="L856" s="23" t="s">
        <v>227</v>
      </c>
      <c r="M856" s="23" t="s">
        <v>228</v>
      </c>
      <c r="N856" s="9" t="s">
        <v>231</v>
      </c>
      <c r="Q856" t="s">
        <v>165</v>
      </c>
      <c r="R856">
        <v>1.1537999999999999</v>
      </c>
    </row>
    <row r="857" spans="1:18" x14ac:dyDescent="0.4">
      <c r="A857">
        <v>21</v>
      </c>
      <c r="B857" t="s">
        <v>179</v>
      </c>
      <c r="D857">
        <v>9.58</v>
      </c>
      <c r="E857">
        <v>0.83499999999999996</v>
      </c>
      <c r="F857">
        <v>889.29499999999996</v>
      </c>
      <c r="G857">
        <v>9</v>
      </c>
      <c r="H857">
        <f t="shared" si="279"/>
        <v>9.3894601903755221E-4</v>
      </c>
      <c r="I857">
        <f t="shared" si="280"/>
        <v>0.31475602395218916</v>
      </c>
      <c r="J857">
        <f>(I857-IF(I844&gt;0,I844,0))</f>
        <v>0.31475602395218916</v>
      </c>
      <c r="K857">
        <f t="shared" si="278"/>
        <v>0.30721528513523344</v>
      </c>
      <c r="L857">
        <f>AVERAGE(K857:K859)</f>
        <v>0.3033917751071642</v>
      </c>
      <c r="M857">
        <f>STDEV(K857:K859)</f>
        <v>8.0561284721112451E-3</v>
      </c>
      <c r="N857" t="str">
        <f>_xlfn.CONCAT(ROUND(L857,1)," ± ",ROUND(M857,1))</f>
        <v>0.3 ± 0</v>
      </c>
      <c r="Q857" t="s">
        <v>164</v>
      </c>
      <c r="R857">
        <v>1.1183000000000001</v>
      </c>
    </row>
    <row r="858" spans="1:18" x14ac:dyDescent="0.4">
      <c r="A858">
        <v>22</v>
      </c>
      <c r="B858" t="s">
        <v>178</v>
      </c>
      <c r="F858">
        <v>819.53399999999999</v>
      </c>
      <c r="H858">
        <f t="shared" si="279"/>
        <v>0</v>
      </c>
      <c r="I858">
        <f t="shared" si="280"/>
        <v>0.31314772539033359</v>
      </c>
      <c r="J858">
        <f>(I858-IF(I844&gt;0,I844,0))</f>
        <v>0.31314772539033359</v>
      </c>
      <c r="K858">
        <f t="shared" si="278"/>
        <v>0.30882418677547696</v>
      </c>
      <c r="Q858" t="s">
        <v>163</v>
      </c>
      <c r="R858">
        <v>1.1448</v>
      </c>
    </row>
    <row r="859" spans="1:18" x14ac:dyDescent="0.4">
      <c r="A859">
        <v>23</v>
      </c>
      <c r="B859" t="s">
        <v>177</v>
      </c>
      <c r="F859">
        <v>609.21100000000001</v>
      </c>
      <c r="H859">
        <f t="shared" si="279"/>
        <v>0</v>
      </c>
      <c r="I859">
        <f t="shared" si="280"/>
        <v>0.31314772539033359</v>
      </c>
      <c r="J859">
        <f>(I859-IF(I844&gt;0,I844,0))</f>
        <v>0.31314772539033359</v>
      </c>
      <c r="K859">
        <f t="shared" si="278"/>
        <v>0.29413585341078213</v>
      </c>
      <c r="L859" s="23"/>
      <c r="M859" s="23"/>
      <c r="N859" s="9"/>
      <c r="Q859" t="s">
        <v>162</v>
      </c>
      <c r="R859">
        <v>1.0492999999999999</v>
      </c>
    </row>
    <row r="860" spans="1:18" x14ac:dyDescent="0.4">
      <c r="A860">
        <v>24</v>
      </c>
      <c r="B860" t="s">
        <v>22</v>
      </c>
      <c r="L860" s="23" t="s">
        <v>227</v>
      </c>
      <c r="M860" s="23" t="s">
        <v>228</v>
      </c>
      <c r="N860" s="9" t="s">
        <v>231</v>
      </c>
      <c r="Q860" t="s">
        <v>161</v>
      </c>
      <c r="R860">
        <v>1.0704</v>
      </c>
    </row>
    <row r="861" spans="1:18" x14ac:dyDescent="0.4">
      <c r="A861">
        <v>25</v>
      </c>
      <c r="B861" t="s">
        <v>176</v>
      </c>
      <c r="F861">
        <v>836.77200000000005</v>
      </c>
      <c r="H861">
        <f>E861/F861</f>
        <v>0</v>
      </c>
      <c r="I861">
        <f>((H861-$J$836)/$I$836)</f>
        <v>0.31314772539033359</v>
      </c>
      <c r="J861">
        <f>(I861-IF(I844&gt;0,I844,0))</f>
        <v>0.31314772539033359</v>
      </c>
      <c r="K861">
        <f t="shared" ref="K861:K866" si="281">J861/R845*1.1</f>
        <v>0.31509558903162005</v>
      </c>
      <c r="L861">
        <f>AVERAGE(K861:K863)</f>
        <v>0.31441702375493125</v>
      </c>
      <c r="M861">
        <f>STDEV(K862:K863)</f>
        <v>2.0569926082561214E-2</v>
      </c>
      <c r="N861" t="str">
        <f>_xlfn.CONCAT(ROUND(L861,1)," ± ",ROUND(M861,1))</f>
        <v>0.3 ± 0</v>
      </c>
      <c r="Q861" t="s">
        <v>160</v>
      </c>
      <c r="R861">
        <v>1.1589</v>
      </c>
    </row>
    <row r="862" spans="1:18" x14ac:dyDescent="0.4">
      <c r="A862">
        <v>26</v>
      </c>
      <c r="B862" t="s">
        <v>175</v>
      </c>
      <c r="F862">
        <v>461.15699999999998</v>
      </c>
      <c r="H862">
        <f t="shared" ref="H862:H866" si="282">E862/F862</f>
        <v>0</v>
      </c>
      <c r="I862">
        <f t="shared" ref="I862:I866" si="283">((H862-$J$836)/$I$836)</f>
        <v>0.31314772539033359</v>
      </c>
      <c r="J862">
        <f>(I862-IF(I844&gt;0,I844,0))</f>
        <v>0.31314772539033359</v>
      </c>
      <c r="K862">
        <f t="shared" si="281"/>
        <v>0.29953260689510175</v>
      </c>
      <c r="Q862" t="s">
        <v>159</v>
      </c>
      <c r="R862">
        <v>1.0206</v>
      </c>
    </row>
    <row r="863" spans="1:18" x14ac:dyDescent="0.4">
      <c r="A863">
        <v>27</v>
      </c>
      <c r="B863" t="s">
        <v>174</v>
      </c>
      <c r="F863">
        <v>666.64400000000001</v>
      </c>
      <c r="H863">
        <f t="shared" si="282"/>
        <v>0</v>
      </c>
      <c r="I863">
        <f t="shared" si="283"/>
        <v>0.31314772539033359</v>
      </c>
      <c r="J863">
        <f>(I863-IF(I844&gt;0,I844,0))</f>
        <v>0.31314772539033359</v>
      </c>
      <c r="K863">
        <f t="shared" si="281"/>
        <v>0.32862287533807188</v>
      </c>
      <c r="L863" s="23" t="s">
        <v>227</v>
      </c>
      <c r="M863" s="23" t="s">
        <v>228</v>
      </c>
      <c r="N863" s="9" t="s">
        <v>231</v>
      </c>
      <c r="Q863" t="s">
        <v>158</v>
      </c>
      <c r="R863">
        <v>1.1289</v>
      </c>
    </row>
    <row r="864" spans="1:18" x14ac:dyDescent="0.4">
      <c r="A864">
        <v>28</v>
      </c>
      <c r="B864" t="s">
        <v>173</v>
      </c>
      <c r="F864">
        <v>578.40899999999999</v>
      </c>
      <c r="H864">
        <f t="shared" si="282"/>
        <v>0</v>
      </c>
      <c r="I864">
        <f t="shared" si="283"/>
        <v>0.31314772539033359</v>
      </c>
      <c r="J864">
        <f>(I864-IF(I844&gt;0,I844,0))</f>
        <v>0.31314772539033359</v>
      </c>
      <c r="K864">
        <f t="shared" si="281"/>
        <v>0.31161796447382578</v>
      </c>
      <c r="L864">
        <f>AVERAGE(K864:K866)</f>
        <v>0.31707943732071953</v>
      </c>
      <c r="M864">
        <f>STDEV(K864:K866)</f>
        <v>1.1986314302188342E-2</v>
      </c>
      <c r="N864" t="str">
        <f>_xlfn.CONCAT(ROUND(L864,1)," ± ",ROUND(M864,1))</f>
        <v>0.3 ± 0</v>
      </c>
      <c r="Q864" t="s">
        <v>157</v>
      </c>
      <c r="R864">
        <v>1.1950000000000001</v>
      </c>
    </row>
    <row r="865" spans="1:18" x14ac:dyDescent="0.4">
      <c r="A865">
        <v>29</v>
      </c>
      <c r="B865" t="s">
        <v>172</v>
      </c>
      <c r="D865">
        <v>9.4700000000000006</v>
      </c>
      <c r="E865">
        <v>0.51300000000000001</v>
      </c>
      <c r="F865">
        <v>575.86</v>
      </c>
      <c r="G865">
        <v>6</v>
      </c>
      <c r="H865">
        <f t="shared" si="282"/>
        <v>8.9084152398152328E-4</v>
      </c>
      <c r="I865">
        <f t="shared" si="283"/>
        <v>0.31467362689352046</v>
      </c>
      <c r="J865">
        <f>(I865-IF(I844&gt;0,I844,0))</f>
        <v>0.31467362689352046</v>
      </c>
      <c r="K865">
        <f t="shared" si="281"/>
        <v>0.33082384553461969</v>
      </c>
      <c r="Q865" t="s">
        <v>156</v>
      </c>
      <c r="R865">
        <v>1.1716</v>
      </c>
    </row>
    <row r="866" spans="1:18" x14ac:dyDescent="0.4">
      <c r="A866">
        <v>30</v>
      </c>
      <c r="B866" t="s">
        <v>171</v>
      </c>
      <c r="F866">
        <v>648.18399999999997</v>
      </c>
      <c r="H866">
        <f t="shared" si="282"/>
        <v>0</v>
      </c>
      <c r="I866">
        <f t="shared" si="283"/>
        <v>0.31314772539033359</v>
      </c>
      <c r="J866">
        <f>(I866-IF(I844&gt;0,I844,0))</f>
        <v>0.31314772539033359</v>
      </c>
      <c r="K866">
        <f t="shared" si="281"/>
        <v>0.30879650195371311</v>
      </c>
      <c r="L866" s="23"/>
      <c r="M866" s="23"/>
      <c r="N866" s="9"/>
    </row>
    <row r="867" spans="1:18" x14ac:dyDescent="0.4">
      <c r="A867">
        <v>31</v>
      </c>
      <c r="B867" t="s">
        <v>22</v>
      </c>
      <c r="D867">
        <v>9.32</v>
      </c>
      <c r="E867">
        <v>0.91300000000000003</v>
      </c>
      <c r="G867">
        <v>11</v>
      </c>
      <c r="L867" s="23" t="s">
        <v>227</v>
      </c>
      <c r="M867" s="23" t="s">
        <v>228</v>
      </c>
      <c r="N867" s="9" t="s">
        <v>231</v>
      </c>
    </row>
    <row r="868" spans="1:18" x14ac:dyDescent="0.4">
      <c r="A868">
        <v>32</v>
      </c>
      <c r="B868" t="s">
        <v>170</v>
      </c>
      <c r="F868">
        <v>704.65800000000002</v>
      </c>
      <c r="H868">
        <f>E868/F868</f>
        <v>0</v>
      </c>
      <c r="I868">
        <f>((H868-$J$836)/$I$836)</f>
        <v>0.31314772539033359</v>
      </c>
      <c r="J868">
        <f>(I868-IF(I844&gt;0,I844,0))</f>
        <v>0.31314772539033359</v>
      </c>
      <c r="K868">
        <f>J868/R851*1.1</f>
        <v>0.31677625338363713</v>
      </c>
      <c r="L868">
        <f>AVERAGE(K868:K870)</f>
        <v>0.31993115976546976</v>
      </c>
      <c r="M868">
        <f>STDEV(K869:K870)</f>
        <v>7.6791465145232482E-3</v>
      </c>
      <c r="N868" t="str">
        <f>_xlfn.CONCAT(ROUND(L868,1)," ± ",ROUND(M868,1))</f>
        <v>0.3 ± 0</v>
      </c>
    </row>
    <row r="869" spans="1:18" x14ac:dyDescent="0.4">
      <c r="A869">
        <v>33</v>
      </c>
      <c r="B869" t="s">
        <v>169</v>
      </c>
      <c r="F869">
        <v>589.02499999999998</v>
      </c>
      <c r="H869">
        <f t="shared" ref="H869:H873" si="284">E869/F869</f>
        <v>0</v>
      </c>
      <c r="I869">
        <f t="shared" ref="I869:I873" si="285">((H869-$J$836)/$I$836)</f>
        <v>0.31314772539033359</v>
      </c>
      <c r="J869">
        <f>(I869-IF(I844&gt;0,I844,0))</f>
        <v>0.31314772539033359</v>
      </c>
      <c r="K869">
        <f>J869/R852*1.1</f>
        <v>0.31607863638224165</v>
      </c>
    </row>
    <row r="870" spans="1:18" x14ac:dyDescent="0.4">
      <c r="A870">
        <v>34</v>
      </c>
      <c r="B870" t="s">
        <v>168</v>
      </c>
      <c r="F870">
        <v>902.05399999999997</v>
      </c>
      <c r="H870">
        <f t="shared" si="284"/>
        <v>0</v>
      </c>
      <c r="I870">
        <f t="shared" si="285"/>
        <v>0.31314772539033359</v>
      </c>
      <c r="J870">
        <f>(I870-IF(I844&gt;0,I844,0))</f>
        <v>0.31314772539033359</v>
      </c>
      <c r="K870">
        <f>J870/R853*1.1</f>
        <v>0.32693858953053051</v>
      </c>
      <c r="L870" s="23" t="s">
        <v>227</v>
      </c>
      <c r="M870" s="23" t="s">
        <v>228</v>
      </c>
      <c r="N870" s="9" t="s">
        <v>231</v>
      </c>
    </row>
    <row r="871" spans="1:18" x14ac:dyDescent="0.4">
      <c r="A871">
        <v>35</v>
      </c>
      <c r="B871" t="s">
        <v>167</v>
      </c>
      <c r="D871">
        <v>9.36</v>
      </c>
      <c r="E871">
        <v>3.6509999999999998</v>
      </c>
      <c r="F871">
        <v>786.16800000000001</v>
      </c>
      <c r="G871">
        <v>44</v>
      </c>
      <c r="H871">
        <f t="shared" si="284"/>
        <v>4.644045547516561E-3</v>
      </c>
      <c r="I871">
        <f t="shared" si="285"/>
        <v>0.32110240182947403</v>
      </c>
      <c r="J871">
        <f>(I871-IF(I844&gt;0,I844,0))</f>
        <v>0.32110240182947403</v>
      </c>
      <c r="K871">
        <f t="shared" ref="K871:K873" si="286">J871/R854*1.1</f>
        <v>0.31486240150866596</v>
      </c>
      <c r="L871">
        <f>AVERAGE(K871:K873)</f>
        <v>0.30042764692303842</v>
      </c>
      <c r="M871">
        <f>STDEV(K871:K873)</f>
        <v>1.3592010975956964E-2</v>
      </c>
      <c r="N871" t="str">
        <f>_xlfn.CONCAT(ROUND(L871,1)," ± ",ROUND(M871,1))</f>
        <v>0.3 ± 0</v>
      </c>
    </row>
    <row r="872" spans="1:18" x14ac:dyDescent="0.4">
      <c r="A872">
        <v>36</v>
      </c>
      <c r="B872" t="s">
        <v>166</v>
      </c>
      <c r="D872">
        <v>8.9600000000000009</v>
      </c>
      <c r="E872">
        <v>0.185</v>
      </c>
      <c r="F872">
        <v>847.95399999999995</v>
      </c>
      <c r="G872">
        <v>2</v>
      </c>
      <c r="H872">
        <f t="shared" si="284"/>
        <v>2.1817221217188668E-4</v>
      </c>
      <c r="I872">
        <f t="shared" si="285"/>
        <v>0.31352142744344264</v>
      </c>
      <c r="J872">
        <f>(I872-IF(I844&gt;0,I844,0))</f>
        <v>0.31352142744344264</v>
      </c>
      <c r="K872">
        <f t="shared" si="286"/>
        <v>0.28787443254406253</v>
      </c>
    </row>
    <row r="873" spans="1:18" x14ac:dyDescent="0.4">
      <c r="A873">
        <v>37</v>
      </c>
      <c r="B873" t="s">
        <v>165</v>
      </c>
      <c r="F873">
        <v>549.96600000000001</v>
      </c>
      <c r="H873">
        <f t="shared" si="284"/>
        <v>0</v>
      </c>
      <c r="I873">
        <f t="shared" si="285"/>
        <v>0.31314772539033359</v>
      </c>
      <c r="J873">
        <f>(I873-IF(I844&gt;0,I844,0))</f>
        <v>0.31314772539033359</v>
      </c>
      <c r="K873">
        <f t="shared" si="286"/>
        <v>0.29854610671638671</v>
      </c>
      <c r="L873" s="23"/>
      <c r="M873" s="23"/>
      <c r="N873" s="9"/>
    </row>
    <row r="874" spans="1:18" x14ac:dyDescent="0.4">
      <c r="A874">
        <v>38</v>
      </c>
      <c r="B874" t="s">
        <v>22</v>
      </c>
      <c r="L874" s="23" t="s">
        <v>227</v>
      </c>
      <c r="M874" s="23" t="s">
        <v>228</v>
      </c>
      <c r="N874" s="9" t="s">
        <v>231</v>
      </c>
    </row>
    <row r="875" spans="1:18" x14ac:dyDescent="0.4">
      <c r="A875">
        <v>39</v>
      </c>
      <c r="B875" t="s">
        <v>164</v>
      </c>
      <c r="F875">
        <v>896.226</v>
      </c>
      <c r="H875">
        <f>E875/F875</f>
        <v>0</v>
      </c>
      <c r="I875">
        <f>((H875-$J$836)/$I$836)</f>
        <v>0.31314772539033359</v>
      </c>
      <c r="J875">
        <f>(I875-IF(I844&gt;0,I844,0))</f>
        <v>0.31314772539033359</v>
      </c>
      <c r="K875">
        <f>J875/R857*1.1</f>
        <v>0.30802333714510144</v>
      </c>
      <c r="L875">
        <f>AVERAGE(K875:K877)</f>
        <v>0.31380465911443206</v>
      </c>
      <c r="M875">
        <f>STDEV(K876:K877)</f>
        <v>2.234761879783019E-2</v>
      </c>
      <c r="N875" t="str">
        <f>_xlfn.CONCAT(ROUND(L875,1)," ± ",ROUND(M875,1))</f>
        <v>0.3 ± 0</v>
      </c>
    </row>
    <row r="876" spans="1:18" x14ac:dyDescent="0.4">
      <c r="A876">
        <v>40</v>
      </c>
      <c r="B876" t="s">
        <v>163</v>
      </c>
      <c r="F876">
        <v>1005.7</v>
      </c>
      <c r="H876">
        <f t="shared" ref="H876:H880" si="287">E876/F876</f>
        <v>0</v>
      </c>
      <c r="I876">
        <f t="shared" ref="I876:I884" si="288">((H876-$J$836)/$I$836)</f>
        <v>0.31314772539033359</v>
      </c>
      <c r="J876">
        <f>(I876-IF(I844&gt;0,I844,0))</f>
        <v>0.31314772539033359</v>
      </c>
      <c r="K876">
        <f t="shared" ref="K876:K880" si="289">J876/R858*1.1</f>
        <v>0.30089316730377963</v>
      </c>
    </row>
    <row r="877" spans="1:18" x14ac:dyDescent="0.4">
      <c r="A877">
        <v>41</v>
      </c>
      <c r="B877" t="s">
        <v>162</v>
      </c>
      <c r="D877">
        <v>9.51</v>
      </c>
      <c r="E877">
        <v>2.444</v>
      </c>
      <c r="F877">
        <v>1040.1610000000001</v>
      </c>
      <c r="G877">
        <v>28</v>
      </c>
      <c r="H877">
        <f t="shared" si="287"/>
        <v>2.3496362582331003E-3</v>
      </c>
      <c r="I877">
        <f t="shared" si="288"/>
        <v>0.31717236209828142</v>
      </c>
      <c r="J877">
        <f>(I877-IF(I844&gt;0,I844,0))</f>
        <v>0.31717236209828142</v>
      </c>
      <c r="K877">
        <f t="shared" si="289"/>
        <v>0.332497472894415</v>
      </c>
      <c r="L877" s="23" t="s">
        <v>227</v>
      </c>
      <c r="M877" s="23" t="s">
        <v>228</v>
      </c>
      <c r="N877" s="9" t="s">
        <v>231</v>
      </c>
    </row>
    <row r="878" spans="1:18" x14ac:dyDescent="0.4">
      <c r="A878">
        <v>42</v>
      </c>
      <c r="B878" t="s">
        <v>161</v>
      </c>
      <c r="F878">
        <v>1196.547</v>
      </c>
      <c r="H878">
        <f t="shared" si="287"/>
        <v>0</v>
      </c>
      <c r="I878">
        <f t="shared" si="288"/>
        <v>0.31314772539033359</v>
      </c>
      <c r="J878">
        <f>(I878-IF(I844&gt;0,I844,0))</f>
        <v>0.31314772539033359</v>
      </c>
      <c r="K878">
        <f t="shared" si="289"/>
        <v>0.3218072663764639</v>
      </c>
      <c r="L878">
        <f>AVERAGE(K878:K880)</f>
        <v>0.31884978331954827</v>
      </c>
      <c r="M878">
        <f>STDEV(K878:K880)</f>
        <v>2.0300971794743026E-2</v>
      </c>
      <c r="N878" t="str">
        <f>_xlfn.CONCAT(ROUND(L878,1)," ± ",ROUND(M878,1))</f>
        <v>0.3 ± 0</v>
      </c>
    </row>
    <row r="879" spans="1:18" x14ac:dyDescent="0.4">
      <c r="A879">
        <v>43</v>
      </c>
      <c r="B879" t="s">
        <v>160</v>
      </c>
      <c r="F879">
        <v>1065.462</v>
      </c>
      <c r="H879">
        <f t="shared" si="287"/>
        <v>0</v>
      </c>
      <c r="I879">
        <f t="shared" si="288"/>
        <v>0.31314772539033359</v>
      </c>
      <c r="J879">
        <f>(I879-IF(I844&gt;0,I844,0))</f>
        <v>0.31314772539033359</v>
      </c>
      <c r="K879">
        <f t="shared" si="289"/>
        <v>0.29723228745307356</v>
      </c>
    </row>
    <row r="880" spans="1:18" x14ac:dyDescent="0.4">
      <c r="A880">
        <v>44</v>
      </c>
      <c r="B880" t="s">
        <v>159</v>
      </c>
      <c r="F880">
        <v>841.40099999999995</v>
      </c>
      <c r="H880">
        <f t="shared" si="287"/>
        <v>0</v>
      </c>
      <c r="I880">
        <f t="shared" si="288"/>
        <v>0.31314772539033359</v>
      </c>
      <c r="J880">
        <f>(I880-IF(I844&gt;0,I844,0))</f>
        <v>0.31314772539033359</v>
      </c>
      <c r="K880">
        <f t="shared" si="289"/>
        <v>0.33750979612910736</v>
      </c>
      <c r="L880" s="23"/>
      <c r="M880" s="23"/>
      <c r="N880" s="9"/>
    </row>
    <row r="881" spans="1:18" x14ac:dyDescent="0.4">
      <c r="A881">
        <v>45</v>
      </c>
      <c r="B881" t="s">
        <v>22</v>
      </c>
      <c r="L881" s="23" t="s">
        <v>227</v>
      </c>
      <c r="M881" s="23" t="s">
        <v>228</v>
      </c>
      <c r="N881" s="9" t="s">
        <v>231</v>
      </c>
    </row>
    <row r="882" spans="1:18" x14ac:dyDescent="0.4">
      <c r="A882">
        <v>46</v>
      </c>
      <c r="B882" t="s">
        <v>158</v>
      </c>
      <c r="F882">
        <v>1044.2239999999999</v>
      </c>
      <c r="H882">
        <f t="shared" ref="H882:H884" si="290">E882/F882</f>
        <v>0</v>
      </c>
      <c r="I882">
        <f t="shared" si="288"/>
        <v>0.31314772539033359</v>
      </c>
      <c r="J882">
        <f>(I882-IF(I844&gt;0,I844,0))</f>
        <v>0.31314772539033359</v>
      </c>
      <c r="K882">
        <f>J882/R863*1.1</f>
        <v>0.30513109923763576</v>
      </c>
      <c r="L882">
        <f>AVERAGE(K882:K884)</f>
        <v>0.29579818718992029</v>
      </c>
      <c r="M882">
        <f>STDEV(K883:K884)</f>
        <v>4.0709478399652338E-3</v>
      </c>
      <c r="N882" t="str">
        <f>_xlfn.CONCAT(ROUND(L882,1)," ± ",ROUND(M882,1))</f>
        <v>0.3 ± 0</v>
      </c>
    </row>
    <row r="883" spans="1:18" x14ac:dyDescent="0.4">
      <c r="A883">
        <v>47</v>
      </c>
      <c r="B883" t="s">
        <v>157</v>
      </c>
      <c r="F883">
        <v>517.77599999999995</v>
      </c>
      <c r="H883">
        <f t="shared" si="290"/>
        <v>0</v>
      </c>
      <c r="I883">
        <f t="shared" si="288"/>
        <v>0.31314772539033359</v>
      </c>
      <c r="J883">
        <f>(I883-IF(I844&gt;0,I844,0))</f>
        <v>0.31314772539033359</v>
      </c>
      <c r="K883">
        <f t="shared" ref="K883:K884" si="291">J883/R864*1.1</f>
        <v>0.28825313634256644</v>
      </c>
    </row>
    <row r="884" spans="1:18" x14ac:dyDescent="0.4">
      <c r="A884">
        <v>48</v>
      </c>
      <c r="B884" t="s">
        <v>156</v>
      </c>
      <c r="F884">
        <v>709.654</v>
      </c>
      <c r="H884">
        <f t="shared" si="290"/>
        <v>0</v>
      </c>
      <c r="I884">
        <f t="shared" si="288"/>
        <v>0.31314772539033359</v>
      </c>
      <c r="J884">
        <f>(I884-IF(I844&gt;0,I844,0))</f>
        <v>0.31314772539033359</v>
      </c>
      <c r="K884">
        <f t="shared" si="291"/>
        <v>0.29401032598955873</v>
      </c>
      <c r="L884" s="23"/>
      <c r="M884" s="23"/>
      <c r="N884" s="9"/>
    </row>
    <row r="886" spans="1:18" x14ac:dyDescent="0.4">
      <c r="A886" s="15" t="s">
        <v>63</v>
      </c>
      <c r="B886" s="15"/>
    </row>
    <row r="887" spans="1:18" x14ac:dyDescent="0.4">
      <c r="I887" t="s">
        <v>216</v>
      </c>
      <c r="Q887" t="s">
        <v>191</v>
      </c>
      <c r="R887" t="s">
        <v>192</v>
      </c>
    </row>
    <row r="888" spans="1:18" x14ac:dyDescent="0.4">
      <c r="B888" t="s">
        <v>3</v>
      </c>
      <c r="C888" t="s">
        <v>4</v>
      </c>
      <c r="D888" t="s">
        <v>5</v>
      </c>
      <c r="E888" t="s">
        <v>6</v>
      </c>
      <c r="F888" t="s">
        <v>7</v>
      </c>
      <c r="G888" t="s">
        <v>8</v>
      </c>
      <c r="H888" t="s">
        <v>217</v>
      </c>
      <c r="I888" cm="1">
        <f t="array" ref="I888:J892">LINEST(H890:H896,C890:C896,1,1)</f>
        <v>9.6384252425582698E-2</v>
      </c>
      <c r="J888">
        <v>8.1293489779583616E-2</v>
      </c>
      <c r="L888" s="20" t="s">
        <v>218</v>
      </c>
      <c r="Q888" t="s">
        <v>27</v>
      </c>
      <c r="R888">
        <v>1.0846</v>
      </c>
    </row>
    <row r="889" spans="1:18" x14ac:dyDescent="0.4">
      <c r="A889">
        <v>1</v>
      </c>
      <c r="B889" t="s">
        <v>12</v>
      </c>
      <c r="C889">
        <v>0</v>
      </c>
      <c r="D889">
        <v>10.83</v>
      </c>
      <c r="E889">
        <v>92.35</v>
      </c>
      <c r="F889">
        <v>8287.3449999999993</v>
      </c>
      <c r="G889">
        <v>14.663</v>
      </c>
      <c r="H889">
        <f>E889/F889</f>
        <v>1.1143496499783707E-2</v>
      </c>
      <c r="I889">
        <v>3.2240660188362319E-3</v>
      </c>
      <c r="J889">
        <v>0.27952336296619179</v>
      </c>
      <c r="K889" t="s">
        <v>219</v>
      </c>
      <c r="L889" s="21">
        <f>IF(G890&gt;3,C890,IF(G891&gt;3,C891,IF(G892&gt;3,C892,IF(G893&gt;3,C893,C894))))</f>
        <v>0.2</v>
      </c>
      <c r="Q889" t="s">
        <v>28</v>
      </c>
      <c r="R889">
        <v>1.0726</v>
      </c>
    </row>
    <row r="890" spans="1:18" x14ac:dyDescent="0.4">
      <c r="A890">
        <v>2</v>
      </c>
      <c r="B890" t="s">
        <v>14</v>
      </c>
      <c r="C890">
        <v>0.2</v>
      </c>
      <c r="D890">
        <v>10.91</v>
      </c>
      <c r="E890">
        <v>445.49099999999999</v>
      </c>
      <c r="F890">
        <v>8357.6119999999992</v>
      </c>
      <c r="G890">
        <v>59.793999999999997</v>
      </c>
      <c r="H890">
        <f t="shared" ref="H890:H896" si="292">E890/F890</f>
        <v>5.3303623092337861E-2</v>
      </c>
      <c r="I890">
        <v>0.99443656809975434</v>
      </c>
      <c r="J890">
        <v>0.59066468291030749</v>
      </c>
      <c r="K890" t="s">
        <v>220</v>
      </c>
      <c r="L890" s="22">
        <f>IF(G890&gt;10,C890,IF(G891&gt;10,C891,IF(G892&gt;10,C892,IF(G893&gt;10,C893,C894))))</f>
        <v>0.2</v>
      </c>
      <c r="Q890" t="s">
        <v>29</v>
      </c>
      <c r="R890">
        <v>1.1534</v>
      </c>
    </row>
    <row r="891" spans="1:18" x14ac:dyDescent="0.4">
      <c r="A891">
        <v>3</v>
      </c>
      <c r="B891" t="s">
        <v>15</v>
      </c>
      <c r="C891">
        <v>1</v>
      </c>
      <c r="D891">
        <v>10.89</v>
      </c>
      <c r="E891">
        <v>816.11599999999999</v>
      </c>
      <c r="F891">
        <v>7538.1689999999999</v>
      </c>
      <c r="G891">
        <v>19.690999999999999</v>
      </c>
      <c r="H891">
        <f t="shared" si="292"/>
        <v>0.10826448703922663</v>
      </c>
      <c r="I891">
        <v>893.72583859240819</v>
      </c>
      <c r="J891">
        <v>5</v>
      </c>
      <c r="Q891" t="s">
        <v>182</v>
      </c>
      <c r="R891">
        <v>1.0266999999999999</v>
      </c>
    </row>
    <row r="892" spans="1:18" x14ac:dyDescent="0.4">
      <c r="A892">
        <v>4</v>
      </c>
      <c r="B892" t="s">
        <v>17</v>
      </c>
      <c r="C892">
        <v>4</v>
      </c>
      <c r="D892">
        <v>10.9</v>
      </c>
      <c r="E892">
        <v>4731.9960000000001</v>
      </c>
      <c r="F892">
        <v>7199.0219999999999</v>
      </c>
      <c r="G892">
        <v>34578</v>
      </c>
      <c r="H892">
        <f t="shared" si="292"/>
        <v>0.65731095140423246</v>
      </c>
      <c r="I892">
        <v>311.80733152897261</v>
      </c>
      <c r="J892">
        <v>1.7444238381876704</v>
      </c>
      <c r="Q892" t="s">
        <v>181</v>
      </c>
      <c r="R892">
        <v>1.1480999999999999</v>
      </c>
    </row>
    <row r="893" spans="1:18" x14ac:dyDescent="0.4">
      <c r="A893">
        <v>5</v>
      </c>
      <c r="B893" t="s">
        <v>18</v>
      </c>
      <c r="C893">
        <v>10</v>
      </c>
      <c r="D893">
        <v>10.92</v>
      </c>
      <c r="E893">
        <v>8313.8359999999993</v>
      </c>
      <c r="F893">
        <v>9350.7690000000002</v>
      </c>
      <c r="G893">
        <v>174.15299999999999</v>
      </c>
      <c r="H893">
        <f t="shared" si="292"/>
        <v>0.88910719535473492</v>
      </c>
      <c r="Q893" t="s">
        <v>180</v>
      </c>
      <c r="R893">
        <v>1.0402</v>
      </c>
    </row>
    <row r="894" spans="1:18" x14ac:dyDescent="0.4">
      <c r="A894">
        <v>6</v>
      </c>
      <c r="B894" t="s">
        <v>19</v>
      </c>
      <c r="C894">
        <v>50</v>
      </c>
      <c r="D894">
        <v>10.78</v>
      </c>
      <c r="E894">
        <v>40254.512000000002</v>
      </c>
      <c r="F894">
        <v>9389.06</v>
      </c>
      <c r="G894">
        <v>598.68700000000001</v>
      </c>
      <c r="H894">
        <f t="shared" si="292"/>
        <v>4.2873846796164905</v>
      </c>
      <c r="Q894" t="s">
        <v>179</v>
      </c>
      <c r="R894">
        <v>1.127</v>
      </c>
    </row>
    <row r="895" spans="1:18" x14ac:dyDescent="0.4">
      <c r="A895">
        <v>7</v>
      </c>
      <c r="B895" t="s">
        <v>20</v>
      </c>
      <c r="C895">
        <v>100</v>
      </c>
      <c r="D895">
        <v>10.84</v>
      </c>
      <c r="E895">
        <v>82305.195000000007</v>
      </c>
      <c r="F895">
        <v>7624.3209999999999</v>
      </c>
      <c r="G895">
        <v>3006.5610000000001</v>
      </c>
      <c r="H895">
        <f t="shared" si="292"/>
        <v>10.795085227917346</v>
      </c>
      <c r="I895" s="23" t="s">
        <v>221</v>
      </c>
      <c r="J895" s="23" t="s">
        <v>222</v>
      </c>
      <c r="K895" s="9" t="s">
        <v>194</v>
      </c>
      <c r="O895" s="24" t="s">
        <v>223</v>
      </c>
      <c r="Q895" t="s">
        <v>178</v>
      </c>
      <c r="R895">
        <v>1.1153999999999999</v>
      </c>
    </row>
    <row r="896" spans="1:18" x14ac:dyDescent="0.4">
      <c r="A896">
        <v>8</v>
      </c>
      <c r="B896" t="s">
        <v>21</v>
      </c>
      <c r="C896">
        <v>200</v>
      </c>
      <c r="D896">
        <v>10.86</v>
      </c>
      <c r="E896">
        <v>158741.141</v>
      </c>
      <c r="F896">
        <v>8364.4259999999995</v>
      </c>
      <c r="G896">
        <v>3520.78</v>
      </c>
      <c r="H896">
        <f t="shared" si="292"/>
        <v>18.978127249855522</v>
      </c>
      <c r="I896">
        <f>AVERAGE(I899:I901)</f>
        <v>-0.74836288196753786</v>
      </c>
      <c r="J896">
        <v>110</v>
      </c>
      <c r="Q896" t="s">
        <v>177</v>
      </c>
      <c r="R896">
        <v>1.1711</v>
      </c>
    </row>
    <row r="897" spans="1:18" x14ac:dyDescent="0.4">
      <c r="A897">
        <v>9</v>
      </c>
      <c r="B897" t="s">
        <v>22</v>
      </c>
      <c r="D897">
        <v>10.89</v>
      </c>
      <c r="E897">
        <v>206.19900000000001</v>
      </c>
      <c r="G897">
        <v>7.4530000000000003</v>
      </c>
      <c r="I897" s="23" t="s">
        <v>224</v>
      </c>
      <c r="J897" s="9" t="s">
        <v>225</v>
      </c>
      <c r="K897" s="9" t="s">
        <v>226</v>
      </c>
      <c r="Q897" t="s">
        <v>176</v>
      </c>
      <c r="R897">
        <v>1.0931999999999999</v>
      </c>
    </row>
    <row r="898" spans="1:18" x14ac:dyDescent="0.4">
      <c r="A898">
        <v>10</v>
      </c>
      <c r="B898" t="s">
        <v>22</v>
      </c>
      <c r="D898">
        <v>10.93</v>
      </c>
      <c r="E898">
        <v>67.289000000000001</v>
      </c>
      <c r="G898">
        <v>484</v>
      </c>
      <c r="L898" s="23" t="s">
        <v>227</v>
      </c>
      <c r="M898" s="23" t="s">
        <v>228</v>
      </c>
      <c r="N898" s="9" t="s">
        <v>231</v>
      </c>
      <c r="O898" s="9"/>
      <c r="P898" s="9"/>
      <c r="Q898" t="s">
        <v>175</v>
      </c>
      <c r="R898">
        <v>1.1499999999999999</v>
      </c>
    </row>
    <row r="899" spans="1:18" x14ac:dyDescent="0.4">
      <c r="A899">
        <v>11</v>
      </c>
      <c r="B899" t="s">
        <v>24</v>
      </c>
      <c r="D899">
        <v>10.92</v>
      </c>
      <c r="E899">
        <v>86.224000000000004</v>
      </c>
      <c r="F899">
        <v>3709.3760000000002</v>
      </c>
      <c r="G899">
        <v>30.556999999999999</v>
      </c>
      <c r="H899">
        <f>E899/F899</f>
        <v>2.3244880001380287E-2</v>
      </c>
      <c r="I899">
        <f>((H899-$J$888)/$I$888)</f>
        <v>-0.60226238537277732</v>
      </c>
      <c r="J899">
        <f>(I899-IF(I896&gt;0,I896,0))</f>
        <v>-0.60226238537277732</v>
      </c>
      <c r="K899">
        <f>J899*1.1</f>
        <v>-0.66248862391005514</v>
      </c>
      <c r="L899">
        <f>AVERAGE(K899:K901)</f>
        <v>-0.82319917016429178</v>
      </c>
      <c r="M899">
        <f>STDEV(K900:K901)</f>
        <v>3.4252144216066295E-2</v>
      </c>
      <c r="N899" t="str">
        <f>_xlfn.CONCAT(ROUND(L899,1)," ± ",ROUND(M899,1))</f>
        <v>-0.8 ± 0</v>
      </c>
      <c r="Q899" t="s">
        <v>174</v>
      </c>
      <c r="R899">
        <v>1.0482</v>
      </c>
    </row>
    <row r="900" spans="1:18" x14ac:dyDescent="0.4">
      <c r="A900">
        <v>12</v>
      </c>
      <c r="B900" t="s">
        <v>25</v>
      </c>
      <c r="D900">
        <v>11.08</v>
      </c>
      <c r="E900">
        <v>15.3</v>
      </c>
      <c r="F900">
        <v>3604.7510000000002</v>
      </c>
      <c r="G900">
        <v>142</v>
      </c>
      <c r="H900">
        <f t="shared" ref="H900:H904" si="293">E900/F900</f>
        <v>4.2443985728833978E-3</v>
      </c>
      <c r="I900">
        <f t="shared" ref="I900:I904" si="294">((H900-$J$888)/$I$888)</f>
        <v>-0.79939501804186353</v>
      </c>
      <c r="J900">
        <f>(I900-IF(I896&gt;0,I896,0))</f>
        <v>-0.79939501804186353</v>
      </c>
      <c r="K900">
        <f>J900*1.1</f>
        <v>-0.87933451984604993</v>
      </c>
      <c r="Q900" t="s">
        <v>173</v>
      </c>
      <c r="R900">
        <v>1.1053999999999999</v>
      </c>
    </row>
    <row r="901" spans="1:18" x14ac:dyDescent="0.4">
      <c r="A901">
        <v>13</v>
      </c>
      <c r="B901" t="s">
        <v>26</v>
      </c>
      <c r="F901">
        <v>3442.0129999999999</v>
      </c>
      <c r="H901">
        <f t="shared" si="293"/>
        <v>0</v>
      </c>
      <c r="I901">
        <f t="shared" si="294"/>
        <v>-0.84343124248797274</v>
      </c>
      <c r="J901">
        <f>(I901-IF(I896&gt;0,I896,0))</f>
        <v>-0.84343124248797274</v>
      </c>
      <c r="K901" s="30">
        <f>J901*1.1</f>
        <v>-0.92777436673677005</v>
      </c>
      <c r="L901" s="25" t="s">
        <v>227</v>
      </c>
      <c r="M901" s="25" t="s">
        <v>228</v>
      </c>
      <c r="N901" s="26" t="s">
        <v>229</v>
      </c>
      <c r="O901" s="26" t="s">
        <v>230</v>
      </c>
      <c r="P901" s="26" t="s">
        <v>231</v>
      </c>
      <c r="Q901" t="s">
        <v>172</v>
      </c>
      <c r="R901" s="10">
        <v>1.0463</v>
      </c>
    </row>
    <row r="902" spans="1:18" x14ac:dyDescent="0.4">
      <c r="A902">
        <v>14</v>
      </c>
      <c r="B902" t="s">
        <v>27</v>
      </c>
      <c r="D902">
        <v>10.96</v>
      </c>
      <c r="E902">
        <v>38174.358999999997</v>
      </c>
      <c r="F902">
        <v>4461.3130000000001</v>
      </c>
      <c r="G902">
        <v>827.56200000000001</v>
      </c>
      <c r="H902">
        <f t="shared" si="293"/>
        <v>8.556754255978003</v>
      </c>
      <c r="I902">
        <f t="shared" si="294"/>
        <v>87.934082102698653</v>
      </c>
      <c r="J902">
        <f>(I902-IF(I896&gt;0,I896,0))</f>
        <v>87.934082102698653</v>
      </c>
      <c r="K902">
        <f>J902/R888*1.1</f>
        <v>89.182639049390119</v>
      </c>
      <c r="L902" s="27">
        <f>AVERAGE(K902:K904)</f>
        <v>88.798669614922403</v>
      </c>
      <c r="M902" s="27">
        <f>STDEV(K902:K904)</f>
        <v>2.97869957997055</v>
      </c>
      <c r="N902" s="28">
        <f>L902/J896*100</f>
        <v>80.726063286293098</v>
      </c>
      <c r="O902" s="29">
        <f>M902/J899*100</f>
        <v>-494.58502677812913</v>
      </c>
      <c r="P902" s="29" t="str">
        <f>_xlfn.CONCAT(ROUND(N902,1)," ± ",ROUND(O902,1))</f>
        <v>80.7 ± -494.6</v>
      </c>
      <c r="Q902" t="s">
        <v>171</v>
      </c>
      <c r="R902">
        <v>1.1154999999999999</v>
      </c>
    </row>
    <row r="903" spans="1:18" x14ac:dyDescent="0.4">
      <c r="A903">
        <v>15</v>
      </c>
      <c r="B903" t="s">
        <v>28</v>
      </c>
      <c r="D903">
        <v>10.97</v>
      </c>
      <c r="E903">
        <v>36828.480000000003</v>
      </c>
      <c r="F903">
        <v>4239.4690000000001</v>
      </c>
      <c r="G903">
        <v>3501.9870000000001</v>
      </c>
      <c r="H903">
        <f t="shared" si="293"/>
        <v>8.6870501942578198</v>
      </c>
      <c r="I903">
        <f t="shared" si="294"/>
        <v>89.285920551416353</v>
      </c>
      <c r="J903">
        <f>(I903-IF(I896&gt;0,I896,0))</f>
        <v>89.285920551416353</v>
      </c>
      <c r="K903">
        <f>J903/R889*1.1</f>
        <v>91.566765435910867</v>
      </c>
      <c r="Q903" t="s">
        <v>170</v>
      </c>
      <c r="R903">
        <v>1.0873999999999999</v>
      </c>
    </row>
    <row r="904" spans="1:18" x14ac:dyDescent="0.4">
      <c r="A904">
        <v>16</v>
      </c>
      <c r="B904" t="s">
        <v>29</v>
      </c>
      <c r="D904">
        <v>10.97</v>
      </c>
      <c r="E904">
        <v>38644.125</v>
      </c>
      <c r="F904">
        <v>4423.0330000000004</v>
      </c>
      <c r="G904">
        <v>534.09799999999996</v>
      </c>
      <c r="H904">
        <f t="shared" si="293"/>
        <v>8.7370193710967108</v>
      </c>
      <c r="I904">
        <f t="shared" si="294"/>
        <v>89.804357698371177</v>
      </c>
      <c r="J904">
        <f>(I904-IF(I896&gt;0,I896,0))</f>
        <v>89.804357698371177</v>
      </c>
      <c r="K904" s="30">
        <f>J904/R890*1.1</f>
        <v>85.646604359466195</v>
      </c>
      <c r="Q904" t="s">
        <v>169</v>
      </c>
      <c r="R904">
        <v>1.0898000000000001</v>
      </c>
    </row>
    <row r="905" spans="1:18" x14ac:dyDescent="0.4">
      <c r="A905">
        <v>17</v>
      </c>
      <c r="B905" t="s">
        <v>22</v>
      </c>
      <c r="L905" s="23" t="s">
        <v>227</v>
      </c>
      <c r="M905" s="23" t="s">
        <v>228</v>
      </c>
      <c r="N905" s="9" t="s">
        <v>231</v>
      </c>
      <c r="Q905" t="s">
        <v>168</v>
      </c>
      <c r="R905">
        <v>1.0536000000000001</v>
      </c>
    </row>
    <row r="906" spans="1:18" x14ac:dyDescent="0.4">
      <c r="A906">
        <v>18</v>
      </c>
      <c r="B906" t="s">
        <v>182</v>
      </c>
      <c r="D906">
        <v>11.03</v>
      </c>
      <c r="E906">
        <v>66.498999999999995</v>
      </c>
      <c r="F906">
        <v>5588.7920000000004</v>
      </c>
      <c r="G906">
        <v>454</v>
      </c>
      <c r="H906">
        <f>E906/F906</f>
        <v>1.189863569801846E-2</v>
      </c>
      <c r="I906">
        <f>((H906-$J$888)/$I$888)</f>
        <v>-0.71998124522617646</v>
      </c>
      <c r="J906">
        <f>(I906-IF(I896&gt;0,I896,0))</f>
        <v>-0.71998124522617646</v>
      </c>
      <c r="K906">
        <f t="shared" ref="K906:K911" si="295">J906/R891*1.1</f>
        <v>-0.77138343211141935</v>
      </c>
      <c r="L906">
        <f>AVERAGE(K906:K908)</f>
        <v>-0.82379935984261055</v>
      </c>
      <c r="M906">
        <f>STDEV(K907:K908)</f>
        <v>5.9272364129400207E-2</v>
      </c>
      <c r="N906" t="str">
        <f>_xlfn.CONCAT(ROUND(L906,1)," ± ",ROUND(M906,1))</f>
        <v>-0.8 ± 0.1</v>
      </c>
      <c r="Q906" t="s">
        <v>167</v>
      </c>
      <c r="R906" s="10">
        <v>1.1217999999999999</v>
      </c>
    </row>
    <row r="907" spans="1:18" x14ac:dyDescent="0.4">
      <c r="A907">
        <v>19</v>
      </c>
      <c r="B907" t="s">
        <v>181</v>
      </c>
      <c r="F907">
        <v>6612.5429999999997</v>
      </c>
      <c r="H907">
        <f t="shared" ref="H907:H911" si="296">E907/F907</f>
        <v>0</v>
      </c>
      <c r="I907">
        <f t="shared" ref="I907:I911" si="297">((H907-$J$888)/$I$888)</f>
        <v>-0.84343124248797274</v>
      </c>
      <c r="J907">
        <f>(I907-IF(I896&gt;0,I896,0))</f>
        <v>-0.84343124248797274</v>
      </c>
      <c r="K907">
        <f t="shared" si="295"/>
        <v>-0.80809543309534893</v>
      </c>
      <c r="Q907" t="s">
        <v>166</v>
      </c>
      <c r="R907">
        <v>1.198</v>
      </c>
    </row>
    <row r="908" spans="1:18" x14ac:dyDescent="0.4">
      <c r="A908">
        <v>20</v>
      </c>
      <c r="B908" t="s">
        <v>180</v>
      </c>
      <c r="F908">
        <v>6643.125</v>
      </c>
      <c r="H908">
        <f t="shared" si="296"/>
        <v>0</v>
      </c>
      <c r="I908">
        <f t="shared" si="297"/>
        <v>-0.84343124248797274</v>
      </c>
      <c r="J908">
        <f>(I908-IF(I896&gt;0,I896,0))</f>
        <v>-0.84343124248797274</v>
      </c>
      <c r="K908">
        <f t="shared" si="295"/>
        <v>-0.89191921432106325</v>
      </c>
      <c r="L908" s="23" t="s">
        <v>227</v>
      </c>
      <c r="M908" s="23" t="s">
        <v>228</v>
      </c>
      <c r="N908" s="9" t="s">
        <v>231</v>
      </c>
      <c r="Q908" t="s">
        <v>165</v>
      </c>
      <c r="R908">
        <v>1.1537999999999999</v>
      </c>
    </row>
    <row r="909" spans="1:18" x14ac:dyDescent="0.4">
      <c r="A909">
        <v>21</v>
      </c>
      <c r="B909" t="s">
        <v>179</v>
      </c>
      <c r="D909">
        <v>11</v>
      </c>
      <c r="E909">
        <v>11.868</v>
      </c>
      <c r="F909">
        <v>7255.1469999999999</v>
      </c>
      <c r="G909">
        <v>117</v>
      </c>
      <c r="H909">
        <f t="shared" si="296"/>
        <v>1.6358042090670252E-3</v>
      </c>
      <c r="I909">
        <f t="shared" si="297"/>
        <v>-0.82645954671920574</v>
      </c>
      <c r="J909">
        <f>(I909-IF(I896&gt;0,I896,0))</f>
        <v>-0.82645954671920574</v>
      </c>
      <c r="K909">
        <f t="shared" si="295"/>
        <v>-0.80665971729469954</v>
      </c>
      <c r="L909">
        <f>AVERAGE(K909:K911)</f>
        <v>-0.79033764479732105</v>
      </c>
      <c r="M909">
        <f>STDEV(K909:K911)</f>
        <v>5.1584131222431814E-2</v>
      </c>
      <c r="N909" t="str">
        <f>_xlfn.CONCAT(ROUND(L909,1)," ± ",ROUND(M909,1))</f>
        <v>-0.8 ± 0.1</v>
      </c>
      <c r="Q909" t="s">
        <v>164</v>
      </c>
      <c r="R909">
        <v>1.1183000000000001</v>
      </c>
    </row>
    <row r="910" spans="1:18" x14ac:dyDescent="0.4">
      <c r="A910">
        <v>22</v>
      </c>
      <c r="B910" t="s">
        <v>178</v>
      </c>
      <c r="F910">
        <v>5489.1670000000004</v>
      </c>
      <c r="H910">
        <f t="shared" si="296"/>
        <v>0</v>
      </c>
      <c r="I910">
        <f t="shared" si="297"/>
        <v>-0.84343124248797274</v>
      </c>
      <c r="J910">
        <f>(I910-IF(I896&gt;0,I896,0))</f>
        <v>-0.84343124248797274</v>
      </c>
      <c r="K910">
        <f t="shared" si="295"/>
        <v>-0.83178623519523953</v>
      </c>
      <c r="Q910" t="s">
        <v>163</v>
      </c>
      <c r="R910">
        <v>1.1448</v>
      </c>
    </row>
    <row r="911" spans="1:18" x14ac:dyDescent="0.4">
      <c r="A911">
        <v>23</v>
      </c>
      <c r="B911" t="s">
        <v>177</v>
      </c>
      <c r="D911">
        <v>10.97</v>
      </c>
      <c r="E911">
        <v>34.457000000000001</v>
      </c>
      <c r="F911">
        <v>5628.6379999999999</v>
      </c>
      <c r="G911">
        <v>12.121</v>
      </c>
      <c r="H911">
        <f t="shared" si="296"/>
        <v>6.1217296262435069E-3</v>
      </c>
      <c r="I911">
        <f t="shared" si="297"/>
        <v>-0.77991744773223681</v>
      </c>
      <c r="J911">
        <f>(I911-IF(I896&gt;0,I896,0))</f>
        <v>-0.77991744773223681</v>
      </c>
      <c r="K911">
        <f t="shared" si="295"/>
        <v>-0.73256698190202418</v>
      </c>
      <c r="L911" s="23"/>
      <c r="M911" s="23"/>
      <c r="N911" s="9"/>
      <c r="Q911" t="s">
        <v>162</v>
      </c>
      <c r="R911">
        <v>1.0492999999999999</v>
      </c>
    </row>
    <row r="912" spans="1:18" x14ac:dyDescent="0.4">
      <c r="A912">
        <v>24</v>
      </c>
      <c r="B912" t="s">
        <v>22</v>
      </c>
      <c r="L912" s="23" t="s">
        <v>227</v>
      </c>
      <c r="M912" s="23" t="s">
        <v>228</v>
      </c>
      <c r="N912" s="9" t="s">
        <v>231</v>
      </c>
      <c r="Q912" t="s">
        <v>161</v>
      </c>
      <c r="R912">
        <v>1.0704</v>
      </c>
    </row>
    <row r="913" spans="1:18" x14ac:dyDescent="0.4">
      <c r="A913">
        <v>25</v>
      </c>
      <c r="B913" t="s">
        <v>176</v>
      </c>
      <c r="F913">
        <v>6112.31</v>
      </c>
      <c r="H913">
        <f>E913/F913</f>
        <v>0</v>
      </c>
      <c r="I913">
        <f>((H913-$J$888)/$I$888)</f>
        <v>-0.84343124248797274</v>
      </c>
      <c r="J913">
        <f>(I913-IF(I896&gt;0,I896,0))</f>
        <v>-0.84343124248797274</v>
      </c>
      <c r="K913">
        <f t="shared" ref="K913:K918" si="298">J913/R897*1.1</f>
        <v>-0.84867761318767843</v>
      </c>
      <c r="L913">
        <f>AVERAGE(K913:K915)</f>
        <v>-0.84457600010849188</v>
      </c>
      <c r="M913">
        <f>STDEV(K914:K915)</f>
        <v>5.0579170811153353E-2</v>
      </c>
      <c r="N913" t="str">
        <f>_xlfn.CONCAT(ROUND(L913,1)," ± ",ROUND(M913,1))</f>
        <v>-0.8 ± 0.1</v>
      </c>
      <c r="Q913" t="s">
        <v>160</v>
      </c>
      <c r="R913">
        <v>1.1589</v>
      </c>
    </row>
    <row r="914" spans="1:18" x14ac:dyDescent="0.4">
      <c r="A914">
        <v>26</v>
      </c>
      <c r="B914" t="s">
        <v>175</v>
      </c>
      <c r="F914">
        <v>5729.232</v>
      </c>
      <c r="H914">
        <f t="shared" ref="H914:H918" si="299">E914/F914</f>
        <v>0</v>
      </c>
      <c r="I914">
        <f t="shared" ref="I914:I918" si="300">((H914-$J$888)/$I$888)</f>
        <v>-0.84343124248797274</v>
      </c>
      <c r="J914">
        <f>(I914-IF(I896&gt;0,I896,0))</f>
        <v>-0.84343124248797274</v>
      </c>
      <c r="K914">
        <f t="shared" si="298"/>
        <v>-0.80676031890153932</v>
      </c>
      <c r="Q914" t="s">
        <v>159</v>
      </c>
      <c r="R914">
        <v>1.0206</v>
      </c>
    </row>
    <row r="915" spans="1:18" x14ac:dyDescent="0.4">
      <c r="A915">
        <v>27</v>
      </c>
      <c r="B915" t="s">
        <v>174</v>
      </c>
      <c r="D915">
        <v>11.33</v>
      </c>
      <c r="E915">
        <v>3.9710000000000001</v>
      </c>
      <c r="F915">
        <v>6337.7759999999998</v>
      </c>
      <c r="G915">
        <v>39</v>
      </c>
      <c r="H915">
        <f t="shared" si="299"/>
        <v>6.2656048430869131E-4</v>
      </c>
      <c r="I915">
        <f t="shared" si="300"/>
        <v>-0.83693059047749574</v>
      </c>
      <c r="J915">
        <f>(I915-IF(I896&gt;0,I896,0))</f>
        <v>-0.83693059047749574</v>
      </c>
      <c r="K915">
        <f t="shared" si="298"/>
        <v>-0.87829006823625777</v>
      </c>
      <c r="L915" s="23" t="s">
        <v>227</v>
      </c>
      <c r="M915" s="23" t="s">
        <v>228</v>
      </c>
      <c r="N915" s="9" t="s">
        <v>231</v>
      </c>
      <c r="Q915" t="s">
        <v>158</v>
      </c>
      <c r="R915">
        <v>1.1289</v>
      </c>
    </row>
    <row r="916" spans="1:18" x14ac:dyDescent="0.4">
      <c r="A916">
        <v>28</v>
      </c>
      <c r="B916" t="s">
        <v>173</v>
      </c>
      <c r="D916">
        <v>11.05</v>
      </c>
      <c r="E916">
        <v>0.84599999999999997</v>
      </c>
      <c r="F916">
        <v>5644.241</v>
      </c>
      <c r="G916">
        <v>8</v>
      </c>
      <c r="H916">
        <f t="shared" si="299"/>
        <v>1.4988729219748059E-4</v>
      </c>
      <c r="I916">
        <f t="shared" si="300"/>
        <v>-0.84187614102247965</v>
      </c>
      <c r="J916">
        <f>(I916-IF(I896&gt;0,I896,0))</f>
        <v>-0.84187614102247965</v>
      </c>
      <c r="K916">
        <f t="shared" si="298"/>
        <v>-0.83776348391960165</v>
      </c>
      <c r="L916">
        <f>AVERAGE(K916:K918)</f>
        <v>-0.85206480588927624</v>
      </c>
      <c r="M916">
        <f>STDEV(K916:K918)</f>
        <v>3.0163798777248053E-2</v>
      </c>
      <c r="N916" t="str">
        <f>_xlfn.CONCAT(ROUND(L916,1)," ± ",ROUND(M916,1))</f>
        <v>-0.9 ± 0</v>
      </c>
      <c r="Q916" t="s">
        <v>157</v>
      </c>
      <c r="R916">
        <v>1.1950000000000001</v>
      </c>
    </row>
    <row r="917" spans="1:18" x14ac:dyDescent="0.4">
      <c r="A917">
        <v>29</v>
      </c>
      <c r="B917" t="s">
        <v>172</v>
      </c>
      <c r="F917">
        <v>5568.6369999999997</v>
      </c>
      <c r="H917">
        <f t="shared" si="299"/>
        <v>0</v>
      </c>
      <c r="I917">
        <f t="shared" si="300"/>
        <v>-0.84343124248797274</v>
      </c>
      <c r="J917">
        <f>(I917-IF(I896&gt;0,I896,0))</f>
        <v>-0.84343124248797274</v>
      </c>
      <c r="K917">
        <f t="shared" si="298"/>
        <v>-0.88671926477756857</v>
      </c>
      <c r="Q917" t="s">
        <v>156</v>
      </c>
      <c r="R917">
        <v>1.1716</v>
      </c>
    </row>
    <row r="918" spans="1:18" x14ac:dyDescent="0.4">
      <c r="A918">
        <v>30</v>
      </c>
      <c r="B918" t="s">
        <v>171</v>
      </c>
      <c r="F918">
        <v>5454.1509999999998</v>
      </c>
      <c r="H918">
        <f t="shared" si="299"/>
        <v>0</v>
      </c>
      <c r="I918">
        <f t="shared" si="300"/>
        <v>-0.84343124248797274</v>
      </c>
      <c r="J918">
        <f>(I918-IF(I896&gt;0,I896,0))</f>
        <v>-0.84343124248797274</v>
      </c>
      <c r="K918">
        <f t="shared" si="298"/>
        <v>-0.83171166897065896</v>
      </c>
      <c r="L918" s="23"/>
      <c r="M918" s="23"/>
      <c r="N918" s="9"/>
    </row>
    <row r="919" spans="1:18" x14ac:dyDescent="0.4">
      <c r="A919">
        <v>31</v>
      </c>
      <c r="B919" t="s">
        <v>22</v>
      </c>
      <c r="L919" s="23" t="s">
        <v>227</v>
      </c>
      <c r="M919" s="23" t="s">
        <v>228</v>
      </c>
      <c r="N919" s="9" t="s">
        <v>231</v>
      </c>
    </row>
    <row r="920" spans="1:18" x14ac:dyDescent="0.4">
      <c r="A920">
        <v>32</v>
      </c>
      <c r="B920" t="s">
        <v>170</v>
      </c>
      <c r="D920">
        <v>10.76</v>
      </c>
      <c r="E920">
        <v>10.471</v>
      </c>
      <c r="F920">
        <v>5057.8869999999997</v>
      </c>
      <c r="G920">
        <v>115</v>
      </c>
      <c r="H920">
        <f>E920/F920</f>
        <v>2.0702320949439953E-3</v>
      </c>
      <c r="I920">
        <f>((H920-$J$888)/$I$888)</f>
        <v>-0.82195229709134365</v>
      </c>
      <c r="J920">
        <f>(I920-IF(I896&gt;0,I896,0))</f>
        <v>-0.82195229709134365</v>
      </c>
      <c r="K920">
        <f>J920/R903*1.1</f>
        <v>-0.83147648225168125</v>
      </c>
      <c r="L920">
        <f>AVERAGE(K920:K922)</f>
        <v>-0.84492808240999084</v>
      </c>
      <c r="M920">
        <f>STDEV(K921:K922)</f>
        <v>2.5288025862188241E-3</v>
      </c>
      <c r="N920" t="str">
        <f>_xlfn.CONCAT(ROUND(L920,1)," ± ",ROUND(M920,1))</f>
        <v>-0.8 ± 0</v>
      </c>
    </row>
    <row r="921" spans="1:18" x14ac:dyDescent="0.4">
      <c r="A921">
        <v>33</v>
      </c>
      <c r="B921" t="s">
        <v>169</v>
      </c>
      <c r="D921">
        <v>10.76</v>
      </c>
      <c r="E921">
        <v>0.63</v>
      </c>
      <c r="F921">
        <v>4520.08</v>
      </c>
      <c r="G921">
        <v>7</v>
      </c>
      <c r="H921">
        <f t="shared" ref="H921:H925" si="301">E921/F921</f>
        <v>1.3937806410506008E-4</v>
      </c>
      <c r="I921">
        <f t="shared" ref="I921:I925" si="302">((H921-$J$888)/$I$888)</f>
        <v>-0.84198517572294107</v>
      </c>
      <c r="J921">
        <f>(I921-IF(I896&gt;0,I896,0))</f>
        <v>-0.84198517572294107</v>
      </c>
      <c r="K921">
        <f>J921/R904*1.1</f>
        <v>-0.84986574903214829</v>
      </c>
    </row>
    <row r="922" spans="1:18" x14ac:dyDescent="0.4">
      <c r="A922">
        <v>34</v>
      </c>
      <c r="B922" t="s">
        <v>168</v>
      </c>
      <c r="D922">
        <v>10.89</v>
      </c>
      <c r="E922">
        <v>15.337</v>
      </c>
      <c r="F922">
        <v>6122.7340000000004</v>
      </c>
      <c r="G922">
        <v>151</v>
      </c>
      <c r="H922">
        <f t="shared" si="301"/>
        <v>2.5049267206447316E-3</v>
      </c>
      <c r="I922">
        <f t="shared" si="302"/>
        <v>-0.81744228000077856</v>
      </c>
      <c r="J922">
        <f>(I922-IF(I896&gt;0,I896,0))</f>
        <v>-0.81744228000077856</v>
      </c>
      <c r="K922">
        <f>J922/R905*1.1</f>
        <v>-0.85344201594614311</v>
      </c>
      <c r="L922" s="23" t="s">
        <v>227</v>
      </c>
      <c r="M922" s="23" t="s">
        <v>228</v>
      </c>
      <c r="N922" s="9" t="s">
        <v>231</v>
      </c>
    </row>
    <row r="923" spans="1:18" x14ac:dyDescent="0.4">
      <c r="A923">
        <v>35</v>
      </c>
      <c r="B923" t="s">
        <v>167</v>
      </c>
      <c r="D923">
        <v>11.07</v>
      </c>
      <c r="E923">
        <v>5.18</v>
      </c>
      <c r="F923">
        <v>5685.4449999999997</v>
      </c>
      <c r="G923">
        <v>51</v>
      </c>
      <c r="H923">
        <f t="shared" si="301"/>
        <v>9.1109842765166142E-4</v>
      </c>
      <c r="I923">
        <f t="shared" si="302"/>
        <v>-0.83397846981273605</v>
      </c>
      <c r="J923">
        <f>(I923-IF(I896&gt;0,I896,0))</f>
        <v>-0.83397846981273605</v>
      </c>
      <c r="K923">
        <f t="shared" ref="K923:K925" si="303">J923/R906*1.1</f>
        <v>-0.81777172115707775</v>
      </c>
      <c r="L923">
        <f>AVERAGE(K923:K925)</f>
        <v>-0.79877034515380785</v>
      </c>
      <c r="M923">
        <f>STDEV(K923:K925)</f>
        <v>2.2154585140411527E-2</v>
      </c>
      <c r="N923" t="str">
        <f>_xlfn.CONCAT(ROUND(L923,1)," ± ",ROUND(M923,1))</f>
        <v>-0.8 ± 0</v>
      </c>
    </row>
    <row r="924" spans="1:18" x14ac:dyDescent="0.4">
      <c r="A924">
        <v>36</v>
      </c>
      <c r="B924" t="s">
        <v>166</v>
      </c>
      <c r="F924">
        <v>6763.1220000000003</v>
      </c>
      <c r="H924">
        <f t="shared" si="301"/>
        <v>0</v>
      </c>
      <c r="I924">
        <f t="shared" si="302"/>
        <v>-0.84343124248797274</v>
      </c>
      <c r="J924">
        <f>(I924-IF(I896&gt;0,I896,0))</f>
        <v>-0.84343124248797274</v>
      </c>
      <c r="K924">
        <f t="shared" si="303"/>
        <v>-0.77443603233453262</v>
      </c>
    </row>
    <row r="925" spans="1:18" x14ac:dyDescent="0.4">
      <c r="A925">
        <v>37</v>
      </c>
      <c r="B925" t="s">
        <v>165</v>
      </c>
      <c r="F925">
        <v>5297.5219999999999</v>
      </c>
      <c r="H925">
        <f t="shared" si="301"/>
        <v>0</v>
      </c>
      <c r="I925">
        <f t="shared" si="302"/>
        <v>-0.84343124248797274</v>
      </c>
      <c r="J925">
        <f>(I925-IF(I896&gt;0,I896,0))</f>
        <v>-0.84343124248797274</v>
      </c>
      <c r="K925">
        <f t="shared" si="303"/>
        <v>-0.80410328196981296</v>
      </c>
      <c r="L925" s="23"/>
      <c r="M925" s="23"/>
      <c r="N925" s="9"/>
    </row>
    <row r="926" spans="1:18" x14ac:dyDescent="0.4">
      <c r="A926">
        <v>38</v>
      </c>
      <c r="B926" t="s">
        <v>22</v>
      </c>
      <c r="L926" s="23" t="s">
        <v>227</v>
      </c>
      <c r="M926" s="23" t="s">
        <v>228</v>
      </c>
      <c r="N926" s="9" t="s">
        <v>231</v>
      </c>
    </row>
    <row r="927" spans="1:18" x14ac:dyDescent="0.4">
      <c r="A927">
        <v>39</v>
      </c>
      <c r="B927" t="s">
        <v>164</v>
      </c>
      <c r="F927">
        <v>4745.2809999999999</v>
      </c>
      <c r="H927">
        <f>E927/F927</f>
        <v>0</v>
      </c>
      <c r="I927">
        <f>((H927-$J$888)/$I$888)</f>
        <v>-0.84343124248797274</v>
      </c>
      <c r="J927">
        <f>(I927-IF(I896&gt;0,I896,0))</f>
        <v>-0.84343124248797274</v>
      </c>
      <c r="K927">
        <f>J927/R909*1.1</f>
        <v>-0.82962922895177504</v>
      </c>
      <c r="L927">
        <f>AVERAGE(K927:K929)</f>
        <v>-0.84141272288394653</v>
      </c>
      <c r="M927">
        <f>STDEV(K928:K929)</f>
        <v>5.2155660473488304E-2</v>
      </c>
      <c r="N927" t="str">
        <f>_xlfn.CONCAT(ROUND(L927,1)," ± ",ROUND(M927,1))</f>
        <v>-0.8 ± 0.1</v>
      </c>
    </row>
    <row r="928" spans="1:18" x14ac:dyDescent="0.4">
      <c r="A928">
        <v>40</v>
      </c>
      <c r="B928" t="s">
        <v>163</v>
      </c>
      <c r="F928">
        <v>6101.5829999999996</v>
      </c>
      <c r="H928">
        <f t="shared" ref="H928:H932" si="304">E928/F928</f>
        <v>0</v>
      </c>
      <c r="I928">
        <f t="shared" ref="I928:I936" si="305">((H928-$J$888)/$I$888)</f>
        <v>-0.84343124248797274</v>
      </c>
      <c r="J928">
        <f>(I928-IF(I896&gt;0,I896,0))</f>
        <v>-0.84343124248797274</v>
      </c>
      <c r="K928">
        <f t="shared" ref="K928:K932" si="306">J928/R910*1.1</f>
        <v>-0.8104248486519654</v>
      </c>
    </row>
    <row r="929" spans="1:18" x14ac:dyDescent="0.4">
      <c r="A929">
        <v>41</v>
      </c>
      <c r="B929" t="s">
        <v>162</v>
      </c>
      <c r="F929">
        <v>6510.5379999999996</v>
      </c>
      <c r="H929">
        <f t="shared" si="304"/>
        <v>0</v>
      </c>
      <c r="I929">
        <f t="shared" si="305"/>
        <v>-0.84343124248797274</v>
      </c>
      <c r="J929">
        <f>(I929-IF(I896&gt;0,I896,0))</f>
        <v>-0.84343124248797274</v>
      </c>
      <c r="K929">
        <f t="shared" si="306"/>
        <v>-0.88418409104809892</v>
      </c>
      <c r="L929" s="23" t="s">
        <v>227</v>
      </c>
      <c r="M929" s="23" t="s">
        <v>228</v>
      </c>
      <c r="N929" s="9" t="s">
        <v>231</v>
      </c>
    </row>
    <row r="930" spans="1:18" x14ac:dyDescent="0.4">
      <c r="A930">
        <v>42</v>
      </c>
      <c r="B930" t="s">
        <v>161</v>
      </c>
      <c r="F930">
        <v>5583.2240000000002</v>
      </c>
      <c r="H930">
        <f t="shared" si="304"/>
        <v>0</v>
      </c>
      <c r="I930">
        <f t="shared" si="305"/>
        <v>-0.84343124248797274</v>
      </c>
      <c r="J930">
        <f>(I930-IF(I896&gt;0,I896,0))</f>
        <v>-0.84343124248797274</v>
      </c>
      <c r="K930">
        <f t="shared" si="306"/>
        <v>-0.86675482692149663</v>
      </c>
      <c r="L930">
        <f>AVERAGE(K930:K932)</f>
        <v>-0.85032315721229479</v>
      </c>
      <c r="M930">
        <f>STDEV(K930:K932)</f>
        <v>6.7725983592126171E-2</v>
      </c>
      <c r="N930" t="str">
        <f>_xlfn.CONCAT(ROUND(L930,1)," ± ",ROUND(M930,1))</f>
        <v>-0.9 ± 0.1</v>
      </c>
    </row>
    <row r="931" spans="1:18" x14ac:dyDescent="0.4">
      <c r="A931">
        <v>43</v>
      </c>
      <c r="B931" t="s">
        <v>160</v>
      </c>
      <c r="D931">
        <v>11.03</v>
      </c>
      <c r="E931">
        <v>14.789</v>
      </c>
      <c r="F931">
        <v>5903.1660000000002</v>
      </c>
      <c r="G931">
        <v>143</v>
      </c>
      <c r="H931">
        <f t="shared" si="304"/>
        <v>2.5052658183761052E-3</v>
      </c>
      <c r="I931">
        <f t="shared" si="305"/>
        <v>-0.81743876181473829</v>
      </c>
      <c r="J931">
        <f>(I931-IF(I896&gt;0,I896,0))</f>
        <v>-0.81743876181473829</v>
      </c>
      <c r="K931">
        <f t="shared" si="306"/>
        <v>-0.77589320734853062</v>
      </c>
    </row>
    <row r="932" spans="1:18" x14ac:dyDescent="0.4">
      <c r="A932">
        <v>44</v>
      </c>
      <c r="B932" t="s">
        <v>159</v>
      </c>
      <c r="D932">
        <v>11.33</v>
      </c>
      <c r="E932">
        <v>0.375</v>
      </c>
      <c r="F932">
        <v>5771.6790000000001</v>
      </c>
      <c r="G932">
        <v>4</v>
      </c>
      <c r="H932">
        <f t="shared" si="304"/>
        <v>6.4972428300326466E-5</v>
      </c>
      <c r="I932">
        <f t="shared" si="305"/>
        <v>-0.84275714452419503</v>
      </c>
      <c r="J932">
        <f>(I932-IF(I896&gt;0,I896,0))</f>
        <v>-0.84275714452419503</v>
      </c>
      <c r="K932">
        <f t="shared" si="306"/>
        <v>-0.90832143736685744</v>
      </c>
      <c r="L932" s="23"/>
      <c r="M932" s="23"/>
      <c r="N932" s="9"/>
    </row>
    <row r="933" spans="1:18" x14ac:dyDescent="0.4">
      <c r="A933">
        <v>45</v>
      </c>
      <c r="B933" t="s">
        <v>22</v>
      </c>
      <c r="L933" s="23" t="s">
        <v>227</v>
      </c>
      <c r="M933" s="23" t="s">
        <v>228</v>
      </c>
      <c r="N933" s="9" t="s">
        <v>231</v>
      </c>
    </row>
    <row r="934" spans="1:18" x14ac:dyDescent="0.4">
      <c r="A934">
        <v>46</v>
      </c>
      <c r="B934" t="s">
        <v>158</v>
      </c>
      <c r="F934">
        <v>5487.9780000000001</v>
      </c>
      <c r="H934">
        <f t="shared" ref="H934:H936" si="307">E934/F934</f>
        <v>0</v>
      </c>
      <c r="I934">
        <f t="shared" si="305"/>
        <v>-0.84343124248797274</v>
      </c>
      <c r="J934">
        <f>(I934-IF(I896&gt;0,I896,0))</f>
        <v>-0.84343124248797274</v>
      </c>
      <c r="K934">
        <f>J934/R915*1.1</f>
        <v>-0.8218392831400213</v>
      </c>
      <c r="L934">
        <f>AVERAGE(K934:K936)</f>
        <v>-0.79270282541419357</v>
      </c>
      <c r="M934">
        <f>STDEV(K935:K936)</f>
        <v>2.4810585717330836E-3</v>
      </c>
      <c r="N934" t="str">
        <f>_xlfn.CONCAT(ROUND(L934,1)," ± ",ROUND(M934,1))</f>
        <v>-0.8 ± 0</v>
      </c>
    </row>
    <row r="935" spans="1:18" x14ac:dyDescent="0.4">
      <c r="A935">
        <v>47</v>
      </c>
      <c r="B935" t="s">
        <v>157</v>
      </c>
      <c r="F935">
        <v>4404.3069999999998</v>
      </c>
      <c r="H935">
        <f t="shared" si="307"/>
        <v>0</v>
      </c>
      <c r="I935">
        <f t="shared" si="305"/>
        <v>-0.84343124248797274</v>
      </c>
      <c r="J935">
        <f>(I935-IF(I896&gt;0,I896,0))</f>
        <v>-0.84343124248797274</v>
      </c>
      <c r="K935">
        <f t="shared" ref="K935:K936" si="308">J935/R916*1.1</f>
        <v>-0.77638022321068623</v>
      </c>
    </row>
    <row r="936" spans="1:18" x14ac:dyDescent="0.4">
      <c r="A936">
        <v>48</v>
      </c>
      <c r="B936" t="s">
        <v>156</v>
      </c>
      <c r="D936">
        <v>11.17</v>
      </c>
      <c r="E936">
        <v>6.8479999999999999</v>
      </c>
      <c r="F936">
        <v>5559.9989999999998</v>
      </c>
      <c r="G936">
        <v>67</v>
      </c>
      <c r="H936">
        <f t="shared" si="307"/>
        <v>1.2316548977796579E-3</v>
      </c>
      <c r="I936">
        <f t="shared" si="305"/>
        <v>-0.8306526519321078</v>
      </c>
      <c r="J936">
        <f>(I936-IF(I896&gt;0,I896,0))</f>
        <v>-0.8306526519321078</v>
      </c>
      <c r="K936">
        <f t="shared" si="308"/>
        <v>-0.77988896989187317</v>
      </c>
      <c r="L936" s="23"/>
      <c r="M936" s="23"/>
      <c r="N936" s="9"/>
    </row>
    <row r="938" spans="1:18" x14ac:dyDescent="0.4">
      <c r="A938" s="15" t="s">
        <v>65</v>
      </c>
      <c r="B938" s="15"/>
    </row>
    <row r="939" spans="1:18" x14ac:dyDescent="0.4">
      <c r="I939" t="s">
        <v>216</v>
      </c>
      <c r="Q939" t="s">
        <v>191</v>
      </c>
      <c r="R939" t="s">
        <v>192</v>
      </c>
    </row>
    <row r="940" spans="1:18" x14ac:dyDescent="0.4">
      <c r="B940" t="s">
        <v>3</v>
      </c>
      <c r="C940" t="s">
        <v>4</v>
      </c>
      <c r="D940" t="s">
        <v>5</v>
      </c>
      <c r="E940" t="s">
        <v>6</v>
      </c>
      <c r="F940" t="s">
        <v>7</v>
      </c>
      <c r="G940" t="s">
        <v>8</v>
      </c>
      <c r="H940" t="s">
        <v>217</v>
      </c>
      <c r="I940" cm="1">
        <f t="array" ref="I940:J944">LINEST(H942:H948,C942:C948,1,1)</f>
        <v>0.22322755401602498</v>
      </c>
      <c r="J940">
        <v>5.2490415525347389E-2</v>
      </c>
      <c r="L940" s="20" t="s">
        <v>218</v>
      </c>
      <c r="Q940" t="s">
        <v>27</v>
      </c>
      <c r="R940">
        <v>1.0846</v>
      </c>
    </row>
    <row r="941" spans="1:18" x14ac:dyDescent="0.4">
      <c r="A941">
        <v>1</v>
      </c>
      <c r="B941" t="s">
        <v>12</v>
      </c>
      <c r="C941">
        <v>0</v>
      </c>
      <c r="D941">
        <v>10.66</v>
      </c>
      <c r="E941">
        <v>79.933999999999997</v>
      </c>
      <c r="F941">
        <v>3441.3240000000001</v>
      </c>
      <c r="G941">
        <v>0.96399999999999997</v>
      </c>
      <c r="H941">
        <f>E941/F941</f>
        <v>2.3227687948010705E-2</v>
      </c>
      <c r="I941">
        <v>7.5679883043408402E-3</v>
      </c>
      <c r="J941">
        <v>6.5613716634802352E-2</v>
      </c>
      <c r="K941" t="s">
        <v>219</v>
      </c>
      <c r="L941" s="21">
        <f>IF(G942&gt;3,C942,IF(G943&gt;3,C943,IF(G944&gt;3,C944,IF(G945&gt;3,C945,C946))))</f>
        <v>0.4</v>
      </c>
      <c r="Q941" t="s">
        <v>28</v>
      </c>
      <c r="R941">
        <v>1.0726</v>
      </c>
    </row>
    <row r="942" spans="1:18" x14ac:dyDescent="0.4">
      <c r="A942">
        <v>2</v>
      </c>
      <c r="B942" t="s">
        <v>14</v>
      </c>
      <c r="C942">
        <v>0.02</v>
      </c>
      <c r="D942">
        <v>10.54</v>
      </c>
      <c r="E942">
        <v>101.34699999999999</v>
      </c>
      <c r="F942">
        <v>2817.6350000000002</v>
      </c>
      <c r="G942">
        <v>1.4770000000000001</v>
      </c>
      <c r="H942">
        <f t="shared" ref="H942:H948" si="309">E942/F942</f>
        <v>3.5968817820619059E-2</v>
      </c>
      <c r="I942">
        <v>0.99428591632803387</v>
      </c>
      <c r="J942">
        <v>0.13864925178132528</v>
      </c>
      <c r="K942" t="s">
        <v>220</v>
      </c>
      <c r="L942" s="22">
        <f>IF(G942&gt;10,C942,IF(G943&gt;10,C943,IF(G944&gt;10,C944,IF(G945&gt;10,C945,C946))))</f>
        <v>1</v>
      </c>
      <c r="Q942" t="s">
        <v>29</v>
      </c>
      <c r="R942">
        <v>1.1534</v>
      </c>
    </row>
    <row r="943" spans="1:18" x14ac:dyDescent="0.4">
      <c r="A943">
        <v>3</v>
      </c>
      <c r="B943" t="s">
        <v>15</v>
      </c>
      <c r="C943">
        <v>0.1</v>
      </c>
      <c r="D943">
        <v>10.68</v>
      </c>
      <c r="E943">
        <v>123.66800000000001</v>
      </c>
      <c r="F943">
        <v>3634.252</v>
      </c>
      <c r="G943">
        <v>2.0249999999999999</v>
      </c>
      <c r="H943">
        <f t="shared" si="309"/>
        <v>3.4028460326911841E-2</v>
      </c>
      <c r="I943">
        <v>870.0309388241061</v>
      </c>
      <c r="J943">
        <v>5</v>
      </c>
      <c r="Q943" t="s">
        <v>182</v>
      </c>
      <c r="R943">
        <v>1.0266999999999999</v>
      </c>
    </row>
    <row r="944" spans="1:18" x14ac:dyDescent="0.4">
      <c r="A944">
        <v>4</v>
      </c>
      <c r="B944" t="s">
        <v>17</v>
      </c>
      <c r="C944">
        <v>0.4</v>
      </c>
      <c r="D944">
        <v>10.6</v>
      </c>
      <c r="E944">
        <v>469.08499999999998</v>
      </c>
      <c r="F944">
        <v>2506.098</v>
      </c>
      <c r="G944">
        <v>6.1310000000000002</v>
      </c>
      <c r="H944">
        <f t="shared" si="309"/>
        <v>0.18717743679616677</v>
      </c>
      <c r="I944">
        <v>16.725139823027334</v>
      </c>
      <c r="J944">
        <v>9.6118075097606684E-2</v>
      </c>
      <c r="Q944" t="s">
        <v>181</v>
      </c>
      <c r="R944">
        <v>1.1480999999999999</v>
      </c>
    </row>
    <row r="945" spans="1:18" x14ac:dyDescent="0.4">
      <c r="A945">
        <v>5</v>
      </c>
      <c r="B945" t="s">
        <v>18</v>
      </c>
      <c r="C945">
        <v>1</v>
      </c>
      <c r="D945">
        <v>10.61</v>
      </c>
      <c r="E945">
        <v>829.98299999999995</v>
      </c>
      <c r="F945">
        <v>3195.3739999999998</v>
      </c>
      <c r="G945">
        <v>21.757000000000001</v>
      </c>
      <c r="H945">
        <f t="shared" si="309"/>
        <v>0.25974518162819127</v>
      </c>
      <c r="Q945" t="s">
        <v>180</v>
      </c>
      <c r="R945">
        <v>1.0402</v>
      </c>
    </row>
    <row r="946" spans="1:18" x14ac:dyDescent="0.4">
      <c r="A946">
        <v>6</v>
      </c>
      <c r="B946" t="s">
        <v>19</v>
      </c>
      <c r="C946">
        <v>5</v>
      </c>
      <c r="D946">
        <v>10.48</v>
      </c>
      <c r="E946">
        <v>3023.33</v>
      </c>
      <c r="F946">
        <v>2906.0450000000001</v>
      </c>
      <c r="G946">
        <v>51.508000000000003</v>
      </c>
      <c r="H946">
        <f t="shared" si="309"/>
        <v>1.0403589758589422</v>
      </c>
      <c r="Q946" t="s">
        <v>179</v>
      </c>
      <c r="R946">
        <v>1.127</v>
      </c>
    </row>
    <row r="947" spans="1:18" x14ac:dyDescent="0.4">
      <c r="A947">
        <v>7</v>
      </c>
      <c r="B947" t="s">
        <v>20</v>
      </c>
      <c r="C947">
        <v>10</v>
      </c>
      <c r="D947">
        <v>10.53</v>
      </c>
      <c r="E947">
        <v>5730.2709999999997</v>
      </c>
      <c r="F947">
        <v>2254.5619999999999</v>
      </c>
      <c r="G947">
        <v>83.376000000000005</v>
      </c>
      <c r="H947">
        <f t="shared" si="309"/>
        <v>2.5416338073648008</v>
      </c>
      <c r="I947" s="23" t="s">
        <v>221</v>
      </c>
      <c r="J947" s="23" t="s">
        <v>222</v>
      </c>
      <c r="K947" s="9" t="s">
        <v>194</v>
      </c>
      <c r="O947" s="24" t="s">
        <v>223</v>
      </c>
      <c r="Q947" t="s">
        <v>178</v>
      </c>
      <c r="R947">
        <v>1.1153999999999999</v>
      </c>
    </row>
    <row r="948" spans="1:18" x14ac:dyDescent="0.4">
      <c r="A948">
        <v>8</v>
      </c>
      <c r="B948" t="s">
        <v>21</v>
      </c>
      <c r="C948">
        <v>20</v>
      </c>
      <c r="D948">
        <v>10.57</v>
      </c>
      <c r="E948">
        <v>11860.446</v>
      </c>
      <c r="F948">
        <v>2682.8789999999999</v>
      </c>
      <c r="G948">
        <v>236.58600000000001</v>
      </c>
      <c r="H948">
        <f t="shared" si="309"/>
        <v>4.4207905015470326</v>
      </c>
      <c r="I948">
        <f>AVERAGE(I951:I953)</f>
        <v>0.49314518766830889</v>
      </c>
      <c r="J948">
        <v>11</v>
      </c>
      <c r="Q948" t="s">
        <v>177</v>
      </c>
      <c r="R948">
        <v>1.1711</v>
      </c>
    </row>
    <row r="949" spans="1:18" x14ac:dyDescent="0.4">
      <c r="A949">
        <v>9</v>
      </c>
      <c r="B949" t="s">
        <v>22</v>
      </c>
      <c r="D949">
        <v>10.72</v>
      </c>
      <c r="E949">
        <v>115.386</v>
      </c>
      <c r="G949">
        <v>1.6879999999999999</v>
      </c>
      <c r="I949" s="23" t="s">
        <v>224</v>
      </c>
      <c r="J949" s="9" t="s">
        <v>225</v>
      </c>
      <c r="K949" s="9" t="s">
        <v>226</v>
      </c>
      <c r="Q949" t="s">
        <v>176</v>
      </c>
      <c r="R949">
        <v>1.0931999999999999</v>
      </c>
    </row>
    <row r="950" spans="1:18" x14ac:dyDescent="0.4">
      <c r="A950">
        <v>10</v>
      </c>
      <c r="B950" t="s">
        <v>22</v>
      </c>
      <c r="D950">
        <v>11.11</v>
      </c>
      <c r="E950">
        <v>198.01300000000001</v>
      </c>
      <c r="G950">
        <v>2.581</v>
      </c>
      <c r="L950" s="23" t="s">
        <v>227</v>
      </c>
      <c r="M950" s="23" t="s">
        <v>228</v>
      </c>
      <c r="N950" s="9" t="s">
        <v>231</v>
      </c>
      <c r="O950" s="9"/>
      <c r="P950" s="9"/>
      <c r="Q950" t="s">
        <v>175</v>
      </c>
      <c r="R950">
        <v>1.1499999999999999</v>
      </c>
    </row>
    <row r="951" spans="1:18" x14ac:dyDescent="0.4">
      <c r="A951">
        <v>11</v>
      </c>
      <c r="B951" t="s">
        <v>24</v>
      </c>
      <c r="D951">
        <v>10.78</v>
      </c>
      <c r="E951">
        <v>246.023</v>
      </c>
      <c r="F951">
        <v>1216.8340000000001</v>
      </c>
      <c r="G951">
        <v>1.599</v>
      </c>
      <c r="H951">
        <f>E951/F951</f>
        <v>0.2021828778617297</v>
      </c>
      <c r="I951">
        <f>((H951-$J$940)/$I$940)</f>
        <v>0.67058237051522873</v>
      </c>
      <c r="J951">
        <f>(I951-IF(I948&gt;0,I948,0))</f>
        <v>0.17743718284691984</v>
      </c>
      <c r="K951">
        <f>J951*1.1</f>
        <v>0.19518090113161185</v>
      </c>
      <c r="L951">
        <f>AVERAGE(K951:K953)</f>
        <v>0</v>
      </c>
      <c r="M951">
        <f>STDEV(K952:K953)</f>
        <v>0.52876509903935665</v>
      </c>
      <c r="N951" t="str">
        <f>_xlfn.CONCAT(ROUND(L951,1)," ± ",ROUND(M951,1))</f>
        <v>0 ± 0.5</v>
      </c>
      <c r="Q951" t="s">
        <v>174</v>
      </c>
      <c r="R951">
        <v>1.0482</v>
      </c>
    </row>
    <row r="952" spans="1:18" x14ac:dyDescent="0.4">
      <c r="A952">
        <v>12</v>
      </c>
      <c r="B952" t="s">
        <v>25</v>
      </c>
      <c r="D952">
        <v>10.75</v>
      </c>
      <c r="E952">
        <v>81.034999999999997</v>
      </c>
      <c r="F952">
        <v>1211.3969999999999</v>
      </c>
      <c r="G952">
        <v>0.626</v>
      </c>
      <c r="H952">
        <f t="shared" ref="H952:H956" si="310">E952/F952</f>
        <v>6.689384239848703E-2</v>
      </c>
      <c r="I952">
        <f t="shared" ref="I952:I956" si="311">((H952-$J$940)/$I$940)</f>
        <v>6.4523516985298568E-2</v>
      </c>
      <c r="J952">
        <f>(I952-IF(I948&gt;0,I948,0))</f>
        <v>-0.42862167068301033</v>
      </c>
      <c r="K952">
        <f>J952*1.1</f>
        <v>-0.47148383775131142</v>
      </c>
      <c r="Q952" t="s">
        <v>173</v>
      </c>
      <c r="R952">
        <v>1.1053999999999999</v>
      </c>
    </row>
    <row r="953" spans="1:18" x14ac:dyDescent="0.4">
      <c r="A953">
        <v>13</v>
      </c>
      <c r="B953" t="s">
        <v>26</v>
      </c>
      <c r="D953">
        <v>10.86</v>
      </c>
      <c r="E953">
        <v>234.49600000000001</v>
      </c>
      <c r="F953">
        <v>1072.4949999999999</v>
      </c>
      <c r="G953">
        <v>2.085</v>
      </c>
      <c r="H953">
        <f t="shared" si="310"/>
        <v>0.21864530836973603</v>
      </c>
      <c r="I953">
        <f t="shared" si="311"/>
        <v>0.74432967550439932</v>
      </c>
      <c r="J953">
        <f>(I953-IF(I948&gt;0,I948,0))</f>
        <v>0.25118448783609043</v>
      </c>
      <c r="K953" s="30">
        <f>J953*1.1</f>
        <v>0.27630293661969951</v>
      </c>
      <c r="L953" s="25" t="s">
        <v>227</v>
      </c>
      <c r="M953" s="25" t="s">
        <v>228</v>
      </c>
      <c r="N953" s="26" t="s">
        <v>229</v>
      </c>
      <c r="O953" s="26" t="s">
        <v>230</v>
      </c>
      <c r="P953" s="26" t="s">
        <v>231</v>
      </c>
      <c r="Q953" t="s">
        <v>172</v>
      </c>
      <c r="R953" s="10">
        <v>1.0463</v>
      </c>
    </row>
    <row r="954" spans="1:18" x14ac:dyDescent="0.4">
      <c r="A954">
        <v>14</v>
      </c>
      <c r="B954" t="s">
        <v>27</v>
      </c>
      <c r="D954">
        <v>10.65</v>
      </c>
      <c r="E954">
        <v>2442.701</v>
      </c>
      <c r="F954">
        <v>1296.653</v>
      </c>
      <c r="G954">
        <v>47.631</v>
      </c>
      <c r="H954">
        <f t="shared" si="310"/>
        <v>1.8838509608970171</v>
      </c>
      <c r="I954">
        <f t="shared" si="311"/>
        <v>8.2040075807138066</v>
      </c>
      <c r="J954">
        <f>(I954-IF(I948&gt;0,I948,0))</f>
        <v>7.710862393045498</v>
      </c>
      <c r="K954">
        <f>J954/R940*1.1</f>
        <v>7.8203472546100388</v>
      </c>
      <c r="L954" s="27">
        <f>AVERAGE(K954:K956)</f>
        <v>7.8219792709942295</v>
      </c>
      <c r="M954" s="27">
        <f>STDEV(K954:K956)</f>
        <v>0.15960880569428754</v>
      </c>
      <c r="N954" s="28">
        <f>L954/J948*100</f>
        <v>71.108902463583902</v>
      </c>
      <c r="O954" s="29">
        <f>M954/J951*100</f>
        <v>89.952287977873638</v>
      </c>
      <c r="P954" s="29" t="str">
        <f>_xlfn.CONCAT(ROUND(N954,1)," ± ",ROUND(O954,1))</f>
        <v>71.1 ± 90</v>
      </c>
      <c r="Q954" t="s">
        <v>171</v>
      </c>
      <c r="R954">
        <v>1.1154999999999999</v>
      </c>
    </row>
    <row r="955" spans="1:18" x14ac:dyDescent="0.4">
      <c r="A955">
        <v>15</v>
      </c>
      <c r="B955" t="s">
        <v>28</v>
      </c>
      <c r="D955">
        <v>10.67</v>
      </c>
      <c r="E955">
        <v>2355.377</v>
      </c>
      <c r="F955">
        <v>1239.6199999999999</v>
      </c>
      <c r="G955">
        <v>52.249000000000002</v>
      </c>
      <c r="H955">
        <f t="shared" si="310"/>
        <v>1.9000798631838791</v>
      </c>
      <c r="I955">
        <f t="shared" si="311"/>
        <v>8.2767087414571492</v>
      </c>
      <c r="J955">
        <f>(I955-IF(I948&gt;0,I948,0))</f>
        <v>7.7835635537888406</v>
      </c>
      <c r="K955">
        <f>J955/R941*1.1</f>
        <v>7.9823978269324307</v>
      </c>
      <c r="Q955" t="s">
        <v>170</v>
      </c>
      <c r="R955">
        <v>1.0873999999999999</v>
      </c>
    </row>
    <row r="956" spans="1:18" x14ac:dyDescent="0.4">
      <c r="A956">
        <v>16</v>
      </c>
      <c r="B956" t="s">
        <v>29</v>
      </c>
      <c r="D956">
        <v>10.67</v>
      </c>
      <c r="E956">
        <v>2430.86</v>
      </c>
      <c r="F956">
        <v>1242.6099999999999</v>
      </c>
      <c r="G956">
        <v>39.386000000000003</v>
      </c>
      <c r="H956">
        <f t="shared" si="310"/>
        <v>1.9562533699229849</v>
      </c>
      <c r="I956">
        <f t="shared" si="311"/>
        <v>8.5283510935257159</v>
      </c>
      <c r="J956">
        <f>(I956-IF(I948&gt;0,I948,0))</f>
        <v>8.0352059058574063</v>
      </c>
      <c r="K956" s="30">
        <f>J956/R942*1.1</f>
        <v>7.6631927314402182</v>
      </c>
      <c r="Q956" t="s">
        <v>169</v>
      </c>
      <c r="R956">
        <v>1.0898000000000001</v>
      </c>
    </row>
    <row r="957" spans="1:18" x14ac:dyDescent="0.4">
      <c r="A957">
        <v>17</v>
      </c>
      <c r="B957" t="s">
        <v>22</v>
      </c>
      <c r="L957" s="23" t="s">
        <v>227</v>
      </c>
      <c r="M957" s="23" t="s">
        <v>228</v>
      </c>
      <c r="N957" s="9" t="s">
        <v>231</v>
      </c>
      <c r="Q957" t="s">
        <v>168</v>
      </c>
      <c r="R957">
        <v>1.0536000000000001</v>
      </c>
    </row>
    <row r="958" spans="1:18" x14ac:dyDescent="0.4">
      <c r="A958">
        <v>18</v>
      </c>
      <c r="B958" t="s">
        <v>182</v>
      </c>
      <c r="D958">
        <v>10.69</v>
      </c>
      <c r="E958">
        <v>212.864</v>
      </c>
      <c r="F958">
        <v>1955.0250000000001</v>
      </c>
      <c r="G958">
        <v>3.363</v>
      </c>
      <c r="H958">
        <f>E958/F958</f>
        <v>0.10888044909911637</v>
      </c>
      <c r="I958">
        <f>((H958-$J$940)/$I$940)</f>
        <v>0.25261233463016342</v>
      </c>
      <c r="J958">
        <f>(I958-IF(I948&gt;0,I948,0))</f>
        <v>-0.24053285303814548</v>
      </c>
      <c r="K958">
        <f t="shared" ref="K958:K963" si="312">J958/R943*1.1</f>
        <v>-0.25770540405372555</v>
      </c>
      <c r="L958">
        <f>AVERAGE(K958:K960)</f>
        <v>-4.7884292896887191E-2</v>
      </c>
      <c r="M958">
        <f>STDEV(K959:K960)</f>
        <v>0.24417103751771405</v>
      </c>
      <c r="N958" t="str">
        <f>_xlfn.CONCAT(ROUND(L958,1)," ± ",ROUND(M958,1))</f>
        <v>0 ± 0.2</v>
      </c>
      <c r="Q958" t="s">
        <v>167</v>
      </c>
      <c r="R958" s="10">
        <v>1.1217999999999999</v>
      </c>
    </row>
    <row r="959" spans="1:18" x14ac:dyDescent="0.4">
      <c r="A959">
        <v>19</v>
      </c>
      <c r="B959" t="s">
        <v>181</v>
      </c>
      <c r="D959">
        <v>10.69</v>
      </c>
      <c r="E959">
        <v>217.078</v>
      </c>
      <c r="F959">
        <v>1600.471</v>
      </c>
      <c r="G959">
        <v>2.9780000000000002</v>
      </c>
      <c r="H959">
        <f t="shared" ref="H959:H963" si="313">E959/F959</f>
        <v>0.13563382279341518</v>
      </c>
      <c r="I959">
        <f t="shared" ref="I959:I963" si="314">((H959-$J$940)/$I$940)</f>
        <v>0.37246032477737551</v>
      </c>
      <c r="J959">
        <f>(I959-IF(I948&gt;0,I948,0))</f>
        <v>-0.12068486289093339</v>
      </c>
      <c r="K959">
        <f t="shared" si="312"/>
        <v>-0.11562873371659851</v>
      </c>
      <c r="Q959" t="s">
        <v>166</v>
      </c>
      <c r="R959">
        <v>1.198</v>
      </c>
    </row>
    <row r="960" spans="1:18" x14ac:dyDescent="0.4">
      <c r="A960">
        <v>20</v>
      </c>
      <c r="B960" t="s">
        <v>180</v>
      </c>
      <c r="D960">
        <v>10.67</v>
      </c>
      <c r="E960">
        <v>360.42</v>
      </c>
      <c r="F960">
        <v>1707.683</v>
      </c>
      <c r="G960">
        <v>7.2080000000000002</v>
      </c>
      <c r="H960">
        <f t="shared" si="313"/>
        <v>0.21105790711742167</v>
      </c>
      <c r="I960">
        <f t="shared" si="314"/>
        <v>0.71034013829982245</v>
      </c>
      <c r="J960">
        <f>(I960-IF(I948&gt;0,I948,0))</f>
        <v>0.21719495063151356</v>
      </c>
      <c r="K960">
        <f t="shared" si="312"/>
        <v>0.22968125907966253</v>
      </c>
      <c r="L960" s="23" t="s">
        <v>227</v>
      </c>
      <c r="M960" s="23" t="s">
        <v>228</v>
      </c>
      <c r="N960" s="9" t="s">
        <v>231</v>
      </c>
      <c r="Q960" t="s">
        <v>165</v>
      </c>
      <c r="R960">
        <v>1.1537999999999999</v>
      </c>
    </row>
    <row r="961" spans="1:18" x14ac:dyDescent="0.4">
      <c r="A961">
        <v>21</v>
      </c>
      <c r="B961" t="s">
        <v>179</v>
      </c>
      <c r="D961">
        <v>10.71</v>
      </c>
      <c r="E961">
        <v>321.20299999999997</v>
      </c>
      <c r="F961">
        <v>2151.1990000000001</v>
      </c>
      <c r="G961">
        <v>4.71</v>
      </c>
      <c r="H961">
        <f t="shared" si="313"/>
        <v>0.14931347588019517</v>
      </c>
      <c r="I961">
        <f t="shared" si="314"/>
        <v>0.43374152792937504</v>
      </c>
      <c r="J961">
        <f>(I961-IF(I948&gt;0,I948,0))</f>
        <v>-5.9403659738933856E-2</v>
      </c>
      <c r="K961">
        <f t="shared" si="312"/>
        <v>-5.7980501963466949E-2</v>
      </c>
      <c r="L961">
        <f>AVERAGE(K961:K963)</f>
        <v>5.9026208690869421E-2</v>
      </c>
      <c r="M961">
        <f>STDEV(K961:K963)</f>
        <v>0.10991286735692168</v>
      </c>
      <c r="N961" t="str">
        <f>_xlfn.CONCAT(ROUND(L961,1)," ± ",ROUND(M961,1))</f>
        <v>0.1 ± 0.1</v>
      </c>
      <c r="Q961" t="s">
        <v>164</v>
      </c>
      <c r="R961">
        <v>1.1183000000000001</v>
      </c>
    </row>
    <row r="962" spans="1:18" x14ac:dyDescent="0.4">
      <c r="A962">
        <v>22</v>
      </c>
      <c r="B962" t="s">
        <v>178</v>
      </c>
      <c r="D962">
        <v>10.72</v>
      </c>
      <c r="E962">
        <v>292.21300000000002</v>
      </c>
      <c r="F962">
        <v>1627.57</v>
      </c>
      <c r="G962">
        <v>3.9409999999999998</v>
      </c>
      <c r="H962">
        <f t="shared" si="313"/>
        <v>0.17953943609184245</v>
      </c>
      <c r="I962">
        <f t="shared" si="314"/>
        <v>0.56914578097905655</v>
      </c>
      <c r="J962">
        <f>(I962-IF(I948&gt;0,I948,0))</f>
        <v>7.6000593310747655E-2</v>
      </c>
      <c r="K962">
        <f t="shared" si="312"/>
        <v>7.4951275454386262E-2</v>
      </c>
      <c r="Q962" t="s">
        <v>163</v>
      </c>
      <c r="R962">
        <v>1.1448</v>
      </c>
    </row>
    <row r="963" spans="1:18" x14ac:dyDescent="0.4">
      <c r="A963">
        <v>23</v>
      </c>
      <c r="B963" t="s">
        <v>177</v>
      </c>
      <c r="D963">
        <v>10.73</v>
      </c>
      <c r="E963">
        <v>399.94600000000003</v>
      </c>
      <c r="F963">
        <v>1993.5039999999999</v>
      </c>
      <c r="G963">
        <v>5.7649999999999997</v>
      </c>
      <c r="H963">
        <f t="shared" si="313"/>
        <v>0.20062462879432399</v>
      </c>
      <c r="I963">
        <f t="shared" si="314"/>
        <v>0.66360182963050518</v>
      </c>
      <c r="J963">
        <f>(I963-IF(I948&gt;0,I948,0))</f>
        <v>0.17045664196219629</v>
      </c>
      <c r="K963">
        <f t="shared" si="312"/>
        <v>0.16010785258168897</v>
      </c>
      <c r="L963" s="23"/>
      <c r="M963" s="23"/>
      <c r="N963" s="9"/>
      <c r="Q963" t="s">
        <v>162</v>
      </c>
      <c r="R963">
        <v>1.0492999999999999</v>
      </c>
    </row>
    <row r="964" spans="1:18" x14ac:dyDescent="0.4">
      <c r="A964">
        <v>24</v>
      </c>
      <c r="B964" t="s">
        <v>22</v>
      </c>
      <c r="L964" s="23" t="s">
        <v>227</v>
      </c>
      <c r="M964" s="23" t="s">
        <v>228</v>
      </c>
      <c r="N964" s="9" t="s">
        <v>231</v>
      </c>
      <c r="Q964" t="s">
        <v>161</v>
      </c>
      <c r="R964">
        <v>1.0704</v>
      </c>
    </row>
    <row r="965" spans="1:18" x14ac:dyDescent="0.4">
      <c r="A965">
        <v>25</v>
      </c>
      <c r="B965" t="s">
        <v>176</v>
      </c>
      <c r="D965">
        <v>10.7</v>
      </c>
      <c r="E965">
        <v>297.06900000000002</v>
      </c>
      <c r="F965">
        <v>1592.49</v>
      </c>
      <c r="G965">
        <v>2.605</v>
      </c>
      <c r="H965">
        <f>E965/F965</f>
        <v>0.18654371456021704</v>
      </c>
      <c r="I965">
        <f>((H965-$J$940)/$I$940)</f>
        <v>0.60052308338802241</v>
      </c>
      <c r="J965">
        <f>(I965-IF(I948&gt;0,I948,0))</f>
        <v>0.10737789571971351</v>
      </c>
      <c r="K965">
        <f t="shared" ref="K965:K970" si="315">J965/R949*1.1</f>
        <v>0.10804581530523681</v>
      </c>
      <c r="L965">
        <f>AVERAGE(K965:K967)</f>
        <v>0.10042571701754623</v>
      </c>
      <c r="M965">
        <f>STDEV(K966:K967)</f>
        <v>0.44275049460880878</v>
      </c>
      <c r="N965" t="str">
        <f>_xlfn.CONCAT(ROUND(L965,1)," ± ",ROUND(M965,1))</f>
        <v>0.1 ± 0.4</v>
      </c>
      <c r="Q965" t="s">
        <v>160</v>
      </c>
      <c r="R965">
        <v>1.1589</v>
      </c>
    </row>
    <row r="966" spans="1:18" x14ac:dyDescent="0.4">
      <c r="A966">
        <v>26</v>
      </c>
      <c r="B966" t="s">
        <v>175</v>
      </c>
      <c r="D966">
        <v>10.72</v>
      </c>
      <c r="E966">
        <v>487.47899999999998</v>
      </c>
      <c r="F966">
        <v>1888.1030000000001</v>
      </c>
      <c r="G966">
        <v>5.2560000000000002</v>
      </c>
      <c r="H966">
        <f t="shared" ref="H966:H970" si="316">E966/F966</f>
        <v>0.25818453760202698</v>
      </c>
      <c r="I966">
        <f t="shared" ref="I966:I970" si="317">((H966-$J$940)/$I$940)</f>
        <v>0.92145489378929135</v>
      </c>
      <c r="J966">
        <f>(I966-IF(I948&gt;0,I948,0))</f>
        <v>0.42830970612098246</v>
      </c>
      <c r="K966">
        <f t="shared" si="315"/>
        <v>0.40968754498528759</v>
      </c>
      <c r="Q966" t="s">
        <v>159</v>
      </c>
      <c r="R966">
        <v>1.0206</v>
      </c>
    </row>
    <row r="967" spans="1:18" x14ac:dyDescent="0.4">
      <c r="A967">
        <v>27</v>
      </c>
      <c r="B967" t="s">
        <v>174</v>
      </c>
      <c r="D967">
        <v>10.99</v>
      </c>
      <c r="E967">
        <v>225.828</v>
      </c>
      <c r="F967">
        <v>1937.932</v>
      </c>
      <c r="G967">
        <v>2.0499999999999998</v>
      </c>
      <c r="H967">
        <f t="shared" si="316"/>
        <v>0.11653040457559914</v>
      </c>
      <c r="I967">
        <f t="shared" si="317"/>
        <v>0.28688209810180726</v>
      </c>
      <c r="J967">
        <f>(I967-IF(I948&gt;0,I948,0))</f>
        <v>-0.20626308956650163</v>
      </c>
      <c r="K967">
        <f t="shared" si="315"/>
        <v>-0.21645620923788572</v>
      </c>
      <c r="L967" s="23" t="s">
        <v>227</v>
      </c>
      <c r="M967" s="23" t="s">
        <v>228</v>
      </c>
      <c r="N967" s="9" t="s">
        <v>231</v>
      </c>
      <c r="Q967" t="s">
        <v>158</v>
      </c>
      <c r="R967">
        <v>1.1289</v>
      </c>
    </row>
    <row r="968" spans="1:18" x14ac:dyDescent="0.4">
      <c r="A968">
        <v>28</v>
      </c>
      <c r="B968" t="s">
        <v>173</v>
      </c>
      <c r="D968">
        <v>10.71</v>
      </c>
      <c r="E968">
        <v>234.375</v>
      </c>
      <c r="F968">
        <v>1478.8230000000001</v>
      </c>
      <c r="G968">
        <v>6.5030000000000001</v>
      </c>
      <c r="H968">
        <f t="shared" si="316"/>
        <v>0.15848752690484255</v>
      </c>
      <c r="I968">
        <f t="shared" si="317"/>
        <v>0.47483883361408813</v>
      </c>
      <c r="J968">
        <f>(I968-IF(I948&gt;0,I948,0))</f>
        <v>-1.8306354054220764E-2</v>
      </c>
      <c r="K968">
        <f t="shared" si="315"/>
        <v>-1.8216925510804092E-2</v>
      </c>
      <c r="L968">
        <f>AVERAGE(K968:K970)</f>
        <v>0.10559297291577158</v>
      </c>
      <c r="M968">
        <f>STDEV(K968:K970)</f>
        <v>0.16242638050730654</v>
      </c>
      <c r="N968" t="str">
        <f>_xlfn.CONCAT(ROUND(L968,1)," ± ",ROUND(M968,1))</f>
        <v>0.1 ± 0.2</v>
      </c>
      <c r="Q968" t="s">
        <v>157</v>
      </c>
      <c r="R968">
        <v>1.1950000000000001</v>
      </c>
    </row>
    <row r="969" spans="1:18" x14ac:dyDescent="0.4">
      <c r="A969">
        <v>29</v>
      </c>
      <c r="B969" t="s">
        <v>172</v>
      </c>
      <c r="D969">
        <v>10.7</v>
      </c>
      <c r="E969">
        <v>283.31799999999998</v>
      </c>
      <c r="F969">
        <v>1644.9680000000001</v>
      </c>
      <c r="G969">
        <v>3.3879999999999999</v>
      </c>
      <c r="H969">
        <f t="shared" si="316"/>
        <v>0.17223313766589987</v>
      </c>
      <c r="I969">
        <f t="shared" si="317"/>
        <v>0.53641550958335737</v>
      </c>
      <c r="J969">
        <f>(I969-IF(I948&gt;0,I948,0))</f>
        <v>4.3270321915048482E-2</v>
      </c>
      <c r="K969">
        <f t="shared" si="315"/>
        <v>4.5491115460721911E-2</v>
      </c>
      <c r="Q969" t="s">
        <v>156</v>
      </c>
      <c r="R969">
        <v>1.1716</v>
      </c>
    </row>
    <row r="970" spans="1:18" x14ac:dyDescent="0.4">
      <c r="A970">
        <v>30</v>
      </c>
      <c r="B970" t="s">
        <v>171</v>
      </c>
      <c r="D970">
        <v>10.58</v>
      </c>
      <c r="E970">
        <v>349.76299999999998</v>
      </c>
      <c r="F970">
        <v>1533.308</v>
      </c>
      <c r="G970">
        <v>5.1639999999999997</v>
      </c>
      <c r="H970">
        <f t="shared" si="316"/>
        <v>0.22811007312294723</v>
      </c>
      <c r="I970">
        <f t="shared" si="317"/>
        <v>0.78672930128057816</v>
      </c>
      <c r="J970">
        <f>(I970-IF(I948&gt;0,I948,0))</f>
        <v>0.29358411361226927</v>
      </c>
      <c r="K970">
        <f t="shared" si="315"/>
        <v>0.28950472879739692</v>
      </c>
      <c r="L970" s="23"/>
      <c r="M970" s="23"/>
      <c r="N970" s="9"/>
    </row>
    <row r="971" spans="1:18" x14ac:dyDescent="0.4">
      <c r="A971">
        <v>31</v>
      </c>
      <c r="B971" t="s">
        <v>22</v>
      </c>
      <c r="L971" s="23" t="s">
        <v>227</v>
      </c>
      <c r="M971" s="23" t="s">
        <v>228</v>
      </c>
      <c r="N971" s="9" t="s">
        <v>231</v>
      </c>
    </row>
    <row r="972" spans="1:18" x14ac:dyDescent="0.4">
      <c r="A972">
        <v>32</v>
      </c>
      <c r="B972" t="s">
        <v>170</v>
      </c>
      <c r="D972">
        <v>10.49</v>
      </c>
      <c r="E972">
        <v>330.76299999999998</v>
      </c>
      <c r="F972">
        <v>1539.7829999999999</v>
      </c>
      <c r="G972">
        <v>4.173</v>
      </c>
      <c r="H972">
        <f>E972/F972</f>
        <v>0.2148114377155742</v>
      </c>
      <c r="I972">
        <f>((H972-$J$940)/$I$940)</f>
        <v>0.7271549558732977</v>
      </c>
      <c r="J972">
        <f>(I972-IF(I948&gt;0,I948,0))</f>
        <v>0.23400976820498881</v>
      </c>
      <c r="K972">
        <f>J972/R955*1.1</f>
        <v>0.23672130313177095</v>
      </c>
      <c r="L972">
        <f>AVERAGE(K972:K974)</f>
        <v>5.3241466460238196E-4</v>
      </c>
      <c r="M972">
        <f>STDEV(K973:K974)</f>
        <v>0.18132193439976638</v>
      </c>
      <c r="N972" t="str">
        <f>_xlfn.CONCAT(ROUND(L972,1)," ± ",ROUND(M972,1))</f>
        <v>0 ± 0.2</v>
      </c>
    </row>
    <row r="973" spans="1:18" x14ac:dyDescent="0.4">
      <c r="A973">
        <v>33</v>
      </c>
      <c r="B973" t="s">
        <v>169</v>
      </c>
      <c r="D973">
        <v>10.53</v>
      </c>
      <c r="E973">
        <v>180.892</v>
      </c>
      <c r="F973">
        <v>1096.7819999999999</v>
      </c>
      <c r="G973">
        <v>3.1349999999999998</v>
      </c>
      <c r="H973">
        <f t="shared" ref="H973:H977" si="318">E973/F973</f>
        <v>0.16492976726459771</v>
      </c>
      <c r="I973">
        <f t="shared" ref="I973:I977" si="319">((H973-$J$940)/$I$940)</f>
        <v>0.50369835495836035</v>
      </c>
      <c r="J973">
        <f>(I973-IF(I948&gt;0,I948,0))</f>
        <v>1.0553167290051457E-2</v>
      </c>
      <c r="K973">
        <f>J973/R956*1.1</f>
        <v>1.0651939822955224E-2</v>
      </c>
    </row>
    <row r="974" spans="1:18" x14ac:dyDescent="0.4">
      <c r="A974">
        <v>34</v>
      </c>
      <c r="B974" t="s">
        <v>168</v>
      </c>
      <c r="D974">
        <v>10.57</v>
      </c>
      <c r="E974">
        <v>259.88299999999998</v>
      </c>
      <c r="F974">
        <v>2362.0509999999999</v>
      </c>
      <c r="G974">
        <v>4.1420000000000003</v>
      </c>
      <c r="H974">
        <f t="shared" si="318"/>
        <v>0.11002429668114702</v>
      </c>
      <c r="I974">
        <f t="shared" si="319"/>
        <v>0.25773646720901405</v>
      </c>
      <c r="J974">
        <f>(I974-IF(I948&gt;0,I948,0))</f>
        <v>-0.23540872045929484</v>
      </c>
      <c r="K974">
        <f>J974/R957*1.1</f>
        <v>-0.24577599896091903</v>
      </c>
      <c r="L974" s="23" t="s">
        <v>227</v>
      </c>
      <c r="M974" s="23" t="s">
        <v>228</v>
      </c>
      <c r="N974" s="9" t="s">
        <v>231</v>
      </c>
    </row>
    <row r="975" spans="1:18" x14ac:dyDescent="0.4">
      <c r="A975">
        <v>35</v>
      </c>
      <c r="B975" t="s">
        <v>167</v>
      </c>
      <c r="D975">
        <v>10.64</v>
      </c>
      <c r="E975">
        <v>280.95999999999998</v>
      </c>
      <c r="F975">
        <v>1619.999</v>
      </c>
      <c r="G975">
        <v>1.6990000000000001</v>
      </c>
      <c r="H975">
        <f t="shared" si="318"/>
        <v>0.17343220582234925</v>
      </c>
      <c r="I975">
        <f t="shared" si="319"/>
        <v>0.54178701563123222</v>
      </c>
      <c r="J975">
        <f>(I975-IF(I948&gt;0,I948,0))</f>
        <v>4.8641827962923323E-2</v>
      </c>
      <c r="K975">
        <f t="shared" ref="K975:K977" si="320">J975/R958*1.1</f>
        <v>4.7696568692472512E-2</v>
      </c>
      <c r="L975">
        <f>AVERAGE(K975:K977)</f>
        <v>-6.1134935413912482E-2</v>
      </c>
      <c r="M975">
        <f>STDEV(K975:K977)</f>
        <v>0.10664833026708202</v>
      </c>
      <c r="N975" t="str">
        <f>_xlfn.CONCAT(ROUND(L975,1)," ± ",ROUND(M975,1))</f>
        <v>-0.1 ± 0.1</v>
      </c>
    </row>
    <row r="976" spans="1:18" x14ac:dyDescent="0.4">
      <c r="A976">
        <v>36</v>
      </c>
      <c r="B976" t="s">
        <v>166</v>
      </c>
      <c r="D976">
        <v>10.59</v>
      </c>
      <c r="E976">
        <v>299.72699999999998</v>
      </c>
      <c r="F976">
        <v>2044.3150000000001</v>
      </c>
      <c r="G976">
        <v>3.7240000000000002</v>
      </c>
      <c r="H976">
        <f t="shared" si="318"/>
        <v>0.14661488077913626</v>
      </c>
      <c r="I976">
        <f t="shared" si="319"/>
        <v>0.42165254047012446</v>
      </c>
      <c r="J976">
        <f>(I976-IF(I948&gt;0,I948,0))</f>
        <v>-7.1492647198184434E-2</v>
      </c>
      <c r="K976">
        <f t="shared" si="320"/>
        <v>-6.5644333821371359E-2</v>
      </c>
    </row>
    <row r="977" spans="1:18" x14ac:dyDescent="0.4">
      <c r="A977">
        <v>37</v>
      </c>
      <c r="B977" t="s">
        <v>165</v>
      </c>
      <c r="D977">
        <v>10.71</v>
      </c>
      <c r="E977">
        <v>274.71199999999999</v>
      </c>
      <c r="F977">
        <v>2218.4070000000002</v>
      </c>
      <c r="G977">
        <v>3.1749999999999998</v>
      </c>
      <c r="H977">
        <f t="shared" si="318"/>
        <v>0.12383300269066946</v>
      </c>
      <c r="I977">
        <f t="shared" si="319"/>
        <v>0.31959579309013331</v>
      </c>
      <c r="J977">
        <f>(I977-IF(I948&gt;0,I948,0))</f>
        <v>-0.17354939457817559</v>
      </c>
      <c r="K977">
        <f t="shared" si="320"/>
        <v>-0.1654570411128386</v>
      </c>
      <c r="L977" s="23"/>
      <c r="M977" s="23"/>
      <c r="N977" s="9"/>
    </row>
    <row r="978" spans="1:18" x14ac:dyDescent="0.4">
      <c r="A978">
        <v>38</v>
      </c>
      <c r="B978" t="s">
        <v>22</v>
      </c>
      <c r="L978" s="23" t="s">
        <v>227</v>
      </c>
      <c r="M978" s="23" t="s">
        <v>228</v>
      </c>
      <c r="N978" s="9" t="s">
        <v>231</v>
      </c>
    </row>
    <row r="979" spans="1:18" x14ac:dyDescent="0.4">
      <c r="A979">
        <v>39</v>
      </c>
      <c r="B979" t="s">
        <v>164</v>
      </c>
      <c r="D979">
        <v>10.63</v>
      </c>
      <c r="E979">
        <v>331.62599999999998</v>
      </c>
      <c r="F979">
        <v>1515.9949999999999</v>
      </c>
      <c r="G979">
        <v>5.0759999999999996</v>
      </c>
      <c r="H979">
        <f>E979/F979</f>
        <v>0.2187513811061382</v>
      </c>
      <c r="I979">
        <f>((H979-$J$940)/$I$940)</f>
        <v>0.74480485311797728</v>
      </c>
      <c r="J979">
        <f>(I979-IF(I948&gt;0,I948,0))</f>
        <v>0.25165966544966839</v>
      </c>
      <c r="K979">
        <f>J979/R961*1.1</f>
        <v>0.24754147544901658</v>
      </c>
      <c r="L979">
        <f>AVERAGE(K979:K981)</f>
        <v>0.10628749360316903</v>
      </c>
      <c r="M979">
        <f>STDEV(K980:K981)</f>
        <v>0.63202388694371281</v>
      </c>
      <c r="N979" t="str">
        <f>_xlfn.CONCAT(ROUND(L979,1)," ± ",ROUND(M979,1))</f>
        <v>0.1 ± 0.6</v>
      </c>
    </row>
    <row r="980" spans="1:18" x14ac:dyDescent="0.4">
      <c r="A980">
        <v>40</v>
      </c>
      <c r="B980" t="s">
        <v>163</v>
      </c>
      <c r="D980">
        <v>10.65</v>
      </c>
      <c r="E980">
        <v>141.44800000000001</v>
      </c>
      <c r="F980">
        <v>2110.1149999999998</v>
      </c>
      <c r="G980">
        <v>2.4430000000000001</v>
      </c>
      <c r="H980">
        <f t="shared" ref="H980:H984" si="321">E980/F980</f>
        <v>6.7033313350220253E-2</v>
      </c>
      <c r="I980">
        <f t="shared" ref="I980:I988" si="322">((H980-$J$940)/$I$940)</f>
        <v>6.5148309710139379E-2</v>
      </c>
      <c r="J980">
        <f>(I980-IF(I948&gt;0,I948,0))</f>
        <v>-0.42799687795816954</v>
      </c>
      <c r="K980">
        <f t="shared" ref="K980:K984" si="323">J980/R962*1.1</f>
        <v>-0.41124787364953397</v>
      </c>
    </row>
    <row r="981" spans="1:18" x14ac:dyDescent="0.4">
      <c r="A981">
        <v>41</v>
      </c>
      <c r="B981" t="s">
        <v>162</v>
      </c>
      <c r="D981">
        <v>10.66</v>
      </c>
      <c r="E981">
        <v>473.34899999999999</v>
      </c>
      <c r="F981">
        <v>1783.99</v>
      </c>
      <c r="G981">
        <v>5.9379999999999997</v>
      </c>
      <c r="H981">
        <f t="shared" si="321"/>
        <v>0.26533164423567396</v>
      </c>
      <c r="I981">
        <f t="shared" si="322"/>
        <v>0.95347202834578026</v>
      </c>
      <c r="J981">
        <f>(I981-IF(I948&gt;0,I948,0))</f>
        <v>0.46032684067747137</v>
      </c>
      <c r="K981">
        <f t="shared" si="323"/>
        <v>0.48256887901002443</v>
      </c>
      <c r="L981" s="23" t="s">
        <v>227</v>
      </c>
      <c r="M981" s="23" t="s">
        <v>228</v>
      </c>
      <c r="N981" s="9" t="s">
        <v>231</v>
      </c>
    </row>
    <row r="982" spans="1:18" x14ac:dyDescent="0.4">
      <c r="A982">
        <v>42</v>
      </c>
      <c r="B982" t="s">
        <v>161</v>
      </c>
      <c r="D982">
        <v>10.71</v>
      </c>
      <c r="E982">
        <v>339.11399999999998</v>
      </c>
      <c r="F982">
        <v>2029.2</v>
      </c>
      <c r="G982">
        <v>4.3230000000000004</v>
      </c>
      <c r="H982">
        <f t="shared" si="321"/>
        <v>0.1671170904790065</v>
      </c>
      <c r="I982">
        <f t="shared" si="322"/>
        <v>0.5134969805090922</v>
      </c>
      <c r="J982">
        <f>(I982-IF(I948&gt;0,I948,0))</f>
        <v>2.0351792840783312E-2</v>
      </c>
      <c r="K982">
        <f t="shared" si="323"/>
        <v>2.091458531844324E-2</v>
      </c>
      <c r="L982">
        <f>AVERAGE(K982:K984)</f>
        <v>-9.9351363840090967E-2</v>
      </c>
      <c r="M982">
        <f>STDEV(K982:K984)</f>
        <v>0.18320777932255625</v>
      </c>
      <c r="N982" t="str">
        <f>_xlfn.CONCAT(ROUND(L982,1)," ± ",ROUND(M982,1))</f>
        <v>-0.1 ± 0.2</v>
      </c>
    </row>
    <row r="983" spans="1:18" x14ac:dyDescent="0.4">
      <c r="A983">
        <v>43</v>
      </c>
      <c r="B983" t="s">
        <v>160</v>
      </c>
      <c r="D983">
        <v>10.71</v>
      </c>
      <c r="E983">
        <v>270.28500000000003</v>
      </c>
      <c r="F983">
        <v>1683.8789999999999</v>
      </c>
      <c r="G983">
        <v>2.9340000000000002</v>
      </c>
      <c r="H983">
        <f t="shared" si="321"/>
        <v>0.16051331479280878</v>
      </c>
      <c r="I983">
        <f t="shared" si="322"/>
        <v>0.48391382391667781</v>
      </c>
      <c r="J983">
        <f>(I983-IF(I948&gt;0,I948,0))</f>
        <v>-9.2313637516310831E-3</v>
      </c>
      <c r="K983">
        <f t="shared" si="323"/>
        <v>-8.7621883914006313E-3</v>
      </c>
    </row>
    <row r="984" spans="1:18" x14ac:dyDescent="0.4">
      <c r="A984">
        <v>44</v>
      </c>
      <c r="B984" t="s">
        <v>159</v>
      </c>
      <c r="D984">
        <v>10.73</v>
      </c>
      <c r="E984">
        <v>232.184</v>
      </c>
      <c r="F984">
        <v>2361.3760000000002</v>
      </c>
      <c r="G984">
        <v>1.6020000000000001</v>
      </c>
      <c r="H984">
        <f t="shared" si="321"/>
        <v>9.8325721951946651E-2</v>
      </c>
      <c r="I984">
        <f t="shared" si="322"/>
        <v>0.20532996756891783</v>
      </c>
      <c r="J984">
        <f>(I984-IF(I948&gt;0,I948,0))</f>
        <v>-0.28781522009939109</v>
      </c>
      <c r="K984">
        <f t="shared" si="323"/>
        <v>-0.31020648844731552</v>
      </c>
      <c r="L984" s="23"/>
      <c r="M984" s="23"/>
      <c r="N984" s="9"/>
    </row>
    <row r="985" spans="1:18" x14ac:dyDescent="0.4">
      <c r="A985">
        <v>45</v>
      </c>
      <c r="B985" t="s">
        <v>22</v>
      </c>
      <c r="L985" s="23" t="s">
        <v>227</v>
      </c>
      <c r="M985" s="23" t="s">
        <v>228</v>
      </c>
      <c r="N985" s="9" t="s">
        <v>231</v>
      </c>
    </row>
    <row r="986" spans="1:18" x14ac:dyDescent="0.4">
      <c r="A986">
        <v>46</v>
      </c>
      <c r="B986" t="s">
        <v>158</v>
      </c>
      <c r="D986">
        <v>10.75</v>
      </c>
      <c r="E986">
        <v>298.755</v>
      </c>
      <c r="F986">
        <v>2140.8389999999999</v>
      </c>
      <c r="G986">
        <v>2.3860000000000001</v>
      </c>
      <c r="H986">
        <f t="shared" ref="H986:H988" si="324">E986/F986</f>
        <v>0.13955042859364949</v>
      </c>
      <c r="I986">
        <f t="shared" si="322"/>
        <v>0.39000567583181184</v>
      </c>
      <c r="J986">
        <f>(I986-IF(I948&gt;0,I948,0))</f>
        <v>-0.10313951183649706</v>
      </c>
      <c r="K986">
        <f>J986/R967*1.1</f>
        <v>-0.10049912571542809</v>
      </c>
      <c r="L986">
        <f>AVERAGE(K986:K988)</f>
        <v>-0.21110809493048088</v>
      </c>
      <c r="M986">
        <f>STDEV(K987:K988)</f>
        <v>2.2782330453974438E-2</v>
      </c>
      <c r="N986" t="str">
        <f>_xlfn.CONCAT(ROUND(L986,1)," ± ",ROUND(M986,1))</f>
        <v>-0.2 ± 0</v>
      </c>
    </row>
    <row r="987" spans="1:18" x14ac:dyDescent="0.4">
      <c r="A987">
        <v>47</v>
      </c>
      <c r="B987" t="s">
        <v>157</v>
      </c>
      <c r="D987">
        <v>10.7</v>
      </c>
      <c r="E987">
        <v>190.81399999999999</v>
      </c>
      <c r="F987">
        <v>2028.6279999999999</v>
      </c>
      <c r="G987">
        <v>2.0990000000000002</v>
      </c>
      <c r="H987">
        <f t="shared" si="324"/>
        <v>9.406061633774157E-2</v>
      </c>
      <c r="I987">
        <f t="shared" si="322"/>
        <v>0.18622343014791962</v>
      </c>
      <c r="J987">
        <f>(I987-IF(I948&gt;0,I948,0))</f>
        <v>-0.3069217575203893</v>
      </c>
      <c r="K987">
        <f t="shared" ref="K987:K988" si="325">J987/R968*1.1</f>
        <v>-0.28252211989324538</v>
      </c>
    </row>
    <row r="988" spans="1:18" x14ac:dyDescent="0.4">
      <c r="A988">
        <v>48</v>
      </c>
      <c r="B988" t="s">
        <v>156</v>
      </c>
      <c r="D988">
        <v>10.84</v>
      </c>
      <c r="E988">
        <v>200.24600000000001</v>
      </c>
      <c r="F988">
        <v>1942.9559999999999</v>
      </c>
      <c r="G988">
        <v>1.417</v>
      </c>
      <c r="H988">
        <f t="shared" si="324"/>
        <v>0.10306255005260027</v>
      </c>
      <c r="I988">
        <f t="shared" si="322"/>
        <v>0.22654969611691589</v>
      </c>
      <c r="J988">
        <f>(I988-IF(I948&gt;0,I948,0))</f>
        <v>-0.266595491551393</v>
      </c>
      <c r="K988">
        <f t="shared" si="325"/>
        <v>-0.25030303918276914</v>
      </c>
      <c r="L988" s="23"/>
      <c r="M988" s="23"/>
      <c r="N988" s="9"/>
    </row>
    <row r="990" spans="1:18" x14ac:dyDescent="0.4">
      <c r="A990" t="s">
        <v>69</v>
      </c>
    </row>
    <row r="991" spans="1:18" x14ac:dyDescent="0.4">
      <c r="I991" t="s">
        <v>216</v>
      </c>
      <c r="Q991" t="s">
        <v>191</v>
      </c>
      <c r="R991" t="s">
        <v>192</v>
      </c>
    </row>
    <row r="992" spans="1:18" x14ac:dyDescent="0.4">
      <c r="B992" t="s">
        <v>3</v>
      </c>
      <c r="C992" t="s">
        <v>4</v>
      </c>
      <c r="D992" t="s">
        <v>5</v>
      </c>
      <c r="E992" t="s">
        <v>6</v>
      </c>
      <c r="F992" t="s">
        <v>7</v>
      </c>
      <c r="G992" t="s">
        <v>8</v>
      </c>
      <c r="H992" t="s">
        <v>217</v>
      </c>
      <c r="I992" t="e" cm="1">
        <f t="array" ref="I992">LINEST(H996:H1000,C996:C1000,1,1)</f>
        <v>#VALUE!</v>
      </c>
      <c r="L992" s="20" t="s">
        <v>218</v>
      </c>
      <c r="Q992" t="s">
        <v>27</v>
      </c>
      <c r="R992">
        <v>1.0846</v>
      </c>
    </row>
    <row r="993" spans="1:18" x14ac:dyDescent="0.4">
      <c r="A993">
        <v>1</v>
      </c>
      <c r="B993" t="s">
        <v>12</v>
      </c>
      <c r="D993">
        <v>11.1</v>
      </c>
      <c r="E993">
        <v>1.64</v>
      </c>
      <c r="G993">
        <v>16</v>
      </c>
      <c r="H993" t="e">
        <f>E993/F993</f>
        <v>#DIV/0!</v>
      </c>
      <c r="K993" t="s">
        <v>219</v>
      </c>
      <c r="L993" s="21">
        <f>IF(G994&gt;3,C994,IF(G995&gt;3,C995,IF(G996&gt;3,C996,IF(G997&gt;3,C997,C998))))</f>
        <v>0</v>
      </c>
      <c r="Q993" t="s">
        <v>28</v>
      </c>
      <c r="R993">
        <v>1.0726</v>
      </c>
    </row>
    <row r="994" spans="1:18" x14ac:dyDescent="0.4">
      <c r="A994">
        <v>2</v>
      </c>
      <c r="B994" t="s">
        <v>14</v>
      </c>
      <c r="H994" t="e">
        <f t="shared" ref="H994:H1000" si="326">E994/F994</f>
        <v>#DIV/0!</v>
      </c>
      <c r="K994" t="s">
        <v>220</v>
      </c>
      <c r="L994" s="22">
        <f>IF(G994&gt;10,C994,IF(G995&gt;10,C995,IF(G996&gt;10,C996,IF(G997&gt;10,C997,C998))))</f>
        <v>0</v>
      </c>
      <c r="Q994" t="s">
        <v>29</v>
      </c>
      <c r="R994">
        <v>1.1534</v>
      </c>
    </row>
    <row r="995" spans="1:18" x14ac:dyDescent="0.4">
      <c r="A995">
        <v>3</v>
      </c>
      <c r="B995" t="s">
        <v>15</v>
      </c>
      <c r="H995" t="e">
        <f t="shared" si="326"/>
        <v>#DIV/0!</v>
      </c>
      <c r="Q995" t="s">
        <v>182</v>
      </c>
      <c r="R995">
        <v>1.0266999999999999</v>
      </c>
    </row>
    <row r="996" spans="1:18" x14ac:dyDescent="0.4">
      <c r="A996">
        <v>4</v>
      </c>
      <c r="B996" t="s">
        <v>17</v>
      </c>
      <c r="H996" t="e">
        <f t="shared" si="326"/>
        <v>#DIV/0!</v>
      </c>
      <c r="Q996" t="s">
        <v>181</v>
      </c>
      <c r="R996">
        <v>1.1480999999999999</v>
      </c>
    </row>
    <row r="997" spans="1:18" x14ac:dyDescent="0.4">
      <c r="A997">
        <v>5</v>
      </c>
      <c r="B997" t="s">
        <v>18</v>
      </c>
      <c r="H997" t="e">
        <f t="shared" si="326"/>
        <v>#DIV/0!</v>
      </c>
      <c r="Q997" t="s">
        <v>180</v>
      </c>
      <c r="R997">
        <v>1.0402</v>
      </c>
    </row>
    <row r="998" spans="1:18" x14ac:dyDescent="0.4">
      <c r="A998">
        <v>6</v>
      </c>
      <c r="B998" t="s">
        <v>19</v>
      </c>
      <c r="H998" t="e">
        <f t="shared" si="326"/>
        <v>#DIV/0!</v>
      </c>
      <c r="Q998" t="s">
        <v>179</v>
      </c>
      <c r="R998">
        <v>1.127</v>
      </c>
    </row>
    <row r="999" spans="1:18" x14ac:dyDescent="0.4">
      <c r="A999">
        <v>7</v>
      </c>
      <c r="B999" t="s">
        <v>20</v>
      </c>
      <c r="D999">
        <v>10.91</v>
      </c>
      <c r="E999">
        <v>4.7080000000000002</v>
      </c>
      <c r="G999">
        <v>47</v>
      </c>
      <c r="H999" t="e">
        <f t="shared" si="326"/>
        <v>#DIV/0!</v>
      </c>
      <c r="I999" s="23" t="s">
        <v>221</v>
      </c>
      <c r="J999" s="23" t="s">
        <v>222</v>
      </c>
      <c r="K999" s="9" t="s">
        <v>194</v>
      </c>
      <c r="O999" s="24" t="s">
        <v>223</v>
      </c>
      <c r="Q999" t="s">
        <v>178</v>
      </c>
      <c r="R999">
        <v>1.1153999999999999</v>
      </c>
    </row>
    <row r="1000" spans="1:18" x14ac:dyDescent="0.4">
      <c r="A1000">
        <v>8</v>
      </c>
      <c r="B1000" t="s">
        <v>21</v>
      </c>
      <c r="H1000" t="e">
        <f t="shared" si="326"/>
        <v>#DIV/0!</v>
      </c>
      <c r="I1000" t="e">
        <f>AVERAGE(I1003:I1005)</f>
        <v>#DIV/0!</v>
      </c>
      <c r="J1000">
        <v>44</v>
      </c>
      <c r="Q1000" t="s">
        <v>177</v>
      </c>
      <c r="R1000">
        <v>1.1711</v>
      </c>
    </row>
    <row r="1001" spans="1:18" x14ac:dyDescent="0.4">
      <c r="A1001">
        <v>9</v>
      </c>
      <c r="B1001" t="s">
        <v>22</v>
      </c>
      <c r="I1001" s="23" t="s">
        <v>224</v>
      </c>
      <c r="J1001" s="9" t="s">
        <v>225</v>
      </c>
      <c r="K1001" s="9" t="s">
        <v>226</v>
      </c>
      <c r="Q1001" t="s">
        <v>176</v>
      </c>
      <c r="R1001">
        <v>1.0931999999999999</v>
      </c>
    </row>
    <row r="1002" spans="1:18" x14ac:dyDescent="0.4">
      <c r="A1002">
        <v>10</v>
      </c>
      <c r="B1002" t="s">
        <v>22</v>
      </c>
      <c r="D1002">
        <v>10.28</v>
      </c>
      <c r="E1002">
        <v>3.907</v>
      </c>
      <c r="G1002">
        <v>43</v>
      </c>
      <c r="L1002" s="23" t="s">
        <v>227</v>
      </c>
      <c r="M1002" s="23" t="s">
        <v>228</v>
      </c>
      <c r="N1002" s="9" t="s">
        <v>231</v>
      </c>
      <c r="O1002" s="9"/>
      <c r="P1002" s="9"/>
      <c r="Q1002" t="s">
        <v>175</v>
      </c>
      <c r="R1002">
        <v>1.1499999999999999</v>
      </c>
    </row>
    <row r="1003" spans="1:18" x14ac:dyDescent="0.4">
      <c r="A1003">
        <v>11</v>
      </c>
      <c r="B1003" t="s">
        <v>24</v>
      </c>
      <c r="H1003" t="e">
        <f>E1003/F1003</f>
        <v>#DIV/0!</v>
      </c>
      <c r="I1003" t="e">
        <f>((H1003-$J$940)/$I$940)</f>
        <v>#DIV/0!</v>
      </c>
      <c r="J1003" t="e">
        <f>(I1003-IF(I1000&gt;0,I1000,0))</f>
        <v>#DIV/0!</v>
      </c>
      <c r="K1003" t="e">
        <f>J1003*1.1</f>
        <v>#DIV/0!</v>
      </c>
      <c r="L1003" t="e">
        <f>AVERAGE(K1003:K1005)</f>
        <v>#DIV/0!</v>
      </c>
      <c r="M1003" t="e">
        <f>STDEV(K1004:K1005)</f>
        <v>#DIV/0!</v>
      </c>
      <c r="N1003" t="e">
        <f>_xlfn.CONCAT(ROUND(L1003,1)," ± ",ROUND(M1003,1))</f>
        <v>#DIV/0!</v>
      </c>
      <c r="Q1003" t="s">
        <v>174</v>
      </c>
      <c r="R1003">
        <v>1.0482</v>
      </c>
    </row>
    <row r="1004" spans="1:18" x14ac:dyDescent="0.4">
      <c r="A1004">
        <v>12</v>
      </c>
      <c r="B1004" t="s">
        <v>25</v>
      </c>
      <c r="H1004" t="e">
        <f t="shared" ref="H1004:H1008" si="327">E1004/F1004</f>
        <v>#DIV/0!</v>
      </c>
      <c r="I1004" t="e">
        <f t="shared" ref="I1004:I1008" si="328">((H1004-$J$940)/$I$940)</f>
        <v>#DIV/0!</v>
      </c>
      <c r="J1004" t="e">
        <f>(I1004-IF(I1000&gt;0,I1000,0))</f>
        <v>#DIV/0!</v>
      </c>
      <c r="K1004" t="e">
        <f>J1004*1.1</f>
        <v>#DIV/0!</v>
      </c>
      <c r="Q1004" t="s">
        <v>173</v>
      </c>
      <c r="R1004">
        <v>1.1053999999999999</v>
      </c>
    </row>
    <row r="1005" spans="1:18" x14ac:dyDescent="0.4">
      <c r="A1005">
        <v>13</v>
      </c>
      <c r="B1005" t="s">
        <v>26</v>
      </c>
      <c r="D1005">
        <v>10.26</v>
      </c>
      <c r="E1005">
        <v>2.5670000000000002</v>
      </c>
      <c r="G1005">
        <v>28</v>
      </c>
      <c r="H1005" t="e">
        <f t="shared" si="327"/>
        <v>#DIV/0!</v>
      </c>
      <c r="I1005" t="e">
        <f t="shared" si="328"/>
        <v>#DIV/0!</v>
      </c>
      <c r="J1005" t="e">
        <f>(I1005-IF(I1000&gt;0,I1000,0))</f>
        <v>#DIV/0!</v>
      </c>
      <c r="K1005" s="30" t="e">
        <f>J1005*1.1</f>
        <v>#DIV/0!</v>
      </c>
      <c r="L1005" s="25" t="s">
        <v>227</v>
      </c>
      <c r="M1005" s="25" t="s">
        <v>228</v>
      </c>
      <c r="N1005" s="26" t="s">
        <v>229</v>
      </c>
      <c r="O1005" s="26" t="s">
        <v>230</v>
      </c>
      <c r="P1005" s="26" t="s">
        <v>231</v>
      </c>
      <c r="Q1005" t="s">
        <v>172</v>
      </c>
      <c r="R1005" s="10">
        <v>1.0463</v>
      </c>
    </row>
    <row r="1006" spans="1:18" x14ac:dyDescent="0.4">
      <c r="A1006">
        <v>14</v>
      </c>
      <c r="B1006" t="s">
        <v>27</v>
      </c>
      <c r="H1006" t="e">
        <f t="shared" si="327"/>
        <v>#DIV/0!</v>
      </c>
      <c r="I1006" t="e">
        <f t="shared" si="328"/>
        <v>#DIV/0!</v>
      </c>
      <c r="J1006" t="e">
        <f>(I1006-IF(I1000&gt;0,I1000,0))</f>
        <v>#DIV/0!</v>
      </c>
      <c r="K1006" t="e">
        <f>J1006/R992*1.1</f>
        <v>#DIV/0!</v>
      </c>
      <c r="L1006" s="27" t="e">
        <f>AVERAGE(K1006:K1008)</f>
        <v>#DIV/0!</v>
      </c>
      <c r="M1006" s="27" t="e">
        <f>STDEV(K1006:K1008)</f>
        <v>#DIV/0!</v>
      </c>
      <c r="N1006" s="28" t="e">
        <f>L1006/J1000*100</f>
        <v>#DIV/0!</v>
      </c>
      <c r="O1006" s="29" t="e">
        <f>M1006/J1003*100</f>
        <v>#DIV/0!</v>
      </c>
      <c r="P1006" s="29" t="e">
        <f>_xlfn.CONCAT(ROUND(N1006,1)," ± ",ROUND(O1006,1))</f>
        <v>#DIV/0!</v>
      </c>
      <c r="Q1006" t="s">
        <v>171</v>
      </c>
      <c r="R1006">
        <v>1.1154999999999999</v>
      </c>
    </row>
    <row r="1007" spans="1:18" x14ac:dyDescent="0.4">
      <c r="A1007">
        <v>15</v>
      </c>
      <c r="B1007" t="s">
        <v>28</v>
      </c>
      <c r="D1007">
        <v>10.63</v>
      </c>
      <c r="E1007">
        <v>12.051</v>
      </c>
      <c r="G1007">
        <v>136</v>
      </c>
      <c r="H1007" t="e">
        <f t="shared" si="327"/>
        <v>#DIV/0!</v>
      </c>
      <c r="I1007" t="e">
        <f t="shared" si="328"/>
        <v>#DIV/0!</v>
      </c>
      <c r="J1007" t="e">
        <f>(I1007-IF(I1000&gt;0,I1000,0))</f>
        <v>#DIV/0!</v>
      </c>
      <c r="K1007" t="e">
        <f>J1007/R993*1.1</f>
        <v>#DIV/0!</v>
      </c>
      <c r="Q1007" t="s">
        <v>170</v>
      </c>
      <c r="R1007">
        <v>1.0873999999999999</v>
      </c>
    </row>
    <row r="1008" spans="1:18" x14ac:dyDescent="0.4">
      <c r="A1008">
        <v>16</v>
      </c>
      <c r="B1008" t="s">
        <v>29</v>
      </c>
      <c r="H1008" t="e">
        <f t="shared" si="327"/>
        <v>#DIV/0!</v>
      </c>
      <c r="I1008" t="e">
        <f t="shared" si="328"/>
        <v>#DIV/0!</v>
      </c>
      <c r="J1008" t="e">
        <f>(I1008-IF(I1000&gt;0,I1000,0))</f>
        <v>#DIV/0!</v>
      </c>
      <c r="K1008" s="30" t="e">
        <f>J1008/R994*1.1</f>
        <v>#DIV/0!</v>
      </c>
      <c r="Q1008" t="s">
        <v>169</v>
      </c>
      <c r="R1008">
        <v>1.0898000000000001</v>
      </c>
    </row>
    <row r="1009" spans="1:18" x14ac:dyDescent="0.4">
      <c r="A1009">
        <v>17</v>
      </c>
      <c r="B1009" t="s">
        <v>22</v>
      </c>
      <c r="L1009" s="23" t="s">
        <v>227</v>
      </c>
      <c r="M1009" s="23" t="s">
        <v>228</v>
      </c>
      <c r="N1009" s="9" t="s">
        <v>231</v>
      </c>
      <c r="Q1009" t="s">
        <v>168</v>
      </c>
      <c r="R1009">
        <v>1.0536000000000001</v>
      </c>
    </row>
    <row r="1010" spans="1:18" x14ac:dyDescent="0.4">
      <c r="A1010">
        <v>18</v>
      </c>
      <c r="B1010" t="s">
        <v>182</v>
      </c>
      <c r="H1010" t="e">
        <f>E1010/F1010</f>
        <v>#DIV/0!</v>
      </c>
      <c r="I1010" t="e">
        <f>((H1010-$J$940)/$I$940)</f>
        <v>#DIV/0!</v>
      </c>
      <c r="J1010" t="e">
        <f>(I1010-IF(I1000&gt;0,I1000,0))</f>
        <v>#DIV/0!</v>
      </c>
      <c r="K1010" t="e">
        <f t="shared" ref="K1010:K1015" si="329">J1010/R995*1.1</f>
        <v>#DIV/0!</v>
      </c>
      <c r="L1010" t="e">
        <f>AVERAGE(K1010:K1012)</f>
        <v>#DIV/0!</v>
      </c>
      <c r="M1010" t="e">
        <f>STDEV(K1011:K1012)</f>
        <v>#DIV/0!</v>
      </c>
      <c r="N1010" t="e">
        <f>_xlfn.CONCAT(ROUND(L1010,1)," ± ",ROUND(M1010,1))</f>
        <v>#DIV/0!</v>
      </c>
      <c r="Q1010" t="s">
        <v>167</v>
      </c>
      <c r="R1010" s="10">
        <v>1.1217999999999999</v>
      </c>
    </row>
    <row r="1011" spans="1:18" x14ac:dyDescent="0.4">
      <c r="A1011">
        <v>19</v>
      </c>
      <c r="B1011" t="s">
        <v>181</v>
      </c>
      <c r="H1011" t="e">
        <f t="shared" ref="H1011:H1015" si="330">E1011/F1011</f>
        <v>#DIV/0!</v>
      </c>
      <c r="I1011" t="e">
        <f t="shared" ref="I1011:I1015" si="331">((H1011-$J$940)/$I$940)</f>
        <v>#DIV/0!</v>
      </c>
      <c r="J1011" t="e">
        <f>(I1011-IF(I1000&gt;0,I1000,0))</f>
        <v>#DIV/0!</v>
      </c>
      <c r="K1011" t="e">
        <f t="shared" si="329"/>
        <v>#DIV/0!</v>
      </c>
      <c r="Q1011" t="s">
        <v>166</v>
      </c>
      <c r="R1011">
        <v>1.198</v>
      </c>
    </row>
    <row r="1012" spans="1:18" x14ac:dyDescent="0.4">
      <c r="A1012">
        <v>20</v>
      </c>
      <c r="B1012" t="s">
        <v>180</v>
      </c>
      <c r="H1012" t="e">
        <f t="shared" si="330"/>
        <v>#DIV/0!</v>
      </c>
      <c r="I1012" t="e">
        <f t="shared" si="331"/>
        <v>#DIV/0!</v>
      </c>
      <c r="J1012" t="e">
        <f>(I1012-IF(I1000&gt;0,I1000,0))</f>
        <v>#DIV/0!</v>
      </c>
      <c r="K1012" t="e">
        <f t="shared" si="329"/>
        <v>#DIV/0!</v>
      </c>
      <c r="L1012" s="23" t="s">
        <v>227</v>
      </c>
      <c r="M1012" s="23" t="s">
        <v>228</v>
      </c>
      <c r="N1012" s="9" t="s">
        <v>231</v>
      </c>
      <c r="Q1012" t="s">
        <v>165</v>
      </c>
      <c r="R1012">
        <v>1.1537999999999999</v>
      </c>
    </row>
    <row r="1013" spans="1:18" x14ac:dyDescent="0.4">
      <c r="A1013">
        <v>21</v>
      </c>
      <c r="B1013" t="s">
        <v>179</v>
      </c>
      <c r="H1013" t="e">
        <f t="shared" si="330"/>
        <v>#DIV/0!</v>
      </c>
      <c r="I1013" t="e">
        <f t="shared" si="331"/>
        <v>#DIV/0!</v>
      </c>
      <c r="J1013" t="e">
        <f>(I1013-IF(I1000&gt;0,I1000,0))</f>
        <v>#DIV/0!</v>
      </c>
      <c r="K1013" t="e">
        <f t="shared" si="329"/>
        <v>#DIV/0!</v>
      </c>
      <c r="L1013" t="e">
        <f>AVERAGE(K1013:K1015)</f>
        <v>#DIV/0!</v>
      </c>
      <c r="M1013" t="e">
        <f>STDEV(K1013:K1015)</f>
        <v>#DIV/0!</v>
      </c>
      <c r="N1013" t="e">
        <f>_xlfn.CONCAT(ROUND(L1013,1)," ± ",ROUND(M1013,1))</f>
        <v>#DIV/0!</v>
      </c>
      <c r="Q1013" t="s">
        <v>164</v>
      </c>
      <c r="R1013">
        <v>1.1183000000000001</v>
      </c>
    </row>
    <row r="1014" spans="1:18" x14ac:dyDescent="0.4">
      <c r="A1014">
        <v>22</v>
      </c>
      <c r="B1014" t="s">
        <v>178</v>
      </c>
      <c r="H1014" t="e">
        <f t="shared" si="330"/>
        <v>#DIV/0!</v>
      </c>
      <c r="I1014" t="e">
        <f t="shared" si="331"/>
        <v>#DIV/0!</v>
      </c>
      <c r="J1014" t="e">
        <f>(I1014-IF(I1000&gt;0,I1000,0))</f>
        <v>#DIV/0!</v>
      </c>
      <c r="K1014" t="e">
        <f t="shared" si="329"/>
        <v>#DIV/0!</v>
      </c>
      <c r="Q1014" t="s">
        <v>163</v>
      </c>
      <c r="R1014">
        <v>1.1448</v>
      </c>
    </row>
    <row r="1015" spans="1:18" x14ac:dyDescent="0.4">
      <c r="A1015">
        <v>23</v>
      </c>
      <c r="B1015" t="s">
        <v>177</v>
      </c>
      <c r="H1015" t="e">
        <f t="shared" si="330"/>
        <v>#DIV/0!</v>
      </c>
      <c r="I1015" t="e">
        <f t="shared" si="331"/>
        <v>#DIV/0!</v>
      </c>
      <c r="J1015" t="e">
        <f>(I1015-IF(I1000&gt;0,I1000,0))</f>
        <v>#DIV/0!</v>
      </c>
      <c r="K1015" t="e">
        <f t="shared" si="329"/>
        <v>#DIV/0!</v>
      </c>
      <c r="L1015" s="23"/>
      <c r="M1015" s="23"/>
      <c r="N1015" s="9"/>
      <c r="Q1015" t="s">
        <v>162</v>
      </c>
      <c r="R1015">
        <v>1.0492999999999999</v>
      </c>
    </row>
    <row r="1016" spans="1:18" x14ac:dyDescent="0.4">
      <c r="A1016">
        <v>24</v>
      </c>
      <c r="B1016" t="s">
        <v>22</v>
      </c>
      <c r="L1016" s="23" t="s">
        <v>227</v>
      </c>
      <c r="M1016" s="23" t="s">
        <v>228</v>
      </c>
      <c r="N1016" s="9" t="s">
        <v>231</v>
      </c>
      <c r="Q1016" t="s">
        <v>161</v>
      </c>
      <c r="R1016">
        <v>1.0704</v>
      </c>
    </row>
    <row r="1017" spans="1:18" x14ac:dyDescent="0.4">
      <c r="A1017">
        <v>25</v>
      </c>
      <c r="B1017" t="s">
        <v>176</v>
      </c>
      <c r="H1017" t="e">
        <f>E1017/F1017</f>
        <v>#DIV/0!</v>
      </c>
      <c r="I1017" t="e">
        <f>((H1017-$J$940)/$I$940)</f>
        <v>#DIV/0!</v>
      </c>
      <c r="J1017" t="e">
        <f>(I1017-IF(I1000&gt;0,I1000,0))</f>
        <v>#DIV/0!</v>
      </c>
      <c r="K1017" t="e">
        <f t="shared" ref="K1017:K1022" si="332">J1017/R1001*1.1</f>
        <v>#DIV/0!</v>
      </c>
      <c r="L1017" t="e">
        <f>AVERAGE(K1017:K1019)</f>
        <v>#DIV/0!</v>
      </c>
      <c r="M1017" t="e">
        <f>STDEV(K1018:K1019)</f>
        <v>#DIV/0!</v>
      </c>
      <c r="N1017" t="e">
        <f>_xlfn.CONCAT(ROUND(L1017,1)," ± ",ROUND(M1017,1))</f>
        <v>#DIV/0!</v>
      </c>
      <c r="Q1017" t="s">
        <v>160</v>
      </c>
      <c r="R1017">
        <v>1.1589</v>
      </c>
    </row>
    <row r="1018" spans="1:18" x14ac:dyDescent="0.4">
      <c r="A1018">
        <v>26</v>
      </c>
      <c r="B1018" t="s">
        <v>175</v>
      </c>
      <c r="D1018">
        <v>10.47</v>
      </c>
      <c r="E1018">
        <v>9.5709999999999997</v>
      </c>
      <c r="G1018">
        <v>107</v>
      </c>
      <c r="H1018" t="e">
        <f t="shared" ref="H1018:H1022" si="333">E1018/F1018</f>
        <v>#DIV/0!</v>
      </c>
      <c r="I1018" t="e">
        <f t="shared" ref="I1018:I1022" si="334">((H1018-$J$940)/$I$940)</f>
        <v>#DIV/0!</v>
      </c>
      <c r="J1018" t="e">
        <f>(I1018-IF(I1000&gt;0,I1000,0))</f>
        <v>#DIV/0!</v>
      </c>
      <c r="K1018" t="e">
        <f t="shared" si="332"/>
        <v>#DIV/0!</v>
      </c>
      <c r="Q1018" t="s">
        <v>159</v>
      </c>
      <c r="R1018">
        <v>1.0206</v>
      </c>
    </row>
    <row r="1019" spans="1:18" x14ac:dyDescent="0.4">
      <c r="A1019">
        <v>27</v>
      </c>
      <c r="B1019" t="s">
        <v>174</v>
      </c>
      <c r="H1019" t="e">
        <f t="shared" si="333"/>
        <v>#DIV/0!</v>
      </c>
      <c r="I1019" t="e">
        <f t="shared" si="334"/>
        <v>#DIV/0!</v>
      </c>
      <c r="J1019" t="e">
        <f>(I1019-IF(I1000&gt;0,I1000,0))</f>
        <v>#DIV/0!</v>
      </c>
      <c r="K1019" t="e">
        <f t="shared" si="332"/>
        <v>#DIV/0!</v>
      </c>
      <c r="L1019" s="23" t="s">
        <v>227</v>
      </c>
      <c r="M1019" s="23" t="s">
        <v>228</v>
      </c>
      <c r="N1019" s="9" t="s">
        <v>231</v>
      </c>
      <c r="Q1019" t="s">
        <v>158</v>
      </c>
      <c r="R1019">
        <v>1.1289</v>
      </c>
    </row>
    <row r="1020" spans="1:18" x14ac:dyDescent="0.4">
      <c r="A1020">
        <v>28</v>
      </c>
      <c r="B1020" t="s">
        <v>173</v>
      </c>
      <c r="H1020" t="e">
        <f t="shared" si="333"/>
        <v>#DIV/0!</v>
      </c>
      <c r="I1020" t="e">
        <f t="shared" si="334"/>
        <v>#DIV/0!</v>
      </c>
      <c r="J1020" t="e">
        <f>(I1020-IF(I1000&gt;0,I1000,0))</f>
        <v>#DIV/0!</v>
      </c>
      <c r="K1020" t="e">
        <f t="shared" si="332"/>
        <v>#DIV/0!</v>
      </c>
      <c r="L1020" t="e">
        <f>AVERAGE(K1020:K1022)</f>
        <v>#DIV/0!</v>
      </c>
      <c r="M1020" t="e">
        <f>STDEV(K1020:K1022)</f>
        <v>#DIV/0!</v>
      </c>
      <c r="N1020" t="e">
        <f>_xlfn.CONCAT(ROUND(L1020,1)," ± ",ROUND(M1020,1))</f>
        <v>#DIV/0!</v>
      </c>
      <c r="Q1020" t="s">
        <v>157</v>
      </c>
      <c r="R1020">
        <v>1.1950000000000001</v>
      </c>
    </row>
    <row r="1021" spans="1:18" x14ac:dyDescent="0.4">
      <c r="A1021">
        <v>29</v>
      </c>
      <c r="B1021" t="s">
        <v>172</v>
      </c>
      <c r="H1021" t="e">
        <f t="shared" si="333"/>
        <v>#DIV/0!</v>
      </c>
      <c r="I1021" t="e">
        <f t="shared" si="334"/>
        <v>#DIV/0!</v>
      </c>
      <c r="J1021" t="e">
        <f>(I1021-IF(I1000&gt;0,I1000,0))</f>
        <v>#DIV/0!</v>
      </c>
      <c r="K1021" t="e">
        <f t="shared" si="332"/>
        <v>#DIV/0!</v>
      </c>
      <c r="Q1021" t="s">
        <v>156</v>
      </c>
      <c r="R1021">
        <v>1.1716</v>
      </c>
    </row>
    <row r="1022" spans="1:18" x14ac:dyDescent="0.4">
      <c r="A1022">
        <v>30</v>
      </c>
      <c r="B1022" t="s">
        <v>171</v>
      </c>
      <c r="H1022" t="e">
        <f t="shared" si="333"/>
        <v>#DIV/0!</v>
      </c>
      <c r="I1022" t="e">
        <f t="shared" si="334"/>
        <v>#DIV/0!</v>
      </c>
      <c r="J1022" t="e">
        <f>(I1022-IF(I1000&gt;0,I1000,0))</f>
        <v>#DIV/0!</v>
      </c>
      <c r="K1022" t="e">
        <f t="shared" si="332"/>
        <v>#DIV/0!</v>
      </c>
      <c r="L1022" s="23"/>
      <c r="M1022" s="23"/>
      <c r="N1022" s="9"/>
    </row>
    <row r="1023" spans="1:18" x14ac:dyDescent="0.4">
      <c r="A1023">
        <v>31</v>
      </c>
      <c r="B1023" t="s">
        <v>22</v>
      </c>
      <c r="L1023" s="23" t="s">
        <v>227</v>
      </c>
      <c r="M1023" s="23" t="s">
        <v>228</v>
      </c>
      <c r="N1023" s="9" t="s">
        <v>231</v>
      </c>
    </row>
    <row r="1024" spans="1:18" x14ac:dyDescent="0.4">
      <c r="A1024">
        <v>32</v>
      </c>
      <c r="B1024" t="s">
        <v>170</v>
      </c>
      <c r="H1024" t="e">
        <f>E1024/F1024</f>
        <v>#DIV/0!</v>
      </c>
      <c r="I1024" t="e">
        <f>((H1024-$J$940)/$I$940)</f>
        <v>#DIV/0!</v>
      </c>
      <c r="J1024" t="e">
        <f>(I1024-IF(I1000&gt;0,I1000,0))</f>
        <v>#DIV/0!</v>
      </c>
      <c r="K1024" t="e">
        <f>J1024/R1007*1.1</f>
        <v>#DIV/0!</v>
      </c>
      <c r="L1024" t="e">
        <f>AVERAGE(K1024:K1026)</f>
        <v>#DIV/0!</v>
      </c>
      <c r="M1024" t="e">
        <f>STDEV(K1025:K1026)</f>
        <v>#DIV/0!</v>
      </c>
      <c r="N1024" t="e">
        <f>_xlfn.CONCAT(ROUND(L1024,1)," ± ",ROUND(M1024,1))</f>
        <v>#DIV/0!</v>
      </c>
    </row>
    <row r="1025" spans="1:14" x14ac:dyDescent="0.4">
      <c r="A1025">
        <v>33</v>
      </c>
      <c r="B1025" t="s">
        <v>169</v>
      </c>
      <c r="H1025" t="e">
        <f t="shared" ref="H1025:H1029" si="335">E1025/F1025</f>
        <v>#DIV/0!</v>
      </c>
      <c r="I1025" t="e">
        <f t="shared" ref="I1025:I1029" si="336">((H1025-$J$940)/$I$940)</f>
        <v>#DIV/0!</v>
      </c>
      <c r="J1025" t="e">
        <f>(I1025-IF(I1000&gt;0,I1000,0))</f>
        <v>#DIV/0!</v>
      </c>
      <c r="K1025" t="e">
        <f>J1025/R1008*1.1</f>
        <v>#DIV/0!</v>
      </c>
    </row>
    <row r="1026" spans="1:14" x14ac:dyDescent="0.4">
      <c r="A1026">
        <v>34</v>
      </c>
      <c r="B1026" t="s">
        <v>168</v>
      </c>
      <c r="H1026" t="e">
        <f t="shared" si="335"/>
        <v>#DIV/0!</v>
      </c>
      <c r="I1026" t="e">
        <f t="shared" si="336"/>
        <v>#DIV/0!</v>
      </c>
      <c r="J1026" t="e">
        <f>(I1026-IF(I1000&gt;0,I1000,0))</f>
        <v>#DIV/0!</v>
      </c>
      <c r="K1026" t="e">
        <f>J1026/R1009*1.1</f>
        <v>#DIV/0!</v>
      </c>
      <c r="L1026" s="23" t="s">
        <v>227</v>
      </c>
      <c r="M1026" s="23" t="s">
        <v>228</v>
      </c>
      <c r="N1026" s="9" t="s">
        <v>231</v>
      </c>
    </row>
    <row r="1027" spans="1:14" x14ac:dyDescent="0.4">
      <c r="A1027">
        <v>35</v>
      </c>
      <c r="B1027" t="s">
        <v>167</v>
      </c>
      <c r="H1027" t="e">
        <f t="shared" si="335"/>
        <v>#DIV/0!</v>
      </c>
      <c r="I1027" t="e">
        <f t="shared" si="336"/>
        <v>#DIV/0!</v>
      </c>
      <c r="J1027" t="e">
        <f>(I1027-IF(I1000&gt;0,I1000,0))</f>
        <v>#DIV/0!</v>
      </c>
      <c r="K1027" t="e">
        <f t="shared" ref="K1027:K1029" si="337">J1027/R1010*1.1</f>
        <v>#DIV/0!</v>
      </c>
      <c r="L1027" t="e">
        <f>AVERAGE(K1027:K1029)</f>
        <v>#DIV/0!</v>
      </c>
      <c r="M1027" t="e">
        <f>STDEV(K1027:K1029)</f>
        <v>#DIV/0!</v>
      </c>
      <c r="N1027" t="e">
        <f>_xlfn.CONCAT(ROUND(L1027,1)," ± ",ROUND(M1027,1))</f>
        <v>#DIV/0!</v>
      </c>
    </row>
    <row r="1028" spans="1:14" x14ac:dyDescent="0.4">
      <c r="A1028">
        <v>36</v>
      </c>
      <c r="B1028" t="s">
        <v>166</v>
      </c>
      <c r="D1028">
        <v>10.99</v>
      </c>
      <c r="E1028">
        <v>0.53900000000000003</v>
      </c>
      <c r="G1028">
        <v>5</v>
      </c>
      <c r="H1028" t="e">
        <f t="shared" si="335"/>
        <v>#DIV/0!</v>
      </c>
      <c r="I1028" t="e">
        <f t="shared" si="336"/>
        <v>#DIV/0!</v>
      </c>
      <c r="J1028" t="e">
        <f>(I1028-IF(I1000&gt;0,I1000,0))</f>
        <v>#DIV/0!</v>
      </c>
      <c r="K1028" t="e">
        <f t="shared" si="337"/>
        <v>#DIV/0!</v>
      </c>
    </row>
    <row r="1029" spans="1:14" x14ac:dyDescent="0.4">
      <c r="A1029">
        <v>37</v>
      </c>
      <c r="B1029" t="s">
        <v>165</v>
      </c>
      <c r="D1029">
        <v>10.97</v>
      </c>
      <c r="E1029">
        <v>0.27600000000000002</v>
      </c>
      <c r="G1029">
        <v>3</v>
      </c>
      <c r="H1029" t="e">
        <f t="shared" si="335"/>
        <v>#DIV/0!</v>
      </c>
      <c r="I1029" t="e">
        <f t="shared" si="336"/>
        <v>#DIV/0!</v>
      </c>
      <c r="J1029" t="e">
        <f>(I1029-IF(I1000&gt;0,I1000,0))</f>
        <v>#DIV/0!</v>
      </c>
      <c r="K1029" t="e">
        <f t="shared" si="337"/>
        <v>#DIV/0!</v>
      </c>
      <c r="L1029" s="23"/>
      <c r="M1029" s="23"/>
      <c r="N1029" s="9"/>
    </row>
    <row r="1030" spans="1:14" x14ac:dyDescent="0.4">
      <c r="A1030">
        <v>38</v>
      </c>
      <c r="B1030" t="s">
        <v>22</v>
      </c>
      <c r="L1030" s="23" t="s">
        <v>227</v>
      </c>
      <c r="M1030" s="23" t="s">
        <v>228</v>
      </c>
      <c r="N1030" s="9" t="s">
        <v>231</v>
      </c>
    </row>
    <row r="1031" spans="1:14" x14ac:dyDescent="0.4">
      <c r="A1031">
        <v>39</v>
      </c>
      <c r="B1031" t="s">
        <v>164</v>
      </c>
      <c r="H1031" t="e">
        <f>E1031/F1031</f>
        <v>#DIV/0!</v>
      </c>
      <c r="I1031" t="e">
        <f>((H1031-$J$940)/$I$940)</f>
        <v>#DIV/0!</v>
      </c>
      <c r="J1031" t="e">
        <f>(I1031-IF(I1000&gt;0,I1000,0))</f>
        <v>#DIV/0!</v>
      </c>
      <c r="K1031" t="e">
        <f>J1031/R1013*1.1</f>
        <v>#DIV/0!</v>
      </c>
      <c r="L1031" t="e">
        <f>AVERAGE(K1031:K1033)</f>
        <v>#DIV/0!</v>
      </c>
      <c r="M1031" t="e">
        <f>STDEV(K1032:K1033)</f>
        <v>#DIV/0!</v>
      </c>
      <c r="N1031" t="e">
        <f>_xlfn.CONCAT(ROUND(L1031,1)," ± ",ROUND(M1031,1))</f>
        <v>#DIV/0!</v>
      </c>
    </row>
    <row r="1032" spans="1:14" x14ac:dyDescent="0.4">
      <c r="A1032">
        <v>40</v>
      </c>
      <c r="B1032" t="s">
        <v>163</v>
      </c>
      <c r="H1032" t="e">
        <f t="shared" ref="H1032:H1036" si="338">E1032/F1032</f>
        <v>#DIV/0!</v>
      </c>
      <c r="I1032" t="e">
        <f t="shared" ref="I1032:I1040" si="339">((H1032-$J$940)/$I$940)</f>
        <v>#DIV/0!</v>
      </c>
      <c r="J1032" t="e">
        <f>(I1032-IF(I1000&gt;0,I1000,0))</f>
        <v>#DIV/0!</v>
      </c>
      <c r="K1032" t="e">
        <f t="shared" ref="K1032:K1036" si="340">J1032/R1014*1.1</f>
        <v>#DIV/0!</v>
      </c>
    </row>
    <row r="1033" spans="1:14" x14ac:dyDescent="0.4">
      <c r="A1033">
        <v>41</v>
      </c>
      <c r="B1033" t="s">
        <v>162</v>
      </c>
      <c r="H1033" t="e">
        <f t="shared" si="338"/>
        <v>#DIV/0!</v>
      </c>
      <c r="I1033" t="e">
        <f t="shared" si="339"/>
        <v>#DIV/0!</v>
      </c>
      <c r="J1033" t="e">
        <f>(I1033-IF(I1000&gt;0,I1000,0))</f>
        <v>#DIV/0!</v>
      </c>
      <c r="K1033" t="e">
        <f t="shared" si="340"/>
        <v>#DIV/0!</v>
      </c>
      <c r="L1033" s="23" t="s">
        <v>227</v>
      </c>
      <c r="M1033" s="23" t="s">
        <v>228</v>
      </c>
      <c r="N1033" s="9" t="s">
        <v>231</v>
      </c>
    </row>
    <row r="1034" spans="1:14" x14ac:dyDescent="0.4">
      <c r="A1034">
        <v>42</v>
      </c>
      <c r="B1034" t="s">
        <v>161</v>
      </c>
      <c r="H1034" t="e">
        <f t="shared" si="338"/>
        <v>#DIV/0!</v>
      </c>
      <c r="I1034" t="e">
        <f t="shared" si="339"/>
        <v>#DIV/0!</v>
      </c>
      <c r="J1034" t="e">
        <f>(I1034-IF(I1000&gt;0,I1000,0))</f>
        <v>#DIV/0!</v>
      </c>
      <c r="K1034" t="e">
        <f t="shared" si="340"/>
        <v>#DIV/0!</v>
      </c>
      <c r="L1034" t="e">
        <f>AVERAGE(K1034:K1036)</f>
        <v>#DIV/0!</v>
      </c>
      <c r="M1034" t="e">
        <f>STDEV(K1034:K1036)</f>
        <v>#DIV/0!</v>
      </c>
      <c r="N1034" t="e">
        <f>_xlfn.CONCAT(ROUND(L1034,1)," ± ",ROUND(M1034,1))</f>
        <v>#DIV/0!</v>
      </c>
    </row>
    <row r="1035" spans="1:14" x14ac:dyDescent="0.4">
      <c r="A1035">
        <v>43</v>
      </c>
      <c r="B1035" t="s">
        <v>160</v>
      </c>
      <c r="D1035">
        <v>10.91</v>
      </c>
      <c r="E1035">
        <v>2.149</v>
      </c>
      <c r="G1035">
        <v>21</v>
      </c>
      <c r="H1035" t="e">
        <f t="shared" si="338"/>
        <v>#DIV/0!</v>
      </c>
      <c r="I1035" t="e">
        <f t="shared" si="339"/>
        <v>#DIV/0!</v>
      </c>
      <c r="J1035" t="e">
        <f>(I1035-IF(I1000&gt;0,I1000,0))</f>
        <v>#DIV/0!</v>
      </c>
      <c r="K1035" t="e">
        <f t="shared" si="340"/>
        <v>#DIV/0!</v>
      </c>
    </row>
    <row r="1036" spans="1:14" x14ac:dyDescent="0.4">
      <c r="A1036">
        <v>44</v>
      </c>
      <c r="B1036" t="s">
        <v>159</v>
      </c>
      <c r="H1036" t="e">
        <f t="shared" si="338"/>
        <v>#DIV/0!</v>
      </c>
      <c r="I1036" t="e">
        <f t="shared" si="339"/>
        <v>#DIV/0!</v>
      </c>
      <c r="J1036" t="e">
        <f>(I1036-IF(I1000&gt;0,I1000,0))</f>
        <v>#DIV/0!</v>
      </c>
      <c r="K1036" t="e">
        <f t="shared" si="340"/>
        <v>#DIV/0!</v>
      </c>
      <c r="L1036" s="23"/>
      <c r="M1036" s="23"/>
      <c r="N1036" s="9"/>
    </row>
    <row r="1037" spans="1:14" x14ac:dyDescent="0.4">
      <c r="A1037">
        <v>45</v>
      </c>
      <c r="B1037" t="s">
        <v>22</v>
      </c>
      <c r="L1037" s="23" t="s">
        <v>227</v>
      </c>
      <c r="M1037" s="23" t="s">
        <v>228</v>
      </c>
      <c r="N1037" s="9" t="s">
        <v>231</v>
      </c>
    </row>
    <row r="1038" spans="1:14" x14ac:dyDescent="0.4">
      <c r="A1038">
        <v>46</v>
      </c>
      <c r="B1038" t="s">
        <v>158</v>
      </c>
      <c r="D1038">
        <v>10.97</v>
      </c>
      <c r="E1038">
        <v>1.643</v>
      </c>
      <c r="G1038">
        <v>16</v>
      </c>
      <c r="H1038" t="e">
        <f t="shared" ref="H1038:H1040" si="341">E1038/F1038</f>
        <v>#DIV/0!</v>
      </c>
      <c r="I1038" t="e">
        <f t="shared" si="339"/>
        <v>#DIV/0!</v>
      </c>
      <c r="J1038" t="e">
        <f>(I1038-IF(I1000&gt;0,I1000,0))</f>
        <v>#DIV/0!</v>
      </c>
      <c r="K1038" t="e">
        <f>J1038/R1019*1.1</f>
        <v>#DIV/0!</v>
      </c>
      <c r="L1038" t="e">
        <f>AVERAGE(K1038:K1040)</f>
        <v>#DIV/0!</v>
      </c>
      <c r="M1038" t="e">
        <f>STDEV(K1039:K1040)</f>
        <v>#DIV/0!</v>
      </c>
      <c r="N1038" t="e">
        <f>_xlfn.CONCAT(ROUND(L1038,1)," ± ",ROUND(M1038,1))</f>
        <v>#DIV/0!</v>
      </c>
    </row>
    <row r="1039" spans="1:14" x14ac:dyDescent="0.4">
      <c r="A1039">
        <v>47</v>
      </c>
      <c r="B1039" t="s">
        <v>157</v>
      </c>
      <c r="H1039" t="e">
        <f t="shared" si="341"/>
        <v>#DIV/0!</v>
      </c>
      <c r="I1039" t="e">
        <f t="shared" si="339"/>
        <v>#DIV/0!</v>
      </c>
      <c r="J1039" t="e">
        <f>(I1039-IF(I1000&gt;0,I1000,0))</f>
        <v>#DIV/0!</v>
      </c>
      <c r="K1039" t="e">
        <f t="shared" ref="K1039:K1040" si="342">J1039/R1020*1.1</f>
        <v>#DIV/0!</v>
      </c>
    </row>
    <row r="1040" spans="1:14" x14ac:dyDescent="0.4">
      <c r="A1040">
        <v>48</v>
      </c>
      <c r="B1040" t="s">
        <v>156</v>
      </c>
      <c r="H1040" t="e">
        <f t="shared" si="341"/>
        <v>#DIV/0!</v>
      </c>
      <c r="I1040" t="e">
        <f t="shared" si="339"/>
        <v>#DIV/0!</v>
      </c>
      <c r="J1040" t="e">
        <f>(I1040-IF(I1000&gt;0,I1000,0))</f>
        <v>#DIV/0!</v>
      </c>
      <c r="K1040" t="e">
        <f t="shared" si="342"/>
        <v>#DIV/0!</v>
      </c>
      <c r="L1040" s="23"/>
      <c r="M1040" s="23"/>
      <c r="N1040" s="9"/>
    </row>
    <row r="1042" spans="1:18" x14ac:dyDescent="0.4">
      <c r="A1042" t="s">
        <v>70</v>
      </c>
    </row>
    <row r="1043" spans="1:18" x14ac:dyDescent="0.4">
      <c r="I1043" t="s">
        <v>216</v>
      </c>
      <c r="Q1043" t="s">
        <v>191</v>
      </c>
      <c r="R1043" t="s">
        <v>192</v>
      </c>
    </row>
    <row r="1044" spans="1:18" x14ac:dyDescent="0.4">
      <c r="B1044" t="s">
        <v>3</v>
      </c>
      <c r="C1044" t="s">
        <v>4</v>
      </c>
      <c r="D1044" t="s">
        <v>5</v>
      </c>
      <c r="E1044" t="s">
        <v>6</v>
      </c>
      <c r="F1044" t="s">
        <v>7</v>
      </c>
      <c r="G1044" t="s">
        <v>8</v>
      </c>
      <c r="H1044" t="s">
        <v>217</v>
      </c>
      <c r="I1044" cm="1">
        <f t="array" ref="I1044:J1048">LINEST(H1046:H1051,C1046:C1051,1,1)</f>
        <v>1.3977520935394796</v>
      </c>
      <c r="J1044">
        <v>-0.17845034091508971</v>
      </c>
      <c r="L1044" s="20" t="s">
        <v>218</v>
      </c>
      <c r="Q1044" t="s">
        <v>27</v>
      </c>
      <c r="R1044">
        <v>1.0846</v>
      </c>
    </row>
    <row r="1045" spans="1:18" x14ac:dyDescent="0.4">
      <c r="A1045">
        <v>1</v>
      </c>
      <c r="B1045" t="s">
        <v>12</v>
      </c>
      <c r="C1045">
        <v>0</v>
      </c>
      <c r="D1045">
        <v>10.75</v>
      </c>
      <c r="E1045">
        <v>405.02499999999998</v>
      </c>
      <c r="F1045">
        <v>3694.6149999999998</v>
      </c>
      <c r="G1045">
        <v>2.9590000000000001</v>
      </c>
      <c r="H1045">
        <f>E1045/F1045</f>
        <v>0.10962576614884095</v>
      </c>
      <c r="I1045">
        <v>2.1108322638590995E-2</v>
      </c>
      <c r="J1045">
        <v>0.38718348967681931</v>
      </c>
      <c r="K1045" t="s">
        <v>219</v>
      </c>
      <c r="L1045" s="21">
        <f>IF(G1046&gt;3,C1046,IF(G1047&gt;3,C1047,IF(G1048&gt;3,C1048,IF(G1049&gt;3,C1049,C1050))))</f>
        <v>0.08</v>
      </c>
      <c r="Q1045" t="s">
        <v>28</v>
      </c>
      <c r="R1045">
        <v>1.0726</v>
      </c>
    </row>
    <row r="1046" spans="1:18" x14ac:dyDescent="0.4">
      <c r="A1046">
        <v>2</v>
      </c>
      <c r="B1046" t="s">
        <v>14</v>
      </c>
      <c r="C1046">
        <v>0.08</v>
      </c>
      <c r="D1046">
        <v>10.76</v>
      </c>
      <c r="E1046">
        <v>1283.6389999999999</v>
      </c>
      <c r="F1046">
        <v>3104.0639999999999</v>
      </c>
      <c r="G1046">
        <v>44.393000000000001</v>
      </c>
      <c r="H1046">
        <f t="shared" ref="H1046:H1052" si="343">E1046/F1046</f>
        <v>0.41353496577390153</v>
      </c>
      <c r="I1046">
        <v>0.99908859556515217</v>
      </c>
      <c r="J1046">
        <v>0.75842215969289939</v>
      </c>
      <c r="K1046" t="s">
        <v>220</v>
      </c>
      <c r="L1046" s="22">
        <f>IF(G1046&gt;10,C1046,IF(G1047&gt;10,C1047,IF(G1048&gt;10,C1048,IF(G1049&gt;10,C1049,C1050))))</f>
        <v>0.08</v>
      </c>
      <c r="Q1046" t="s">
        <v>29</v>
      </c>
      <c r="R1046">
        <v>1.1534</v>
      </c>
    </row>
    <row r="1047" spans="1:18" x14ac:dyDescent="0.4">
      <c r="A1047">
        <v>3</v>
      </c>
      <c r="B1047" t="s">
        <v>15</v>
      </c>
      <c r="C1047">
        <v>0.4</v>
      </c>
      <c r="D1047">
        <v>10.77</v>
      </c>
      <c r="E1047">
        <v>1800.4380000000001</v>
      </c>
      <c r="F1047">
        <v>3160.5610000000001</v>
      </c>
      <c r="G1047">
        <v>25.568000000000001</v>
      </c>
      <c r="H1047">
        <f t="shared" si="343"/>
        <v>0.56965772848554419</v>
      </c>
      <c r="I1047">
        <v>4384.8309591862371</v>
      </c>
      <c r="J1047">
        <v>4</v>
      </c>
      <c r="Q1047" t="s">
        <v>182</v>
      </c>
      <c r="R1047">
        <v>1.0266999999999999</v>
      </c>
    </row>
    <row r="1048" spans="1:18" x14ac:dyDescent="0.4">
      <c r="A1048">
        <v>4</v>
      </c>
      <c r="B1048" t="s">
        <v>17</v>
      </c>
      <c r="C1048">
        <v>1.6</v>
      </c>
      <c r="D1048">
        <v>10.78</v>
      </c>
      <c r="E1048">
        <v>6874.5709999999999</v>
      </c>
      <c r="F1048">
        <v>2561.3420000000001</v>
      </c>
      <c r="G1048">
        <v>56954</v>
      </c>
      <c r="H1048">
        <f t="shared" si="343"/>
        <v>2.6839723082665259</v>
      </c>
      <c r="I1048">
        <v>2522.173062612198</v>
      </c>
      <c r="J1048">
        <v>2.3008166892529673</v>
      </c>
      <c r="Q1048" t="s">
        <v>181</v>
      </c>
      <c r="R1048">
        <v>1.1480999999999999</v>
      </c>
    </row>
    <row r="1049" spans="1:18" x14ac:dyDescent="0.4">
      <c r="A1049">
        <v>5</v>
      </c>
      <c r="B1049" t="s">
        <v>18</v>
      </c>
      <c r="C1049">
        <v>4</v>
      </c>
      <c r="D1049">
        <v>10.8</v>
      </c>
      <c r="E1049">
        <v>12176.579</v>
      </c>
      <c r="F1049">
        <v>2832.3710000000001</v>
      </c>
      <c r="G1049">
        <v>1682.606</v>
      </c>
      <c r="H1049">
        <f t="shared" si="343"/>
        <v>4.2990762862633458</v>
      </c>
      <c r="Q1049" t="s">
        <v>180</v>
      </c>
      <c r="R1049">
        <v>1.0402</v>
      </c>
    </row>
    <row r="1050" spans="1:18" x14ac:dyDescent="0.4">
      <c r="A1050">
        <v>6</v>
      </c>
      <c r="B1050" t="s">
        <v>19</v>
      </c>
      <c r="C1050">
        <v>20</v>
      </c>
      <c r="D1050">
        <v>10.66</v>
      </c>
      <c r="E1050">
        <v>57101.616999999998</v>
      </c>
      <c r="F1050">
        <v>2095.7600000000002</v>
      </c>
      <c r="G1050">
        <v>6093.5069999999996</v>
      </c>
      <c r="H1050">
        <f t="shared" si="343"/>
        <v>27.246257682177344</v>
      </c>
      <c r="Q1050" t="s">
        <v>179</v>
      </c>
      <c r="R1050">
        <v>1.127</v>
      </c>
    </row>
    <row r="1051" spans="1:18" x14ac:dyDescent="0.4">
      <c r="A1051">
        <v>7</v>
      </c>
      <c r="B1051" t="s">
        <v>20</v>
      </c>
      <c r="C1051">
        <v>40</v>
      </c>
      <c r="D1051">
        <v>10.71</v>
      </c>
      <c r="E1051">
        <v>111356.492</v>
      </c>
      <c r="F1051">
        <v>1985.663</v>
      </c>
      <c r="G1051">
        <v>3772.7559999999999</v>
      </c>
      <c r="H1051">
        <f t="shared" si="343"/>
        <v>56.080257324631617</v>
      </c>
      <c r="I1051" s="23" t="s">
        <v>221</v>
      </c>
      <c r="J1051" s="23" t="s">
        <v>222</v>
      </c>
      <c r="K1051" s="9" t="s">
        <v>194</v>
      </c>
      <c r="O1051" s="24" t="s">
        <v>223</v>
      </c>
      <c r="Q1051" t="s">
        <v>178</v>
      </c>
      <c r="R1051">
        <v>1.1153999999999999</v>
      </c>
    </row>
    <row r="1052" spans="1:18" x14ac:dyDescent="0.4">
      <c r="A1052">
        <v>8</v>
      </c>
      <c r="B1052" t="s">
        <v>21</v>
      </c>
      <c r="C1052">
        <v>80</v>
      </c>
      <c r="D1052">
        <v>10.75</v>
      </c>
      <c r="E1052">
        <v>231647.93799999999</v>
      </c>
      <c r="F1052">
        <v>2349.6709999999998</v>
      </c>
      <c r="G1052">
        <v>3201.3490000000002</v>
      </c>
      <c r="H1052">
        <f t="shared" si="343"/>
        <v>98.587392873300146</v>
      </c>
      <c r="I1052">
        <f>AVERAGE(I1055:I1057)</f>
        <v>0.20151142973225522</v>
      </c>
      <c r="J1052">
        <v>44</v>
      </c>
      <c r="Q1052" t="s">
        <v>177</v>
      </c>
      <c r="R1052">
        <v>1.1711</v>
      </c>
    </row>
    <row r="1053" spans="1:18" x14ac:dyDescent="0.4">
      <c r="A1053">
        <v>9</v>
      </c>
      <c r="B1053" t="s">
        <v>22</v>
      </c>
      <c r="D1053">
        <v>10.76</v>
      </c>
      <c r="E1053">
        <v>317.28100000000001</v>
      </c>
      <c r="F1053">
        <v>0</v>
      </c>
      <c r="G1053">
        <v>250.53899999999999</v>
      </c>
      <c r="I1053" s="23" t="s">
        <v>224</v>
      </c>
      <c r="J1053" s="9" t="s">
        <v>225</v>
      </c>
      <c r="K1053" s="9" t="s">
        <v>226</v>
      </c>
      <c r="Q1053" t="s">
        <v>176</v>
      </c>
      <c r="R1053">
        <v>1.0931999999999999</v>
      </c>
    </row>
    <row r="1054" spans="1:18" x14ac:dyDescent="0.4">
      <c r="A1054">
        <v>10</v>
      </c>
      <c r="B1054" t="s">
        <v>22</v>
      </c>
      <c r="D1054">
        <v>10.76</v>
      </c>
      <c r="E1054">
        <v>203.69800000000001</v>
      </c>
      <c r="F1054">
        <v>0</v>
      </c>
      <c r="G1054">
        <v>1847</v>
      </c>
      <c r="L1054" s="23" t="s">
        <v>227</v>
      </c>
      <c r="M1054" s="23" t="s">
        <v>228</v>
      </c>
      <c r="N1054" s="9" t="s">
        <v>231</v>
      </c>
      <c r="O1054" s="9"/>
      <c r="P1054" s="9"/>
      <c r="Q1054" t="s">
        <v>175</v>
      </c>
      <c r="R1054">
        <v>1.1499999999999999</v>
      </c>
    </row>
    <row r="1055" spans="1:18" x14ac:dyDescent="0.4">
      <c r="A1055">
        <v>11</v>
      </c>
      <c r="B1055" t="s">
        <v>24</v>
      </c>
      <c r="D1055">
        <v>10.78</v>
      </c>
      <c r="E1055">
        <v>237.39599999999999</v>
      </c>
      <c r="F1055">
        <v>923.44</v>
      </c>
      <c r="G1055">
        <v>1922</v>
      </c>
      <c r="H1055">
        <f>E1055/F1055</f>
        <v>0.25707788269947152</v>
      </c>
      <c r="I1055">
        <f>((H1055-$J$1044)/$I$1044)</f>
        <v>0.31159189503461093</v>
      </c>
      <c r="J1055">
        <f>(I1055-IF(I1052&gt;0,I1052,0))</f>
        <v>0.11008046530235571</v>
      </c>
      <c r="K1055">
        <f>J1055*1.1</f>
        <v>0.1210885118325913</v>
      </c>
      <c r="L1055">
        <f>AVERAGE(K1055:K1057)</f>
        <v>0</v>
      </c>
      <c r="M1055">
        <f>STDEV(K1056:K1057)</f>
        <v>1.7552517530281236E-2</v>
      </c>
      <c r="N1055" t="str">
        <f>_xlfn.CONCAT(ROUND(L1055,1)," ± ",ROUND(M1055,1))</f>
        <v>0 ± 0</v>
      </c>
      <c r="Q1055" t="s">
        <v>174</v>
      </c>
      <c r="R1055">
        <v>1.0482</v>
      </c>
    </row>
    <row r="1056" spans="1:18" x14ac:dyDescent="0.4">
      <c r="A1056">
        <v>12</v>
      </c>
      <c r="B1056" t="s">
        <v>25</v>
      </c>
      <c r="D1056">
        <v>10.76</v>
      </c>
      <c r="E1056">
        <v>8.3170000000000002</v>
      </c>
      <c r="F1056">
        <v>791.41800000000001</v>
      </c>
      <c r="G1056">
        <v>92</v>
      </c>
      <c r="H1056">
        <f t="shared" ref="H1056:H1060" si="344">E1056/F1056</f>
        <v>1.0508985138068631E-2</v>
      </c>
      <c r="I1056">
        <f t="shared" ref="I1056:I1060" si="345">((H1056-$J$1044)/$I$1044)</f>
        <v>0.13518801146966136</v>
      </c>
      <c r="J1056">
        <f>(I1056-IF(I1052&gt;0,I1052,0))</f>
        <v>-6.6323418262593858E-2</v>
      </c>
      <c r="K1056">
        <f>J1056*1.1</f>
        <v>-7.2955760088853253E-2</v>
      </c>
      <c r="Q1056" t="s">
        <v>173</v>
      </c>
      <c r="R1056">
        <v>1.1053999999999999</v>
      </c>
    </row>
    <row r="1057" spans="1:18" x14ac:dyDescent="0.4">
      <c r="A1057">
        <v>13</v>
      </c>
      <c r="B1057" t="s">
        <v>26</v>
      </c>
      <c r="D1057">
        <v>10.82</v>
      </c>
      <c r="E1057">
        <v>35.151000000000003</v>
      </c>
      <c r="F1057">
        <v>835.91</v>
      </c>
      <c r="G1057">
        <v>323</v>
      </c>
      <c r="H1057">
        <f t="shared" si="344"/>
        <v>4.2051177758371125E-2</v>
      </c>
      <c r="I1057">
        <f t="shared" si="345"/>
        <v>0.15775438269249337</v>
      </c>
      <c r="J1057">
        <f>(I1057-IF(I1052&gt;0,I1052,0))</f>
        <v>-4.3757047039761854E-2</v>
      </c>
      <c r="K1057" s="30">
        <f>J1057*1.1</f>
        <v>-4.8132751743738045E-2</v>
      </c>
      <c r="L1057" s="23" t="s">
        <v>227</v>
      </c>
      <c r="M1057" s="23" t="s">
        <v>228</v>
      </c>
      <c r="N1057" s="9" t="s">
        <v>229</v>
      </c>
      <c r="O1057" s="9" t="s">
        <v>230</v>
      </c>
      <c r="P1057" s="9" t="s">
        <v>231</v>
      </c>
      <c r="Q1057" t="s">
        <v>172</v>
      </c>
      <c r="R1057" s="10">
        <v>1.0463</v>
      </c>
    </row>
    <row r="1058" spans="1:18" x14ac:dyDescent="0.4">
      <c r="A1058">
        <v>14</v>
      </c>
      <c r="B1058" t="s">
        <v>27</v>
      </c>
      <c r="D1058">
        <v>10.84</v>
      </c>
      <c r="E1058">
        <v>44522.875</v>
      </c>
      <c r="F1058">
        <v>801.26300000000003</v>
      </c>
      <c r="G1058">
        <v>849.68799999999999</v>
      </c>
      <c r="H1058">
        <f t="shared" si="344"/>
        <v>55.565869134104531</v>
      </c>
      <c r="I1058">
        <f t="shared" si="345"/>
        <v>39.881406533157246</v>
      </c>
      <c r="J1058">
        <f>(I1058-IF(I1052&gt;0,I1052,0))</f>
        <v>39.67989510342499</v>
      </c>
      <c r="K1058">
        <f>J1058/R1044*1.1</f>
        <v>40.243301321932044</v>
      </c>
      <c r="L1058" s="30">
        <f>AVERAGE(K1058:K1060)</f>
        <v>46.02514226740012</v>
      </c>
      <c r="M1058" s="30">
        <f>STDEV(K1058:K1060)</f>
        <v>5.6476549506738314</v>
      </c>
      <c r="N1058" s="31">
        <f>L1058/J1052*100</f>
        <v>104.60259606227299</v>
      </c>
      <c r="O1058">
        <f>M1058/J1055*100</f>
        <v>5130.478813985329</v>
      </c>
      <c r="P1058" t="str">
        <f>_xlfn.CONCAT(ROUND(N1058,1)," ± ",ROUND(O1058,1))</f>
        <v>104.6 ± 5130.5</v>
      </c>
      <c r="Q1058" t="s">
        <v>171</v>
      </c>
      <c r="R1058">
        <v>1.1154999999999999</v>
      </c>
    </row>
    <row r="1059" spans="1:18" x14ac:dyDescent="0.4">
      <c r="A1059">
        <v>15</v>
      </c>
      <c r="B1059" t="s">
        <v>28</v>
      </c>
      <c r="D1059">
        <v>10.85</v>
      </c>
      <c r="E1059">
        <v>48572.555</v>
      </c>
      <c r="F1059">
        <v>768.40300000000002</v>
      </c>
      <c r="G1059">
        <v>998.49800000000005</v>
      </c>
      <c r="H1059">
        <f t="shared" si="344"/>
        <v>63.212344303705216</v>
      </c>
      <c r="I1059">
        <f t="shared" si="345"/>
        <v>45.351958289039636</v>
      </c>
      <c r="J1059">
        <f>(I1059-IF(I1052&gt;0,I1052,0))</f>
        <v>45.15044685930738</v>
      </c>
      <c r="K1059">
        <f>J1059/R1045*1.1</f>
        <v>46.303833251200935</v>
      </c>
      <c r="Q1059" t="s">
        <v>170</v>
      </c>
      <c r="R1059">
        <v>1.0873999999999999</v>
      </c>
    </row>
    <row r="1060" spans="1:18" x14ac:dyDescent="0.4">
      <c r="A1060">
        <v>16</v>
      </c>
      <c r="B1060" t="s">
        <v>29</v>
      </c>
      <c r="D1060">
        <v>10.85</v>
      </c>
      <c r="E1060">
        <v>48850.535000000003</v>
      </c>
      <c r="F1060">
        <v>645.971</v>
      </c>
      <c r="G1060">
        <v>2178.9169999999999</v>
      </c>
      <c r="H1060">
        <f t="shared" si="344"/>
        <v>75.623418079139782</v>
      </c>
      <c r="I1060">
        <f t="shared" si="345"/>
        <v>54.231268027010714</v>
      </c>
      <c r="J1060">
        <f>(I1060-IF(I1052&gt;0,I1052,0))</f>
        <v>54.029756597278457</v>
      </c>
      <c r="K1060" s="30">
        <f>J1060/R1046*1.1</f>
        <v>51.528292229067368</v>
      </c>
      <c r="Q1060" t="s">
        <v>169</v>
      </c>
      <c r="R1060">
        <v>1.0898000000000001</v>
      </c>
    </row>
    <row r="1061" spans="1:18" x14ac:dyDescent="0.4">
      <c r="A1061">
        <v>17</v>
      </c>
      <c r="B1061" t="s">
        <v>22</v>
      </c>
      <c r="L1061" s="23" t="s">
        <v>227</v>
      </c>
      <c r="M1061" s="23" t="s">
        <v>228</v>
      </c>
      <c r="N1061" s="9" t="s">
        <v>231</v>
      </c>
      <c r="Q1061" t="s">
        <v>168</v>
      </c>
      <c r="R1061">
        <v>1.0536000000000001</v>
      </c>
    </row>
    <row r="1062" spans="1:18" x14ac:dyDescent="0.4">
      <c r="A1062">
        <v>18</v>
      </c>
      <c r="B1062" t="s">
        <v>182</v>
      </c>
      <c r="D1062">
        <v>10.86</v>
      </c>
      <c r="E1062">
        <v>14.292999999999999</v>
      </c>
      <c r="F1062">
        <v>1089.252</v>
      </c>
      <c r="G1062">
        <v>141</v>
      </c>
      <c r="H1062">
        <f>E1062/F1062</f>
        <v>1.3121848754925398E-2</v>
      </c>
      <c r="I1062">
        <f>((H1062-$J$1044)/$I$1044)</f>
        <v>0.13705734411379306</v>
      </c>
      <c r="J1062">
        <f>(I1062-IF(I1052&gt;0,I1052,0))</f>
        <v>-6.4454085618462165E-2</v>
      </c>
      <c r="K1062">
        <f t="shared" ref="K1062:K1067" si="346">J1062/R1047*1.1</f>
        <v>-6.9055706808520884E-2</v>
      </c>
      <c r="L1062">
        <f>AVERAGE(K1062:K1064)</f>
        <v>-7.0474110951782465E-2</v>
      </c>
      <c r="M1062">
        <f>STDEV(K1063:K1064)</f>
        <v>9.7632900490984744E-3</v>
      </c>
      <c r="N1062" t="str">
        <f>_xlfn.CONCAT(ROUND(L1062,1)," ± ",ROUND(M1062,1))</f>
        <v>-0.1 ± 0</v>
      </c>
      <c r="Q1062" t="s">
        <v>167</v>
      </c>
      <c r="R1062" s="10">
        <v>1.1217999999999999</v>
      </c>
    </row>
    <row r="1063" spans="1:18" x14ac:dyDescent="0.4">
      <c r="A1063">
        <v>19</v>
      </c>
      <c r="B1063" t="s">
        <v>181</v>
      </c>
      <c r="D1063">
        <v>10.66</v>
      </c>
      <c r="E1063">
        <v>10.528</v>
      </c>
      <c r="F1063">
        <v>1115.616</v>
      </c>
      <c r="G1063">
        <v>117</v>
      </c>
      <c r="H1063">
        <f t="shared" ref="H1063:H1067" si="347">E1063/F1063</f>
        <v>9.4369388750250981E-3</v>
      </c>
      <c r="I1063">
        <f t="shared" ref="I1063:I1067" si="348">((H1063-$J$1044)/$I$1044)</f>
        <v>0.13442103264129929</v>
      </c>
      <c r="J1063">
        <f>(I1063-IF(I1052&gt;0,I1052,0))</f>
        <v>-6.7090397090955933E-2</v>
      </c>
      <c r="K1063">
        <f t="shared" si="346"/>
        <v>-6.4279624423004569E-2</v>
      </c>
      <c r="Q1063" t="s">
        <v>166</v>
      </c>
      <c r="R1063">
        <v>1.198</v>
      </c>
    </row>
    <row r="1064" spans="1:18" x14ac:dyDescent="0.4">
      <c r="A1064">
        <v>20</v>
      </c>
      <c r="B1064" t="s">
        <v>180</v>
      </c>
      <c r="F1064">
        <v>1132.3689999999999</v>
      </c>
      <c r="H1064">
        <f t="shared" si="347"/>
        <v>0</v>
      </c>
      <c r="I1064">
        <f t="shared" si="348"/>
        <v>0.12766952146943744</v>
      </c>
      <c r="J1064">
        <f>(I1064-IF(I1052&gt;0,I1052,0))</f>
        <v>-7.3841908262817779E-2</v>
      </c>
      <c r="K1064">
        <f t="shared" si="346"/>
        <v>-7.8087001623821914E-2</v>
      </c>
      <c r="L1064" s="23" t="s">
        <v>227</v>
      </c>
      <c r="M1064" s="23" t="s">
        <v>228</v>
      </c>
      <c r="N1064" s="9" t="s">
        <v>231</v>
      </c>
      <c r="Q1064" t="s">
        <v>165</v>
      </c>
      <c r="R1064">
        <v>1.1537999999999999</v>
      </c>
    </row>
    <row r="1065" spans="1:18" x14ac:dyDescent="0.4">
      <c r="A1065">
        <v>21</v>
      </c>
      <c r="B1065" t="s">
        <v>179</v>
      </c>
      <c r="F1065">
        <v>1273.2850000000001</v>
      </c>
      <c r="H1065">
        <f t="shared" si="347"/>
        <v>0</v>
      </c>
      <c r="I1065">
        <f t="shared" si="348"/>
        <v>0.12766952146943744</v>
      </c>
      <c r="J1065">
        <f>(I1065-IF(I1052&gt;0,I1052,0))</f>
        <v>-7.3841908262817779E-2</v>
      </c>
      <c r="K1065">
        <f t="shared" si="346"/>
        <v>-7.20728474614903E-2</v>
      </c>
      <c r="L1065">
        <f>AVERAGE(K1065:K1067)</f>
        <v>-7.1418016459503561E-2</v>
      </c>
      <c r="M1065">
        <f>STDEV(K1065:K1067)</f>
        <v>1.8222822010818254E-3</v>
      </c>
      <c r="N1065" t="str">
        <f>_xlfn.CONCAT(ROUND(L1065,1)," ± ",ROUND(M1065,1))</f>
        <v>-0.1 ± 0</v>
      </c>
      <c r="Q1065" t="s">
        <v>164</v>
      </c>
      <c r="R1065">
        <v>1.1183000000000001</v>
      </c>
    </row>
    <row r="1066" spans="1:18" x14ac:dyDescent="0.4">
      <c r="A1066">
        <v>22</v>
      </c>
      <c r="B1066" t="s">
        <v>178</v>
      </c>
      <c r="F1066">
        <v>979.54700000000003</v>
      </c>
      <c r="H1066">
        <f t="shared" si="347"/>
        <v>0</v>
      </c>
      <c r="I1066">
        <f t="shared" si="348"/>
        <v>0.12766952146943744</v>
      </c>
      <c r="J1066">
        <f>(I1066-IF(I1052&gt;0,I1052,0))</f>
        <v>-7.3841908262817779E-2</v>
      </c>
      <c r="K1066">
        <f t="shared" si="346"/>
        <v>-7.2822394736506688E-2</v>
      </c>
      <c r="Q1066" t="s">
        <v>163</v>
      </c>
      <c r="R1066">
        <v>1.1448</v>
      </c>
    </row>
    <row r="1067" spans="1:18" x14ac:dyDescent="0.4">
      <c r="A1067">
        <v>23</v>
      </c>
      <c r="B1067" t="s">
        <v>177</v>
      </c>
      <c r="F1067">
        <v>981.904</v>
      </c>
      <c r="H1067">
        <f t="shared" si="347"/>
        <v>0</v>
      </c>
      <c r="I1067">
        <f t="shared" si="348"/>
        <v>0.12766952146943744</v>
      </c>
      <c r="J1067">
        <f>(I1067-IF(I1052&gt;0,I1052,0))</f>
        <v>-7.3841908262817779E-2</v>
      </c>
      <c r="K1067">
        <f t="shared" si="346"/>
        <v>-6.9358807180513682E-2</v>
      </c>
      <c r="L1067" s="23"/>
      <c r="M1067" s="23"/>
      <c r="N1067" s="9"/>
      <c r="Q1067" t="s">
        <v>162</v>
      </c>
      <c r="R1067">
        <v>1.0492999999999999</v>
      </c>
    </row>
    <row r="1068" spans="1:18" x14ac:dyDescent="0.4">
      <c r="A1068">
        <v>24</v>
      </c>
      <c r="B1068" t="s">
        <v>22</v>
      </c>
      <c r="F1068">
        <v>0</v>
      </c>
      <c r="L1068" s="23" t="s">
        <v>227</v>
      </c>
      <c r="M1068" s="23" t="s">
        <v>228</v>
      </c>
      <c r="N1068" s="9" t="s">
        <v>231</v>
      </c>
      <c r="Q1068" t="s">
        <v>161</v>
      </c>
      <c r="R1068">
        <v>1.0704</v>
      </c>
    </row>
    <row r="1069" spans="1:18" x14ac:dyDescent="0.4">
      <c r="A1069">
        <v>25</v>
      </c>
      <c r="B1069" t="s">
        <v>176</v>
      </c>
      <c r="D1069">
        <v>12.72</v>
      </c>
      <c r="E1069">
        <v>2.8610000000000002</v>
      </c>
      <c r="F1069">
        <v>945.34</v>
      </c>
      <c r="G1069">
        <v>28</v>
      </c>
      <c r="H1069">
        <f>E1069/F1069</f>
        <v>3.0264243552584258E-3</v>
      </c>
      <c r="I1069">
        <f>((H1069-$J$1044)/$I$1044)</f>
        <v>0.12983472971290694</v>
      </c>
      <c r="J1069">
        <f>(I1069-IF(I1052&gt;0,I1052,0))</f>
        <v>-7.1676700019348283E-2</v>
      </c>
      <c r="K1069">
        <f t="shared" ref="K1069:K1074" si="349">J1069/R1053*1.1</f>
        <v>-7.2122548500990785E-2</v>
      </c>
      <c r="L1069">
        <f>AVERAGE(K1069:K1071)</f>
        <v>-7.3105819673418851E-2</v>
      </c>
      <c r="M1069">
        <f>STDEV(K1070:K1071)</f>
        <v>5.5063481509457831E-3</v>
      </c>
      <c r="N1069" t="str">
        <f>_xlfn.CONCAT(ROUND(L1069,1)," ± ",ROUND(M1069,1))</f>
        <v>-0.1 ± 0</v>
      </c>
      <c r="Q1069" t="s">
        <v>160</v>
      </c>
      <c r="R1069">
        <v>1.1589</v>
      </c>
    </row>
    <row r="1070" spans="1:18" x14ac:dyDescent="0.4">
      <c r="A1070">
        <v>26</v>
      </c>
      <c r="B1070" t="s">
        <v>175</v>
      </c>
      <c r="D1070">
        <v>9.77</v>
      </c>
      <c r="E1070">
        <v>1.056</v>
      </c>
      <c r="F1070">
        <v>779.12900000000002</v>
      </c>
      <c r="G1070">
        <v>12</v>
      </c>
      <c r="H1070">
        <f t="shared" ref="H1070:H1074" si="350">E1070/F1070</f>
        <v>1.3553596387761205E-3</v>
      </c>
      <c r="I1070">
        <f t="shared" ref="I1070:I1074" si="351">((H1070-$J$1044)/$I$1044)</f>
        <v>0.12863919244688807</v>
      </c>
      <c r="J1070">
        <f>(I1070-IF(I1052&gt;0,I1052,0))</f>
        <v>-7.2872237285367153E-2</v>
      </c>
      <c r="K1070">
        <f t="shared" si="349"/>
        <v>-6.9703879142525113E-2</v>
      </c>
      <c r="Q1070" t="s">
        <v>159</v>
      </c>
      <c r="R1070">
        <v>1.0206</v>
      </c>
    </row>
    <row r="1071" spans="1:18" x14ac:dyDescent="0.4">
      <c r="A1071">
        <v>27</v>
      </c>
      <c r="B1071" t="s">
        <v>174</v>
      </c>
      <c r="F1071">
        <v>609.096</v>
      </c>
      <c r="H1071">
        <f t="shared" si="350"/>
        <v>0</v>
      </c>
      <c r="I1071">
        <f t="shared" si="351"/>
        <v>0.12766952146943744</v>
      </c>
      <c r="J1071">
        <f>(I1071-IF(I1052&gt;0,I1052,0))</f>
        <v>-7.3841908262817779E-2</v>
      </c>
      <c r="K1071">
        <f t="shared" si="349"/>
        <v>-7.7491031376740654E-2</v>
      </c>
      <c r="L1071" s="23" t="s">
        <v>227</v>
      </c>
      <c r="M1071" s="23" t="s">
        <v>228</v>
      </c>
      <c r="N1071" s="9" t="s">
        <v>231</v>
      </c>
      <c r="Q1071" t="s">
        <v>158</v>
      </c>
      <c r="R1071">
        <v>1.1289</v>
      </c>
    </row>
    <row r="1072" spans="1:18" x14ac:dyDescent="0.4">
      <c r="A1072">
        <v>28</v>
      </c>
      <c r="B1072" t="s">
        <v>173</v>
      </c>
      <c r="F1072">
        <v>865.34400000000005</v>
      </c>
      <c r="H1072">
        <f t="shared" si="350"/>
        <v>0</v>
      </c>
      <c r="I1072">
        <f t="shared" si="351"/>
        <v>0.12766952146943744</v>
      </c>
      <c r="J1072">
        <f>(I1072-IF(I1052&gt;0,I1052,0))</f>
        <v>-7.3841908262817779E-2</v>
      </c>
      <c r="K1072">
        <f t="shared" si="349"/>
        <v>-7.3481182458023847E-2</v>
      </c>
      <c r="L1072">
        <f>AVERAGE(K1072:K1074)</f>
        <v>-6.7104042276583328E-2</v>
      </c>
      <c r="M1072">
        <f>STDEV(K1072:K1074)</f>
        <v>1.2185821953472458E-2</v>
      </c>
      <c r="N1072" t="str">
        <f>_xlfn.CONCAT(ROUND(L1072,1)," ± ",ROUND(M1072,1))</f>
        <v>-0.1 ± 0</v>
      </c>
      <c r="Q1072" t="s">
        <v>157</v>
      </c>
      <c r="R1072">
        <v>1.1950000000000001</v>
      </c>
    </row>
    <row r="1073" spans="1:18" x14ac:dyDescent="0.4">
      <c r="A1073">
        <v>29</v>
      </c>
      <c r="B1073" t="s">
        <v>172</v>
      </c>
      <c r="D1073">
        <v>10.06</v>
      </c>
      <c r="E1073">
        <v>3.992</v>
      </c>
      <c r="F1073">
        <v>1052.1379999999999</v>
      </c>
      <c r="G1073">
        <v>44</v>
      </c>
      <c r="H1073">
        <f t="shared" si="350"/>
        <v>3.7941790905755713E-3</v>
      </c>
      <c r="I1073">
        <f t="shared" si="351"/>
        <v>0.13038400789955087</v>
      </c>
      <c r="J1073">
        <f>(I1073-IF(I1052&gt;0,I1052,0))</f>
        <v>-7.1127421832704346E-2</v>
      </c>
      <c r="K1073">
        <f t="shared" si="349"/>
        <v>-7.4777945155285089E-2</v>
      </c>
      <c r="Q1073" t="s">
        <v>156</v>
      </c>
      <c r="R1073">
        <v>1.1716</v>
      </c>
    </row>
    <row r="1074" spans="1:18" x14ac:dyDescent="0.4">
      <c r="A1074">
        <v>30</v>
      </c>
      <c r="B1074" t="s">
        <v>171</v>
      </c>
      <c r="D1074">
        <v>12.09</v>
      </c>
      <c r="E1074">
        <v>30.4</v>
      </c>
      <c r="F1074">
        <v>1085.2170000000001</v>
      </c>
      <c r="G1074">
        <v>261</v>
      </c>
      <c r="H1074">
        <f t="shared" si="350"/>
        <v>2.8012830613600777E-2</v>
      </c>
      <c r="I1074">
        <f t="shared" si="351"/>
        <v>0.14771086552685525</v>
      </c>
      <c r="J1074">
        <f>(I1074-IF(I1052&gt;0,I1052,0))</f>
        <v>-5.380056420539997E-2</v>
      </c>
      <c r="K1074">
        <f t="shared" si="349"/>
        <v>-5.3052999216441035E-2</v>
      </c>
      <c r="L1074" s="23"/>
      <c r="M1074" s="23"/>
      <c r="N1074" s="9"/>
    </row>
    <row r="1075" spans="1:18" x14ac:dyDescent="0.4">
      <c r="A1075">
        <v>31</v>
      </c>
      <c r="B1075" t="s">
        <v>22</v>
      </c>
      <c r="F1075">
        <v>0</v>
      </c>
      <c r="L1075" s="23" t="s">
        <v>227</v>
      </c>
      <c r="M1075" s="23" t="s">
        <v>228</v>
      </c>
      <c r="N1075" s="9" t="s">
        <v>231</v>
      </c>
    </row>
    <row r="1076" spans="1:18" x14ac:dyDescent="0.4">
      <c r="A1076">
        <v>32</v>
      </c>
      <c r="B1076" t="s">
        <v>170</v>
      </c>
      <c r="D1076">
        <v>10.99</v>
      </c>
      <c r="E1076">
        <v>2.0590000000000002</v>
      </c>
      <c r="F1076">
        <v>1109.893</v>
      </c>
      <c r="G1076">
        <v>20</v>
      </c>
      <c r="H1076">
        <f>E1076/F1076</f>
        <v>1.8551337831664856E-3</v>
      </c>
      <c r="I1076">
        <f>((H1076-$J$1044)/$I$1044)</f>
        <v>0.12899674808690492</v>
      </c>
      <c r="J1076">
        <f>(I1076-IF(I1052&gt;0,I1052,0))</f>
        <v>-7.2514681645350298E-2</v>
      </c>
      <c r="K1076">
        <f>J1076/R1059*1.1</f>
        <v>-7.3354929014056783E-2</v>
      </c>
      <c r="L1076">
        <f>AVERAGE(K1076:K1078)</f>
        <v>-6.2891219561438075E-2</v>
      </c>
      <c r="M1076">
        <f>STDEV(K1077:K1078)</f>
        <v>2.4213774125106714E-2</v>
      </c>
      <c r="N1076" t="str">
        <f>_xlfn.CONCAT(ROUND(L1076,1)," ± ",ROUND(M1076,1))</f>
        <v>-0.1 ± 0</v>
      </c>
    </row>
    <row r="1077" spans="1:18" x14ac:dyDescent="0.4">
      <c r="A1077">
        <v>33</v>
      </c>
      <c r="B1077" t="s">
        <v>169</v>
      </c>
      <c r="D1077">
        <v>10.7</v>
      </c>
      <c r="E1077">
        <v>45.514000000000003</v>
      </c>
      <c r="F1077">
        <v>966.80899999999997</v>
      </c>
      <c r="G1077">
        <v>6.1779999999999999</v>
      </c>
      <c r="H1077">
        <f t="shared" ref="H1077:H1081" si="352">E1077/F1077</f>
        <v>4.7076516664615251E-2</v>
      </c>
      <c r="I1077">
        <f t="shared" ref="I1077:I1081" si="353">((H1077-$J$1044)/$I$1044)</f>
        <v>0.16134968326794707</v>
      </c>
      <c r="J1077">
        <f>(I1077-IF(I1052&gt;0,I1052,0))</f>
        <v>-4.0161746464308146E-2</v>
      </c>
      <c r="K1077">
        <f>J1077/R1060*1.1</f>
        <v>-4.0537640953146416E-2</v>
      </c>
    </row>
    <row r="1078" spans="1:18" x14ac:dyDescent="0.4">
      <c r="A1078">
        <v>34</v>
      </c>
      <c r="B1078" t="s">
        <v>168</v>
      </c>
      <c r="D1078">
        <v>12.2</v>
      </c>
      <c r="E1078">
        <v>4.1769999999999996</v>
      </c>
      <c r="F1078">
        <v>1349.0160000000001</v>
      </c>
      <c r="G1078">
        <v>38</v>
      </c>
      <c r="H1078">
        <f t="shared" si="352"/>
        <v>3.0963309553037172E-3</v>
      </c>
      <c r="I1078">
        <f t="shared" si="353"/>
        <v>0.1298847433028478</v>
      </c>
      <c r="J1078">
        <f>(I1078-IF(I1052&gt;0,I1052,0))</f>
        <v>-7.1626686429407421E-2</v>
      </c>
      <c r="K1078">
        <f>J1078/R1061*1.1</f>
        <v>-7.4781088717111005E-2</v>
      </c>
      <c r="L1078" s="23" t="s">
        <v>227</v>
      </c>
      <c r="M1078" s="23" t="s">
        <v>228</v>
      </c>
      <c r="N1078" s="9" t="s">
        <v>231</v>
      </c>
    </row>
    <row r="1079" spans="1:18" x14ac:dyDescent="0.4">
      <c r="A1079">
        <v>35</v>
      </c>
      <c r="B1079" t="s">
        <v>167</v>
      </c>
      <c r="D1079">
        <v>12.83</v>
      </c>
      <c r="E1079">
        <v>3.6589999999999998</v>
      </c>
      <c r="F1079">
        <v>1363.0039999999999</v>
      </c>
      <c r="G1079">
        <v>36</v>
      </c>
      <c r="H1079">
        <f t="shared" si="352"/>
        <v>2.6845115641626876E-3</v>
      </c>
      <c r="I1079">
        <f t="shared" si="353"/>
        <v>0.12959011352332933</v>
      </c>
      <c r="J1079">
        <f>(I1079-IF(I1052&gt;0,I1052,0))</f>
        <v>-7.192131620892589E-2</v>
      </c>
      <c r="K1079">
        <f t="shared" ref="K1079:K1081" si="354">J1079/R1062*1.1</f>
        <v>-7.052366538582501E-2</v>
      </c>
      <c r="L1079">
        <f>AVERAGE(K1079:K1081)</f>
        <v>-6.5065831181055508E-2</v>
      </c>
      <c r="M1079">
        <f>STDEV(K1079:K1081)</f>
        <v>6.3944636742502775E-3</v>
      </c>
      <c r="N1079" t="str">
        <f>_xlfn.CONCAT(ROUND(L1079,1)," ± ",ROUND(M1079,1))</f>
        <v>-0.1 ± 0</v>
      </c>
    </row>
    <row r="1080" spans="1:18" x14ac:dyDescent="0.4">
      <c r="A1080">
        <v>36</v>
      </c>
      <c r="B1080" t="s">
        <v>166</v>
      </c>
      <c r="D1080">
        <v>9.7200000000000006</v>
      </c>
      <c r="E1080">
        <v>2.8130000000000002</v>
      </c>
      <c r="F1080">
        <v>1596.1130000000001</v>
      </c>
      <c r="G1080">
        <v>31</v>
      </c>
      <c r="H1080">
        <f t="shared" si="352"/>
        <v>1.7624065464036695E-3</v>
      </c>
      <c r="I1080">
        <f t="shared" si="353"/>
        <v>0.1289304078272899</v>
      </c>
      <c r="J1080">
        <f>(I1080-IF(I1052&gt;0,I1052,0))</f>
        <v>-7.258102190496532E-2</v>
      </c>
      <c r="K1080">
        <f t="shared" si="354"/>
        <v>-6.6643676206562488E-2</v>
      </c>
    </row>
    <row r="1081" spans="1:18" x14ac:dyDescent="0.4">
      <c r="A1081">
        <v>37</v>
      </c>
      <c r="B1081" t="s">
        <v>165</v>
      </c>
      <c r="D1081">
        <v>11.21</v>
      </c>
      <c r="E1081">
        <v>24.471</v>
      </c>
      <c r="F1081">
        <v>1349.4680000000001</v>
      </c>
      <c r="G1081">
        <v>234</v>
      </c>
      <c r="H1081">
        <f t="shared" si="352"/>
        <v>1.8133812732128513E-2</v>
      </c>
      <c r="I1081">
        <f t="shared" si="353"/>
        <v>0.14064307580424718</v>
      </c>
      <c r="J1081">
        <f>(I1081-IF(I1052&gt;0,I1052,0))</f>
        <v>-6.0868353928008045E-2</v>
      </c>
      <c r="K1081">
        <f t="shared" si="354"/>
        <v>-5.8030151950779041E-2</v>
      </c>
      <c r="L1081" s="23"/>
      <c r="M1081" s="23"/>
      <c r="N1081" s="9"/>
    </row>
    <row r="1082" spans="1:18" x14ac:dyDescent="0.4">
      <c r="A1082">
        <v>38</v>
      </c>
      <c r="B1082" t="s">
        <v>22</v>
      </c>
      <c r="F1082">
        <v>0</v>
      </c>
      <c r="L1082" s="23" t="s">
        <v>227</v>
      </c>
      <c r="M1082" s="23" t="s">
        <v>228</v>
      </c>
      <c r="N1082" s="9" t="s">
        <v>231</v>
      </c>
    </row>
    <row r="1083" spans="1:18" x14ac:dyDescent="0.4">
      <c r="A1083">
        <v>39</v>
      </c>
      <c r="B1083" t="s">
        <v>164</v>
      </c>
      <c r="D1083">
        <v>11.11</v>
      </c>
      <c r="E1083">
        <v>8.3729999999999993</v>
      </c>
      <c r="F1083">
        <v>1225.2940000000001</v>
      </c>
      <c r="G1083">
        <v>82</v>
      </c>
      <c r="H1083">
        <f>E1083/F1083</f>
        <v>6.833462009933941E-3</v>
      </c>
      <c r="I1083">
        <f>((H1083-$J$1044)/$I$1044)</f>
        <v>0.13255841560275247</v>
      </c>
      <c r="J1083">
        <f>(I1083-IF(I1052&gt;0,I1052,0))</f>
        <v>-6.8953014129502749E-2</v>
      </c>
      <c r="K1083">
        <f>J1083/R1065*1.1</f>
        <v>-6.7824658448048844E-2</v>
      </c>
      <c r="L1083">
        <f>AVERAGE(K1083:K1085)</f>
        <v>-7.1732380459829923E-2</v>
      </c>
      <c r="M1083">
        <f>STDEV(K1084:K1085)</f>
        <v>3.8664931605602152E-3</v>
      </c>
      <c r="N1083" t="str">
        <f>_xlfn.CONCAT(ROUND(L1083,1)," ± ",ROUND(M1083,1))</f>
        <v>-0.1 ± 0</v>
      </c>
    </row>
    <row r="1084" spans="1:18" x14ac:dyDescent="0.4">
      <c r="A1084">
        <v>40</v>
      </c>
      <c r="B1084" t="s">
        <v>163</v>
      </c>
      <c r="F1084">
        <v>1218.4749999999999</v>
      </c>
      <c r="H1084">
        <f t="shared" ref="H1084:H1088" si="355">E1084/F1084</f>
        <v>0</v>
      </c>
      <c r="I1084">
        <f t="shared" ref="I1084:I1092" si="356">((H1084-$J$1044)/$I$1044)</f>
        <v>0.12766952146943744</v>
      </c>
      <c r="J1084">
        <f>(I1084-IF(I1052&gt;0,I1052,0))</f>
        <v>-7.3841908262817779E-2</v>
      </c>
      <c r="K1084">
        <f t="shared" ref="K1084:K1088" si="357">J1084/R1066*1.1</f>
        <v>-7.0952217932476913E-2</v>
      </c>
    </row>
    <row r="1085" spans="1:18" x14ac:dyDescent="0.4">
      <c r="A1085">
        <v>41</v>
      </c>
      <c r="B1085" t="s">
        <v>162</v>
      </c>
      <c r="D1085">
        <v>10.57</v>
      </c>
      <c r="E1085">
        <v>1.728</v>
      </c>
      <c r="F1085">
        <v>1309.7159999999999</v>
      </c>
      <c r="G1085">
        <v>20</v>
      </c>
      <c r="H1085">
        <f t="shared" si="355"/>
        <v>1.3193700008246063E-3</v>
      </c>
      <c r="I1085">
        <f t="shared" si="356"/>
        <v>0.12861344422006168</v>
      </c>
      <c r="J1085">
        <f>(I1085-IF(I1052&gt;0,I1052,0))</f>
        <v>-7.2897985512193536E-2</v>
      </c>
      <c r="K1085">
        <f t="shared" si="357"/>
        <v>-7.6420264998963983E-2</v>
      </c>
      <c r="L1085" s="23" t="s">
        <v>227</v>
      </c>
      <c r="M1085" s="23" t="s">
        <v>228</v>
      </c>
      <c r="N1085" s="9" t="s">
        <v>231</v>
      </c>
    </row>
    <row r="1086" spans="1:18" x14ac:dyDescent="0.4">
      <c r="A1086">
        <v>42</v>
      </c>
      <c r="B1086" t="s">
        <v>161</v>
      </c>
      <c r="F1086">
        <v>1283.354</v>
      </c>
      <c r="H1086">
        <f t="shared" si="355"/>
        <v>0</v>
      </c>
      <c r="I1086">
        <f t="shared" si="356"/>
        <v>0.12766952146943744</v>
      </c>
      <c r="J1086">
        <f>(I1086-IF(I1052&gt;0,I1052,0))</f>
        <v>-7.3841908262817779E-2</v>
      </c>
      <c r="K1086">
        <f t="shared" si="357"/>
        <v>-7.5883874335855347E-2</v>
      </c>
      <c r="L1086">
        <f>AVERAGE(K1086:K1088)</f>
        <v>-6.9525749661377811E-2</v>
      </c>
      <c r="M1086">
        <f>STDEV(K1086:K1088)</f>
        <v>1.3935636848080095E-2</v>
      </c>
      <c r="N1086" t="str">
        <f>_xlfn.CONCAT(ROUND(L1086,1)," ± ",ROUND(M1086,1))</f>
        <v>-0.1 ± 0</v>
      </c>
    </row>
    <row r="1087" spans="1:18" x14ac:dyDescent="0.4">
      <c r="A1087">
        <v>43</v>
      </c>
      <c r="B1087" t="s">
        <v>160</v>
      </c>
      <c r="D1087">
        <v>10.89</v>
      </c>
      <c r="E1087">
        <v>34.694000000000003</v>
      </c>
      <c r="F1087">
        <v>1424.0719999999999</v>
      </c>
      <c r="G1087">
        <v>2.9020000000000001</v>
      </c>
      <c r="H1087">
        <f t="shared" si="355"/>
        <v>2.4362532231516389E-2</v>
      </c>
      <c r="I1087">
        <f t="shared" si="356"/>
        <v>0.14509931631225823</v>
      </c>
      <c r="J1087">
        <f>(I1087-IF(I1052&gt;0,I1052,0))</f>
        <v>-5.6412113419996995E-2</v>
      </c>
      <c r="K1087">
        <f t="shared" si="357"/>
        <v>-5.3545020935366901E-2</v>
      </c>
    </row>
    <row r="1088" spans="1:18" x14ac:dyDescent="0.4">
      <c r="A1088">
        <v>44</v>
      </c>
      <c r="B1088" t="s">
        <v>159</v>
      </c>
      <c r="D1088">
        <v>12.31</v>
      </c>
      <c r="E1088">
        <v>0.81</v>
      </c>
      <c r="F1088">
        <v>1425.145</v>
      </c>
      <c r="G1088">
        <v>8</v>
      </c>
      <c r="H1088">
        <f t="shared" si="355"/>
        <v>5.6836321918120618E-4</v>
      </c>
      <c r="I1088">
        <f t="shared" si="356"/>
        <v>0.12807614809643963</v>
      </c>
      <c r="J1088">
        <f>(I1088-IF(I1052&gt;0,I1052,0))</f>
        <v>-7.3435281635815586E-2</v>
      </c>
      <c r="K1088">
        <f t="shared" si="357"/>
        <v>-7.9148353712911179E-2</v>
      </c>
      <c r="L1088" s="23"/>
      <c r="M1088" s="23"/>
      <c r="N1088" s="9"/>
    </row>
    <row r="1089" spans="1:18" x14ac:dyDescent="0.4">
      <c r="A1089">
        <v>45</v>
      </c>
      <c r="B1089" t="s">
        <v>22</v>
      </c>
      <c r="F1089">
        <v>5.694</v>
      </c>
      <c r="L1089" s="23" t="s">
        <v>227</v>
      </c>
      <c r="M1089" s="23" t="s">
        <v>228</v>
      </c>
      <c r="N1089" s="9" t="s">
        <v>231</v>
      </c>
    </row>
    <row r="1090" spans="1:18" x14ac:dyDescent="0.4">
      <c r="A1090">
        <v>46</v>
      </c>
      <c r="B1090" t="s">
        <v>158</v>
      </c>
      <c r="F1090">
        <v>1359.2439999999999</v>
      </c>
      <c r="H1090">
        <f t="shared" ref="H1090:H1092" si="358">E1090/F1090</f>
        <v>0</v>
      </c>
      <c r="I1090">
        <f t="shared" si="356"/>
        <v>0.12766952146943744</v>
      </c>
      <c r="J1090">
        <f>(I1090-IF(I1052&gt;0,I1052,0))</f>
        <v>-7.3841908262817779E-2</v>
      </c>
      <c r="K1090">
        <f>J1090/R1071*1.1</f>
        <v>-7.1951544945610388E-2</v>
      </c>
      <c r="L1090">
        <f>AVERAGE(K1090:K1092)</f>
        <v>-6.8707845448725713E-2</v>
      </c>
      <c r="M1090">
        <f>STDEV(K1091:K1092)</f>
        <v>7.9203287244336605E-4</v>
      </c>
      <c r="N1090" t="str">
        <f>_xlfn.CONCAT(ROUND(L1090,1)," ± ",ROUND(M1090,1))</f>
        <v>-0.1 ± 0</v>
      </c>
    </row>
    <row r="1091" spans="1:18" x14ac:dyDescent="0.4">
      <c r="A1091">
        <v>47</v>
      </c>
      <c r="B1091" t="s">
        <v>157</v>
      </c>
      <c r="D1091">
        <v>12.51</v>
      </c>
      <c r="E1091">
        <v>0.55300000000000005</v>
      </c>
      <c r="F1091">
        <v>1118.5550000000001</v>
      </c>
      <c r="G1091">
        <v>5</v>
      </c>
      <c r="H1091">
        <f t="shared" si="358"/>
        <v>4.943878486082491E-4</v>
      </c>
      <c r="I1091">
        <f t="shared" si="356"/>
        <v>0.12802322356789492</v>
      </c>
      <c r="J1091">
        <f>(I1091-IF(I1052&gt;0,I1052,0))</f>
        <v>-7.3488206164360304E-2</v>
      </c>
      <c r="K1091">
        <f t="shared" ref="K1091:K1092" si="359">J1091/R1072*1.1</f>
        <v>-6.7646047515310739E-2</v>
      </c>
    </row>
    <row r="1092" spans="1:18" x14ac:dyDescent="0.4">
      <c r="A1092">
        <v>48</v>
      </c>
      <c r="B1092" t="s">
        <v>156</v>
      </c>
      <c r="D1092">
        <v>10.82</v>
      </c>
      <c r="E1092">
        <v>5.258</v>
      </c>
      <c r="F1092">
        <v>1259.9110000000001</v>
      </c>
      <c r="G1092">
        <v>53</v>
      </c>
      <c r="H1092">
        <f t="shared" si="358"/>
        <v>4.1733106544827375E-3</v>
      </c>
      <c r="I1092">
        <f t="shared" si="356"/>
        <v>0.13065525168137709</v>
      </c>
      <c r="J1092">
        <f>(I1092-IF(I1052&gt;0,I1052,0))</f>
        <v>-7.0856178050878127E-2</v>
      </c>
      <c r="K1092">
        <f t="shared" si="359"/>
        <v>-6.6525943885256011E-2</v>
      </c>
      <c r="L1092" s="23"/>
      <c r="M1092" s="23"/>
      <c r="N1092" s="9"/>
    </row>
    <row r="1094" spans="1:18" x14ac:dyDescent="0.4">
      <c r="A1094" s="15" t="s">
        <v>73</v>
      </c>
      <c r="B1094" s="15"/>
    </row>
    <row r="1095" spans="1:18" x14ac:dyDescent="0.4">
      <c r="I1095" t="s">
        <v>216</v>
      </c>
      <c r="Q1095" t="s">
        <v>191</v>
      </c>
      <c r="R1095" t="s">
        <v>192</v>
      </c>
    </row>
    <row r="1096" spans="1:18" x14ac:dyDescent="0.4">
      <c r="B1096" t="s">
        <v>3</v>
      </c>
      <c r="C1096" t="s">
        <v>4</v>
      </c>
      <c r="D1096" t="s">
        <v>5</v>
      </c>
      <c r="E1096" t="s">
        <v>6</v>
      </c>
      <c r="F1096" t="s">
        <v>7</v>
      </c>
      <c r="G1096" t="s">
        <v>8</v>
      </c>
      <c r="H1096" t="s">
        <v>217</v>
      </c>
      <c r="I1096" cm="1">
        <f t="array" ref="I1096:J1100">LINEST(H1100:H1104,C1100:C1104,1,1)</f>
        <v>0.28968933026474275</v>
      </c>
      <c r="J1096">
        <v>-0.2732027125001868</v>
      </c>
      <c r="L1096" s="20" t="s">
        <v>218</v>
      </c>
      <c r="Q1096" t="s">
        <v>27</v>
      </c>
      <c r="R1096">
        <v>1.0846</v>
      </c>
    </row>
    <row r="1097" spans="1:18" x14ac:dyDescent="0.4">
      <c r="A1097">
        <v>1</v>
      </c>
      <c r="B1097" t="s">
        <v>12</v>
      </c>
      <c r="C1097">
        <v>0</v>
      </c>
      <c r="F1097">
        <v>1480.336</v>
      </c>
      <c r="H1097">
        <f>E1097/F1097</f>
        <v>0</v>
      </c>
      <c r="I1097">
        <v>1.6737951163892744E-2</v>
      </c>
      <c r="J1097">
        <v>0.17170233793526626</v>
      </c>
      <c r="K1097" t="s">
        <v>219</v>
      </c>
      <c r="L1097" s="21">
        <f>IF(G1100&gt;3,C1100,IF(G1101&gt;3,C1101,IF(G1102&gt;3,C1102,IF(G1103&gt;3,C1103,C1104))))</f>
        <v>0.4</v>
      </c>
      <c r="Q1097" t="s">
        <v>28</v>
      </c>
      <c r="R1097">
        <v>1.0726</v>
      </c>
    </row>
    <row r="1098" spans="1:18" x14ac:dyDescent="0.4">
      <c r="A1098">
        <v>2</v>
      </c>
      <c r="B1098" t="s">
        <v>14</v>
      </c>
      <c r="C1098">
        <v>0.02</v>
      </c>
      <c r="D1098">
        <v>10.79</v>
      </c>
      <c r="E1098">
        <v>10.805</v>
      </c>
      <c r="F1098">
        <v>1118.817</v>
      </c>
      <c r="G1098">
        <v>3.4129999999999998</v>
      </c>
      <c r="H1098">
        <f t="shared" ref="H1098:H1104" si="360">E1098/F1098</f>
        <v>9.6575221863807927E-3</v>
      </c>
      <c r="I1098">
        <v>0.99008408200912013</v>
      </c>
      <c r="J1098">
        <v>0.27049689111996789</v>
      </c>
      <c r="K1098" t="s">
        <v>220</v>
      </c>
      <c r="L1098" s="22">
        <f>IF(G1098&gt;10,C1098,IF(G1099&gt;10,C1099,IF(G1100&gt;10,C1100,IF(G1101&gt;10,C1101,C1102))))</f>
        <v>1</v>
      </c>
      <c r="Q1098" t="s">
        <v>29</v>
      </c>
      <c r="R1098">
        <v>1.1534</v>
      </c>
    </row>
    <row r="1099" spans="1:18" x14ac:dyDescent="0.4">
      <c r="A1099">
        <v>3</v>
      </c>
      <c r="B1099" t="s">
        <v>15</v>
      </c>
      <c r="C1099">
        <v>0.1</v>
      </c>
      <c r="F1099">
        <v>1446.88</v>
      </c>
      <c r="H1099">
        <f t="shared" si="360"/>
        <v>0</v>
      </c>
      <c r="I1099">
        <v>299.54384947104387</v>
      </c>
      <c r="J1099">
        <v>3</v>
      </c>
      <c r="Q1099" t="s">
        <v>182</v>
      </c>
      <c r="R1099">
        <v>1.0266999999999999</v>
      </c>
    </row>
    <row r="1100" spans="1:18" x14ac:dyDescent="0.4">
      <c r="A1100">
        <v>4</v>
      </c>
      <c r="B1100" t="s">
        <v>17</v>
      </c>
      <c r="C1100">
        <v>0.4</v>
      </c>
      <c r="D1100">
        <v>10.77</v>
      </c>
      <c r="E1100">
        <v>44.753999999999998</v>
      </c>
      <c r="F1100">
        <v>1124.702</v>
      </c>
      <c r="G1100">
        <v>3.8740000000000001</v>
      </c>
      <c r="H1100">
        <f t="shared" si="360"/>
        <v>3.9791873758560047E-2</v>
      </c>
      <c r="I1100">
        <v>21.917194550626007</v>
      </c>
      <c r="J1100">
        <v>0.21950570431670324</v>
      </c>
      <c r="Q1100" t="s">
        <v>181</v>
      </c>
      <c r="R1100">
        <v>1.1480999999999999</v>
      </c>
    </row>
    <row r="1101" spans="1:18" x14ac:dyDescent="0.4">
      <c r="A1101">
        <v>5</v>
      </c>
      <c r="B1101" t="s">
        <v>18</v>
      </c>
      <c r="C1101">
        <v>1</v>
      </c>
      <c r="D1101">
        <v>10.78</v>
      </c>
      <c r="E1101">
        <v>254.43299999999999</v>
      </c>
      <c r="F1101">
        <v>1632.4839999999999</v>
      </c>
      <c r="G1101">
        <v>2283</v>
      </c>
      <c r="H1101">
        <f t="shared" si="360"/>
        <v>0.15585635142519008</v>
      </c>
      <c r="Q1101" t="s">
        <v>180</v>
      </c>
      <c r="R1101">
        <v>1.0402</v>
      </c>
    </row>
    <row r="1102" spans="1:18" x14ac:dyDescent="0.4">
      <c r="A1102">
        <v>6</v>
      </c>
      <c r="B1102" t="s">
        <v>19</v>
      </c>
      <c r="C1102">
        <v>5</v>
      </c>
      <c r="D1102">
        <v>10.66</v>
      </c>
      <c r="E1102">
        <v>1105.5360000000001</v>
      </c>
      <c r="F1102">
        <v>1363.1959999999999</v>
      </c>
      <c r="G1102">
        <v>10.590999999999999</v>
      </c>
      <c r="H1102">
        <f t="shared" si="360"/>
        <v>0.81098829515344828</v>
      </c>
      <c r="Q1102" t="s">
        <v>179</v>
      </c>
      <c r="R1102">
        <v>1.127</v>
      </c>
    </row>
    <row r="1103" spans="1:18" x14ac:dyDescent="0.4">
      <c r="A1103">
        <v>7</v>
      </c>
      <c r="B1103" t="s">
        <v>20</v>
      </c>
      <c r="C1103">
        <v>10</v>
      </c>
      <c r="D1103">
        <v>10.71</v>
      </c>
      <c r="E1103">
        <v>2448.87</v>
      </c>
      <c r="F1103">
        <v>972.19100000000003</v>
      </c>
      <c r="G1103">
        <v>2132.788</v>
      </c>
      <c r="H1103">
        <f t="shared" si="360"/>
        <v>2.518918607557568</v>
      </c>
      <c r="I1103" s="23" t="s">
        <v>221</v>
      </c>
      <c r="J1103" s="23" t="s">
        <v>222</v>
      </c>
      <c r="K1103" s="9" t="s">
        <v>194</v>
      </c>
      <c r="O1103" s="24" t="s">
        <v>223</v>
      </c>
      <c r="Q1103" t="s">
        <v>178</v>
      </c>
      <c r="R1103">
        <v>1.1153999999999999</v>
      </c>
    </row>
    <row r="1104" spans="1:18" x14ac:dyDescent="0.4">
      <c r="A1104">
        <v>8</v>
      </c>
      <c r="B1104" t="s">
        <v>21</v>
      </c>
      <c r="C1104">
        <v>20</v>
      </c>
      <c r="D1104">
        <v>10.74</v>
      </c>
      <c r="E1104">
        <v>5448.152</v>
      </c>
      <c r="F1104">
        <v>963.74199999999996</v>
      </c>
      <c r="G1104">
        <v>231.678</v>
      </c>
      <c r="H1104">
        <f t="shared" si="360"/>
        <v>5.6531229312409339</v>
      </c>
      <c r="I1104">
        <f>AVERAGE(I1107:I1109)</f>
        <v>0.94830218319862125</v>
      </c>
      <c r="J1104">
        <v>11</v>
      </c>
      <c r="Q1104" t="s">
        <v>177</v>
      </c>
      <c r="R1104">
        <v>1.1711</v>
      </c>
    </row>
    <row r="1105" spans="1:18" x14ac:dyDescent="0.4">
      <c r="A1105">
        <v>9</v>
      </c>
      <c r="B1105" t="s">
        <v>22</v>
      </c>
      <c r="I1105" s="23" t="s">
        <v>224</v>
      </c>
      <c r="J1105" s="9" t="s">
        <v>225</v>
      </c>
      <c r="K1105" s="9" t="s">
        <v>226</v>
      </c>
      <c r="Q1105" t="s">
        <v>176</v>
      </c>
      <c r="R1105">
        <v>1.0931999999999999</v>
      </c>
    </row>
    <row r="1106" spans="1:18" x14ac:dyDescent="0.4">
      <c r="A1106">
        <v>10</v>
      </c>
      <c r="B1106" t="s">
        <v>22</v>
      </c>
      <c r="L1106" s="23" t="s">
        <v>227</v>
      </c>
      <c r="M1106" s="23" t="s">
        <v>228</v>
      </c>
      <c r="N1106" s="9" t="s">
        <v>231</v>
      </c>
      <c r="O1106" s="9"/>
      <c r="P1106" s="9"/>
      <c r="Q1106" t="s">
        <v>175</v>
      </c>
      <c r="R1106">
        <v>1.1499999999999999</v>
      </c>
    </row>
    <row r="1107" spans="1:18" x14ac:dyDescent="0.4">
      <c r="A1107">
        <v>11</v>
      </c>
      <c r="B1107" t="s">
        <v>24</v>
      </c>
      <c r="D1107">
        <v>10.64</v>
      </c>
      <c r="E1107">
        <v>0.63700000000000001</v>
      </c>
      <c r="F1107">
        <v>517.29600000000005</v>
      </c>
      <c r="G1107">
        <v>7</v>
      </c>
      <c r="H1107">
        <f>E1107/F1107</f>
        <v>1.2314032971451547E-3</v>
      </c>
      <c r="I1107">
        <f>((H1107-$J$1096)/$I$1096)</f>
        <v>0.94733939819782353</v>
      </c>
      <c r="J1107">
        <f>(I1107-IF(I1104&gt;0,I1104,0))</f>
        <v>-9.6278500079771678E-4</v>
      </c>
      <c r="K1107">
        <f>J1107*1.1</f>
        <v>-1.0590635008774886E-3</v>
      </c>
      <c r="L1107">
        <f>AVERAGE(K1107:K1109)</f>
        <v>0</v>
      </c>
      <c r="M1107">
        <f>STDEV(K1108:K1109)</f>
        <v>8.8592623218116361E-3</v>
      </c>
      <c r="N1107" t="str">
        <f>_xlfn.CONCAT(ROUND(L1107,1)," ± ",ROUND(M1107,1))</f>
        <v>0 ± 0</v>
      </c>
      <c r="Q1107" t="s">
        <v>174</v>
      </c>
      <c r="R1107">
        <v>1.0482</v>
      </c>
    </row>
    <row r="1108" spans="1:18" x14ac:dyDescent="0.4">
      <c r="A1108">
        <v>12</v>
      </c>
      <c r="B1108" t="s">
        <v>25</v>
      </c>
      <c r="F1108">
        <v>658.29200000000003</v>
      </c>
      <c r="H1108">
        <f t="shared" ref="H1108:H1112" si="361">E1108/F1108</f>
        <v>0</v>
      </c>
      <c r="I1108">
        <f t="shared" ref="I1108:I1112" si="362">((H1108-$J$1096)/$I$1096)</f>
        <v>0.94308862618623512</v>
      </c>
      <c r="J1108">
        <f>(I1108-IF(I1104&gt;0,I1104,0))</f>
        <v>-5.2135570123861275E-3</v>
      </c>
      <c r="K1108">
        <f>J1108*1.1</f>
        <v>-5.7349127136247409E-3</v>
      </c>
      <c r="Q1108" t="s">
        <v>173</v>
      </c>
      <c r="R1108">
        <v>1.1053999999999999</v>
      </c>
    </row>
    <row r="1109" spans="1:18" x14ac:dyDescent="0.4">
      <c r="A1109">
        <v>13</v>
      </c>
      <c r="B1109" t="s">
        <v>26</v>
      </c>
      <c r="D1109">
        <v>10.76</v>
      </c>
      <c r="E1109">
        <v>1.829</v>
      </c>
      <c r="F1109">
        <v>554.32100000000003</v>
      </c>
      <c r="G1109">
        <v>20</v>
      </c>
      <c r="H1109">
        <f t="shared" si="361"/>
        <v>3.2995322205003957E-3</v>
      </c>
      <c r="I1109">
        <f t="shared" si="362"/>
        <v>0.9544785252118051</v>
      </c>
      <c r="J1109">
        <f>(I1109-IF(I1104&gt;0,I1104,0))</f>
        <v>6.1763420131838442E-3</v>
      </c>
      <c r="K1109" s="30">
        <f>J1109*1.1</f>
        <v>6.7939762145022295E-3</v>
      </c>
      <c r="L1109" s="25" t="s">
        <v>227</v>
      </c>
      <c r="M1109" s="25" t="s">
        <v>228</v>
      </c>
      <c r="N1109" s="26" t="s">
        <v>229</v>
      </c>
      <c r="O1109" s="26" t="s">
        <v>230</v>
      </c>
      <c r="P1109" s="26" t="s">
        <v>231</v>
      </c>
      <c r="Q1109" t="s">
        <v>172</v>
      </c>
      <c r="R1109" s="10">
        <v>1.0463</v>
      </c>
    </row>
    <row r="1110" spans="1:18" x14ac:dyDescent="0.4">
      <c r="A1110">
        <v>14</v>
      </c>
      <c r="B1110" t="s">
        <v>27</v>
      </c>
      <c r="D1110">
        <v>10.82</v>
      </c>
      <c r="E1110">
        <v>801.99599999999998</v>
      </c>
      <c r="F1110">
        <v>423.94099999999997</v>
      </c>
      <c r="G1110">
        <v>6615</v>
      </c>
      <c r="H1110">
        <f t="shared" si="361"/>
        <v>1.8917632406396174</v>
      </c>
      <c r="I1110">
        <f t="shared" si="362"/>
        <v>7.4734059109504445</v>
      </c>
      <c r="J1110">
        <f>(I1110-IF(I1104&gt;0,I1104,0))</f>
        <v>6.5251037277518229</v>
      </c>
      <c r="K1110">
        <f>J1110/R1096*1.1</f>
        <v>6.6177522593831881</v>
      </c>
      <c r="L1110" s="27">
        <f>AVERAGE(K1110:K1112)</f>
        <v>6.779898909281485</v>
      </c>
      <c r="M1110" s="27">
        <f>STDEV(K1110:K1112)</f>
        <v>0.95367437594146098</v>
      </c>
      <c r="N1110" s="28">
        <f>L1110/J1104*100</f>
        <v>61.635444629831682</v>
      </c>
      <c r="O1110" s="29">
        <f>M1110/J1107*100</f>
        <v>-99053.721770830743</v>
      </c>
      <c r="P1110" s="29" t="str">
        <f>_xlfn.CONCAT(ROUND(N1110,1)," ± ",ROUND(O1110,1))</f>
        <v>61.6 ± -99053.7</v>
      </c>
      <c r="Q1110" t="s">
        <v>171</v>
      </c>
      <c r="R1110">
        <v>1.1154999999999999</v>
      </c>
    </row>
    <row r="1111" spans="1:18" x14ac:dyDescent="0.4">
      <c r="A1111">
        <v>15</v>
      </c>
      <c r="B1111" t="s">
        <v>28</v>
      </c>
      <c r="D1111">
        <v>10.84</v>
      </c>
      <c r="E1111">
        <v>1114.078</v>
      </c>
      <c r="F1111">
        <v>665.87599999999998</v>
      </c>
      <c r="G1111">
        <v>46.73</v>
      </c>
      <c r="H1111">
        <f t="shared" si="361"/>
        <v>1.6731012981395936</v>
      </c>
      <c r="I1111">
        <f t="shared" si="362"/>
        <v>6.7185905979384266</v>
      </c>
      <c r="J1111">
        <f>(I1111-IF(I1104&gt;0,I1104,0))</f>
        <v>5.770288414739805</v>
      </c>
      <c r="K1111">
        <f>J1111/R1097*1.1</f>
        <v>5.9176927617133934</v>
      </c>
      <c r="Q1111" t="s">
        <v>170</v>
      </c>
      <c r="R1111">
        <v>1.0873999999999999</v>
      </c>
    </row>
    <row r="1112" spans="1:18" x14ac:dyDescent="0.4">
      <c r="A1112">
        <v>16</v>
      </c>
      <c r="B1112" t="s">
        <v>29</v>
      </c>
      <c r="D1112">
        <v>10.84</v>
      </c>
      <c r="E1112">
        <v>1220.2429999999999</v>
      </c>
      <c r="F1112">
        <v>514.42100000000005</v>
      </c>
      <c r="G1112">
        <v>71.358999999999995</v>
      </c>
      <c r="H1112">
        <f t="shared" si="361"/>
        <v>2.372070735836989</v>
      </c>
      <c r="I1112">
        <f t="shared" si="362"/>
        <v>9.1314148364377097</v>
      </c>
      <c r="J1112">
        <f>(I1112-IF(I1104&gt;0,I1104,0))</f>
        <v>8.183112653239089</v>
      </c>
      <c r="K1112" s="30">
        <f>J1112/R1098*1.1</f>
        <v>7.8042517067478743</v>
      </c>
      <c r="Q1112" t="s">
        <v>169</v>
      </c>
      <c r="R1112">
        <v>1.0898000000000001</v>
      </c>
    </row>
    <row r="1113" spans="1:18" x14ac:dyDescent="0.4">
      <c r="A1113">
        <v>17</v>
      </c>
      <c r="B1113" t="s">
        <v>22</v>
      </c>
      <c r="L1113" s="23" t="s">
        <v>227</v>
      </c>
      <c r="M1113" s="23" t="s">
        <v>228</v>
      </c>
      <c r="N1113" s="9" t="s">
        <v>231</v>
      </c>
      <c r="Q1113" t="s">
        <v>168</v>
      </c>
      <c r="R1113">
        <v>1.0536000000000001</v>
      </c>
    </row>
    <row r="1114" spans="1:18" x14ac:dyDescent="0.4">
      <c r="A1114">
        <v>18</v>
      </c>
      <c r="B1114" t="s">
        <v>182</v>
      </c>
      <c r="F1114">
        <v>562.85599999999999</v>
      </c>
      <c r="H1114">
        <f>E1114/F1114</f>
        <v>0</v>
      </c>
      <c r="I1114">
        <f>((H1114-$J$1096)/$I$1096)</f>
        <v>0.94308862618623512</v>
      </c>
      <c r="J1114">
        <f>(I1114-IF(I1104&gt;0,I1104,0))</f>
        <v>-5.2135570123861275E-3</v>
      </c>
      <c r="K1114">
        <f t="shared" ref="K1114:K1119" si="363">J1114/R1099*1.1</f>
        <v>-5.5857725855895015E-3</v>
      </c>
      <c r="L1114">
        <f>AVERAGE(K1114:K1116)</f>
        <v>-1.4946802776723712E-3</v>
      </c>
      <c r="M1114">
        <f>STDEV(K1115:K1116)</f>
        <v>8.5759957893259287E-3</v>
      </c>
      <c r="N1114" t="str">
        <f>_xlfn.CONCAT(ROUND(L1114,1)," ± ",ROUND(M1114,1))</f>
        <v>0 ± 0</v>
      </c>
      <c r="Q1114" t="s">
        <v>167</v>
      </c>
      <c r="R1114" s="10">
        <v>1.1217999999999999</v>
      </c>
    </row>
    <row r="1115" spans="1:18" x14ac:dyDescent="0.4">
      <c r="A1115">
        <v>19</v>
      </c>
      <c r="B1115" t="s">
        <v>181</v>
      </c>
      <c r="D1115">
        <v>10.8</v>
      </c>
      <c r="E1115">
        <v>2.4900000000000002</v>
      </c>
      <c r="F1115">
        <v>709.32</v>
      </c>
      <c r="G1115">
        <v>26</v>
      </c>
      <c r="H1115">
        <f t="shared" ref="H1115:H1119" si="364">E1115/F1115</f>
        <v>3.5104043309084759E-3</v>
      </c>
      <c r="I1115">
        <f t="shared" ref="I1115:I1119" si="365">((H1115-$J$1096)/$I$1096)</f>
        <v>0.95520645022794348</v>
      </c>
      <c r="J1115">
        <f>(I1115-IF(I1104&gt;0,I1104,0))</f>
        <v>6.9042670293222308E-3</v>
      </c>
      <c r="K1115">
        <f t="shared" si="363"/>
        <v>6.6150106543458364E-3</v>
      </c>
      <c r="Q1115" t="s">
        <v>166</v>
      </c>
      <c r="R1115">
        <v>1.198</v>
      </c>
    </row>
    <row r="1116" spans="1:18" x14ac:dyDescent="0.4">
      <c r="A1116">
        <v>20</v>
      </c>
      <c r="B1116" t="s">
        <v>180</v>
      </c>
      <c r="F1116">
        <v>545.86300000000006</v>
      </c>
      <c r="H1116">
        <f t="shared" si="364"/>
        <v>0</v>
      </c>
      <c r="I1116">
        <f t="shared" si="365"/>
        <v>0.94308862618623512</v>
      </c>
      <c r="J1116">
        <f>(I1116-IF(I1104&gt;0,I1104,0))</f>
        <v>-5.2135570123861275E-3</v>
      </c>
      <c r="K1116">
        <f t="shared" si="363"/>
        <v>-5.5132789017734484E-3</v>
      </c>
      <c r="L1116" s="23" t="s">
        <v>227</v>
      </c>
      <c r="M1116" s="23" t="s">
        <v>228</v>
      </c>
      <c r="N1116" s="9" t="s">
        <v>231</v>
      </c>
      <c r="Q1116" t="s">
        <v>165</v>
      </c>
      <c r="R1116">
        <v>1.1537999999999999</v>
      </c>
    </row>
    <row r="1117" spans="1:18" x14ac:dyDescent="0.4">
      <c r="A1117">
        <v>21</v>
      </c>
      <c r="B1117" t="s">
        <v>179</v>
      </c>
      <c r="D1117">
        <v>10.86</v>
      </c>
      <c r="E1117">
        <v>13.287000000000001</v>
      </c>
      <c r="F1117">
        <v>889.29499999999996</v>
      </c>
      <c r="G1117">
        <v>129</v>
      </c>
      <c r="H1117">
        <f t="shared" si="364"/>
        <v>1.4941048808325698E-2</v>
      </c>
      <c r="I1117">
        <f t="shared" si="365"/>
        <v>0.9946647363407628</v>
      </c>
      <c r="J1117">
        <f>(I1117-IF(I1104&gt;0,I1104,0))</f>
        <v>4.6362553142141549E-2</v>
      </c>
      <c r="K1117">
        <f t="shared" si="363"/>
        <v>4.5251826491886166E-2</v>
      </c>
      <c r="L1117">
        <f>AVERAGE(K1117:K1119)</f>
        <v>1.1737740259005655E-2</v>
      </c>
      <c r="M1117">
        <f>STDEV(K1117:K1119)</f>
        <v>2.9024307614247916E-2</v>
      </c>
      <c r="N1117" t="str">
        <f>_xlfn.CONCAT(ROUND(L1117,1)," ± ",ROUND(M1117,1))</f>
        <v>0 ± 0</v>
      </c>
      <c r="Q1117" t="s">
        <v>164</v>
      </c>
      <c r="R1117">
        <v>1.1183000000000001</v>
      </c>
    </row>
    <row r="1118" spans="1:18" x14ac:dyDescent="0.4">
      <c r="A1118">
        <v>22</v>
      </c>
      <c r="B1118" t="s">
        <v>178</v>
      </c>
      <c r="F1118">
        <v>819.53399999999999</v>
      </c>
      <c r="H1118">
        <f t="shared" si="364"/>
        <v>0</v>
      </c>
      <c r="I1118">
        <f t="shared" si="365"/>
        <v>0.94308862618623512</v>
      </c>
      <c r="J1118">
        <f>(I1118-IF(I1104&gt;0,I1104,0))</f>
        <v>-5.2135570123861275E-3</v>
      </c>
      <c r="K1118">
        <f t="shared" si="363"/>
        <v>-5.1415749629054519E-3</v>
      </c>
      <c r="Q1118" t="s">
        <v>163</v>
      </c>
      <c r="R1118">
        <v>1.1448</v>
      </c>
    </row>
    <row r="1119" spans="1:18" x14ac:dyDescent="0.4">
      <c r="A1119">
        <v>23</v>
      </c>
      <c r="B1119" t="s">
        <v>177</v>
      </c>
      <c r="F1119">
        <v>609.21100000000001</v>
      </c>
      <c r="H1119">
        <f t="shared" si="364"/>
        <v>0</v>
      </c>
      <c r="I1119">
        <f t="shared" si="365"/>
        <v>0.94308862618623512</v>
      </c>
      <c r="J1119">
        <f>(I1119-IF(I1104&gt;0,I1104,0))</f>
        <v>-5.2135570123861275E-3</v>
      </c>
      <c r="K1119">
        <f t="shared" si="363"/>
        <v>-4.897030751963744E-3</v>
      </c>
      <c r="L1119" s="23"/>
      <c r="M1119" s="23"/>
      <c r="N1119" s="9"/>
      <c r="Q1119" t="s">
        <v>162</v>
      </c>
      <c r="R1119">
        <v>1.0492999999999999</v>
      </c>
    </row>
    <row r="1120" spans="1:18" x14ac:dyDescent="0.4">
      <c r="A1120">
        <v>24</v>
      </c>
      <c r="B1120" t="s">
        <v>22</v>
      </c>
      <c r="L1120" s="23" t="s">
        <v>227</v>
      </c>
      <c r="M1120" s="23" t="s">
        <v>228</v>
      </c>
      <c r="N1120" s="9" t="s">
        <v>231</v>
      </c>
      <c r="Q1120" t="s">
        <v>161</v>
      </c>
      <c r="R1120">
        <v>1.0704</v>
      </c>
    </row>
    <row r="1121" spans="1:18" x14ac:dyDescent="0.4">
      <c r="A1121">
        <v>25</v>
      </c>
      <c r="B1121" t="s">
        <v>176</v>
      </c>
      <c r="F1121">
        <v>836.77200000000005</v>
      </c>
      <c r="H1121">
        <f>E1121/F1121</f>
        <v>0</v>
      </c>
      <c r="I1121">
        <f>((H1121-$J$1096)/$I$1096)</f>
        <v>0.94308862618623512</v>
      </c>
      <c r="J1121">
        <f>(I1121-IF(I1104&gt;0,I1104,0))</f>
        <v>-5.2135570123861275E-3</v>
      </c>
      <c r="K1121">
        <f t="shared" ref="K1121:K1126" si="366">J1121/R1105*1.1</f>
        <v>-5.2459867486505133E-3</v>
      </c>
      <c r="L1121">
        <f>AVERAGE(K1121:K1123)</f>
        <v>-5.234689400882034E-3</v>
      </c>
      <c r="M1121">
        <f>STDEV(K1122:K1123)</f>
        <v>3.4246610681372663E-4</v>
      </c>
      <c r="N1121" t="str">
        <f>_xlfn.CONCAT(ROUND(L1121,1)," ± ",ROUND(M1121,1))</f>
        <v>0 ± 0</v>
      </c>
      <c r="Q1121" t="s">
        <v>160</v>
      </c>
      <c r="R1121">
        <v>1.1589</v>
      </c>
    </row>
    <row r="1122" spans="1:18" x14ac:dyDescent="0.4">
      <c r="A1122">
        <v>26</v>
      </c>
      <c r="B1122" t="s">
        <v>175</v>
      </c>
      <c r="F1122">
        <v>461.15699999999998</v>
      </c>
      <c r="H1122">
        <f t="shared" ref="H1122:H1126" si="367">E1122/F1122</f>
        <v>0</v>
      </c>
      <c r="I1122">
        <f t="shared" ref="I1122:I1126" si="368">((H1122-$J$1096)/$I$1096)</f>
        <v>0.94308862618623512</v>
      </c>
      <c r="J1122">
        <f>(I1122-IF(I1104&gt;0,I1104,0))</f>
        <v>-5.2135570123861275E-3</v>
      </c>
      <c r="K1122">
        <f t="shared" si="366"/>
        <v>-4.986880620543253E-3</v>
      </c>
      <c r="Q1122" t="s">
        <v>159</v>
      </c>
      <c r="R1122">
        <v>1.0206</v>
      </c>
    </row>
    <row r="1123" spans="1:18" x14ac:dyDescent="0.4">
      <c r="A1123">
        <v>27</v>
      </c>
      <c r="B1123" t="s">
        <v>174</v>
      </c>
      <c r="F1123">
        <v>666.64400000000001</v>
      </c>
      <c r="H1123">
        <f t="shared" si="367"/>
        <v>0</v>
      </c>
      <c r="I1123">
        <f t="shared" si="368"/>
        <v>0.94308862618623512</v>
      </c>
      <c r="J1123">
        <f>(I1123-IF(I1104&gt;0,I1104,0))</f>
        <v>-5.2135570123861275E-3</v>
      </c>
      <c r="K1123">
        <f t="shared" si="366"/>
        <v>-5.4712008334523382E-3</v>
      </c>
      <c r="L1123" s="23" t="s">
        <v>227</v>
      </c>
      <c r="M1123" s="23" t="s">
        <v>228</v>
      </c>
      <c r="N1123" s="9" t="s">
        <v>231</v>
      </c>
      <c r="Q1123" t="s">
        <v>158</v>
      </c>
      <c r="R1123">
        <v>1.1289</v>
      </c>
    </row>
    <row r="1124" spans="1:18" x14ac:dyDescent="0.4">
      <c r="A1124">
        <v>28</v>
      </c>
      <c r="B1124" t="s">
        <v>173</v>
      </c>
      <c r="F1124">
        <v>578.40899999999999</v>
      </c>
      <c r="H1124">
        <f t="shared" si="367"/>
        <v>0</v>
      </c>
      <c r="I1124">
        <f t="shared" si="368"/>
        <v>0.94308862618623512</v>
      </c>
      <c r="J1124">
        <f>(I1124-IF(I1104&gt;0,I1104,0))</f>
        <v>-5.2135570123861275E-3</v>
      </c>
      <c r="K1124">
        <f t="shared" si="366"/>
        <v>-5.1880882156909178E-3</v>
      </c>
      <c r="L1124">
        <f>AVERAGE(K1124:K1126)</f>
        <v>4.3893449257743668E-3</v>
      </c>
      <c r="M1124">
        <f>STDEV(K1124:K1126)</f>
        <v>1.6843025075667796E-2</v>
      </c>
      <c r="N1124" t="str">
        <f>_xlfn.CONCAT(ROUND(L1124,1)," ± ",ROUND(M1124,1))</f>
        <v>0 ± 0</v>
      </c>
      <c r="Q1124" t="s">
        <v>157</v>
      </c>
      <c r="R1124">
        <v>1.1950000000000001</v>
      </c>
    </row>
    <row r="1125" spans="1:18" x14ac:dyDescent="0.4">
      <c r="A1125">
        <v>29</v>
      </c>
      <c r="B1125" t="s">
        <v>172</v>
      </c>
      <c r="F1125">
        <v>575.86</v>
      </c>
      <c r="H1125">
        <f t="shared" si="367"/>
        <v>0</v>
      </c>
      <c r="I1125">
        <f t="shared" si="368"/>
        <v>0.94308862618623512</v>
      </c>
      <c r="J1125">
        <f>(I1125-IF(I1104&gt;0,I1104,0))</f>
        <v>-5.2135570123861275E-3</v>
      </c>
      <c r="K1125">
        <f t="shared" si="366"/>
        <v>-5.4811361116551089E-3</v>
      </c>
      <c r="Q1125" t="s">
        <v>156</v>
      </c>
      <c r="R1125">
        <v>1.1716</v>
      </c>
    </row>
    <row r="1126" spans="1:18" x14ac:dyDescent="0.4">
      <c r="A1126">
        <v>30</v>
      </c>
      <c r="B1126" t="s">
        <v>171</v>
      </c>
      <c r="D1126">
        <v>10.69</v>
      </c>
      <c r="E1126">
        <v>5.5179999999999998</v>
      </c>
      <c r="F1126">
        <v>648.18399999999997</v>
      </c>
      <c r="G1126">
        <v>62</v>
      </c>
      <c r="H1126">
        <f t="shared" si="367"/>
        <v>8.5130148229515083E-3</v>
      </c>
      <c r="I1126">
        <f t="shared" si="368"/>
        <v>0.97247533095431071</v>
      </c>
      <c r="J1126">
        <f>(I1126-IF(I1104&gt;0,I1104,0))</f>
        <v>2.4173147755689461E-2</v>
      </c>
      <c r="K1126">
        <f t="shared" si="366"/>
        <v>2.3837259104669127E-2</v>
      </c>
      <c r="L1126" s="23"/>
      <c r="M1126" s="23"/>
      <c r="N1126" s="9"/>
    </row>
    <row r="1127" spans="1:18" x14ac:dyDescent="0.4">
      <c r="A1127">
        <v>31</v>
      </c>
      <c r="B1127" t="s">
        <v>22</v>
      </c>
      <c r="L1127" s="23" t="s">
        <v>227</v>
      </c>
      <c r="M1127" s="23" t="s">
        <v>228</v>
      </c>
      <c r="N1127" s="9" t="s">
        <v>231</v>
      </c>
    </row>
    <row r="1128" spans="1:18" x14ac:dyDescent="0.4">
      <c r="A1128">
        <v>32</v>
      </c>
      <c r="B1128" t="s">
        <v>170</v>
      </c>
      <c r="F1128">
        <v>704.65800000000002</v>
      </c>
      <c r="H1128">
        <f>E1128/F1128</f>
        <v>0</v>
      </c>
      <c r="I1128">
        <f>((H1128-$J$1096)/$I$1096)</f>
        <v>0.94308862618623512</v>
      </c>
      <c r="J1128">
        <f>(I1128-IF(I1104&gt;0,I1104,0))</f>
        <v>-5.2135570123861275E-3</v>
      </c>
      <c r="K1128">
        <f>J1128/R1111*1.1</f>
        <v>-5.2739679176243707E-3</v>
      </c>
      <c r="L1128">
        <f>AVERAGE(K1128:K1130)</f>
        <v>8.9168326576141849E-3</v>
      </c>
      <c r="M1128">
        <f>STDEV(K1129:K1130)</f>
        <v>3.008680851515308E-2</v>
      </c>
      <c r="N1128" t="str">
        <f>_xlfn.CONCAT(ROUND(L1128,1)," ± ",ROUND(M1128,1))</f>
        <v>0 ± 0</v>
      </c>
    </row>
    <row r="1129" spans="1:18" x14ac:dyDescent="0.4">
      <c r="A1129">
        <v>33</v>
      </c>
      <c r="B1129" t="s">
        <v>169</v>
      </c>
      <c r="F1129">
        <v>589.02499999999998</v>
      </c>
      <c r="H1129">
        <f t="shared" ref="H1129:H1133" si="369">E1129/F1129</f>
        <v>0</v>
      </c>
      <c r="I1129">
        <f t="shared" ref="I1129:I1133" si="370">((H1129-$J$1096)/$I$1096)</f>
        <v>0.94308862618623512</v>
      </c>
      <c r="J1129">
        <f>(I1129-IF(I1104&gt;0,I1104,0))</f>
        <v>-5.2135570123861275E-3</v>
      </c>
      <c r="K1129">
        <f>J1129/R1112*1.1</f>
        <v>-5.2623533800924393E-3</v>
      </c>
    </row>
    <row r="1130" spans="1:18" x14ac:dyDescent="0.4">
      <c r="A1130">
        <v>34</v>
      </c>
      <c r="B1130" t="s">
        <v>168</v>
      </c>
      <c r="D1130">
        <v>10.76</v>
      </c>
      <c r="E1130">
        <v>10.695</v>
      </c>
      <c r="F1130">
        <v>902.05399999999997</v>
      </c>
      <c r="G1130">
        <v>117</v>
      </c>
      <c r="H1130">
        <f t="shared" si="369"/>
        <v>1.1856274679786356E-2</v>
      </c>
      <c r="I1130">
        <f t="shared" si="370"/>
        <v>0.98401617663813157</v>
      </c>
      <c r="J1130">
        <f>(I1130-IF(I1104&gt;0,I1104,0))</f>
        <v>3.5713993439510316E-2</v>
      </c>
      <c r="K1130">
        <f>J1130/R1113*1.1</f>
        <v>3.7286819270559365E-2</v>
      </c>
      <c r="L1130" s="23" t="s">
        <v>227</v>
      </c>
      <c r="M1130" s="23" t="s">
        <v>228</v>
      </c>
      <c r="N1130" s="9" t="s">
        <v>231</v>
      </c>
    </row>
    <row r="1131" spans="1:18" x14ac:dyDescent="0.4">
      <c r="A1131">
        <v>35</v>
      </c>
      <c r="B1131" t="s">
        <v>167</v>
      </c>
      <c r="F1131">
        <v>786.16800000000001</v>
      </c>
      <c r="H1131">
        <f t="shared" si="369"/>
        <v>0</v>
      </c>
      <c r="I1131">
        <f t="shared" si="370"/>
        <v>0.94308862618623512</v>
      </c>
      <c r="J1131">
        <f>(I1131-IF(I1104&gt;0,I1104,0))</f>
        <v>-5.2135570123861275E-3</v>
      </c>
      <c r="K1131">
        <f t="shared" ref="K1131:K1133" si="371">J1131/R1114*1.1</f>
        <v>-5.1122416773263877E-3</v>
      </c>
      <c r="L1131">
        <f>AVERAGE(K1131:K1133)</f>
        <v>-4.956590187572856E-3</v>
      </c>
      <c r="M1131">
        <f>STDEV(K1131:K1133)</f>
        <v>1.6302752434263739E-4</v>
      </c>
      <c r="N1131" t="str">
        <f>_xlfn.CONCAT(ROUND(L1131,1)," ± ",ROUND(M1131,1))</f>
        <v>0 ± 0</v>
      </c>
    </row>
    <row r="1132" spans="1:18" x14ac:dyDescent="0.4">
      <c r="A1132">
        <v>36</v>
      </c>
      <c r="B1132" t="s">
        <v>166</v>
      </c>
      <c r="F1132">
        <v>847.95399999999995</v>
      </c>
      <c r="H1132">
        <f t="shared" si="369"/>
        <v>0</v>
      </c>
      <c r="I1132">
        <f t="shared" si="370"/>
        <v>0.94308862618623512</v>
      </c>
      <c r="J1132">
        <f>(I1132-IF(I1104&gt;0,I1104,0))</f>
        <v>-5.2135570123861275E-3</v>
      </c>
      <c r="K1132">
        <f t="shared" si="371"/>
        <v>-4.7870723819906022E-3</v>
      </c>
    </row>
    <row r="1133" spans="1:18" x14ac:dyDescent="0.4">
      <c r="A1133">
        <v>37</v>
      </c>
      <c r="B1133" t="s">
        <v>165</v>
      </c>
      <c r="F1133">
        <v>549.96600000000001</v>
      </c>
      <c r="H1133">
        <f t="shared" si="369"/>
        <v>0</v>
      </c>
      <c r="I1133">
        <f t="shared" si="370"/>
        <v>0.94308862618623512</v>
      </c>
      <c r="J1133">
        <f>(I1133-IF(I1104&gt;0,I1104,0))</f>
        <v>-5.2135570123861275E-3</v>
      </c>
      <c r="K1133">
        <f t="shared" si="371"/>
        <v>-4.9704565034015781E-3</v>
      </c>
      <c r="L1133" s="23"/>
      <c r="M1133" s="23"/>
      <c r="N1133" s="9"/>
    </row>
    <row r="1134" spans="1:18" x14ac:dyDescent="0.4">
      <c r="A1134">
        <v>38</v>
      </c>
      <c r="B1134" t="s">
        <v>22</v>
      </c>
      <c r="L1134" s="23" t="s">
        <v>227</v>
      </c>
      <c r="M1134" s="23" t="s">
        <v>228</v>
      </c>
      <c r="N1134" s="9" t="s">
        <v>231</v>
      </c>
    </row>
    <row r="1135" spans="1:18" x14ac:dyDescent="0.4">
      <c r="A1135">
        <v>39</v>
      </c>
      <c r="B1135" t="s">
        <v>164</v>
      </c>
      <c r="F1135">
        <v>896.226</v>
      </c>
      <c r="H1135">
        <f>E1135/F1135</f>
        <v>0</v>
      </c>
      <c r="I1135">
        <f>((H1135-$J$1096)/$I$1096)</f>
        <v>0.94308862618623512</v>
      </c>
      <c r="J1135">
        <f>(I1135-IF(I1104&gt;0,I1104,0))</f>
        <v>-5.2135570123861275E-3</v>
      </c>
      <c r="K1135">
        <f>J1135/R1117*1.1</f>
        <v>-5.1282417183445769E-3</v>
      </c>
      <c r="L1135">
        <f>AVERAGE(K1135:K1137)</f>
        <v>-5.2010798043979961E-3</v>
      </c>
      <c r="M1135">
        <f>STDEV(K1136:K1137)</f>
        <v>3.2239321440723364E-4</v>
      </c>
      <c r="N1135" t="str">
        <f>_xlfn.CONCAT(ROUND(L1135,1)," ± ",ROUND(M1135,1))</f>
        <v>0 ± 0</v>
      </c>
    </row>
    <row r="1136" spans="1:18" x14ac:dyDescent="0.4">
      <c r="A1136">
        <v>40</v>
      </c>
      <c r="B1136" t="s">
        <v>163</v>
      </c>
      <c r="F1136">
        <v>1005.7</v>
      </c>
      <c r="H1136">
        <f t="shared" ref="H1136:H1140" si="372">E1136/F1136</f>
        <v>0</v>
      </c>
      <c r="I1136">
        <f t="shared" ref="I1136:I1144" si="373">((H1136-$J$1096)/$I$1096)</f>
        <v>0.94308862618623512</v>
      </c>
      <c r="J1136">
        <f>(I1136-IF(I1104&gt;0,I1104,0))</f>
        <v>-5.2135570123861275E-3</v>
      </c>
      <c r="K1136">
        <f t="shared" ref="K1136:K1140" si="374">J1136/R1118*1.1</f>
        <v>-5.0095324193088226E-3</v>
      </c>
    </row>
    <row r="1137" spans="1:18" x14ac:dyDescent="0.4">
      <c r="A1137">
        <v>41</v>
      </c>
      <c r="B1137" t="s">
        <v>162</v>
      </c>
      <c r="F1137">
        <v>1040.1610000000001</v>
      </c>
      <c r="H1137">
        <f t="shared" si="372"/>
        <v>0</v>
      </c>
      <c r="I1137">
        <f t="shared" si="373"/>
        <v>0.94308862618623512</v>
      </c>
      <c r="J1137">
        <f>(I1137-IF(I1104&gt;0,I1104,0))</f>
        <v>-5.2135570123861275E-3</v>
      </c>
      <c r="K1137">
        <f t="shared" si="374"/>
        <v>-5.4654652755405896E-3</v>
      </c>
      <c r="L1137" s="23" t="s">
        <v>227</v>
      </c>
      <c r="M1137" s="23" t="s">
        <v>228</v>
      </c>
      <c r="N1137" s="9" t="s">
        <v>231</v>
      </c>
    </row>
    <row r="1138" spans="1:18" x14ac:dyDescent="0.4">
      <c r="A1138">
        <v>42</v>
      </c>
      <c r="B1138" t="s">
        <v>161</v>
      </c>
      <c r="F1138">
        <v>1196.547</v>
      </c>
      <c r="H1138">
        <f t="shared" si="372"/>
        <v>0</v>
      </c>
      <c r="I1138">
        <f t="shared" si="373"/>
        <v>0.94308862618623512</v>
      </c>
      <c r="J1138">
        <f>(I1138-IF(I1104&gt;0,I1104,0))</f>
        <v>-5.2135570123861275E-3</v>
      </c>
      <c r="K1138">
        <f t="shared" si="374"/>
        <v>-5.3577286188571938E-3</v>
      </c>
      <c r="L1138">
        <f>AVERAGE(K1138:K1140)</f>
        <v>-5.3084898561895875E-3</v>
      </c>
      <c r="M1138">
        <f>STDEV(K1138:K1140)</f>
        <v>3.3798832077354933E-4</v>
      </c>
      <c r="N1138" t="str">
        <f>_xlfn.CONCAT(ROUND(L1138,1)," ± ",ROUND(M1138,1))</f>
        <v>0 ± 0</v>
      </c>
    </row>
    <row r="1139" spans="1:18" x14ac:dyDescent="0.4">
      <c r="A1139">
        <v>43</v>
      </c>
      <c r="B1139" t="s">
        <v>160</v>
      </c>
      <c r="F1139">
        <v>1065.462</v>
      </c>
      <c r="H1139">
        <f t="shared" si="372"/>
        <v>0</v>
      </c>
      <c r="I1139">
        <f t="shared" si="373"/>
        <v>0.94308862618623512</v>
      </c>
      <c r="J1139">
        <f>(I1139-IF(I1104&gt;0,I1104,0))</f>
        <v>-5.2135570123861275E-3</v>
      </c>
      <c r="K1139">
        <f t="shared" si="374"/>
        <v>-4.9485828920741576E-3</v>
      </c>
    </row>
    <row r="1140" spans="1:18" x14ac:dyDescent="0.4">
      <c r="A1140">
        <v>44</v>
      </c>
      <c r="B1140" t="s">
        <v>159</v>
      </c>
      <c r="F1140">
        <v>841.40099999999995</v>
      </c>
      <c r="H1140">
        <f t="shared" si="372"/>
        <v>0</v>
      </c>
      <c r="I1140">
        <f t="shared" si="373"/>
        <v>0.94308862618623512</v>
      </c>
      <c r="J1140">
        <f>(I1140-IF(I1104&gt;0,I1104,0))</f>
        <v>-5.2135570123861275E-3</v>
      </c>
      <c r="K1140">
        <f t="shared" si="374"/>
        <v>-5.6191580576374104E-3</v>
      </c>
      <c r="L1140" s="23"/>
      <c r="M1140" s="23"/>
      <c r="N1140" s="9"/>
    </row>
    <row r="1141" spans="1:18" x14ac:dyDescent="0.4">
      <c r="A1141">
        <v>45</v>
      </c>
      <c r="B1141" t="s">
        <v>22</v>
      </c>
      <c r="D1141">
        <v>10.81</v>
      </c>
      <c r="E1141">
        <v>0.753</v>
      </c>
      <c r="G1141">
        <v>8</v>
      </c>
      <c r="L1141" s="23" t="s">
        <v>227</v>
      </c>
      <c r="M1141" s="23" t="s">
        <v>228</v>
      </c>
      <c r="N1141" s="9" t="s">
        <v>231</v>
      </c>
    </row>
    <row r="1142" spans="1:18" x14ac:dyDescent="0.4">
      <c r="A1142">
        <v>46</v>
      </c>
      <c r="B1142" t="s">
        <v>158</v>
      </c>
      <c r="F1142">
        <v>1044.2239999999999</v>
      </c>
      <c r="H1142">
        <f t="shared" ref="H1142:H1144" si="375">E1142/F1142</f>
        <v>0</v>
      </c>
      <c r="I1142">
        <f t="shared" si="373"/>
        <v>0.94308862618623512</v>
      </c>
      <c r="J1142">
        <f>(I1142-IF(I1104&gt;0,I1104,0))</f>
        <v>-5.2135570123861275E-3</v>
      </c>
      <c r="K1142">
        <f>J1142/R1123*1.1</f>
        <v>-5.080089213946975E-3</v>
      </c>
      <c r="L1142">
        <f>AVERAGE(K1142:K1144)</f>
        <v>1.6576885502724081E-2</v>
      </c>
      <c r="M1142">
        <f>STDEV(K1143:K1144)</f>
        <v>4.5543988340691594E-2</v>
      </c>
      <c r="N1142" t="str">
        <f>_xlfn.CONCAT(ROUND(L1142,1)," ± ",ROUND(M1142,1))</f>
        <v>0 ± 0</v>
      </c>
    </row>
    <row r="1143" spans="1:18" x14ac:dyDescent="0.4">
      <c r="A1143">
        <v>47</v>
      </c>
      <c r="B1143" t="s">
        <v>157</v>
      </c>
      <c r="F1143">
        <v>517.77599999999995</v>
      </c>
      <c r="H1143">
        <f t="shared" si="375"/>
        <v>0</v>
      </c>
      <c r="I1143">
        <f t="shared" si="373"/>
        <v>0.94308862618623512</v>
      </c>
      <c r="J1143">
        <f>(I1143-IF(I1104&gt;0,I1104,0))</f>
        <v>-5.2135570123861275E-3</v>
      </c>
      <c r="K1143">
        <f t="shared" ref="K1143:K1144" si="376">J1143/R1124*1.1</f>
        <v>-4.7990901369244689E-3</v>
      </c>
    </row>
    <row r="1144" spans="1:18" x14ac:dyDescent="0.4">
      <c r="A1144">
        <v>48</v>
      </c>
      <c r="B1144" t="s">
        <v>156</v>
      </c>
      <c r="D1144">
        <v>10.84</v>
      </c>
      <c r="E1144">
        <v>14.124000000000001</v>
      </c>
      <c r="F1144">
        <v>709.654</v>
      </c>
      <c r="G1144">
        <v>142</v>
      </c>
      <c r="H1144">
        <f t="shared" si="375"/>
        <v>1.9902656787673993E-2</v>
      </c>
      <c r="I1144">
        <f t="shared" si="373"/>
        <v>1.01179207746449</v>
      </c>
      <c r="J1144">
        <f>(I1144-IF(I1104&gt;0,I1104,0))</f>
        <v>6.3489894265868707E-2</v>
      </c>
      <c r="K1144">
        <f t="shared" si="376"/>
        <v>5.960983585904369E-2</v>
      </c>
      <c r="L1144" s="23"/>
      <c r="M1144" s="23"/>
      <c r="N1144" s="9"/>
    </row>
    <row r="1146" spans="1:18" x14ac:dyDescent="0.4">
      <c r="A1146" t="s">
        <v>77</v>
      </c>
    </row>
    <row r="1147" spans="1:18" x14ac:dyDescent="0.4">
      <c r="I1147" t="s">
        <v>216</v>
      </c>
      <c r="Q1147" t="s">
        <v>191</v>
      </c>
      <c r="R1147" t="s">
        <v>192</v>
      </c>
    </row>
    <row r="1148" spans="1:18" x14ac:dyDescent="0.4">
      <c r="B1148" t="s">
        <v>3</v>
      </c>
      <c r="C1148" t="s">
        <v>4</v>
      </c>
      <c r="D1148" t="s">
        <v>5</v>
      </c>
      <c r="E1148" t="s">
        <v>6</v>
      </c>
      <c r="F1148" t="s">
        <v>7</v>
      </c>
      <c r="G1148" t="s">
        <v>8</v>
      </c>
      <c r="H1148" t="s">
        <v>217</v>
      </c>
      <c r="I1148" cm="1">
        <f t="array" ref="I1148:J1152">LINEST(H1151:H1155,C1151:C1155,1,1)</f>
        <v>0.15948371584800355</v>
      </c>
      <c r="J1148">
        <v>7.4876937821753087E-2</v>
      </c>
      <c r="L1148" s="20" t="s">
        <v>218</v>
      </c>
      <c r="Q1148" t="s">
        <v>27</v>
      </c>
      <c r="R1148">
        <v>1.0846</v>
      </c>
    </row>
    <row r="1149" spans="1:18" x14ac:dyDescent="0.4">
      <c r="A1149">
        <v>1</v>
      </c>
      <c r="B1149" t="s">
        <v>12</v>
      </c>
      <c r="C1149">
        <v>0</v>
      </c>
      <c r="D1149">
        <v>11.99</v>
      </c>
      <c r="E1149">
        <v>424.56599999999997</v>
      </c>
      <c r="F1149">
        <v>7374.8869999999997</v>
      </c>
      <c r="G1149">
        <v>2.6989999999999998</v>
      </c>
      <c r="H1149">
        <f>E1149/F1149</f>
        <v>5.7569153262958465E-2</v>
      </c>
      <c r="I1149">
        <v>4.8959087798429498E-3</v>
      </c>
      <c r="J1149">
        <v>2.4593841331606352E-2</v>
      </c>
      <c r="K1149" t="s">
        <v>219</v>
      </c>
      <c r="L1149" s="21">
        <f>IF(G1150&gt;3,C1150,IF(G1151&gt;3,C1151,IF(G1152&gt;3,C1152,IF(G1153&gt;3,C1153,C1154))))</f>
        <v>0.02</v>
      </c>
      <c r="Q1149" t="s">
        <v>28</v>
      </c>
      <c r="R1149">
        <v>1.0726</v>
      </c>
    </row>
    <row r="1150" spans="1:18" x14ac:dyDescent="0.4">
      <c r="A1150">
        <v>2</v>
      </c>
      <c r="B1150" t="s">
        <v>14</v>
      </c>
      <c r="C1150">
        <v>0.02</v>
      </c>
      <c r="D1150">
        <v>11.92</v>
      </c>
      <c r="E1150">
        <v>760.22</v>
      </c>
      <c r="F1150">
        <v>6169.0540000000001</v>
      </c>
      <c r="G1150">
        <v>19.22</v>
      </c>
      <c r="H1150">
        <f t="shared" ref="H1150:H1156" si="377">E1150/F1150</f>
        <v>0.12323121178709086</v>
      </c>
      <c r="I1150">
        <v>0.99718077916189263</v>
      </c>
      <c r="J1150">
        <v>4.1462306518337398E-2</v>
      </c>
      <c r="K1150" t="s">
        <v>220</v>
      </c>
      <c r="L1150" s="22">
        <f>IF(G1150&gt;10,C1150,IF(G1151&gt;10,C1151,IF(G1152&gt;10,C1152,IF(G1153&gt;10,C1153,C1154))))</f>
        <v>0.02</v>
      </c>
      <c r="Q1150" t="s">
        <v>29</v>
      </c>
      <c r="R1150">
        <v>1.1534</v>
      </c>
    </row>
    <row r="1151" spans="1:18" x14ac:dyDescent="0.4">
      <c r="A1151">
        <v>3</v>
      </c>
      <c r="B1151" t="s">
        <v>15</v>
      </c>
      <c r="C1151">
        <v>0.1</v>
      </c>
      <c r="D1151">
        <v>11.94</v>
      </c>
      <c r="E1151">
        <v>462.53399999999999</v>
      </c>
      <c r="F1151">
        <v>6270.085</v>
      </c>
      <c r="G1151">
        <v>16.228999999999999</v>
      </c>
      <c r="H1151">
        <f t="shared" si="377"/>
        <v>7.3768377940649929E-2</v>
      </c>
      <c r="I1151">
        <v>1061.123803090961</v>
      </c>
      <c r="J1151">
        <v>3</v>
      </c>
      <c r="Q1151" t="s">
        <v>182</v>
      </c>
      <c r="R1151">
        <v>1.0266999999999999</v>
      </c>
    </row>
    <row r="1152" spans="1:18" x14ac:dyDescent="0.4">
      <c r="A1152">
        <v>4</v>
      </c>
      <c r="B1152" t="s">
        <v>17</v>
      </c>
      <c r="C1152">
        <v>0.4</v>
      </c>
      <c r="D1152">
        <v>11.93</v>
      </c>
      <c r="E1152">
        <v>607.22299999999996</v>
      </c>
      <c r="F1152">
        <v>5073.5969999999998</v>
      </c>
      <c r="G1152">
        <v>7.6890000000000001</v>
      </c>
      <c r="H1152">
        <f t="shared" si="377"/>
        <v>0.1196829389484423</v>
      </c>
      <c r="I1152">
        <v>1.8242021891156535</v>
      </c>
      <c r="J1152">
        <v>5.157368585461692E-3</v>
      </c>
      <c r="Q1152" t="s">
        <v>181</v>
      </c>
      <c r="R1152">
        <v>1.1480999999999999</v>
      </c>
    </row>
    <row r="1153" spans="1:18" x14ac:dyDescent="0.4">
      <c r="A1153">
        <v>5</v>
      </c>
      <c r="B1153" t="s">
        <v>18</v>
      </c>
      <c r="C1153">
        <v>1</v>
      </c>
      <c r="D1153">
        <v>11.93</v>
      </c>
      <c r="E1153">
        <v>1346.038</v>
      </c>
      <c r="F1153">
        <v>5607.0349999999999</v>
      </c>
      <c r="G1153">
        <v>22.849</v>
      </c>
      <c r="H1153">
        <f t="shared" si="377"/>
        <v>0.24006235024393463</v>
      </c>
      <c r="Q1153" t="s">
        <v>180</v>
      </c>
      <c r="R1153">
        <v>1.0402</v>
      </c>
    </row>
    <row r="1154" spans="1:18" x14ac:dyDescent="0.4">
      <c r="A1154">
        <v>6</v>
      </c>
      <c r="B1154" t="s">
        <v>19</v>
      </c>
      <c r="C1154">
        <v>5</v>
      </c>
      <c r="D1154">
        <v>11.83</v>
      </c>
      <c r="E1154">
        <v>3905.5859999999998</v>
      </c>
      <c r="F1154">
        <v>4189.3689999999997</v>
      </c>
      <c r="G1154">
        <v>39.027999999999999</v>
      </c>
      <c r="H1154">
        <f t="shared" si="377"/>
        <v>0.93226115913876295</v>
      </c>
      <c r="Q1154" t="s">
        <v>179</v>
      </c>
      <c r="R1154">
        <v>1.127</v>
      </c>
    </row>
    <row r="1155" spans="1:18" x14ac:dyDescent="0.4">
      <c r="A1155">
        <v>7</v>
      </c>
      <c r="B1155" t="s">
        <v>20</v>
      </c>
      <c r="C1155">
        <v>10</v>
      </c>
      <c r="D1155">
        <v>11.86</v>
      </c>
      <c r="E1155">
        <v>6424.06</v>
      </c>
      <c r="F1155">
        <v>3916.8919999999998</v>
      </c>
      <c r="G1155">
        <v>61.883000000000003</v>
      </c>
      <c r="H1155">
        <f t="shared" si="377"/>
        <v>1.6400911743290345</v>
      </c>
      <c r="I1155" s="23" t="s">
        <v>221</v>
      </c>
      <c r="J1155" s="23" t="s">
        <v>222</v>
      </c>
      <c r="K1155" s="9" t="s">
        <v>194</v>
      </c>
      <c r="O1155" s="24" t="s">
        <v>223</v>
      </c>
      <c r="Q1155" t="s">
        <v>178</v>
      </c>
      <c r="R1155">
        <v>1.1153999999999999</v>
      </c>
    </row>
    <row r="1156" spans="1:18" x14ac:dyDescent="0.4">
      <c r="A1156">
        <v>8</v>
      </c>
      <c r="B1156" t="s">
        <v>21</v>
      </c>
      <c r="C1156">
        <v>20</v>
      </c>
      <c r="D1156">
        <v>11.89</v>
      </c>
      <c r="E1156">
        <v>10955.967000000001</v>
      </c>
      <c r="F1156">
        <v>4672.8990000000003</v>
      </c>
      <c r="G1156">
        <v>207.54300000000001</v>
      </c>
      <c r="H1156">
        <f t="shared" si="377"/>
        <v>2.3445760329936514</v>
      </c>
      <c r="I1156">
        <f>AVERAGE(I1159:I1161)</f>
        <v>3.2741296249969252</v>
      </c>
      <c r="J1156">
        <v>11</v>
      </c>
      <c r="Q1156" t="s">
        <v>177</v>
      </c>
      <c r="R1156">
        <v>1.1711</v>
      </c>
    </row>
    <row r="1157" spans="1:18" x14ac:dyDescent="0.4">
      <c r="A1157">
        <v>9</v>
      </c>
      <c r="B1157" t="s">
        <v>22</v>
      </c>
      <c r="D1157">
        <v>11.91</v>
      </c>
      <c r="E1157">
        <v>563.26099999999997</v>
      </c>
      <c r="G1157">
        <v>8.5579999999999998</v>
      </c>
      <c r="I1157" s="23" t="s">
        <v>224</v>
      </c>
      <c r="J1157" s="9" t="s">
        <v>225</v>
      </c>
      <c r="K1157" s="9" t="s">
        <v>226</v>
      </c>
      <c r="Q1157" t="s">
        <v>176</v>
      </c>
      <c r="R1157">
        <v>1.0931999999999999</v>
      </c>
    </row>
    <row r="1158" spans="1:18" x14ac:dyDescent="0.4">
      <c r="A1158">
        <v>10</v>
      </c>
      <c r="B1158" t="s">
        <v>22</v>
      </c>
      <c r="D1158">
        <v>11.92</v>
      </c>
      <c r="E1158">
        <v>514.64700000000005</v>
      </c>
      <c r="G1158">
        <v>11.228999999999999</v>
      </c>
      <c r="L1158" s="23" t="s">
        <v>227</v>
      </c>
      <c r="M1158" s="23" t="s">
        <v>228</v>
      </c>
      <c r="N1158" s="9" t="s">
        <v>231</v>
      </c>
      <c r="O1158" s="9"/>
      <c r="P1158" s="9"/>
      <c r="Q1158" t="s">
        <v>175</v>
      </c>
      <c r="R1158">
        <v>1.1499999999999999</v>
      </c>
    </row>
    <row r="1159" spans="1:18" x14ac:dyDescent="0.4">
      <c r="A1159">
        <v>11</v>
      </c>
      <c r="B1159" t="s">
        <v>24</v>
      </c>
      <c r="D1159">
        <v>11.93</v>
      </c>
      <c r="E1159">
        <v>1770.076</v>
      </c>
      <c r="F1159">
        <v>1803.3610000000001</v>
      </c>
      <c r="G1159">
        <v>28.448</v>
      </c>
      <c r="H1159">
        <f>E1159/F1159</f>
        <v>0.98154279703287362</v>
      </c>
      <c r="I1159">
        <f>((H1159-$J$1148)/$I$1148)</f>
        <v>5.6850058602548561</v>
      </c>
      <c r="J1159">
        <f>(I1159-IF(I1156&gt;0,I1156,0))</f>
        <v>2.4108762352579309</v>
      </c>
      <c r="K1159">
        <f>J1159*1.1</f>
        <v>2.6519638587837244</v>
      </c>
      <c r="L1159">
        <f>AVERAGE(K1159:K1161)</f>
        <v>0</v>
      </c>
      <c r="M1159">
        <f>STDEV(K1160:K1161)</f>
        <v>0.36007452497709708</v>
      </c>
      <c r="N1159" t="str">
        <f>_xlfn.CONCAT(ROUND(L1159,1)," ± ",ROUND(M1159,1))</f>
        <v>0 ± 0.4</v>
      </c>
      <c r="Q1159" t="s">
        <v>174</v>
      </c>
      <c r="R1159">
        <v>1.0482</v>
      </c>
    </row>
    <row r="1160" spans="1:18" x14ac:dyDescent="0.4">
      <c r="A1160">
        <v>12</v>
      </c>
      <c r="B1160" t="s">
        <v>25</v>
      </c>
      <c r="D1160">
        <v>11.95</v>
      </c>
      <c r="E1160">
        <v>699.16099999999994</v>
      </c>
      <c r="F1160">
        <v>1582.835</v>
      </c>
      <c r="G1160">
        <v>6.5190000000000001</v>
      </c>
      <c r="H1160">
        <f t="shared" ref="H1160:H1164" si="378">E1160/F1160</f>
        <v>0.44171439221397046</v>
      </c>
      <c r="I1160">
        <f t="shared" ref="I1160:I1164" si="379">((H1160-$J$1148)/$I$1148)</f>
        <v>2.3001561785896243</v>
      </c>
      <c r="J1160">
        <f>(I1160-IF(I1156&gt;0,I1156,0))</f>
        <v>-0.97397344640730088</v>
      </c>
      <c r="K1160">
        <f>J1160*1.1</f>
        <v>-1.071370791048031</v>
      </c>
      <c r="Q1160" t="s">
        <v>173</v>
      </c>
      <c r="R1160">
        <v>1.1053999999999999</v>
      </c>
    </row>
    <row r="1161" spans="1:18" x14ac:dyDescent="0.4">
      <c r="A1161">
        <v>13</v>
      </c>
      <c r="B1161" t="s">
        <v>26</v>
      </c>
      <c r="D1161">
        <v>11.96</v>
      </c>
      <c r="E1161">
        <v>615.03700000000003</v>
      </c>
      <c r="F1161">
        <v>1671.82</v>
      </c>
      <c r="G1161">
        <v>12.218</v>
      </c>
      <c r="H1161">
        <f t="shared" si="378"/>
        <v>0.36788470050603539</v>
      </c>
      <c r="I1161">
        <f t="shared" si="379"/>
        <v>1.8372268361462951</v>
      </c>
      <c r="J1161">
        <f>(I1161-IF(I1156&gt;0,I1156,0))</f>
        <v>-1.4369027888506301</v>
      </c>
      <c r="K1161" s="30">
        <f>J1161*1.1</f>
        <v>-1.5805930677356932</v>
      </c>
      <c r="L1161" s="23" t="s">
        <v>227</v>
      </c>
      <c r="M1161" s="23" t="s">
        <v>228</v>
      </c>
      <c r="N1161" s="9" t="s">
        <v>229</v>
      </c>
      <c r="O1161" s="9" t="s">
        <v>230</v>
      </c>
      <c r="P1161" s="9" t="s">
        <v>231</v>
      </c>
      <c r="Q1161" t="s">
        <v>172</v>
      </c>
      <c r="R1161" s="10">
        <v>1.0463</v>
      </c>
    </row>
    <row r="1162" spans="1:18" x14ac:dyDescent="0.4">
      <c r="A1162">
        <v>14</v>
      </c>
      <c r="B1162" t="s">
        <v>27</v>
      </c>
      <c r="D1162">
        <v>11.96</v>
      </c>
      <c r="E1162">
        <v>2910.3760000000002</v>
      </c>
      <c r="F1162">
        <v>1602.5260000000001</v>
      </c>
      <c r="G1162">
        <v>37.134999999999998</v>
      </c>
      <c r="H1162">
        <f t="shared" si="378"/>
        <v>1.8161178040169084</v>
      </c>
      <c r="I1162">
        <f t="shared" si="379"/>
        <v>10.917985306127745</v>
      </c>
      <c r="J1162">
        <f>(I1162-IF(I1156&gt;0,I1156,0))</f>
        <v>7.6438556811308196</v>
      </c>
      <c r="K1162">
        <f>J1162/R1148*1.1</f>
        <v>7.7523891289359232</v>
      </c>
      <c r="L1162" s="30">
        <f>AVERAGE(K1162:K1164)</f>
        <v>14.846117431286467</v>
      </c>
      <c r="M1162" s="30">
        <f>STDEV(K1162:K1164)</f>
        <v>9.3111142845201673</v>
      </c>
      <c r="N1162" s="31">
        <f>L1162/J1156*100</f>
        <v>134.96470392078606</v>
      </c>
      <c r="O1162">
        <f>M1162/J1159*100</f>
        <v>386.21286934391327</v>
      </c>
      <c r="P1162" t="str">
        <f>_xlfn.CONCAT(ROUND(N1162,1)," ± ",ROUND(O1162,1))</f>
        <v>135 ± 386.2</v>
      </c>
      <c r="Q1162" t="s">
        <v>171</v>
      </c>
      <c r="R1162">
        <v>1.1154999999999999</v>
      </c>
    </row>
    <row r="1163" spans="1:18" x14ac:dyDescent="0.4">
      <c r="A1163">
        <v>15</v>
      </c>
      <c r="B1163" t="s">
        <v>28</v>
      </c>
      <c r="D1163">
        <v>11.98</v>
      </c>
      <c r="E1163">
        <v>3631.172</v>
      </c>
      <c r="F1163">
        <v>1532.6120000000001</v>
      </c>
      <c r="G1163">
        <v>39.631</v>
      </c>
      <c r="H1163">
        <f t="shared" si="378"/>
        <v>2.3692702393038809</v>
      </c>
      <c r="I1163">
        <f t="shared" si="379"/>
        <v>14.386379758475192</v>
      </c>
      <c r="J1163">
        <f>(I1163-IF(I1156&gt;0,I1156,0))</f>
        <v>11.112250133478266</v>
      </c>
      <c r="K1163">
        <f>J1163/R1149*1.1</f>
        <v>11.396117049064044</v>
      </c>
      <c r="Q1163" t="s">
        <v>170</v>
      </c>
      <c r="R1163">
        <v>1.0873999999999999</v>
      </c>
    </row>
    <row r="1164" spans="1:18" x14ac:dyDescent="0.4">
      <c r="A1164">
        <v>16</v>
      </c>
      <c r="B1164" t="s">
        <v>29</v>
      </c>
      <c r="D1164">
        <v>11.98</v>
      </c>
      <c r="E1164">
        <v>6254.1149999999998</v>
      </c>
      <c r="F1164">
        <v>1291.402</v>
      </c>
      <c r="G1164">
        <v>131.125</v>
      </c>
      <c r="H1164">
        <f t="shared" si="378"/>
        <v>4.8428878072048827</v>
      </c>
      <c r="I1164">
        <f t="shared" si="379"/>
        <v>29.896537361389903</v>
      </c>
      <c r="J1164">
        <f>(I1164-IF(I1156&gt;0,I1156,0))</f>
        <v>26.622407736392979</v>
      </c>
      <c r="K1164" s="30">
        <f>J1164/R1150*1.1</f>
        <v>25.389846115859442</v>
      </c>
      <c r="Q1164" t="s">
        <v>169</v>
      </c>
      <c r="R1164">
        <v>1.0898000000000001</v>
      </c>
    </row>
    <row r="1165" spans="1:18" x14ac:dyDescent="0.4">
      <c r="A1165">
        <v>17</v>
      </c>
      <c r="B1165" t="s">
        <v>22</v>
      </c>
      <c r="L1165" s="23" t="s">
        <v>227</v>
      </c>
      <c r="M1165" s="23" t="s">
        <v>228</v>
      </c>
      <c r="N1165" s="9" t="s">
        <v>231</v>
      </c>
      <c r="Q1165" t="s">
        <v>168</v>
      </c>
      <c r="R1165">
        <v>1.0536000000000001</v>
      </c>
    </row>
    <row r="1166" spans="1:18" x14ac:dyDescent="0.4">
      <c r="A1166">
        <v>18</v>
      </c>
      <c r="B1166" t="s">
        <v>182</v>
      </c>
      <c r="D1166">
        <v>12</v>
      </c>
      <c r="E1166">
        <v>1016.779</v>
      </c>
      <c r="F1166">
        <v>2173.0659999999998</v>
      </c>
      <c r="G1166">
        <v>30.513999999999999</v>
      </c>
      <c r="H1166">
        <f>E1166/F1166</f>
        <v>0.46790065281036108</v>
      </c>
      <c r="I1166">
        <f>((H1166-$J$1148)/$I$1148)</f>
        <v>2.4643501243925146</v>
      </c>
      <c r="J1166">
        <f>(I1166-IF(I1156&gt;0,I1156,0))</f>
        <v>-0.80977950060441062</v>
      </c>
      <c r="K1166">
        <f t="shared" ref="K1166:K1171" si="380">J1166/R1151*1.1</f>
        <v>-0.86759272490976125</v>
      </c>
      <c r="L1166">
        <f>AVERAGE(K1166:K1168)</f>
        <v>1.3612586519411005</v>
      </c>
      <c r="M1166">
        <f>STDEV(K1167:K1168)</f>
        <v>0.41491131039949952</v>
      </c>
      <c r="N1166" t="str">
        <f>_xlfn.CONCAT(ROUND(L1166,1)," ± ",ROUND(M1166,1))</f>
        <v>1.4 ± 0.4</v>
      </c>
      <c r="Q1166" t="s">
        <v>167</v>
      </c>
      <c r="R1166" s="10">
        <v>1.1217999999999999</v>
      </c>
    </row>
    <row r="1167" spans="1:18" x14ac:dyDescent="0.4">
      <c r="A1167">
        <v>19</v>
      </c>
      <c r="B1167" t="s">
        <v>181</v>
      </c>
      <c r="D1167">
        <v>11.99</v>
      </c>
      <c r="E1167">
        <v>2142.6680000000001</v>
      </c>
      <c r="F1167">
        <v>2231.232</v>
      </c>
      <c r="G1167">
        <v>27.55</v>
      </c>
      <c r="H1167">
        <f t="shared" ref="H1167:H1171" si="381">E1167/F1167</f>
        <v>0.9603071307690102</v>
      </c>
      <c r="I1167">
        <f t="shared" ref="I1167:I1171" si="382">((H1167-$J$1148)/$I$1148)</f>
        <v>5.5518532926027326</v>
      </c>
      <c r="J1167">
        <f>(I1167-IF(I1156&gt;0,I1156,0))</f>
        <v>2.2777236676058075</v>
      </c>
      <c r="K1167">
        <f t="shared" si="380"/>
        <v>2.1822977391920464</v>
      </c>
      <c r="Q1167" t="s">
        <v>166</v>
      </c>
      <c r="R1167">
        <v>1.198</v>
      </c>
    </row>
    <row r="1168" spans="1:18" x14ac:dyDescent="0.4">
      <c r="A1168">
        <v>20</v>
      </c>
      <c r="B1168" t="s">
        <v>180</v>
      </c>
      <c r="D1168">
        <v>11.99</v>
      </c>
      <c r="E1168">
        <v>2297.9409999999998</v>
      </c>
      <c r="F1168">
        <v>2264.7379999999998</v>
      </c>
      <c r="G1168">
        <v>160.59700000000001</v>
      </c>
      <c r="H1168">
        <f t="shared" si="381"/>
        <v>1.0146608570174562</v>
      </c>
      <c r="I1168">
        <f t="shared" si="382"/>
        <v>5.8926638008068934</v>
      </c>
      <c r="J1168">
        <f>(I1168-IF(I1156&gt;0,I1156,0))</f>
        <v>2.6185341758099683</v>
      </c>
      <c r="K1168">
        <f t="shared" si="380"/>
        <v>2.7690709415410164</v>
      </c>
      <c r="L1168" s="23" t="s">
        <v>227</v>
      </c>
      <c r="M1168" s="23" t="s">
        <v>228</v>
      </c>
      <c r="N1168" s="9" t="s">
        <v>231</v>
      </c>
      <c r="Q1168" t="s">
        <v>165</v>
      </c>
      <c r="R1168">
        <v>1.1537999999999999</v>
      </c>
    </row>
    <row r="1169" spans="1:18" x14ac:dyDescent="0.4">
      <c r="A1169">
        <v>21</v>
      </c>
      <c r="B1169" t="s">
        <v>179</v>
      </c>
      <c r="D1169">
        <v>12.01</v>
      </c>
      <c r="E1169">
        <v>14661.41</v>
      </c>
      <c r="F1169">
        <v>2546.569</v>
      </c>
      <c r="G1169">
        <v>315.54700000000003</v>
      </c>
      <c r="H1169">
        <f t="shared" si="381"/>
        <v>5.757318965243039</v>
      </c>
      <c r="I1169">
        <f t="shared" si="382"/>
        <v>35.630233451777322</v>
      </c>
      <c r="J1169">
        <f>(I1169-IF(I1156&gt;0,I1156,0))</f>
        <v>32.356103826780398</v>
      </c>
      <c r="K1169">
        <f t="shared" si="380"/>
        <v>31.580935412119292</v>
      </c>
      <c r="L1169">
        <f>AVERAGE(K1169:K1171)</f>
        <v>11.09291786539525</v>
      </c>
      <c r="M1169">
        <f>STDEV(K1169:K1171)</f>
        <v>17.793370311764978</v>
      </c>
      <c r="N1169" t="str">
        <f>_xlfn.CONCAT(ROUND(L1169,1)," ± ",ROUND(M1169,1))</f>
        <v>11.1 ± 17.8</v>
      </c>
      <c r="Q1169" t="s">
        <v>164</v>
      </c>
      <c r="R1169">
        <v>1.1183000000000001</v>
      </c>
    </row>
    <row r="1170" spans="1:18" x14ac:dyDescent="0.4">
      <c r="A1170">
        <v>22</v>
      </c>
      <c r="B1170" t="s">
        <v>178</v>
      </c>
      <c r="D1170">
        <v>11.99</v>
      </c>
      <c r="E1170">
        <v>1861.8869999999999</v>
      </c>
      <c r="F1170">
        <v>1959.0930000000001</v>
      </c>
      <c r="G1170">
        <v>27.692</v>
      </c>
      <c r="H1170">
        <f t="shared" si="381"/>
        <v>0.95038214112346886</v>
      </c>
      <c r="I1170">
        <f t="shared" si="382"/>
        <v>5.4896212986165853</v>
      </c>
      <c r="J1170">
        <f>(I1170-IF(I1156&gt;0,I1156,0))</f>
        <v>2.2154916736196602</v>
      </c>
      <c r="K1170">
        <f t="shared" si="380"/>
        <v>2.1849030311830968</v>
      </c>
      <c r="Q1170" t="s">
        <v>163</v>
      </c>
      <c r="R1170">
        <v>1.1448</v>
      </c>
    </row>
    <row r="1171" spans="1:18" x14ac:dyDescent="0.4">
      <c r="A1171">
        <v>23</v>
      </c>
      <c r="B1171" t="s">
        <v>177</v>
      </c>
      <c r="D1171">
        <v>12.04</v>
      </c>
      <c r="E1171">
        <v>1009.192</v>
      </c>
      <c r="F1171">
        <v>1962.095</v>
      </c>
      <c r="G1171">
        <v>18.100000000000001</v>
      </c>
      <c r="H1171">
        <f t="shared" si="381"/>
        <v>0.51434410668188846</v>
      </c>
      <c r="I1171">
        <f t="shared" si="382"/>
        <v>2.7555613845802971</v>
      </c>
      <c r="J1171">
        <f>(I1171-IF(I1156&gt;0,I1156,0))</f>
        <v>-0.51856824041662808</v>
      </c>
      <c r="K1171">
        <f t="shared" si="380"/>
        <v>-0.48708484711663474</v>
      </c>
      <c r="L1171" s="23"/>
      <c r="M1171" s="23"/>
      <c r="N1171" s="9"/>
      <c r="Q1171" t="s">
        <v>162</v>
      </c>
      <c r="R1171">
        <v>1.0492999999999999</v>
      </c>
    </row>
    <row r="1172" spans="1:18" x14ac:dyDescent="0.4">
      <c r="A1172">
        <v>24</v>
      </c>
      <c r="B1172" t="s">
        <v>22</v>
      </c>
      <c r="L1172" s="23" t="s">
        <v>227</v>
      </c>
      <c r="M1172" s="23" t="s">
        <v>228</v>
      </c>
      <c r="N1172" s="9" t="s">
        <v>231</v>
      </c>
      <c r="Q1172" t="s">
        <v>161</v>
      </c>
      <c r="R1172">
        <v>1.0704</v>
      </c>
    </row>
    <row r="1173" spans="1:18" x14ac:dyDescent="0.4">
      <c r="A1173">
        <v>25</v>
      </c>
      <c r="B1173" t="s">
        <v>176</v>
      </c>
      <c r="D1173">
        <v>12.04</v>
      </c>
      <c r="E1173">
        <v>981.524</v>
      </c>
      <c r="F1173">
        <v>1890.6790000000001</v>
      </c>
      <c r="G1173">
        <v>14.456</v>
      </c>
      <c r="H1173">
        <f>E1173/F1173</f>
        <v>0.51913836246131684</v>
      </c>
      <c r="I1173">
        <f>((H1173-$J$1148)/$I$1148)</f>
        <v>2.7856224836331784</v>
      </c>
      <c r="J1173">
        <f>(I1173-IF(I1156&gt;0,I1156,0))</f>
        <v>-0.48850714136374673</v>
      </c>
      <c r="K1173">
        <f t="shared" ref="K1173:K1178" si="383">J1173/R1157*1.1</f>
        <v>-0.49154578805353222</v>
      </c>
      <c r="L1173">
        <f>AVERAGE(K1173:K1175)</f>
        <v>1.3601820882910605</v>
      </c>
      <c r="M1173">
        <f>STDEV(K1174:K1175)</f>
        <v>1.1575875692755238</v>
      </c>
      <c r="N1173" t="str">
        <f>_xlfn.CONCAT(ROUND(L1173,1)," ± ",ROUND(M1173,1))</f>
        <v>1.4 ± 1.2</v>
      </c>
      <c r="Q1173" t="s">
        <v>160</v>
      </c>
      <c r="R1173">
        <v>1.1589</v>
      </c>
    </row>
    <row r="1174" spans="1:18" x14ac:dyDescent="0.4">
      <c r="A1174">
        <v>26</v>
      </c>
      <c r="B1174" t="s">
        <v>175</v>
      </c>
      <c r="D1174">
        <v>12.02</v>
      </c>
      <c r="E1174">
        <v>1736.9649999999999</v>
      </c>
      <c r="F1174">
        <v>1558.258</v>
      </c>
      <c r="G1174">
        <v>42.325000000000003</v>
      </c>
      <c r="H1174">
        <f t="shared" ref="H1174:H1178" si="384">E1174/F1174</f>
        <v>1.1146838328441118</v>
      </c>
      <c r="I1174">
        <f t="shared" ref="I1174:I1178" si="385">((H1174-$J$1148)/$I$1148)</f>
        <v>6.5198311281720436</v>
      </c>
      <c r="J1174">
        <f>(I1174-IF(I1156&gt;0,I1156,0))</f>
        <v>3.2457015031751184</v>
      </c>
      <c r="K1174">
        <f t="shared" si="383"/>
        <v>3.1045840465153312</v>
      </c>
      <c r="Q1174" t="s">
        <v>159</v>
      </c>
      <c r="R1174">
        <v>1.0206</v>
      </c>
    </row>
    <row r="1175" spans="1:18" x14ac:dyDescent="0.4">
      <c r="A1175">
        <v>27</v>
      </c>
      <c r="B1175" t="s">
        <v>174</v>
      </c>
      <c r="D1175">
        <v>12.04</v>
      </c>
      <c r="E1175">
        <v>998.47</v>
      </c>
      <c r="F1175">
        <v>1217.5429999999999</v>
      </c>
      <c r="G1175">
        <v>25.742000000000001</v>
      </c>
      <c r="H1175">
        <f t="shared" si="384"/>
        <v>0.82006959918458744</v>
      </c>
      <c r="I1175">
        <f t="shared" si="385"/>
        <v>4.672531345288208</v>
      </c>
      <c r="J1175">
        <f>(I1175-IF(I1156&gt;0,I1156,0))</f>
        <v>1.3984017202912828</v>
      </c>
      <c r="K1175">
        <f t="shared" si="383"/>
        <v>1.4675080064113826</v>
      </c>
      <c r="L1175" s="23" t="s">
        <v>227</v>
      </c>
      <c r="M1175" s="23" t="s">
        <v>228</v>
      </c>
      <c r="N1175" s="9" t="s">
        <v>231</v>
      </c>
      <c r="Q1175" t="s">
        <v>158</v>
      </c>
      <c r="R1175">
        <v>1.1289</v>
      </c>
    </row>
    <row r="1176" spans="1:18" x14ac:dyDescent="0.4">
      <c r="A1176">
        <v>28</v>
      </c>
      <c r="B1176" t="s">
        <v>173</v>
      </c>
      <c r="D1176">
        <v>12.02</v>
      </c>
      <c r="E1176">
        <v>2559.7510000000002</v>
      </c>
      <c r="F1176">
        <v>1730.6880000000001</v>
      </c>
      <c r="G1176">
        <v>82.581999999999994</v>
      </c>
      <c r="H1176">
        <f t="shared" si="384"/>
        <v>1.4790366605650469</v>
      </c>
      <c r="I1176">
        <f t="shared" si="385"/>
        <v>8.8044081195194401</v>
      </c>
      <c r="J1176">
        <f>(I1176-IF(I1156&gt;0,I1156,0))</f>
        <v>5.5302784945225145</v>
      </c>
      <c r="K1176">
        <f t="shared" si="383"/>
        <v>5.5032624787179003</v>
      </c>
      <c r="L1176">
        <f>AVERAGE(K1176:K1178)</f>
        <v>1.6047292442430343</v>
      </c>
      <c r="M1176">
        <f>STDEV(K1176:K1178)</f>
        <v>3.3765229589628785</v>
      </c>
      <c r="N1176" t="str">
        <f>_xlfn.CONCAT(ROUND(L1176,1)," ± ",ROUND(M1176,1))</f>
        <v>1.6 ± 3.4</v>
      </c>
      <c r="Q1176" t="s">
        <v>157</v>
      </c>
      <c r="R1176">
        <v>1.1950000000000001</v>
      </c>
    </row>
    <row r="1177" spans="1:18" x14ac:dyDescent="0.4">
      <c r="A1177">
        <v>29</v>
      </c>
      <c r="B1177" t="s">
        <v>172</v>
      </c>
      <c r="D1177">
        <v>11.99</v>
      </c>
      <c r="E1177">
        <v>1160.597</v>
      </c>
      <c r="F1177">
        <v>2104.2750000000001</v>
      </c>
      <c r="G1177">
        <v>21.556999999999999</v>
      </c>
      <c r="H1177">
        <f t="shared" si="384"/>
        <v>0.55154245523992818</v>
      </c>
      <c r="I1177">
        <f t="shared" si="385"/>
        <v>2.988803683709393</v>
      </c>
      <c r="J1177">
        <f>(I1177-IF(I1156&gt;0,I1156,0))</f>
        <v>-0.28532594128753219</v>
      </c>
      <c r="K1177">
        <f t="shared" si="383"/>
        <v>-0.29996992776095327</v>
      </c>
      <c r="Q1177" t="s">
        <v>156</v>
      </c>
      <c r="R1177">
        <v>1.1716</v>
      </c>
    </row>
    <row r="1178" spans="1:18" x14ac:dyDescent="0.4">
      <c r="A1178">
        <v>30</v>
      </c>
      <c r="B1178" t="s">
        <v>171</v>
      </c>
      <c r="D1178">
        <v>11.92</v>
      </c>
      <c r="E1178">
        <v>1137.04</v>
      </c>
      <c r="F1178">
        <v>2128.8220000000001</v>
      </c>
      <c r="G1178">
        <v>18.37</v>
      </c>
      <c r="H1178">
        <f t="shared" si="384"/>
        <v>0.53411699052339745</v>
      </c>
      <c r="I1178">
        <f t="shared" si="385"/>
        <v>2.8795419661485973</v>
      </c>
      <c r="J1178">
        <f>(I1178-IF(I1156&gt;0,I1156,0))</f>
        <v>-0.39458765884832792</v>
      </c>
      <c r="K1178">
        <f t="shared" si="383"/>
        <v>-0.38910481822784471</v>
      </c>
      <c r="L1178" s="23"/>
      <c r="M1178" s="23"/>
      <c r="N1178" s="9"/>
    </row>
    <row r="1179" spans="1:18" x14ac:dyDescent="0.4">
      <c r="A1179">
        <v>31</v>
      </c>
      <c r="B1179" t="s">
        <v>22</v>
      </c>
      <c r="L1179" s="23" t="s">
        <v>227</v>
      </c>
      <c r="M1179" s="23" t="s">
        <v>228</v>
      </c>
      <c r="N1179" s="9" t="s">
        <v>231</v>
      </c>
    </row>
    <row r="1180" spans="1:18" x14ac:dyDescent="0.4">
      <c r="A1180">
        <v>32</v>
      </c>
      <c r="B1180" t="s">
        <v>170</v>
      </c>
      <c r="D1180">
        <v>11.83</v>
      </c>
      <c r="E1180">
        <v>1830.223</v>
      </c>
      <c r="F1180">
        <v>2216.6750000000002</v>
      </c>
      <c r="G1180">
        <v>15.992000000000001</v>
      </c>
      <c r="H1180">
        <f>E1180/F1180</f>
        <v>0.82566140728794246</v>
      </c>
      <c r="I1180">
        <f>((H1180-$J$1148)/$I$1148)</f>
        <v>4.7075932829513878</v>
      </c>
      <c r="J1180">
        <f>(I1180-IF(I1156&gt;0,I1156,0))</f>
        <v>1.4334636579544626</v>
      </c>
      <c r="K1180">
        <f>J1180/R1163*1.1</f>
        <v>1.4500735918244521</v>
      </c>
      <c r="L1180">
        <f>AVERAGE(K1180:K1182)</f>
        <v>0.71281598127468515</v>
      </c>
      <c r="M1180">
        <f>STDEV(K1181:K1182)</f>
        <v>0.46879901129653107</v>
      </c>
      <c r="N1180" t="str">
        <f>_xlfn.CONCAT(ROUND(L1180,1)," ± ",ROUND(M1180,1))</f>
        <v>0.7 ± 0.5</v>
      </c>
    </row>
    <row r="1181" spans="1:18" x14ac:dyDescent="0.4">
      <c r="A1181">
        <v>33</v>
      </c>
      <c r="B1181" t="s">
        <v>169</v>
      </c>
      <c r="D1181">
        <v>11.86</v>
      </c>
      <c r="E1181">
        <v>1360.896</v>
      </c>
      <c r="F1181">
        <v>1933.6189999999999</v>
      </c>
      <c r="G1181">
        <v>32.203000000000003</v>
      </c>
      <c r="H1181">
        <f t="shared" ref="H1181:H1185" si="386">E1181/F1181</f>
        <v>0.7038077304784448</v>
      </c>
      <c r="I1181">
        <f t="shared" ref="I1181:I1185" si="387">((H1181-$J$1148)/$I$1148)</f>
        <v>3.9435423818196971</v>
      </c>
      <c r="J1181">
        <f>(I1181-IF(I1156&gt;0,I1156,0))</f>
        <v>0.6694127568227719</v>
      </c>
      <c r="K1181">
        <f>J1181/R1164*1.1</f>
        <v>0.6756781359011278</v>
      </c>
    </row>
    <row r="1182" spans="1:18" x14ac:dyDescent="0.4">
      <c r="A1182">
        <v>34</v>
      </c>
      <c r="B1182" t="s">
        <v>168</v>
      </c>
      <c r="D1182">
        <v>11.91</v>
      </c>
      <c r="E1182">
        <v>1611.0909999999999</v>
      </c>
      <c r="F1182">
        <v>2689.694</v>
      </c>
      <c r="G1182">
        <v>46.494</v>
      </c>
      <c r="H1182">
        <f t="shared" si="386"/>
        <v>0.59898672488394589</v>
      </c>
      <c r="I1182">
        <f t="shared" si="387"/>
        <v>3.2862902916163379</v>
      </c>
      <c r="J1182">
        <f>(I1182-IF(I1156&gt;0,I1156,0))</f>
        <v>1.216066661941273E-2</v>
      </c>
      <c r="K1182">
        <f>J1182/R1165*1.1</f>
        <v>1.2696216098475705E-2</v>
      </c>
      <c r="L1182" s="23" t="s">
        <v>227</v>
      </c>
      <c r="M1182" s="23" t="s">
        <v>228</v>
      </c>
      <c r="N1182" s="9" t="s">
        <v>231</v>
      </c>
    </row>
    <row r="1183" spans="1:18" x14ac:dyDescent="0.4">
      <c r="A1183">
        <v>35</v>
      </c>
      <c r="B1183" t="s">
        <v>167</v>
      </c>
      <c r="D1183">
        <v>11.93</v>
      </c>
      <c r="E1183">
        <v>1237.2729999999999</v>
      </c>
      <c r="F1183">
        <v>2721.7739999999999</v>
      </c>
      <c r="G1183">
        <v>35.107999999999997</v>
      </c>
      <c r="H1183">
        <f t="shared" si="386"/>
        <v>0.45458329751110854</v>
      </c>
      <c r="I1183">
        <f t="shared" si="387"/>
        <v>2.3808472085716623</v>
      </c>
      <c r="J1183">
        <f>(I1183-IF(I1156&gt;0,I1156,0))</f>
        <v>-0.89328241642526285</v>
      </c>
      <c r="K1183">
        <f t="shared" ref="K1183:K1185" si="388">J1183/R1166*1.1</f>
        <v>-0.87592321097146486</v>
      </c>
      <c r="L1183">
        <f>AVERAGE(K1183:K1185)</f>
        <v>-0.40248824784454973</v>
      </c>
      <c r="M1183">
        <f>STDEV(K1183:K1185)</f>
        <v>0.44592483626063006</v>
      </c>
      <c r="N1183" t="str">
        <f>_xlfn.CONCAT(ROUND(L1183,1)," ± ",ROUND(M1183,1))</f>
        <v>-0.4 ± 0.4</v>
      </c>
    </row>
    <row r="1184" spans="1:18" x14ac:dyDescent="0.4">
      <c r="A1184">
        <v>36</v>
      </c>
      <c r="B1184" t="s">
        <v>166</v>
      </c>
      <c r="D1184">
        <v>11.92</v>
      </c>
      <c r="E1184">
        <v>1706.569</v>
      </c>
      <c r="F1184">
        <v>3173.2449999999999</v>
      </c>
      <c r="G1184">
        <v>25.745999999999999</v>
      </c>
      <c r="H1184">
        <f t="shared" si="386"/>
        <v>0.53779931899364841</v>
      </c>
      <c r="I1184">
        <f t="shared" si="387"/>
        <v>2.9026310222987588</v>
      </c>
      <c r="J1184">
        <f>(I1184-IF(I1156&gt;0,I1156,0))</f>
        <v>-0.37149860269816637</v>
      </c>
      <c r="K1184">
        <f t="shared" si="388"/>
        <v>-0.34110890064105431</v>
      </c>
    </row>
    <row r="1185" spans="1:18" x14ac:dyDescent="0.4">
      <c r="A1185">
        <v>37</v>
      </c>
      <c r="B1185" t="s">
        <v>165</v>
      </c>
      <c r="D1185">
        <v>11.93</v>
      </c>
      <c r="E1185">
        <v>1615.712</v>
      </c>
      <c r="F1185">
        <v>2698.9360000000001</v>
      </c>
      <c r="G1185">
        <v>30.841999999999999</v>
      </c>
      <c r="H1185">
        <f t="shared" si="386"/>
        <v>0.5986477634149161</v>
      </c>
      <c r="I1185">
        <f t="shared" si="387"/>
        <v>3.2841649243509252</v>
      </c>
      <c r="J1185">
        <f>(I1185-IF(I1156&gt;0,I1156,0))</f>
        <v>1.0035299354000049E-2</v>
      </c>
      <c r="K1185">
        <f t="shared" si="388"/>
        <v>9.5673680788698687E-3</v>
      </c>
      <c r="L1185" s="23"/>
      <c r="M1185" s="23"/>
      <c r="N1185" s="9"/>
    </row>
    <row r="1186" spans="1:18" x14ac:dyDescent="0.4">
      <c r="A1186">
        <v>38</v>
      </c>
      <c r="B1186" t="s">
        <v>22</v>
      </c>
      <c r="L1186" s="23" t="s">
        <v>227</v>
      </c>
      <c r="M1186" s="23" t="s">
        <v>228</v>
      </c>
      <c r="N1186" s="9" t="s">
        <v>231</v>
      </c>
    </row>
    <row r="1187" spans="1:18" x14ac:dyDescent="0.4">
      <c r="A1187">
        <v>39</v>
      </c>
      <c r="B1187" t="s">
        <v>164</v>
      </c>
      <c r="D1187">
        <v>11.96</v>
      </c>
      <c r="E1187">
        <v>2683.8249999999998</v>
      </c>
      <c r="F1187">
        <v>2447.134</v>
      </c>
      <c r="G1187">
        <v>23.616</v>
      </c>
      <c r="H1187">
        <f>E1187/F1187</f>
        <v>1.0967217160972795</v>
      </c>
      <c r="I1187">
        <f>((H1187-$J$1148)/$I$1148)</f>
        <v>6.4072044775367463</v>
      </c>
      <c r="J1187">
        <f>(I1187-IF(I1156&gt;0,I1156,0))</f>
        <v>3.1330748525398211</v>
      </c>
      <c r="K1187">
        <f>J1187/R1169*1.1</f>
        <v>3.081804826785123</v>
      </c>
      <c r="L1187">
        <f>AVERAGE(K1187:K1189)</f>
        <v>2.1836343461355958</v>
      </c>
      <c r="M1187">
        <f>STDEV(K1188:K1189)</f>
        <v>1.5690906866618499</v>
      </c>
      <c r="N1187" t="str">
        <f>_xlfn.CONCAT(ROUND(L1187,1)," ± ",ROUND(M1187,1))</f>
        <v>2.2 ± 1.6</v>
      </c>
    </row>
    <row r="1188" spans="1:18" x14ac:dyDescent="0.4">
      <c r="A1188">
        <v>40</v>
      </c>
      <c r="B1188" t="s">
        <v>163</v>
      </c>
      <c r="D1188">
        <v>11.98</v>
      </c>
      <c r="E1188">
        <v>2546.56</v>
      </c>
      <c r="F1188">
        <v>2381.9609999999998</v>
      </c>
      <c r="G1188">
        <v>28.143999999999998</v>
      </c>
      <c r="H1188">
        <f t="shared" ref="H1188:H1192" si="389">E1188/F1188</f>
        <v>1.0691023068807592</v>
      </c>
      <c r="I1188">
        <f t="shared" ref="I1188:I1196" si="390">((H1188-$J$1148)/$I$1148)</f>
        <v>6.2340243564838662</v>
      </c>
      <c r="J1188">
        <f>(I1188-IF(I1156&gt;0,I1156,0))</f>
        <v>2.959894731486941</v>
      </c>
      <c r="K1188">
        <f t="shared" ref="K1188:K1192" si="391">J1188/R1170*1.1</f>
        <v>2.8440637706460827</v>
      </c>
    </row>
    <row r="1189" spans="1:18" x14ac:dyDescent="0.4">
      <c r="A1189">
        <v>41</v>
      </c>
      <c r="B1189" t="s">
        <v>162</v>
      </c>
      <c r="D1189">
        <v>11.98</v>
      </c>
      <c r="E1189">
        <v>1798.203</v>
      </c>
      <c r="F1189">
        <v>2598.0500000000002</v>
      </c>
      <c r="G1189">
        <v>18.077000000000002</v>
      </c>
      <c r="H1189">
        <f t="shared" si="389"/>
        <v>0.69213564019168217</v>
      </c>
      <c r="I1189">
        <f t="shared" si="390"/>
        <v>3.8703556603748144</v>
      </c>
      <c r="J1189">
        <f>(I1189-IF(I1156&gt;0,I1156,0))</f>
        <v>0.59622603537788921</v>
      </c>
      <c r="K1189">
        <f t="shared" si="391"/>
        <v>0.62503444097558203</v>
      </c>
      <c r="L1189" s="23" t="s">
        <v>227</v>
      </c>
      <c r="M1189" s="23" t="s">
        <v>228</v>
      </c>
      <c r="N1189" s="9" t="s">
        <v>231</v>
      </c>
    </row>
    <row r="1190" spans="1:18" x14ac:dyDescent="0.4">
      <c r="A1190">
        <v>42</v>
      </c>
      <c r="B1190" t="s">
        <v>161</v>
      </c>
      <c r="D1190">
        <v>12.04</v>
      </c>
      <c r="E1190">
        <v>1702.146</v>
      </c>
      <c r="F1190">
        <v>2541.848</v>
      </c>
      <c r="G1190">
        <v>30.34</v>
      </c>
      <c r="H1190">
        <f t="shared" si="389"/>
        <v>0.66964901127054022</v>
      </c>
      <c r="I1190">
        <f t="shared" si="390"/>
        <v>3.7293592658427679</v>
      </c>
      <c r="J1190">
        <f>(I1190-IF(I1156&gt;0,I1156,0))</f>
        <v>0.45522964084584272</v>
      </c>
      <c r="K1190">
        <f t="shared" si="391"/>
        <v>0.46781820341033914</v>
      </c>
      <c r="L1190">
        <f>AVERAGE(K1190:K1192)</f>
        <v>0.42117529716323016</v>
      </c>
      <c r="M1190">
        <f>STDEV(K1190:K1192)</f>
        <v>4.0423126899783703E-2</v>
      </c>
      <c r="N1190" t="str">
        <f>_xlfn.CONCAT(ROUND(L1190,1)," ± ",ROUND(M1190,1))</f>
        <v>0.4 ± 0</v>
      </c>
    </row>
    <row r="1191" spans="1:18" x14ac:dyDescent="0.4">
      <c r="A1191">
        <v>43</v>
      </c>
      <c r="B1191" t="s">
        <v>160</v>
      </c>
      <c r="D1191">
        <v>12.01</v>
      </c>
      <c r="E1191">
        <v>1877.5409999999999</v>
      </c>
      <c r="F1191">
        <v>2826.9659999999999</v>
      </c>
      <c r="G1191">
        <v>29.393999999999998</v>
      </c>
      <c r="H1191">
        <f t="shared" si="389"/>
        <v>0.6641540789666377</v>
      </c>
      <c r="I1191">
        <f t="shared" si="390"/>
        <v>3.694904761978941</v>
      </c>
      <c r="J1191">
        <f>(I1191-IF(I1156&gt;0,I1156,0))</f>
        <v>0.42077513698201585</v>
      </c>
      <c r="K1191">
        <f t="shared" si="391"/>
        <v>0.39938963731143107</v>
      </c>
    </row>
    <row r="1192" spans="1:18" x14ac:dyDescent="0.4">
      <c r="A1192">
        <v>44</v>
      </c>
      <c r="B1192" t="s">
        <v>159</v>
      </c>
      <c r="D1192">
        <v>12.05</v>
      </c>
      <c r="E1192">
        <v>1854.3820000000001</v>
      </c>
      <c r="F1192">
        <v>2828.1329999999998</v>
      </c>
      <c r="G1192">
        <v>19.512</v>
      </c>
      <c r="H1192">
        <f t="shared" si="389"/>
        <v>0.65569122809995151</v>
      </c>
      <c r="I1192">
        <f t="shared" si="390"/>
        <v>3.6418407182821428</v>
      </c>
      <c r="J1192">
        <f>(I1192-IF(I1156&gt;0,I1156,0))</f>
        <v>0.36771109328521767</v>
      </c>
      <c r="K1192">
        <f t="shared" si="391"/>
        <v>0.39631805076792032</v>
      </c>
      <c r="L1192" s="23"/>
      <c r="M1192" s="23"/>
      <c r="N1192" s="9"/>
    </row>
    <row r="1193" spans="1:18" x14ac:dyDescent="0.4">
      <c r="A1193">
        <v>45</v>
      </c>
      <c r="B1193" t="s">
        <v>22</v>
      </c>
      <c r="D1193">
        <v>12.13</v>
      </c>
      <c r="E1193">
        <v>579.91700000000003</v>
      </c>
      <c r="G1193">
        <v>5.44</v>
      </c>
      <c r="L1193" s="23" t="s">
        <v>227</v>
      </c>
      <c r="M1193" s="23" t="s">
        <v>228</v>
      </c>
      <c r="N1193" s="9" t="s">
        <v>231</v>
      </c>
    </row>
    <row r="1194" spans="1:18" x14ac:dyDescent="0.4">
      <c r="A1194">
        <v>46</v>
      </c>
      <c r="B1194" t="s">
        <v>158</v>
      </c>
      <c r="D1194">
        <v>12.07</v>
      </c>
      <c r="E1194">
        <v>1220.2550000000001</v>
      </c>
      <c r="F1194">
        <v>2704.998</v>
      </c>
      <c r="G1194">
        <v>22.861999999999998</v>
      </c>
      <c r="H1194">
        <f t="shared" ref="H1194:H1196" si="392">E1194/F1194</f>
        <v>0.45111123926893848</v>
      </c>
      <c r="I1194">
        <f t="shared" si="390"/>
        <v>2.3590765956679656</v>
      </c>
      <c r="J1194">
        <f>(I1194-IF(I1156&gt;0,I1156,0))</f>
        <v>-0.9150530293289596</v>
      </c>
      <c r="K1194">
        <f>J1194/R1175*1.1</f>
        <v>-0.89162754208685946</v>
      </c>
      <c r="L1194">
        <f>AVERAGE(K1194:K1196)</f>
        <v>5.5082895719819315E-2</v>
      </c>
      <c r="M1194">
        <f>STDEV(K1195:K1196)</f>
        <v>0.3880188033718413</v>
      </c>
      <c r="N1194" t="str">
        <f>_xlfn.CONCAT(ROUND(L1194,1)," ± ",ROUND(M1194,1))</f>
        <v>0.1 ± 0.4</v>
      </c>
    </row>
    <row r="1195" spans="1:18" x14ac:dyDescent="0.4">
      <c r="A1195">
        <v>47</v>
      </c>
      <c r="B1195" t="s">
        <v>157</v>
      </c>
      <c r="D1195">
        <v>12.05</v>
      </c>
      <c r="E1195">
        <v>1428.933</v>
      </c>
      <c r="F1195">
        <v>2228.9940000000001</v>
      </c>
      <c r="G1195">
        <v>18.989000000000001</v>
      </c>
      <c r="H1195">
        <f t="shared" si="392"/>
        <v>0.64106632857692747</v>
      </c>
      <c r="I1195">
        <f t="shared" si="390"/>
        <v>3.5501391959965551</v>
      </c>
      <c r="J1195">
        <f>(I1195-IF(I1156&gt;0,I1156,0))</f>
        <v>0.27600957099962997</v>
      </c>
      <c r="K1195">
        <f t="shared" ref="K1195:K1196" si="393">J1195/R1176*1.1</f>
        <v>0.25406738753104013</v>
      </c>
    </row>
    <row r="1196" spans="1:18" x14ac:dyDescent="0.4">
      <c r="A1196">
        <v>48</v>
      </c>
      <c r="B1196" t="s">
        <v>156</v>
      </c>
      <c r="D1196">
        <v>12.05</v>
      </c>
      <c r="E1196">
        <v>1846.8789999999999</v>
      </c>
      <c r="F1196">
        <v>2518.1869999999999</v>
      </c>
      <c r="G1196">
        <v>30.434000000000001</v>
      </c>
      <c r="H1196">
        <f t="shared" si="392"/>
        <v>0.73341614423392698</v>
      </c>
      <c r="I1196">
        <f t="shared" si="390"/>
        <v>4.1291940240456695</v>
      </c>
      <c r="J1196">
        <f>(I1196-IF(I1156&gt;0,I1156,0))</f>
        <v>0.85506439904874432</v>
      </c>
      <c r="K1196">
        <f t="shared" si="393"/>
        <v>0.80280884171527733</v>
      </c>
      <c r="L1196" s="23"/>
      <c r="M1196" s="23"/>
      <c r="N1196" s="9"/>
    </row>
    <row r="1198" spans="1:18" x14ac:dyDescent="0.4">
      <c r="A1198" t="s">
        <v>81</v>
      </c>
    </row>
    <row r="1199" spans="1:18" x14ac:dyDescent="0.4">
      <c r="I1199" t="s">
        <v>216</v>
      </c>
      <c r="Q1199" t="s">
        <v>191</v>
      </c>
      <c r="R1199" t="s">
        <v>192</v>
      </c>
    </row>
    <row r="1200" spans="1:18" x14ac:dyDescent="0.4">
      <c r="B1200" t="s">
        <v>3</v>
      </c>
      <c r="C1200" t="s">
        <v>4</v>
      </c>
      <c r="D1200" t="s">
        <v>5</v>
      </c>
      <c r="E1200" t="s">
        <v>6</v>
      </c>
      <c r="F1200" t="s">
        <v>7</v>
      </c>
      <c r="G1200" t="s">
        <v>8</v>
      </c>
      <c r="H1200" t="s">
        <v>217</v>
      </c>
      <c r="I1200" cm="1">
        <f t="array" ref="I1200:J1204">LINEST(H1202:H1207,C1202:C1207,1,1)</f>
        <v>9.0752777779101831E-2</v>
      </c>
      <c r="J1200">
        <v>2.8629703788074945E-2</v>
      </c>
      <c r="L1200" s="20" t="s">
        <v>218</v>
      </c>
      <c r="Q1200" t="s">
        <v>27</v>
      </c>
      <c r="R1200">
        <v>1.0846</v>
      </c>
    </row>
    <row r="1201" spans="1:18" x14ac:dyDescent="0.4">
      <c r="A1201">
        <v>1</v>
      </c>
      <c r="B1201" t="s">
        <v>12</v>
      </c>
      <c r="C1201">
        <v>0</v>
      </c>
      <c r="D1201">
        <v>11.72</v>
      </c>
      <c r="E1201">
        <v>337.17700000000002</v>
      </c>
      <c r="F1201">
        <v>22113.453000000001</v>
      </c>
      <c r="G1201">
        <v>2891</v>
      </c>
      <c r="H1201">
        <f>E1201/F1201</f>
        <v>1.5247596112646903E-2</v>
      </c>
      <c r="I1201">
        <v>3.0870178384392283E-3</v>
      </c>
      <c r="J1201">
        <v>5.662422163267046E-2</v>
      </c>
      <c r="K1201" t="s">
        <v>219</v>
      </c>
      <c r="L1201" s="21">
        <f>IF(G1202&gt;3,C1202,IF(G1203&gt;3,C1203,IF(G1204&gt;3,C1204,IF(G1205&gt;3,C1205,C1206))))</f>
        <v>0.08</v>
      </c>
      <c r="Q1201" t="s">
        <v>28</v>
      </c>
      <c r="R1201">
        <v>1.0726</v>
      </c>
    </row>
    <row r="1202" spans="1:18" x14ac:dyDescent="0.4">
      <c r="A1202">
        <v>2</v>
      </c>
      <c r="B1202" t="s">
        <v>14</v>
      </c>
      <c r="C1202">
        <v>0.08</v>
      </c>
      <c r="D1202">
        <v>11.77</v>
      </c>
      <c r="E1202">
        <v>1126.8979999999999</v>
      </c>
      <c r="F1202">
        <v>19727.258000000002</v>
      </c>
      <c r="G1202">
        <v>24.994</v>
      </c>
      <c r="H1202">
        <f t="shared" ref="H1202:H1208" si="394">E1202/F1202</f>
        <v>5.712390439664751E-2</v>
      </c>
      <c r="I1202">
        <v>0.99539305505771203</v>
      </c>
      <c r="J1202">
        <v>0.11091656955059066</v>
      </c>
      <c r="K1202" t="s">
        <v>220</v>
      </c>
      <c r="L1202" s="22">
        <f>IF(G1202&gt;10,C1202,IF(G1203&gt;10,C1203,IF(G1204&gt;10,C1204,IF(G1205&gt;10,C1205,C1206))))</f>
        <v>0.08</v>
      </c>
      <c r="Q1202" t="s">
        <v>29</v>
      </c>
      <c r="R1202">
        <v>1.1534</v>
      </c>
    </row>
    <row r="1203" spans="1:18" x14ac:dyDescent="0.4">
      <c r="A1203">
        <v>3</v>
      </c>
      <c r="B1203" t="s">
        <v>15</v>
      </c>
      <c r="C1203">
        <v>0.4</v>
      </c>
      <c r="D1203">
        <v>11.77</v>
      </c>
      <c r="E1203">
        <v>1525.989</v>
      </c>
      <c r="F1203">
        <v>21608.315999999999</v>
      </c>
      <c r="G1203">
        <v>53.375</v>
      </c>
      <c r="H1203">
        <f t="shared" si="394"/>
        <v>7.0620450015632871E-2</v>
      </c>
      <c r="I1203">
        <v>864.25435296249202</v>
      </c>
      <c r="J1203">
        <v>4</v>
      </c>
      <c r="Q1203" t="s">
        <v>182</v>
      </c>
      <c r="R1203">
        <v>1.0266999999999999</v>
      </c>
    </row>
    <row r="1204" spans="1:18" x14ac:dyDescent="0.4">
      <c r="A1204">
        <v>4</v>
      </c>
      <c r="B1204" t="s">
        <v>17</v>
      </c>
      <c r="C1204">
        <v>1.6</v>
      </c>
      <c r="D1204">
        <v>11.76</v>
      </c>
      <c r="E1204">
        <v>4824.491</v>
      </c>
      <c r="F1204">
        <v>17922.151999999998</v>
      </c>
      <c r="G1204">
        <v>1068.037</v>
      </c>
      <c r="H1204">
        <f t="shared" si="394"/>
        <v>0.26919150110991136</v>
      </c>
      <c r="I1204">
        <v>10.632476559960283</v>
      </c>
      <c r="J1204">
        <v>4.9209941603484061E-2</v>
      </c>
      <c r="Q1204" t="s">
        <v>181</v>
      </c>
      <c r="R1204">
        <v>1.1480999999999999</v>
      </c>
    </row>
    <row r="1205" spans="1:18" x14ac:dyDescent="0.4">
      <c r="A1205">
        <v>5</v>
      </c>
      <c r="B1205" t="s">
        <v>18</v>
      </c>
      <c r="C1205">
        <v>4</v>
      </c>
      <c r="D1205">
        <v>11.78</v>
      </c>
      <c r="E1205">
        <v>7820.0110000000004</v>
      </c>
      <c r="F1205">
        <v>21861.023000000001</v>
      </c>
      <c r="G1205">
        <v>166.691</v>
      </c>
      <c r="H1205">
        <f t="shared" si="394"/>
        <v>0.35771477848955191</v>
      </c>
      <c r="Q1205" t="s">
        <v>180</v>
      </c>
      <c r="R1205">
        <v>1.0402</v>
      </c>
    </row>
    <row r="1206" spans="1:18" x14ac:dyDescent="0.4">
      <c r="A1206">
        <v>6</v>
      </c>
      <c r="B1206" t="s">
        <v>19</v>
      </c>
      <c r="C1206">
        <v>20</v>
      </c>
      <c r="D1206">
        <v>11.68</v>
      </c>
      <c r="E1206">
        <v>32797.883000000002</v>
      </c>
      <c r="F1206">
        <v>19662.793000000001</v>
      </c>
      <c r="G1206">
        <v>240894</v>
      </c>
      <c r="H1206">
        <f t="shared" si="394"/>
        <v>1.6680175090080029</v>
      </c>
      <c r="Q1206" t="s">
        <v>179</v>
      </c>
      <c r="R1206">
        <v>1.127</v>
      </c>
    </row>
    <row r="1207" spans="1:18" x14ac:dyDescent="0.4">
      <c r="A1207">
        <v>7</v>
      </c>
      <c r="B1207" t="s">
        <v>20</v>
      </c>
      <c r="C1207">
        <v>40</v>
      </c>
      <c r="D1207">
        <v>11.71</v>
      </c>
      <c r="E1207">
        <v>64116.288999999997</v>
      </c>
      <c r="F1207">
        <v>17115.688999999998</v>
      </c>
      <c r="G1207">
        <v>3590.181</v>
      </c>
      <c r="H1207">
        <f t="shared" si="394"/>
        <v>3.7460536353517524</v>
      </c>
      <c r="I1207" s="23" t="s">
        <v>221</v>
      </c>
      <c r="J1207" s="23" t="s">
        <v>222</v>
      </c>
      <c r="K1207" s="9" t="s">
        <v>194</v>
      </c>
      <c r="O1207" s="24" t="s">
        <v>223</v>
      </c>
      <c r="Q1207" t="s">
        <v>178</v>
      </c>
      <c r="R1207">
        <v>1.1153999999999999</v>
      </c>
    </row>
    <row r="1208" spans="1:18" x14ac:dyDescent="0.4">
      <c r="A1208">
        <v>8</v>
      </c>
      <c r="B1208" t="s">
        <v>21</v>
      </c>
      <c r="C1208">
        <v>80</v>
      </c>
      <c r="D1208">
        <v>11.74</v>
      </c>
      <c r="E1208">
        <v>119857.156</v>
      </c>
      <c r="F1208">
        <v>21588.050999999999</v>
      </c>
      <c r="G1208">
        <v>5544.8249999999998</v>
      </c>
      <c r="H1208">
        <f t="shared" si="394"/>
        <v>5.552013750569702</v>
      </c>
      <c r="I1208">
        <f>AVERAGE(I1211:I1213)</f>
        <v>-0.14849249942804285</v>
      </c>
      <c r="J1208">
        <v>44</v>
      </c>
      <c r="Q1208" t="s">
        <v>177</v>
      </c>
      <c r="R1208">
        <v>1.1711</v>
      </c>
    </row>
    <row r="1209" spans="1:18" x14ac:dyDescent="0.4">
      <c r="A1209">
        <v>9</v>
      </c>
      <c r="B1209" t="s">
        <v>22</v>
      </c>
      <c r="D1209">
        <v>11.76</v>
      </c>
      <c r="E1209">
        <v>33.773000000000003</v>
      </c>
      <c r="F1209">
        <v>29.33</v>
      </c>
      <c r="G1209">
        <v>285</v>
      </c>
      <c r="I1209" s="23" t="s">
        <v>224</v>
      </c>
      <c r="J1209" s="9" t="s">
        <v>225</v>
      </c>
      <c r="K1209" s="9" t="s">
        <v>226</v>
      </c>
      <c r="Q1209" t="s">
        <v>176</v>
      </c>
      <c r="R1209">
        <v>1.0931999999999999</v>
      </c>
    </row>
    <row r="1210" spans="1:18" x14ac:dyDescent="0.4">
      <c r="A1210">
        <v>10</v>
      </c>
      <c r="B1210" t="s">
        <v>22</v>
      </c>
      <c r="D1210">
        <v>11.76</v>
      </c>
      <c r="E1210">
        <v>147.191</v>
      </c>
      <c r="F1210">
        <v>4.5229999999999997</v>
      </c>
      <c r="G1210">
        <v>1059</v>
      </c>
      <c r="L1210" s="23" t="s">
        <v>227</v>
      </c>
      <c r="M1210" s="23" t="s">
        <v>228</v>
      </c>
      <c r="N1210" s="9" t="s">
        <v>231</v>
      </c>
      <c r="O1210" s="9"/>
      <c r="P1210" s="9"/>
      <c r="Q1210" t="s">
        <v>175</v>
      </c>
      <c r="R1210">
        <v>1.1499999999999999</v>
      </c>
    </row>
    <row r="1211" spans="1:18" x14ac:dyDescent="0.4">
      <c r="A1211">
        <v>11</v>
      </c>
      <c r="B1211" t="s">
        <v>24</v>
      </c>
      <c r="D1211">
        <v>11.79</v>
      </c>
      <c r="E1211">
        <v>318.46899999999999</v>
      </c>
      <c r="F1211">
        <v>8290.8960000000006</v>
      </c>
      <c r="G1211">
        <v>53.734999999999999</v>
      </c>
      <c r="H1211">
        <f>E1211/F1211</f>
        <v>3.841189179070633E-2</v>
      </c>
      <c r="I1211">
        <f>((H1211-$J$1200)/$I$1200)</f>
        <v>0.10778940592255884</v>
      </c>
      <c r="J1211">
        <f>(I1211-IF(I1208&gt;0,I1208,0))</f>
        <v>0.10778940592255884</v>
      </c>
      <c r="K1211">
        <f>J1211*1.1</f>
        <v>0.11856834651481474</v>
      </c>
      <c r="L1211">
        <f>AVERAGE(K1211:K1213)</f>
        <v>-0.16334174937084717</v>
      </c>
      <c r="M1211">
        <f>STDEV(K1212:K1213)</f>
        <v>4.9705267684895221E-2</v>
      </c>
      <c r="N1211" t="str">
        <f>_xlfn.CONCAT(ROUND(L1211,1)," ± ",ROUND(M1211,1))</f>
        <v>-0.2 ± 0</v>
      </c>
      <c r="Q1211" t="s">
        <v>174</v>
      </c>
      <c r="R1211">
        <v>1.0482</v>
      </c>
    </row>
    <row r="1212" spans="1:18" x14ac:dyDescent="0.4">
      <c r="A1212">
        <v>12</v>
      </c>
      <c r="B1212" t="s">
        <v>25</v>
      </c>
      <c r="D1212">
        <v>11.78</v>
      </c>
      <c r="E1212">
        <v>4.5679999999999996</v>
      </c>
      <c r="F1212">
        <v>7311.8540000000003</v>
      </c>
      <c r="G1212">
        <v>5.7119999999999997</v>
      </c>
      <c r="H1212">
        <f t="shared" ref="H1212:H1216" si="395">E1212/F1212</f>
        <v>6.24738951297441E-4</v>
      </c>
      <c r="I1212">
        <f t="shared" ref="I1212:I1216" si="396">((H1212-$J$1200)/$I$1200)</f>
        <v>-0.30858520832214537</v>
      </c>
      <c r="J1212">
        <f>(I1212-IF(I1208&gt;0,I1208,0))</f>
        <v>-0.30858520832214537</v>
      </c>
      <c r="K1212">
        <f>J1212*1.1</f>
        <v>-0.33944372915435994</v>
      </c>
      <c r="Q1212" t="s">
        <v>173</v>
      </c>
      <c r="R1212">
        <v>1.1053999999999999</v>
      </c>
    </row>
    <row r="1213" spans="1:18" x14ac:dyDescent="0.4">
      <c r="A1213">
        <v>13</v>
      </c>
      <c r="B1213" t="s">
        <v>26</v>
      </c>
      <c r="D1213">
        <v>11.78</v>
      </c>
      <c r="E1213">
        <v>44.290999999999997</v>
      </c>
      <c r="F1213">
        <v>6894.442</v>
      </c>
      <c r="G1213">
        <v>376</v>
      </c>
      <c r="H1213">
        <f t="shared" si="395"/>
        <v>6.424160214851325E-3</v>
      </c>
      <c r="I1213">
        <f t="shared" si="396"/>
        <v>-0.24468169588454206</v>
      </c>
      <c r="J1213">
        <f>(I1213-IF(I1208&gt;0,I1208,0))</f>
        <v>-0.24468169588454206</v>
      </c>
      <c r="K1213" s="30">
        <f>J1213*1.1</f>
        <v>-0.2691498654729963</v>
      </c>
      <c r="L1213" s="25" t="s">
        <v>227</v>
      </c>
      <c r="M1213" s="25" t="s">
        <v>228</v>
      </c>
      <c r="N1213" s="26" t="s">
        <v>229</v>
      </c>
      <c r="O1213" s="26" t="s">
        <v>230</v>
      </c>
      <c r="P1213" s="26" t="s">
        <v>231</v>
      </c>
      <c r="Q1213" t="s">
        <v>172</v>
      </c>
      <c r="R1213" s="10">
        <v>1.0463</v>
      </c>
    </row>
    <row r="1214" spans="1:18" x14ac:dyDescent="0.4">
      <c r="A1214">
        <v>14</v>
      </c>
      <c r="B1214" t="s">
        <v>27</v>
      </c>
      <c r="D1214">
        <v>11.82</v>
      </c>
      <c r="E1214">
        <v>26068.9</v>
      </c>
      <c r="F1214">
        <v>8442.4529999999995</v>
      </c>
      <c r="G1214">
        <v>1204.547</v>
      </c>
      <c r="H1214">
        <f t="shared" si="395"/>
        <v>3.0878347797731305</v>
      </c>
      <c r="I1214">
        <f t="shared" si="396"/>
        <v>33.709216961175116</v>
      </c>
      <c r="J1214">
        <f>(I1214-IF(I1208&gt;0,I1208,0))</f>
        <v>33.709216961175116</v>
      </c>
      <c r="K1214">
        <f>J1214/R1200*1.1</f>
        <v>34.187846816607625</v>
      </c>
      <c r="L1214" s="27">
        <f>AVERAGE(K1214:K1216)</f>
        <v>33.387708128884334</v>
      </c>
      <c r="M1214" s="27">
        <f>STDEV(K1214:K1216)</f>
        <v>0.73583665976727342</v>
      </c>
      <c r="N1214" s="28">
        <f>L1214/J1208*100</f>
        <v>75.88115483837349</v>
      </c>
      <c r="O1214" s="29">
        <f>M1214/J1211*100</f>
        <v>682.66139280509094</v>
      </c>
      <c r="P1214" s="29" t="str">
        <f>_xlfn.CONCAT(ROUND(N1214,1)," ± ",ROUND(O1214,1))</f>
        <v>75.9 ± 682.7</v>
      </c>
      <c r="Q1214" t="s">
        <v>171</v>
      </c>
      <c r="R1214">
        <v>1.1154999999999999</v>
      </c>
    </row>
    <row r="1215" spans="1:18" x14ac:dyDescent="0.4">
      <c r="A1215">
        <v>15</v>
      </c>
      <c r="B1215" t="s">
        <v>28</v>
      </c>
      <c r="D1215">
        <v>11.83</v>
      </c>
      <c r="E1215">
        <v>26763.598000000002</v>
      </c>
      <c r="F1215">
        <v>9012.2639999999992</v>
      </c>
      <c r="G1215">
        <v>752.04499999999996</v>
      </c>
      <c r="H1215">
        <f t="shared" si="395"/>
        <v>2.9696864184182803</v>
      </c>
      <c r="I1215">
        <f t="shared" si="396"/>
        <v>32.40734649234571</v>
      </c>
      <c r="J1215">
        <f>(I1215-IF(I1208&gt;0,I1208,0))</f>
        <v>32.40734649234571</v>
      </c>
      <c r="K1215">
        <f>J1215/R1201*1.1</f>
        <v>33.23520524107802</v>
      </c>
      <c r="Q1215" t="s">
        <v>170</v>
      </c>
      <c r="R1215">
        <v>1.0873999999999999</v>
      </c>
    </row>
    <row r="1216" spans="1:18" x14ac:dyDescent="0.4">
      <c r="A1216">
        <v>16</v>
      </c>
      <c r="B1216" t="s">
        <v>29</v>
      </c>
      <c r="D1216">
        <v>11.84</v>
      </c>
      <c r="E1216">
        <v>24919.903999999999</v>
      </c>
      <c r="F1216">
        <v>7925.8680000000004</v>
      </c>
      <c r="G1216">
        <v>244.27600000000001</v>
      </c>
      <c r="H1216">
        <f t="shared" si="395"/>
        <v>3.1441230159270881</v>
      </c>
      <c r="I1216">
        <f t="shared" si="396"/>
        <v>34.329454022028138</v>
      </c>
      <c r="J1216">
        <f>(I1216-IF(I1208&gt;0,I1208,0))</f>
        <v>34.329454022028138</v>
      </c>
      <c r="K1216" s="30">
        <f>J1216/R1202*1.1</f>
        <v>32.740072328967358</v>
      </c>
      <c r="Q1216" t="s">
        <v>169</v>
      </c>
      <c r="R1216">
        <v>1.0898000000000001</v>
      </c>
    </row>
    <row r="1217" spans="1:18" x14ac:dyDescent="0.4">
      <c r="A1217">
        <v>17</v>
      </c>
      <c r="B1217" t="s">
        <v>22</v>
      </c>
      <c r="L1217" s="23" t="s">
        <v>227</v>
      </c>
      <c r="M1217" s="23" t="s">
        <v>228</v>
      </c>
      <c r="N1217" s="9" t="s">
        <v>231</v>
      </c>
      <c r="Q1217" t="s">
        <v>168</v>
      </c>
      <c r="R1217">
        <v>1.0536000000000001</v>
      </c>
    </row>
    <row r="1218" spans="1:18" x14ac:dyDescent="0.4">
      <c r="A1218">
        <v>18</v>
      </c>
      <c r="B1218" t="s">
        <v>182</v>
      </c>
      <c r="D1218">
        <v>11.79</v>
      </c>
      <c r="E1218">
        <v>39.752000000000002</v>
      </c>
      <c r="F1218">
        <v>8643.6620000000003</v>
      </c>
      <c r="G1218">
        <v>361</v>
      </c>
      <c r="H1218">
        <f>E1218/F1218</f>
        <v>4.5989766837250231E-3</v>
      </c>
      <c r="I1218">
        <f>((H1218-$J$1200)/$I$1200)</f>
        <v>-0.26479329550487452</v>
      </c>
      <c r="J1218">
        <f>(I1218-IF(I1208&gt;0,I1208,0))</f>
        <v>-0.26479329550487452</v>
      </c>
      <c r="K1218">
        <f t="shared" ref="K1218:K1223" si="397">J1218/R1203*1.1</f>
        <v>-0.28369789135615275</v>
      </c>
      <c r="L1218">
        <f>AVERAGE(K1218:K1220)</f>
        <v>-0.26015819374120169</v>
      </c>
      <c r="M1218">
        <f>STDEV(K1219:K1220)</f>
        <v>5.2754219982488693E-2</v>
      </c>
      <c r="N1218" t="str">
        <f>_xlfn.CONCAT(ROUND(L1218,1)," ± ",ROUND(M1218,1))</f>
        <v>-0.3 ± 0.1</v>
      </c>
      <c r="Q1218" t="s">
        <v>167</v>
      </c>
      <c r="R1218" s="10">
        <v>1.1217999999999999</v>
      </c>
    </row>
    <row r="1219" spans="1:18" x14ac:dyDescent="0.4">
      <c r="A1219">
        <v>19</v>
      </c>
      <c r="B1219" t="s">
        <v>181</v>
      </c>
      <c r="D1219">
        <v>11.84</v>
      </c>
      <c r="E1219">
        <v>67.173000000000002</v>
      </c>
      <c r="F1219">
        <v>7778.7539999999999</v>
      </c>
      <c r="G1219">
        <v>616</v>
      </c>
      <c r="H1219">
        <f t="shared" ref="H1219:H1223" si="398">E1219/F1219</f>
        <v>8.6354446997552563E-3</v>
      </c>
      <c r="I1219">
        <f t="shared" ref="I1219:I1223" si="399">((H1219-$J$1200)/$I$1200)</f>
        <v>-0.22031567052401435</v>
      </c>
      <c r="J1219">
        <f>(I1219-IF(I1208&gt;0,I1208,0))</f>
        <v>-0.22031567052401435</v>
      </c>
      <c r="K1219">
        <f t="shared" si="397"/>
        <v>-0.21108547824790158</v>
      </c>
      <c r="Q1219" t="s">
        <v>166</v>
      </c>
      <c r="R1219">
        <v>1.198</v>
      </c>
    </row>
    <row r="1220" spans="1:18" x14ac:dyDescent="0.4">
      <c r="A1220">
        <v>20</v>
      </c>
      <c r="B1220" t="s">
        <v>180</v>
      </c>
      <c r="D1220">
        <v>11.94</v>
      </c>
      <c r="E1220">
        <v>33.268999999999998</v>
      </c>
      <c r="F1220">
        <v>8090.8410000000003</v>
      </c>
      <c r="G1220">
        <v>179</v>
      </c>
      <c r="H1220">
        <f t="shared" si="398"/>
        <v>4.1119334813278369E-3</v>
      </c>
      <c r="I1220">
        <f t="shared" si="399"/>
        <v>-0.27015999847877886</v>
      </c>
      <c r="J1220">
        <f>(I1220-IF(I1208&gt;0,I1208,0))</f>
        <v>-0.27015999847877886</v>
      </c>
      <c r="K1220">
        <f t="shared" si="397"/>
        <v>-0.2856912116195508</v>
      </c>
      <c r="L1220" s="23" t="s">
        <v>227</v>
      </c>
      <c r="M1220" s="23" t="s">
        <v>228</v>
      </c>
      <c r="N1220" s="9" t="s">
        <v>231</v>
      </c>
      <c r="Q1220" t="s">
        <v>165</v>
      </c>
      <c r="R1220">
        <v>1.1537999999999999</v>
      </c>
    </row>
    <row r="1221" spans="1:18" x14ac:dyDescent="0.4">
      <c r="A1221">
        <v>21</v>
      </c>
      <c r="B1221" t="s">
        <v>179</v>
      </c>
      <c r="D1221">
        <v>11.86</v>
      </c>
      <c r="E1221">
        <v>62.454999999999998</v>
      </c>
      <c r="F1221">
        <v>8274.5360000000001</v>
      </c>
      <c r="G1221">
        <v>3.0169999999999999</v>
      </c>
      <c r="H1221">
        <f t="shared" si="398"/>
        <v>7.5478552513397728E-3</v>
      </c>
      <c r="I1221">
        <f t="shared" si="399"/>
        <v>-0.2322997604332262</v>
      </c>
      <c r="J1221">
        <f>(I1221-IF(I1208&gt;0,I1208,0))</f>
        <v>-0.2322997604332262</v>
      </c>
      <c r="K1221">
        <f t="shared" si="397"/>
        <v>-0.22673446005017645</v>
      </c>
      <c r="L1221">
        <f>AVERAGE(K1221:K1223)</f>
        <v>-0.2091742258132431</v>
      </c>
      <c r="M1221">
        <f>STDEV(K1221:K1223)</f>
        <v>4.8110126998073925E-2</v>
      </c>
      <c r="N1221" t="str">
        <f>_xlfn.CONCAT(ROUND(L1221,1)," ± ",ROUND(M1221,1))</f>
        <v>-0.2 ± 0</v>
      </c>
      <c r="Q1221" t="s">
        <v>164</v>
      </c>
      <c r="R1221">
        <v>1.1183000000000001</v>
      </c>
    </row>
    <row r="1222" spans="1:18" x14ac:dyDescent="0.4">
      <c r="A1222">
        <v>22</v>
      </c>
      <c r="B1222" t="s">
        <v>178</v>
      </c>
      <c r="D1222">
        <v>11.87</v>
      </c>
      <c r="E1222">
        <v>43.448</v>
      </c>
      <c r="F1222">
        <v>7255.2110000000002</v>
      </c>
      <c r="G1222">
        <v>341</v>
      </c>
      <c r="H1222">
        <f t="shared" si="398"/>
        <v>5.9885232834717E-3</v>
      </c>
      <c r="I1222">
        <f t="shared" si="399"/>
        <v>-0.24948195591008082</v>
      </c>
      <c r="J1222">
        <f>(I1222-IF(I1208&gt;0,I1208,0))</f>
        <v>-0.24948195591008082</v>
      </c>
      <c r="K1222">
        <f t="shared" si="397"/>
        <v>-0.24603743186398505</v>
      </c>
      <c r="Q1222" t="s">
        <v>163</v>
      </c>
      <c r="R1222">
        <v>1.1448</v>
      </c>
    </row>
    <row r="1223" spans="1:18" x14ac:dyDescent="0.4">
      <c r="A1223">
        <v>23</v>
      </c>
      <c r="B1223" t="s">
        <v>177</v>
      </c>
      <c r="D1223">
        <v>11.89</v>
      </c>
      <c r="E1223">
        <v>86.778999999999996</v>
      </c>
      <c r="F1223">
        <v>6344.4759999999997</v>
      </c>
      <c r="G1223">
        <v>740</v>
      </c>
      <c r="H1223">
        <f t="shared" si="398"/>
        <v>1.3677882933121664E-2</v>
      </c>
      <c r="I1223">
        <f t="shared" si="399"/>
        <v>-0.16475331357181139</v>
      </c>
      <c r="J1223">
        <f>(I1223-IF(I1208&gt;0,I1208,0))</f>
        <v>-0.16475331357181139</v>
      </c>
      <c r="K1223">
        <f t="shared" si="397"/>
        <v>-0.15475078552556787</v>
      </c>
      <c r="L1223" s="23"/>
      <c r="M1223" s="23"/>
      <c r="N1223" s="9"/>
      <c r="Q1223" t="s">
        <v>162</v>
      </c>
      <c r="R1223">
        <v>1.0492999999999999</v>
      </c>
    </row>
    <row r="1224" spans="1:18" x14ac:dyDescent="0.4">
      <c r="A1224">
        <v>24</v>
      </c>
      <c r="B1224" t="s">
        <v>22</v>
      </c>
      <c r="L1224" s="23" t="s">
        <v>227</v>
      </c>
      <c r="M1224" s="23" t="s">
        <v>228</v>
      </c>
      <c r="N1224" s="9" t="s">
        <v>231</v>
      </c>
      <c r="Q1224" t="s">
        <v>161</v>
      </c>
      <c r="R1224">
        <v>1.0704</v>
      </c>
    </row>
    <row r="1225" spans="1:18" x14ac:dyDescent="0.4">
      <c r="A1225">
        <v>25</v>
      </c>
      <c r="B1225" t="s">
        <v>176</v>
      </c>
      <c r="D1225">
        <v>11.92</v>
      </c>
      <c r="E1225">
        <v>19.172999999999998</v>
      </c>
      <c r="F1225">
        <v>8255.3240000000005</v>
      </c>
      <c r="G1225">
        <v>120</v>
      </c>
      <c r="H1225">
        <f>E1225/F1225</f>
        <v>2.3225012125508335E-3</v>
      </c>
      <c r="I1225">
        <f>((H1225-$J$1200)/$I$1200)</f>
        <v>-0.28987765685318806</v>
      </c>
      <c r="J1225">
        <f>(I1225-IF(I1208&gt;0,I1208,0))</f>
        <v>-0.28987765685318806</v>
      </c>
      <c r="K1225">
        <f t="shared" ref="K1225:K1230" si="400">J1225/R1209*1.1</f>
        <v>-0.29168077436745965</v>
      </c>
      <c r="L1225">
        <f>AVERAGE(K1225:K1227)</f>
        <v>-0.28616375130148564</v>
      </c>
      <c r="M1225">
        <f>STDEV(K1226:K1227)</f>
        <v>2.5947824409077089E-2</v>
      </c>
      <c r="N1225" t="str">
        <f>_xlfn.CONCAT(ROUND(L1225,1)," ± ",ROUND(M1225,1))</f>
        <v>-0.3 ± 0</v>
      </c>
      <c r="Q1225" t="s">
        <v>160</v>
      </c>
      <c r="R1225">
        <v>1.1589</v>
      </c>
    </row>
    <row r="1226" spans="1:18" x14ac:dyDescent="0.4">
      <c r="A1226">
        <v>26</v>
      </c>
      <c r="B1226" t="s">
        <v>175</v>
      </c>
      <c r="F1226">
        <v>8700.0570000000007</v>
      </c>
      <c r="H1226">
        <f t="shared" ref="H1226:H1230" si="401">E1226/F1226</f>
        <v>0</v>
      </c>
      <c r="I1226">
        <f t="shared" ref="I1226:I1230" si="402">((H1226-$J$1200)/$I$1200)</f>
        <v>-0.31546917338179453</v>
      </c>
      <c r="J1226">
        <f>(I1226-IF(I1208&gt;0,I1208,0))</f>
        <v>-0.31546917338179453</v>
      </c>
      <c r="K1226">
        <f t="shared" si="400"/>
        <v>-0.30175312236519486</v>
      </c>
      <c r="Q1226" t="s">
        <v>159</v>
      </c>
      <c r="R1226">
        <v>1.0206</v>
      </c>
    </row>
    <row r="1227" spans="1:18" x14ac:dyDescent="0.4">
      <c r="A1227">
        <v>27</v>
      </c>
      <c r="B1227" t="s">
        <v>174</v>
      </c>
      <c r="D1227">
        <v>11.91</v>
      </c>
      <c r="E1227">
        <v>50.585000000000001</v>
      </c>
      <c r="F1227">
        <v>8862.4809999999998</v>
      </c>
      <c r="G1227">
        <v>3.6709999999999998</v>
      </c>
      <c r="H1227">
        <f t="shared" si="401"/>
        <v>5.7077696414807545E-3</v>
      </c>
      <c r="I1227">
        <f t="shared" si="402"/>
        <v>-0.25257556526134844</v>
      </c>
      <c r="J1227">
        <f>(I1227-IF(I1208&gt;0,I1208,0))</f>
        <v>-0.25257556526134844</v>
      </c>
      <c r="K1227">
        <f t="shared" si="400"/>
        <v>-0.2650573571718024</v>
      </c>
      <c r="L1227" s="23" t="s">
        <v>227</v>
      </c>
      <c r="M1227" s="23" t="s">
        <v>228</v>
      </c>
      <c r="N1227" s="9" t="s">
        <v>231</v>
      </c>
      <c r="Q1227" t="s">
        <v>158</v>
      </c>
      <c r="R1227">
        <v>1.1289</v>
      </c>
    </row>
    <row r="1228" spans="1:18" x14ac:dyDescent="0.4">
      <c r="A1228">
        <v>28</v>
      </c>
      <c r="B1228" t="s">
        <v>173</v>
      </c>
      <c r="D1228">
        <v>11.89</v>
      </c>
      <c r="E1228">
        <v>59.268999999999998</v>
      </c>
      <c r="F1228">
        <v>7566.2669999999998</v>
      </c>
      <c r="G1228">
        <v>3.4319999999999999</v>
      </c>
      <c r="H1228">
        <f t="shared" si="401"/>
        <v>7.8333212401835682E-3</v>
      </c>
      <c r="I1228">
        <f t="shared" si="402"/>
        <v>-0.22915422598425719</v>
      </c>
      <c r="J1228">
        <f>(I1228-IF(I1208&gt;0,I1208,0))</f>
        <v>-0.22915422598425719</v>
      </c>
      <c r="K1228">
        <f t="shared" si="400"/>
        <v>-0.22803478250649803</v>
      </c>
      <c r="L1228">
        <f>AVERAGE(K1228:K1230)</f>
        <v>-0.19679716754310461</v>
      </c>
      <c r="M1228">
        <f>STDEV(K1228:K1230)</f>
        <v>0.11736269462445482</v>
      </c>
      <c r="N1228" t="str">
        <f>_xlfn.CONCAT(ROUND(L1228,1)," ± ",ROUND(M1228,1))</f>
        <v>-0.2 ± 0.1</v>
      </c>
      <c r="Q1228" t="s">
        <v>157</v>
      </c>
      <c r="R1228">
        <v>1.1950000000000001</v>
      </c>
    </row>
    <row r="1229" spans="1:18" x14ac:dyDescent="0.4">
      <c r="A1229">
        <v>29</v>
      </c>
      <c r="B1229" t="s">
        <v>172</v>
      </c>
      <c r="D1229">
        <v>11.91</v>
      </c>
      <c r="E1229">
        <v>24.204000000000001</v>
      </c>
      <c r="F1229">
        <v>7728.61</v>
      </c>
      <c r="G1229">
        <v>220</v>
      </c>
      <c r="H1229">
        <f t="shared" si="401"/>
        <v>3.1317403776358233E-3</v>
      </c>
      <c r="I1229">
        <f t="shared" si="402"/>
        <v>-0.28096069381482541</v>
      </c>
      <c r="J1229">
        <f>(I1229-IF(I1208&gt;0,I1208,0))</f>
        <v>-0.28096069381482541</v>
      </c>
      <c r="K1229">
        <f t="shared" si="400"/>
        <v>-0.29538063958358785</v>
      </c>
      <c r="Q1229" t="s">
        <v>156</v>
      </c>
      <c r="R1229">
        <v>1.1716</v>
      </c>
    </row>
    <row r="1230" spans="1:18" x14ac:dyDescent="0.4">
      <c r="A1230">
        <v>30</v>
      </c>
      <c r="B1230" t="s">
        <v>171</v>
      </c>
      <c r="D1230">
        <v>11.78</v>
      </c>
      <c r="E1230">
        <v>177.31700000000001</v>
      </c>
      <c r="F1230">
        <v>7892.7560000000003</v>
      </c>
      <c r="G1230">
        <v>1416</v>
      </c>
      <c r="H1230">
        <f t="shared" si="401"/>
        <v>2.2465790149853865E-2</v>
      </c>
      <c r="I1230">
        <f t="shared" si="402"/>
        <v>-6.7919834401371684E-2</v>
      </c>
      <c r="J1230">
        <f>(I1230-IF(I1208&gt;0,I1208,0))</f>
        <v>-6.7919834401371684E-2</v>
      </c>
      <c r="K1230">
        <f t="shared" si="400"/>
        <v>-6.6976080539228017E-2</v>
      </c>
      <c r="L1230" s="23"/>
      <c r="M1230" s="23"/>
      <c r="N1230" s="9"/>
    </row>
    <row r="1231" spans="1:18" x14ac:dyDescent="0.4">
      <c r="A1231">
        <v>31</v>
      </c>
      <c r="B1231" t="s">
        <v>22</v>
      </c>
      <c r="L1231" s="23" t="s">
        <v>227</v>
      </c>
      <c r="M1231" s="23" t="s">
        <v>228</v>
      </c>
      <c r="N1231" s="9" t="s">
        <v>231</v>
      </c>
    </row>
    <row r="1232" spans="1:18" x14ac:dyDescent="0.4">
      <c r="A1232">
        <v>32</v>
      </c>
      <c r="B1232" t="s">
        <v>170</v>
      </c>
      <c r="D1232">
        <v>11.69</v>
      </c>
      <c r="E1232">
        <v>134.19300000000001</v>
      </c>
      <c r="F1232">
        <v>9463.5560000000005</v>
      </c>
      <c r="G1232">
        <v>738</v>
      </c>
      <c r="H1232">
        <f>E1232/F1232</f>
        <v>1.4179976321797008E-2</v>
      </c>
      <c r="I1232">
        <f>((H1232-$J$1200)/$I$1200)</f>
        <v>-0.15922077340100282</v>
      </c>
      <c r="J1232">
        <f>(I1232-IF(I1208&gt;0,I1208,0))</f>
        <v>-0.15922077340100282</v>
      </c>
      <c r="K1232">
        <f>J1232/R1215*1.1</f>
        <v>-0.16106570787300267</v>
      </c>
      <c r="L1232">
        <f>AVERAGE(K1232:K1234)</f>
        <v>-0.21664031185483049</v>
      </c>
      <c r="M1232">
        <f>STDEV(K1233:K1234)</f>
        <v>3.51180735035218E-2</v>
      </c>
      <c r="N1232" t="str">
        <f>_xlfn.CONCAT(ROUND(L1232,1)," ± ",ROUND(M1232,1))</f>
        <v>-0.2 ± 0</v>
      </c>
    </row>
    <row r="1233" spans="1:14" x14ac:dyDescent="0.4">
      <c r="A1233">
        <v>33</v>
      </c>
      <c r="B1233" t="s">
        <v>169</v>
      </c>
      <c r="D1233">
        <v>11.79</v>
      </c>
      <c r="E1233">
        <v>38.076000000000001</v>
      </c>
      <c r="F1233">
        <v>8614.0619999999999</v>
      </c>
      <c r="G1233">
        <v>201</v>
      </c>
      <c r="H1233">
        <f t="shared" ref="H1233:H1237" si="403">E1233/F1233</f>
        <v>4.4202142961125655E-3</v>
      </c>
      <c r="I1233">
        <f t="shared" ref="I1233:I1237" si="404">((H1233-$J$1200)/$I$1200)</f>
        <v>-0.2667630686841328</v>
      </c>
      <c r="J1233">
        <f>(I1233-IF(I1208&gt;0,I1208,0))</f>
        <v>-0.2667630686841328</v>
      </c>
      <c r="K1233">
        <f>J1233/R1216*1.1</f>
        <v>-0.26925984176229223</v>
      </c>
    </row>
    <row r="1234" spans="1:14" x14ac:dyDescent="0.4">
      <c r="A1234">
        <v>34</v>
      </c>
      <c r="B1234" t="s">
        <v>168</v>
      </c>
      <c r="D1234">
        <v>11.76</v>
      </c>
      <c r="E1234">
        <v>100.953</v>
      </c>
      <c r="F1234">
        <v>10580.468000000001</v>
      </c>
      <c r="G1234">
        <v>2.8570000000000002</v>
      </c>
      <c r="H1234">
        <f t="shared" si="403"/>
        <v>9.5414493952441417E-3</v>
      </c>
      <c r="I1234">
        <f t="shared" si="404"/>
        <v>-0.21033245328636502</v>
      </c>
      <c r="J1234">
        <f>(I1234-IF(I1208&gt;0,I1208,0))</f>
        <v>-0.21033245328636502</v>
      </c>
      <c r="K1234">
        <f>J1234/R1217*1.1</f>
        <v>-0.21959538592919658</v>
      </c>
      <c r="L1234" s="23" t="s">
        <v>227</v>
      </c>
      <c r="M1234" s="23" t="s">
        <v>228</v>
      </c>
      <c r="N1234" s="9" t="s">
        <v>231</v>
      </c>
    </row>
    <row r="1235" spans="1:14" x14ac:dyDescent="0.4">
      <c r="A1235">
        <v>35</v>
      </c>
      <c r="B1235" t="s">
        <v>167</v>
      </c>
      <c r="D1235">
        <v>11.78</v>
      </c>
      <c r="E1235">
        <v>78.622</v>
      </c>
      <c r="F1235">
        <v>10118.424999999999</v>
      </c>
      <c r="G1235">
        <v>671</v>
      </c>
      <c r="H1235">
        <f t="shared" si="403"/>
        <v>7.7701816241164019E-3</v>
      </c>
      <c r="I1235">
        <f t="shared" si="404"/>
        <v>-0.22984995803359295</v>
      </c>
      <c r="J1235">
        <f>(I1235-IF(I1208&gt;0,I1208,0))</f>
        <v>-0.22984995803359295</v>
      </c>
      <c r="K1235">
        <f t="shared" ref="K1235:K1237" si="405">J1235/R1218*1.1</f>
        <v>-0.22538327138255687</v>
      </c>
      <c r="L1235">
        <f>AVERAGE(K1235:K1237)</f>
        <v>-0.23574232529148745</v>
      </c>
      <c r="M1235">
        <f>STDEV(K1235:K1237)</f>
        <v>4.9559732335508394E-2</v>
      </c>
      <c r="N1235" t="str">
        <f>_xlfn.CONCAT(ROUND(L1235,1)," ± ",ROUND(M1235,1))</f>
        <v>-0.2 ± 0</v>
      </c>
    </row>
    <row r="1236" spans="1:14" x14ac:dyDescent="0.4">
      <c r="A1236">
        <v>36</v>
      </c>
      <c r="B1236" t="s">
        <v>166</v>
      </c>
      <c r="F1236">
        <v>11670.299000000001</v>
      </c>
      <c r="H1236">
        <f t="shared" si="403"/>
        <v>0</v>
      </c>
      <c r="I1236">
        <f t="shared" si="404"/>
        <v>-0.31546917338179453</v>
      </c>
      <c r="J1236">
        <f>(I1236-IF(I1208&gt;0,I1208,0))</f>
        <v>-0.31546917338179453</v>
      </c>
      <c r="K1236">
        <f t="shared" si="405"/>
        <v>-0.2896628470116645</v>
      </c>
    </row>
    <row r="1237" spans="1:14" x14ac:dyDescent="0.4">
      <c r="A1237">
        <v>37</v>
      </c>
      <c r="B1237" t="s">
        <v>165</v>
      </c>
      <c r="D1237">
        <v>11.78</v>
      </c>
      <c r="E1237">
        <v>104.01300000000001</v>
      </c>
      <c r="F1237">
        <v>10063.433999999999</v>
      </c>
      <c r="G1237">
        <v>776</v>
      </c>
      <c r="H1237">
        <f t="shared" si="403"/>
        <v>1.0335736290415381E-2</v>
      </c>
      <c r="I1237">
        <f t="shared" si="404"/>
        <v>-0.20158024850972905</v>
      </c>
      <c r="J1237">
        <f>(I1237-IF(I1208&gt;0,I1208,0))</f>
        <v>-0.20158024850972905</v>
      </c>
      <c r="K1237">
        <f t="shared" si="405"/>
        <v>-0.19218085748024094</v>
      </c>
      <c r="L1237" s="23"/>
      <c r="M1237" s="23"/>
      <c r="N1237" s="9"/>
    </row>
    <row r="1238" spans="1:14" x14ac:dyDescent="0.4">
      <c r="A1238">
        <v>38</v>
      </c>
      <c r="B1238" t="s">
        <v>22</v>
      </c>
      <c r="D1238">
        <v>11.82</v>
      </c>
      <c r="E1238">
        <v>86.637</v>
      </c>
      <c r="G1238">
        <v>3.3140000000000001</v>
      </c>
      <c r="L1238" s="23" t="s">
        <v>227</v>
      </c>
      <c r="M1238" s="23" t="s">
        <v>228</v>
      </c>
      <c r="N1238" s="9" t="s">
        <v>231</v>
      </c>
    </row>
    <row r="1239" spans="1:14" x14ac:dyDescent="0.4">
      <c r="A1239">
        <v>39</v>
      </c>
      <c r="B1239" t="s">
        <v>164</v>
      </c>
      <c r="D1239">
        <v>11.81</v>
      </c>
      <c r="E1239">
        <v>46.902000000000001</v>
      </c>
      <c r="F1239">
        <v>9698.3050000000003</v>
      </c>
      <c r="G1239">
        <v>451</v>
      </c>
      <c r="H1239">
        <f>E1239/F1239</f>
        <v>4.8361028035311324E-3</v>
      </c>
      <c r="I1239">
        <f>((H1239-$J$1200)/$I$1200)</f>
        <v>-0.26218041548501125</v>
      </c>
      <c r="J1239">
        <f>(I1239-IF(I1208&gt;0,I1208,0))</f>
        <v>-0.26218041548501125</v>
      </c>
      <c r="K1239">
        <f>J1239/R1221*1.1</f>
        <v>-0.25789006262497755</v>
      </c>
      <c r="L1239">
        <f>AVERAGE(K1239:K1241)</f>
        <v>-0.24631619193810242</v>
      </c>
      <c r="M1239">
        <f>STDEV(K1240:K1241)</f>
        <v>0.10980001752281363</v>
      </c>
      <c r="N1239" t="str">
        <f>_xlfn.CONCAT(ROUND(L1239,1)," ± ",ROUND(M1239,1))</f>
        <v>-0.2 ± 0.1</v>
      </c>
    </row>
    <row r="1240" spans="1:14" x14ac:dyDescent="0.4">
      <c r="A1240">
        <v>40</v>
      </c>
      <c r="B1240" t="s">
        <v>163</v>
      </c>
      <c r="D1240">
        <v>11.85</v>
      </c>
      <c r="E1240">
        <v>147.72800000000001</v>
      </c>
      <c r="F1240">
        <v>11153.47</v>
      </c>
      <c r="G1240">
        <v>140.82</v>
      </c>
      <c r="H1240">
        <f t="shared" ref="H1240:H1244" si="406">E1240/F1240</f>
        <v>1.3245025987428129E-2</v>
      </c>
      <c r="I1240">
        <f t="shared" ref="I1240:I1248" si="407">((H1240-$J$1200)/$I$1200)</f>
        <v>-0.16952294108389854</v>
      </c>
      <c r="J1240">
        <f>(I1240-IF(I1208&gt;0,I1208,0))</f>
        <v>-0.16952294108389854</v>
      </c>
      <c r="K1240">
        <f t="shared" ref="K1240:K1244" si="408">J1240/R1222*1.1</f>
        <v>-0.16288891962988156</v>
      </c>
    </row>
    <row r="1241" spans="1:14" x14ac:dyDescent="0.4">
      <c r="A1241">
        <v>41</v>
      </c>
      <c r="B1241" t="s">
        <v>162</v>
      </c>
      <c r="D1241">
        <v>11.81</v>
      </c>
      <c r="E1241">
        <v>14.234999999999999</v>
      </c>
      <c r="F1241">
        <v>13110.222</v>
      </c>
      <c r="G1241">
        <v>134</v>
      </c>
      <c r="H1241">
        <f t="shared" si="406"/>
        <v>1.0857939705368833E-3</v>
      </c>
      <c r="I1241">
        <f t="shared" si="407"/>
        <v>-0.30350486774720803</v>
      </c>
      <c r="J1241">
        <f>(I1241-IF(I1208&gt;0,I1208,0))</f>
        <v>-0.30350486774720803</v>
      </c>
      <c r="K1241">
        <f t="shared" si="408"/>
        <v>-0.31816959355944813</v>
      </c>
      <c r="L1241" s="23" t="s">
        <v>227</v>
      </c>
      <c r="M1241" s="23" t="s">
        <v>228</v>
      </c>
      <c r="N1241" s="9" t="s">
        <v>231</v>
      </c>
    </row>
    <row r="1242" spans="1:14" x14ac:dyDescent="0.4">
      <c r="A1242">
        <v>42</v>
      </c>
      <c r="B1242" t="s">
        <v>161</v>
      </c>
      <c r="D1242">
        <v>11.91</v>
      </c>
      <c r="E1242">
        <v>20.143999999999998</v>
      </c>
      <c r="F1242">
        <v>13316.728999999999</v>
      </c>
      <c r="G1242">
        <v>2.8889999999999998</v>
      </c>
      <c r="H1242">
        <f t="shared" si="406"/>
        <v>1.5126837829319798E-3</v>
      </c>
      <c r="I1242">
        <f t="shared" si="407"/>
        <v>-0.29880099175749258</v>
      </c>
      <c r="J1242">
        <f>(I1242-IF(I1208&gt;0,I1208,0))</f>
        <v>-0.29880099175749258</v>
      </c>
      <c r="K1242">
        <f t="shared" si="408"/>
        <v>-0.30706379945183288</v>
      </c>
      <c r="L1242">
        <f>AVERAGE(K1242:K1244)</f>
        <v>-0.22529155461448888</v>
      </c>
      <c r="M1242">
        <f>STDEV(K1242:K1244)</f>
        <v>8.577315036882846E-2</v>
      </c>
      <c r="N1242" t="str">
        <f>_xlfn.CONCAT(ROUND(L1242,1)," ± ",ROUND(M1242,1))</f>
        <v>-0.2 ± 0.1</v>
      </c>
    </row>
    <row r="1243" spans="1:14" x14ac:dyDescent="0.4">
      <c r="A1243">
        <v>43</v>
      </c>
      <c r="B1243" t="s">
        <v>160</v>
      </c>
      <c r="D1243">
        <v>11.91</v>
      </c>
      <c r="E1243">
        <v>209.483</v>
      </c>
      <c r="F1243">
        <v>13406.583000000001</v>
      </c>
      <c r="G1243">
        <v>5.0739999999999998</v>
      </c>
      <c r="H1243">
        <f t="shared" si="406"/>
        <v>1.5625383440359113E-2</v>
      </c>
      <c r="I1243">
        <f t="shared" si="407"/>
        <v>-0.14329390973981199</v>
      </c>
      <c r="J1243">
        <f>(I1243-IF(I1208&gt;0,I1208,0))</f>
        <v>-0.14329390973981199</v>
      </c>
      <c r="K1243">
        <f t="shared" si="408"/>
        <v>-0.13601113186106928</v>
      </c>
    </row>
    <row r="1244" spans="1:14" x14ac:dyDescent="0.4">
      <c r="A1244">
        <v>44</v>
      </c>
      <c r="B1244" t="s">
        <v>159</v>
      </c>
      <c r="D1244">
        <v>11.92</v>
      </c>
      <c r="E1244">
        <v>137.553</v>
      </c>
      <c r="F1244">
        <v>15237.138000000001</v>
      </c>
      <c r="G1244">
        <v>1164</v>
      </c>
      <c r="H1244">
        <f t="shared" si="406"/>
        <v>9.0274827201801272E-3</v>
      </c>
      <c r="I1244">
        <f t="shared" si="407"/>
        <v>-0.21599582456426733</v>
      </c>
      <c r="J1244">
        <f>(I1244-IF(I1208&gt;0,I1208,0))</f>
        <v>-0.21599582456426733</v>
      </c>
      <c r="K1244">
        <f t="shared" si="408"/>
        <v>-0.23279973253056446</v>
      </c>
      <c r="L1244" s="23"/>
      <c r="M1244" s="23"/>
      <c r="N1244" s="9"/>
    </row>
    <row r="1245" spans="1:14" x14ac:dyDescent="0.4">
      <c r="A1245">
        <v>45</v>
      </c>
      <c r="B1245" t="s">
        <v>22</v>
      </c>
      <c r="L1245" s="23" t="s">
        <v>227</v>
      </c>
      <c r="M1245" s="23" t="s">
        <v>228</v>
      </c>
      <c r="N1245" s="9" t="s">
        <v>231</v>
      </c>
    </row>
    <row r="1246" spans="1:14" x14ac:dyDescent="0.4">
      <c r="A1246">
        <v>46</v>
      </c>
      <c r="B1246" t="s">
        <v>158</v>
      </c>
      <c r="D1246">
        <v>11.91</v>
      </c>
      <c r="E1246">
        <v>57.444000000000003</v>
      </c>
      <c r="F1246">
        <v>12951.722</v>
      </c>
      <c r="G1246">
        <v>488</v>
      </c>
      <c r="H1246">
        <f t="shared" ref="H1246:H1248" si="409">E1246/F1246</f>
        <v>4.4352403487350955E-3</v>
      </c>
      <c r="I1246">
        <f t="shared" si="407"/>
        <v>-0.26659749741468791</v>
      </c>
      <c r="J1246">
        <f>(I1246-IF(I1208&gt;0,I1208,0))</f>
        <v>-0.26659749741468791</v>
      </c>
      <c r="K1246">
        <f>J1246/R1227*1.1</f>
        <v>-0.25977256369577173</v>
      </c>
      <c r="L1246">
        <f>AVERAGE(K1246:K1248)</f>
        <v>-0.27211015804860078</v>
      </c>
      <c r="M1246">
        <f>STDEV(K1247:K1248)</f>
        <v>1.7127651965031351E-2</v>
      </c>
      <c r="N1246" t="str">
        <f>_xlfn.CONCAT(ROUND(L1246,1)," ± ",ROUND(M1246,1))</f>
        <v>-0.3 ± 0</v>
      </c>
    </row>
    <row r="1247" spans="1:14" x14ac:dyDescent="0.4">
      <c r="A1247">
        <v>47</v>
      </c>
      <c r="B1247" t="s">
        <v>157</v>
      </c>
      <c r="F1247">
        <v>12128.478999999999</v>
      </c>
      <c r="H1247">
        <f t="shared" si="409"/>
        <v>0</v>
      </c>
      <c r="I1247">
        <f t="shared" si="407"/>
        <v>-0.31546917338179453</v>
      </c>
      <c r="J1247">
        <f>(I1247-IF(I1208&gt;0,I1208,0))</f>
        <v>-0.31546917338179453</v>
      </c>
      <c r="K1247">
        <f t="shared" ref="K1247:K1248" si="410">J1247/R1228*1.1</f>
        <v>-0.29039003407529207</v>
      </c>
    </row>
    <row r="1248" spans="1:14" x14ac:dyDescent="0.4">
      <c r="A1248">
        <v>48</v>
      </c>
      <c r="B1248" t="s">
        <v>156</v>
      </c>
      <c r="D1248">
        <v>12.08</v>
      </c>
      <c r="E1248">
        <v>31.238</v>
      </c>
      <c r="F1248">
        <v>10764.567999999999</v>
      </c>
      <c r="G1248">
        <v>275</v>
      </c>
      <c r="H1248">
        <f t="shared" si="409"/>
        <v>2.9019278804314303E-3</v>
      </c>
      <c r="I1248">
        <f t="shared" si="407"/>
        <v>-0.28349298541876694</v>
      </c>
      <c r="J1248">
        <f>(I1248-IF(I1208&gt;0,I1208,0))</f>
        <v>-0.28349298541876694</v>
      </c>
      <c r="K1248">
        <f t="shared" si="410"/>
        <v>-0.26616787637473854</v>
      </c>
      <c r="L1248" s="23"/>
      <c r="M1248" s="23"/>
      <c r="N1248" s="9"/>
    </row>
    <row r="1250" spans="1:18" x14ac:dyDescent="0.4">
      <c r="A1250" s="17" t="s">
        <v>85</v>
      </c>
      <c r="B1250" s="17"/>
    </row>
    <row r="1251" spans="1:18" x14ac:dyDescent="0.4">
      <c r="I1251" t="s">
        <v>216</v>
      </c>
      <c r="Q1251" t="s">
        <v>191</v>
      </c>
      <c r="R1251" t="s">
        <v>192</v>
      </c>
    </row>
    <row r="1252" spans="1:18" x14ac:dyDescent="0.4">
      <c r="B1252" t="s">
        <v>3</v>
      </c>
      <c r="C1252" t="s">
        <v>4</v>
      </c>
      <c r="D1252" t="s">
        <v>5</v>
      </c>
      <c r="E1252" t="s">
        <v>6</v>
      </c>
      <c r="F1252" s="17" t="s">
        <v>7</v>
      </c>
      <c r="G1252" t="s">
        <v>8</v>
      </c>
      <c r="H1252" t="s">
        <v>217</v>
      </c>
      <c r="I1252" cm="1">
        <f t="array" ref="I1252:J1256">LINEST(H1256:H1260,C1256:C1260,1,1)</f>
        <v>25.815251523411607</v>
      </c>
      <c r="J1252">
        <v>-1720.0337857726295</v>
      </c>
      <c r="L1252" s="20" t="s">
        <v>218</v>
      </c>
      <c r="Q1252" t="s">
        <v>27</v>
      </c>
      <c r="R1252">
        <v>1.0846</v>
      </c>
    </row>
    <row r="1253" spans="1:18" x14ac:dyDescent="0.4">
      <c r="A1253">
        <v>1</v>
      </c>
      <c r="B1253" t="s">
        <v>12</v>
      </c>
      <c r="C1253">
        <v>0</v>
      </c>
      <c r="D1253">
        <v>13.23</v>
      </c>
      <c r="E1253">
        <v>1694.2570000000001</v>
      </c>
      <c r="F1253" s="17">
        <v>300.86599999999999</v>
      </c>
      <c r="G1253">
        <v>10654</v>
      </c>
      <c r="H1253">
        <f>E1253/F1253</f>
        <v>5.6312677404558844</v>
      </c>
      <c r="I1253">
        <v>6.6998453199070322</v>
      </c>
      <c r="J1253">
        <v>1718.2197121507581</v>
      </c>
      <c r="K1253" t="s">
        <v>219</v>
      </c>
      <c r="L1253" s="21">
        <f>IF(G1256&gt;3,C1256,IF(G1257&gt;3,C1257,IF(G1258&gt;3,C1258,IF(G1259&gt;3,C1259,C1260))))</f>
        <v>10</v>
      </c>
      <c r="Q1253" t="s">
        <v>28</v>
      </c>
      <c r="R1253">
        <v>1.0726</v>
      </c>
    </row>
    <row r="1254" spans="1:18" x14ac:dyDescent="0.4">
      <c r="A1254">
        <v>2</v>
      </c>
      <c r="B1254" t="s">
        <v>14</v>
      </c>
      <c r="C1254">
        <v>0.5</v>
      </c>
      <c r="D1254">
        <v>13.26</v>
      </c>
      <c r="E1254">
        <v>2473.444</v>
      </c>
      <c r="F1254" s="17">
        <v>321.66199999999998</v>
      </c>
      <c r="G1254">
        <v>25.135000000000002</v>
      </c>
      <c r="H1254">
        <f t="shared" ref="H1254:H1260" si="411">E1254/F1254</f>
        <v>7.6895747710329481</v>
      </c>
      <c r="I1254">
        <v>0.83189951817747398</v>
      </c>
      <c r="J1254">
        <v>2706.8535931820029</v>
      </c>
      <c r="K1254" t="s">
        <v>220</v>
      </c>
      <c r="L1254" s="22">
        <f>IF(G1256&gt;10,C1256,IF(G1257&gt;10,C1257,IF(G1258&gt;10,C1258,IF(G1259&gt;10,C1259,C1260))))</f>
        <v>10</v>
      </c>
      <c r="Q1254" t="s">
        <v>29</v>
      </c>
      <c r="R1254">
        <v>1.1534</v>
      </c>
    </row>
    <row r="1255" spans="1:18" x14ac:dyDescent="0.4">
      <c r="A1255">
        <v>3</v>
      </c>
      <c r="B1255" t="s">
        <v>15</v>
      </c>
      <c r="C1255">
        <v>2.5</v>
      </c>
      <c r="D1255">
        <v>13.26</v>
      </c>
      <c r="E1255">
        <v>5976.64</v>
      </c>
      <c r="F1255" s="17">
        <v>271.98099999999999</v>
      </c>
      <c r="G1255">
        <v>38973</v>
      </c>
      <c r="H1255">
        <f t="shared" si="411"/>
        <v>21.974476158261055</v>
      </c>
      <c r="I1255">
        <v>14.846468775546308</v>
      </c>
      <c r="J1255">
        <v>3</v>
      </c>
      <c r="Q1255" t="s">
        <v>182</v>
      </c>
      <c r="R1255">
        <v>1.0266999999999999</v>
      </c>
    </row>
    <row r="1256" spans="1:18" x14ac:dyDescent="0.4">
      <c r="A1256">
        <v>4</v>
      </c>
      <c r="B1256" t="s">
        <v>17</v>
      </c>
      <c r="C1256">
        <v>10</v>
      </c>
      <c r="D1256">
        <v>13.26</v>
      </c>
      <c r="E1256">
        <v>18215.34</v>
      </c>
      <c r="F1256" s="17">
        <v>575.19200000000001</v>
      </c>
      <c r="G1256">
        <v>112927</v>
      </c>
      <c r="H1256">
        <f t="shared" si="411"/>
        <v>31.668277722916869</v>
      </c>
      <c r="I1256">
        <v>108780913.68695176</v>
      </c>
      <c r="J1256">
        <v>21981169.124766964</v>
      </c>
      <c r="Q1256" t="s">
        <v>181</v>
      </c>
      <c r="R1256">
        <v>1.1480999999999999</v>
      </c>
    </row>
    <row r="1257" spans="1:18" x14ac:dyDescent="0.4">
      <c r="A1257">
        <v>5</v>
      </c>
      <c r="B1257" t="s">
        <v>18</v>
      </c>
      <c r="C1257">
        <v>25</v>
      </c>
      <c r="D1257">
        <v>13.28</v>
      </c>
      <c r="E1257">
        <v>31488.873</v>
      </c>
      <c r="F1257" s="17">
        <v>121.73099999999999</v>
      </c>
      <c r="G1257">
        <v>1490.741</v>
      </c>
      <c r="H1257">
        <f t="shared" si="411"/>
        <v>258.67587549597062</v>
      </c>
      <c r="Q1257" t="s">
        <v>180</v>
      </c>
      <c r="R1257">
        <v>1.0402</v>
      </c>
    </row>
    <row r="1258" spans="1:18" x14ac:dyDescent="0.4">
      <c r="A1258">
        <v>6</v>
      </c>
      <c r="B1258" t="s">
        <v>19</v>
      </c>
      <c r="C1258">
        <v>125</v>
      </c>
      <c r="D1258">
        <v>13.2</v>
      </c>
      <c r="E1258">
        <v>131775.31299999999</v>
      </c>
      <c r="F1258" s="17">
        <v>630.125</v>
      </c>
      <c r="G1258">
        <v>3432.4520000000002</v>
      </c>
      <c r="H1258">
        <f t="shared" si="411"/>
        <v>209.12567030351119</v>
      </c>
      <c r="Q1258" t="s">
        <v>179</v>
      </c>
      <c r="R1258">
        <v>1.127</v>
      </c>
    </row>
    <row r="1259" spans="1:18" x14ac:dyDescent="0.4">
      <c r="A1259">
        <v>7</v>
      </c>
      <c r="B1259" t="s">
        <v>20</v>
      </c>
      <c r="C1259">
        <v>250</v>
      </c>
      <c r="D1259">
        <v>13.21</v>
      </c>
      <c r="E1259">
        <v>230732.93799999999</v>
      </c>
      <c r="F1259" s="17">
        <v>189.16900000000001</v>
      </c>
      <c r="G1259">
        <v>3647.7469999999998</v>
      </c>
      <c r="H1259">
        <f t="shared" si="411"/>
        <v>1219.718547965047</v>
      </c>
      <c r="I1259" s="23" t="s">
        <v>221</v>
      </c>
      <c r="J1259" s="23" t="s">
        <v>222</v>
      </c>
      <c r="K1259" s="9" t="s">
        <v>194</v>
      </c>
      <c r="O1259" s="24" t="s">
        <v>223</v>
      </c>
      <c r="Q1259" t="s">
        <v>178</v>
      </c>
      <c r="R1259">
        <v>1.1153999999999999</v>
      </c>
    </row>
    <row r="1260" spans="1:18" x14ac:dyDescent="0.4">
      <c r="A1260">
        <v>8</v>
      </c>
      <c r="B1260" t="s">
        <v>21</v>
      </c>
      <c r="C1260">
        <v>500</v>
      </c>
      <c r="D1260">
        <v>13.24</v>
      </c>
      <c r="E1260">
        <v>456151.25</v>
      </c>
      <c r="F1260" s="17">
        <v>34.628999999999998</v>
      </c>
      <c r="G1260">
        <v>3552.0210000000002</v>
      </c>
      <c r="H1260">
        <f t="shared" si="411"/>
        <v>13172.521585953969</v>
      </c>
      <c r="I1260">
        <f>AVERAGE(I1263:I1265)</f>
        <v>66.663900332483493</v>
      </c>
      <c r="J1260">
        <v>275</v>
      </c>
      <c r="Q1260" t="s">
        <v>177</v>
      </c>
      <c r="R1260">
        <v>1.1711</v>
      </c>
    </row>
    <row r="1261" spans="1:18" x14ac:dyDescent="0.4">
      <c r="A1261">
        <v>9</v>
      </c>
      <c r="B1261" t="s">
        <v>22</v>
      </c>
      <c r="D1261">
        <v>13.26</v>
      </c>
      <c r="E1261">
        <v>771.56399999999996</v>
      </c>
      <c r="G1261">
        <v>432.46</v>
      </c>
      <c r="I1261" s="23" t="s">
        <v>224</v>
      </c>
      <c r="J1261" s="9" t="s">
        <v>225</v>
      </c>
      <c r="K1261" s="9" t="s">
        <v>226</v>
      </c>
      <c r="Q1261" t="s">
        <v>176</v>
      </c>
      <c r="R1261">
        <v>1.0931999999999999</v>
      </c>
    </row>
    <row r="1262" spans="1:18" x14ac:dyDescent="0.4">
      <c r="A1262">
        <v>10</v>
      </c>
      <c r="B1262" t="s">
        <v>22</v>
      </c>
      <c r="D1262">
        <v>13.26</v>
      </c>
      <c r="E1262">
        <v>410.22300000000001</v>
      </c>
      <c r="G1262">
        <v>12.236000000000001</v>
      </c>
      <c r="L1262" s="23" t="s">
        <v>227</v>
      </c>
      <c r="M1262" s="23" t="s">
        <v>228</v>
      </c>
      <c r="N1262" s="9" t="s">
        <v>231</v>
      </c>
      <c r="O1262" s="9"/>
      <c r="P1262" s="9"/>
      <c r="Q1262" t="s">
        <v>175</v>
      </c>
      <c r="R1262">
        <v>1.1499999999999999</v>
      </c>
    </row>
    <row r="1263" spans="1:18" x14ac:dyDescent="0.4">
      <c r="A1263">
        <v>11</v>
      </c>
      <c r="B1263" t="s">
        <v>24</v>
      </c>
      <c r="D1263">
        <v>13.29</v>
      </c>
      <c r="E1263">
        <v>165.52799999999999</v>
      </c>
      <c r="F1263">
        <v>61.923999999999999</v>
      </c>
      <c r="G1263">
        <v>5.625</v>
      </c>
      <c r="H1263">
        <f>E1263/F1263</f>
        <v>2.6730831341644596</v>
      </c>
      <c r="I1263">
        <f>((H1263-$J$1252)/$I$1252)</f>
        <v>66.732135743263527</v>
      </c>
      <c r="J1263">
        <f>(I1263-IF(I1260&gt;0,I1260,0))</f>
        <v>6.823541078003359E-2</v>
      </c>
      <c r="K1263">
        <f>J1263*1.1</f>
        <v>7.505895185803696E-2</v>
      </c>
      <c r="L1263">
        <f>AVERAGE(K1263:K1265)</f>
        <v>1.0422218643668657E-14</v>
      </c>
      <c r="M1263">
        <f>STDEV(K1264:K1265)</f>
        <v>1.8567221861940915E-3</v>
      </c>
      <c r="N1263" t="str">
        <f>_xlfn.CONCAT(ROUND(L1263,1)," ± ",ROUND(M1263,1))</f>
        <v>0 ± 0</v>
      </c>
      <c r="Q1263" t="s">
        <v>174</v>
      </c>
      <c r="R1263">
        <v>1.0482</v>
      </c>
    </row>
    <row r="1264" spans="1:18" x14ac:dyDescent="0.4">
      <c r="A1264">
        <v>12</v>
      </c>
      <c r="B1264" t="s">
        <v>25</v>
      </c>
      <c r="D1264">
        <v>13.26</v>
      </c>
      <c r="E1264">
        <v>2.3330000000000002</v>
      </c>
      <c r="F1264">
        <v>37.859000000000002</v>
      </c>
      <c r="G1264">
        <v>20</v>
      </c>
      <c r="H1264">
        <f t="shared" ref="H1264:H1268" si="412">E1264/F1264</f>
        <v>6.1623392060012154E-2</v>
      </c>
      <c r="I1264">
        <f t="shared" ref="I1264:I1268" si="413">((H1264-$J$1252)/$I$1252)</f>
        <v>66.630976173319524</v>
      </c>
      <c r="J1264">
        <f>(I1264-IF(I1260&gt;0,I1260,0))</f>
        <v>-3.2924159163968625E-2</v>
      </c>
      <c r="K1264">
        <f>J1264*1.1</f>
        <v>-3.6216575080365493E-2</v>
      </c>
      <c r="Q1264" t="s">
        <v>173</v>
      </c>
      <c r="R1264">
        <v>1.1053999999999999</v>
      </c>
    </row>
    <row r="1265" spans="1:18" x14ac:dyDescent="0.4">
      <c r="A1265">
        <v>13</v>
      </c>
      <c r="B1265" t="s">
        <v>26</v>
      </c>
      <c r="F1265">
        <v>151.1</v>
      </c>
      <c r="H1265">
        <f t="shared" si="412"/>
        <v>0</v>
      </c>
      <c r="I1265">
        <f t="shared" si="413"/>
        <v>66.628589080867457</v>
      </c>
      <c r="J1265">
        <f>(I1265-IF(I1260&gt;0,I1260,0))</f>
        <v>-3.5311251616036543E-2</v>
      </c>
      <c r="K1265" s="30">
        <f>J1265*1.1</f>
        <v>-3.88423767776402E-2</v>
      </c>
      <c r="L1265" s="25" t="s">
        <v>227</v>
      </c>
      <c r="M1265" s="25" t="s">
        <v>228</v>
      </c>
      <c r="N1265" s="26" t="s">
        <v>229</v>
      </c>
      <c r="O1265" s="26" t="s">
        <v>230</v>
      </c>
      <c r="P1265" s="26" t="s">
        <v>231</v>
      </c>
      <c r="Q1265" t="s">
        <v>172</v>
      </c>
      <c r="R1265" s="10">
        <v>1.0463</v>
      </c>
    </row>
    <row r="1266" spans="1:18" x14ac:dyDescent="0.4">
      <c r="A1266">
        <v>14</v>
      </c>
      <c r="B1266" t="s">
        <v>27</v>
      </c>
      <c r="D1266">
        <v>13.31</v>
      </c>
      <c r="E1266">
        <v>77207.366999999998</v>
      </c>
      <c r="F1266">
        <v>120.184</v>
      </c>
      <c r="G1266">
        <v>1733.472</v>
      </c>
      <c r="H1266">
        <f t="shared" si="412"/>
        <v>642.40969679824275</v>
      </c>
      <c r="I1266">
        <f t="shared" si="413"/>
        <v>91.513479170574598</v>
      </c>
      <c r="J1266">
        <f>(I1266-IF(I1260&gt;0,I1260,0))</f>
        <v>24.849578838091105</v>
      </c>
      <c r="K1266">
        <f>J1266/R1252*1.1</f>
        <v>25.202412614696865</v>
      </c>
      <c r="L1266" s="27">
        <f>AVERAGE(K1266:K1268)</f>
        <v>25.351089211295143</v>
      </c>
      <c r="M1266" s="27">
        <f>STDEV(K1266:K1268)</f>
        <v>1.1739301787240859</v>
      </c>
      <c r="N1266" s="28">
        <f>L1266/J1260*100</f>
        <v>9.2185778950164146</v>
      </c>
      <c r="O1266" s="29">
        <f>M1266/J1263*100</f>
        <v>1720.4119756945765</v>
      </c>
      <c r="P1266" s="29" t="str">
        <f>_xlfn.CONCAT(ROUND(N1266,1)," ± ",ROUND(O1266,1))</f>
        <v>9.2 ± 1720.4</v>
      </c>
      <c r="Q1266" t="s">
        <v>171</v>
      </c>
      <c r="R1266">
        <v>1.1154999999999999</v>
      </c>
    </row>
    <row r="1267" spans="1:18" x14ac:dyDescent="0.4">
      <c r="A1267">
        <v>15</v>
      </c>
      <c r="B1267" t="s">
        <v>28</v>
      </c>
      <c r="D1267">
        <v>13.32</v>
      </c>
      <c r="E1267">
        <v>85687.25</v>
      </c>
      <c r="F1267">
        <v>140.114</v>
      </c>
      <c r="G1267">
        <v>1363.4829999999999</v>
      </c>
      <c r="H1267">
        <f t="shared" si="412"/>
        <v>611.55380618639106</v>
      </c>
      <c r="I1267">
        <f t="shared" si="413"/>
        <v>90.318220988260606</v>
      </c>
      <c r="J1267">
        <f>(I1267-IF(I1260&gt;0,I1260,0))</f>
        <v>23.654320655777113</v>
      </c>
      <c r="K1267">
        <f>J1267/R1253*1.1</f>
        <v>24.25857982598809</v>
      </c>
      <c r="Q1267" t="s">
        <v>170</v>
      </c>
      <c r="R1267">
        <v>1.0873999999999999</v>
      </c>
    </row>
    <row r="1268" spans="1:18" x14ac:dyDescent="0.4">
      <c r="A1268">
        <v>16</v>
      </c>
      <c r="B1268" t="s">
        <v>29</v>
      </c>
      <c r="D1268">
        <v>13.32</v>
      </c>
      <c r="E1268">
        <v>75303.366999999998</v>
      </c>
      <c r="F1268">
        <v>104.483</v>
      </c>
      <c r="G1268">
        <v>885.45500000000004</v>
      </c>
      <c r="H1268">
        <f t="shared" si="412"/>
        <v>720.7236296813835</v>
      </c>
      <c r="I1268">
        <f t="shared" si="413"/>
        <v>94.547109612335689</v>
      </c>
      <c r="J1268">
        <f>(I1268-IF(I1260&gt;0,I1260,0))</f>
        <v>27.883209279852196</v>
      </c>
      <c r="K1268" s="30">
        <f>J1268/R1254*1.1</f>
        <v>26.592275193200468</v>
      </c>
      <c r="Q1268" t="s">
        <v>169</v>
      </c>
      <c r="R1268">
        <v>1.0898000000000001</v>
      </c>
    </row>
    <row r="1269" spans="1:18" x14ac:dyDescent="0.4">
      <c r="A1269">
        <v>17</v>
      </c>
      <c r="B1269" t="s">
        <v>22</v>
      </c>
      <c r="L1269" s="23" t="s">
        <v>227</v>
      </c>
      <c r="M1269" s="23" t="s">
        <v>228</v>
      </c>
      <c r="N1269" s="9" t="s">
        <v>231</v>
      </c>
      <c r="Q1269" t="s">
        <v>168</v>
      </c>
      <c r="R1269">
        <v>1.0536000000000001</v>
      </c>
    </row>
    <row r="1270" spans="1:18" x14ac:dyDescent="0.4">
      <c r="A1270">
        <v>18</v>
      </c>
      <c r="B1270" t="s">
        <v>182</v>
      </c>
      <c r="D1270">
        <v>13.32</v>
      </c>
      <c r="E1270">
        <v>167.65899999999999</v>
      </c>
      <c r="F1270">
        <v>293.28699999999998</v>
      </c>
      <c r="G1270">
        <v>1155</v>
      </c>
      <c r="H1270">
        <f>E1270/F1270</f>
        <v>0.57165506824373402</v>
      </c>
      <c r="I1270">
        <f>((H1270-$J$1252)/$I$1252)</f>
        <v>66.650733163706434</v>
      </c>
      <c r="J1270">
        <f>(I1270-IF(I1260&gt;0,I1260,0))</f>
        <v>-1.3167168777059146E-2</v>
      </c>
      <c r="K1270">
        <f t="shared" ref="K1270:K1275" si="414">J1270/R1255*1.1</f>
        <v>-1.4107222805848897E-2</v>
      </c>
      <c r="L1270">
        <f>AVERAGE(K1270:K1272)</f>
        <v>-2.4411285664297178E-2</v>
      </c>
      <c r="M1270">
        <f>STDEV(K1271:K1272)</f>
        <v>6.0366538259365434E-3</v>
      </c>
      <c r="N1270" t="str">
        <f>_xlfn.CONCAT(ROUND(L1270,1)," ± ",ROUND(M1270,1))</f>
        <v>0 ± 0</v>
      </c>
      <c r="Q1270" t="s">
        <v>167</v>
      </c>
      <c r="R1270" s="10">
        <v>1.1217999999999999</v>
      </c>
    </row>
    <row r="1271" spans="1:18" x14ac:dyDescent="0.4">
      <c r="A1271">
        <v>19</v>
      </c>
      <c r="B1271" t="s">
        <v>181</v>
      </c>
      <c r="F1271">
        <v>121.913</v>
      </c>
      <c r="H1271">
        <f t="shared" ref="H1271:H1275" si="415">E1271/F1271</f>
        <v>0</v>
      </c>
      <c r="I1271">
        <f t="shared" ref="I1271:I1275" si="416">((H1271-$J$1252)/$I$1252)</f>
        <v>66.628589080867457</v>
      </c>
      <c r="J1271">
        <f>(I1271-IF(I1260&gt;0,I1260,0))</f>
        <v>-3.5311251616036543E-2</v>
      </c>
      <c r="K1271">
        <f t="shared" si="414"/>
        <v>-3.3831875949516768E-2</v>
      </c>
      <c r="Q1271" t="s">
        <v>166</v>
      </c>
      <c r="R1271">
        <v>1.198</v>
      </c>
    </row>
    <row r="1272" spans="1:18" x14ac:dyDescent="0.4">
      <c r="A1272">
        <v>20</v>
      </c>
      <c r="B1272" t="s">
        <v>180</v>
      </c>
      <c r="D1272">
        <v>13.32</v>
      </c>
      <c r="E1272">
        <v>81.762</v>
      </c>
      <c r="F1272">
        <v>278.029</v>
      </c>
      <c r="G1272">
        <v>35.307000000000002</v>
      </c>
      <c r="H1272">
        <f t="shared" si="415"/>
        <v>0.29407723654726664</v>
      </c>
      <c r="I1272">
        <f t="shared" si="416"/>
        <v>66.639980689284698</v>
      </c>
      <c r="J1272">
        <f>(I1272-IF(I1260&gt;0,I1260,0))</f>
        <v>-2.3919643198794915E-2</v>
      </c>
      <c r="K1272">
        <f t="shared" si="414"/>
        <v>-2.5294758237525868E-2</v>
      </c>
      <c r="L1272" s="23" t="s">
        <v>227</v>
      </c>
      <c r="M1272" s="23" t="s">
        <v>228</v>
      </c>
      <c r="N1272" s="9" t="s">
        <v>231</v>
      </c>
      <c r="Q1272" t="s">
        <v>165</v>
      </c>
      <c r="R1272">
        <v>1.1537999999999999</v>
      </c>
    </row>
    <row r="1273" spans="1:18" x14ac:dyDescent="0.4">
      <c r="A1273">
        <v>21</v>
      </c>
      <c r="B1273" t="s">
        <v>179</v>
      </c>
      <c r="D1273">
        <v>13.34</v>
      </c>
      <c r="E1273">
        <v>13.068</v>
      </c>
      <c r="F1273">
        <v>80.721000000000004</v>
      </c>
      <c r="G1273">
        <v>110</v>
      </c>
      <c r="H1273">
        <f t="shared" si="415"/>
        <v>0.16189095774333814</v>
      </c>
      <c r="I1273">
        <f t="shared" si="416"/>
        <v>66.63486021704432</v>
      </c>
      <c r="J1273">
        <f>(I1273-IF(I1260&gt;0,I1260,0))</f>
        <v>-2.9040115439173064E-2</v>
      </c>
      <c r="K1273">
        <f t="shared" si="414"/>
        <v>-2.834438951472083E-2</v>
      </c>
      <c r="L1273">
        <f>AVERAGE(K1273:K1275)</f>
        <v>-2.8951413813220903E-2</v>
      </c>
      <c r="M1273">
        <f>STDEV(K1273:K1275)</f>
        <v>5.5935517169825345E-3</v>
      </c>
      <c r="N1273" t="str">
        <f>_xlfn.CONCAT(ROUND(L1273,1)," ± ",ROUND(M1273,1))</f>
        <v>0 ± 0</v>
      </c>
      <c r="Q1273" t="s">
        <v>164</v>
      </c>
      <c r="R1273">
        <v>1.1183000000000001</v>
      </c>
    </row>
    <row r="1274" spans="1:18" x14ac:dyDescent="0.4">
      <c r="A1274">
        <v>22</v>
      </c>
      <c r="B1274" t="s">
        <v>178</v>
      </c>
      <c r="F1274">
        <v>1.117</v>
      </c>
      <c r="H1274">
        <f t="shared" si="415"/>
        <v>0</v>
      </c>
      <c r="I1274">
        <f t="shared" si="416"/>
        <v>66.628589080867457</v>
      </c>
      <c r="J1274">
        <f>(I1274-IF(I1260&gt;0,I1260,0))</f>
        <v>-3.5311251616036543E-2</v>
      </c>
      <c r="K1274">
        <f t="shared" si="414"/>
        <v>-3.4823719542442351E-2</v>
      </c>
      <c r="Q1274" t="s">
        <v>163</v>
      </c>
      <c r="R1274">
        <v>1.1448</v>
      </c>
    </row>
    <row r="1275" spans="1:18" x14ac:dyDescent="0.4">
      <c r="A1275">
        <v>23</v>
      </c>
      <c r="B1275" t="s">
        <v>177</v>
      </c>
      <c r="D1275">
        <v>13.34</v>
      </c>
      <c r="E1275">
        <v>16.898</v>
      </c>
      <c r="F1275">
        <v>64.846999999999994</v>
      </c>
      <c r="G1275">
        <v>135</v>
      </c>
      <c r="H1275">
        <f t="shared" si="415"/>
        <v>0.26058260212500195</v>
      </c>
      <c r="I1275">
        <f t="shared" si="416"/>
        <v>66.638683214635179</v>
      </c>
      <c r="J1275">
        <f>(I1275-IF(I1260&gt;0,I1260,0))</f>
        <v>-2.5217117848313819E-2</v>
      </c>
      <c r="K1275">
        <f t="shared" si="414"/>
        <v>-2.3686132382499534E-2</v>
      </c>
      <c r="L1275" s="23"/>
      <c r="M1275" s="23"/>
      <c r="N1275" s="9"/>
      <c r="Q1275" t="s">
        <v>162</v>
      </c>
      <c r="R1275">
        <v>1.0492999999999999</v>
      </c>
    </row>
    <row r="1276" spans="1:18" x14ac:dyDescent="0.4">
      <c r="A1276">
        <v>24</v>
      </c>
      <c r="B1276" t="s">
        <v>22</v>
      </c>
      <c r="L1276" s="23" t="s">
        <v>227</v>
      </c>
      <c r="M1276" s="23" t="s">
        <v>228</v>
      </c>
      <c r="N1276" s="9" t="s">
        <v>231</v>
      </c>
      <c r="Q1276" t="s">
        <v>161</v>
      </c>
      <c r="R1276">
        <v>1.0704</v>
      </c>
    </row>
    <row r="1277" spans="1:18" x14ac:dyDescent="0.4">
      <c r="A1277">
        <v>25</v>
      </c>
      <c r="B1277" t="s">
        <v>176</v>
      </c>
      <c r="F1277">
        <v>92.721999999999994</v>
      </c>
      <c r="H1277">
        <f>E1277/F1277</f>
        <v>0</v>
      </c>
      <c r="I1277">
        <f>((H1277-$J$1252)/$I$1252)</f>
        <v>66.628589080867457</v>
      </c>
      <c r="J1277">
        <f>(I1277-IF(I1260&gt;0,I1260,0))</f>
        <v>-3.5311251616036543E-2</v>
      </c>
      <c r="K1277">
        <f t="shared" ref="K1277:K1282" si="417">J1277/R1261*1.1</f>
        <v>-3.5530897162129718E-2</v>
      </c>
      <c r="L1277">
        <f>AVERAGE(K1277:K1279)</f>
        <v>-3.5269897552354899E-2</v>
      </c>
      <c r="M1277">
        <f>STDEV(K1278:K1279)</f>
        <v>1.9281641430958544E-3</v>
      </c>
      <c r="N1277" t="str">
        <f>_xlfn.CONCAT(ROUND(L1277,1)," ± ",ROUND(M1277,1))</f>
        <v>0 ± 0</v>
      </c>
      <c r="Q1277" t="s">
        <v>160</v>
      </c>
      <c r="R1277">
        <v>1.1589</v>
      </c>
    </row>
    <row r="1278" spans="1:18" x14ac:dyDescent="0.4">
      <c r="A1278">
        <v>26</v>
      </c>
      <c r="B1278" t="s">
        <v>175</v>
      </c>
      <c r="F1278">
        <v>96.197000000000003</v>
      </c>
      <c r="H1278">
        <f t="shared" ref="H1278:H1282" si="418">E1278/F1278</f>
        <v>0</v>
      </c>
      <c r="I1278">
        <f t="shared" ref="I1278:I1282" si="419">((H1278-$J$1252)/$I$1252)</f>
        <v>66.628589080867457</v>
      </c>
      <c r="J1278">
        <f>(I1278-IF(I1260&gt;0,I1260,0))</f>
        <v>-3.5311251616036543E-2</v>
      </c>
      <c r="K1278">
        <f t="shared" si="417"/>
        <v>-3.3775979806643659E-2</v>
      </c>
      <c r="Q1278" t="s">
        <v>159</v>
      </c>
      <c r="R1278">
        <v>1.0206</v>
      </c>
    </row>
    <row r="1279" spans="1:18" x14ac:dyDescent="0.4">
      <c r="A1279">
        <v>27</v>
      </c>
      <c r="B1279" t="s">
        <v>174</v>
      </c>
      <c r="D1279">
        <v>13.02</v>
      </c>
      <c r="E1279">
        <v>1.665</v>
      </c>
      <c r="F1279">
        <v>122.295</v>
      </c>
      <c r="G1279">
        <v>16</v>
      </c>
      <c r="H1279">
        <f t="shared" si="418"/>
        <v>1.3614620385134307E-2</v>
      </c>
      <c r="I1279">
        <f t="shared" si="419"/>
        <v>66.629116467570341</v>
      </c>
      <c r="J1279">
        <f>(I1279-IF(I1260&gt;0,I1260,0))</f>
        <v>-3.4783864913151774E-2</v>
      </c>
      <c r="K1279">
        <f t="shared" si="417"/>
        <v>-3.6502815688291314E-2</v>
      </c>
      <c r="L1279" s="23" t="s">
        <v>227</v>
      </c>
      <c r="M1279" s="23" t="s">
        <v>228</v>
      </c>
      <c r="N1279" s="9" t="s">
        <v>231</v>
      </c>
      <c r="Q1279" t="s">
        <v>158</v>
      </c>
      <c r="R1279">
        <v>1.1289</v>
      </c>
    </row>
    <row r="1280" spans="1:18" x14ac:dyDescent="0.4">
      <c r="A1280">
        <v>28</v>
      </c>
      <c r="B1280" t="s">
        <v>173</v>
      </c>
      <c r="F1280">
        <v>195.191</v>
      </c>
      <c r="H1280">
        <f t="shared" si="418"/>
        <v>0</v>
      </c>
      <c r="I1280">
        <f t="shared" si="419"/>
        <v>66.628589080867457</v>
      </c>
      <c r="J1280">
        <f>(I1280-IF(I1260&gt;0,I1260,0))</f>
        <v>-3.5311251616036543E-2</v>
      </c>
      <c r="K1280">
        <f t="shared" si="417"/>
        <v>-3.5138752286629452E-2</v>
      </c>
      <c r="L1280">
        <f>AVERAGE(K1280:K1282)</f>
        <v>-2.7385595770074322E-2</v>
      </c>
      <c r="M1280">
        <f>STDEV(K1280:K1282)</f>
        <v>1.3154292995435383E-2</v>
      </c>
      <c r="N1280" t="str">
        <f>_xlfn.CONCAT(ROUND(L1280,1)," ± ",ROUND(M1280,1))</f>
        <v>0 ± 0</v>
      </c>
      <c r="Q1280" t="s">
        <v>157</v>
      </c>
      <c r="R1280">
        <v>1.1950000000000001</v>
      </c>
    </row>
    <row r="1281" spans="1:18" x14ac:dyDescent="0.4">
      <c r="A1281">
        <v>29</v>
      </c>
      <c r="B1281" t="s">
        <v>172</v>
      </c>
      <c r="D1281">
        <v>13.31</v>
      </c>
      <c r="E1281">
        <v>69.748000000000005</v>
      </c>
      <c r="F1281">
        <v>113.956</v>
      </c>
      <c r="G1281">
        <v>575</v>
      </c>
      <c r="H1281">
        <f t="shared" si="418"/>
        <v>0.61206079539471381</v>
      </c>
      <c r="I1281">
        <f t="shared" si="419"/>
        <v>66.652298351909792</v>
      </c>
      <c r="J1281">
        <f>(I1281-IF(I1260&gt;0,I1260,0))</f>
        <v>-1.1601980573701098E-2</v>
      </c>
      <c r="K1281">
        <f t="shared" si="417"/>
        <v>-1.2197437284785635E-2</v>
      </c>
      <c r="Q1281" t="s">
        <v>156</v>
      </c>
      <c r="R1281">
        <v>1.1716</v>
      </c>
    </row>
    <row r="1282" spans="1:18" x14ac:dyDescent="0.4">
      <c r="A1282">
        <v>30</v>
      </c>
      <c r="B1282" t="s">
        <v>171</v>
      </c>
      <c r="F1282">
        <v>84.712000000000003</v>
      </c>
      <c r="H1282">
        <f t="shared" si="418"/>
        <v>0</v>
      </c>
      <c r="I1282">
        <f t="shared" si="419"/>
        <v>66.628589080867457</v>
      </c>
      <c r="J1282">
        <f>(I1282-IF(I1260&gt;0,I1260,0))</f>
        <v>-3.5311251616036543E-2</v>
      </c>
      <c r="K1282">
        <f t="shared" si="417"/>
        <v>-3.4820597738807892E-2</v>
      </c>
      <c r="L1282" s="23"/>
      <c r="M1282" s="23"/>
      <c r="N1282" s="9"/>
    </row>
    <row r="1283" spans="1:18" x14ac:dyDescent="0.4">
      <c r="A1283">
        <v>31</v>
      </c>
      <c r="B1283" t="s">
        <v>22</v>
      </c>
      <c r="L1283" s="23" t="s">
        <v>227</v>
      </c>
      <c r="M1283" s="23" t="s">
        <v>228</v>
      </c>
      <c r="N1283" s="9" t="s">
        <v>231</v>
      </c>
    </row>
    <row r="1284" spans="1:18" x14ac:dyDescent="0.4">
      <c r="A1284">
        <v>32</v>
      </c>
      <c r="B1284" t="s">
        <v>170</v>
      </c>
      <c r="D1284">
        <v>13.34</v>
      </c>
      <c r="E1284">
        <v>18.681000000000001</v>
      </c>
      <c r="F1284">
        <v>8.5459999999999994</v>
      </c>
      <c r="G1284">
        <v>150</v>
      </c>
      <c r="H1284">
        <f>E1284/F1284</f>
        <v>2.1859349403229582</v>
      </c>
      <c r="I1284">
        <f>((H1284-$J$1252)/$I$1252)</f>
        <v>66.713265185546916</v>
      </c>
      <c r="J1284">
        <f>(I1284-IF(I1260&gt;0,I1260,0))</f>
        <v>4.9364853063423197E-2</v>
      </c>
      <c r="K1284">
        <f>J1284/R1267*1.1</f>
        <v>4.9936857062502782E-2</v>
      </c>
      <c r="L1284">
        <f>AVERAGE(K1284:K1286)</f>
        <v>-7.5237438885821266E-3</v>
      </c>
      <c r="M1284">
        <f>STDEV(K1285:K1286)</f>
        <v>8.6591807247759481E-4</v>
      </c>
      <c r="N1284" t="str">
        <f>_xlfn.CONCAT(ROUND(L1284,1)," ± ",ROUND(M1284,1))</f>
        <v>0 ± 0</v>
      </c>
    </row>
    <row r="1285" spans="1:18" x14ac:dyDescent="0.4">
      <c r="A1285">
        <v>33</v>
      </c>
      <c r="B1285" t="s">
        <v>169</v>
      </c>
      <c r="F1285">
        <v>51.543999999999997</v>
      </c>
      <c r="H1285">
        <f t="shared" ref="H1285:H1289" si="420">E1285/F1285</f>
        <v>0</v>
      </c>
      <c r="I1285">
        <f t="shared" ref="I1285:I1289" si="421">((H1285-$J$1252)/$I$1252)</f>
        <v>66.628589080867457</v>
      </c>
      <c r="J1285">
        <f>(I1285-IF(I1260&gt;0,I1260,0))</f>
        <v>-3.5311251616036543E-2</v>
      </c>
      <c r="K1285">
        <f>J1285/R1268*1.1</f>
        <v>-3.5641747823123689E-2</v>
      </c>
    </row>
    <row r="1286" spans="1:18" x14ac:dyDescent="0.4">
      <c r="A1286">
        <v>34</v>
      </c>
      <c r="B1286" t="s">
        <v>168</v>
      </c>
      <c r="F1286">
        <v>205.27</v>
      </c>
      <c r="H1286">
        <f t="shared" si="420"/>
        <v>0</v>
      </c>
      <c r="I1286">
        <f t="shared" si="421"/>
        <v>66.628589080867457</v>
      </c>
      <c r="J1286">
        <f>(I1286-IF(I1260&gt;0,I1260,0))</f>
        <v>-3.5311251616036543E-2</v>
      </c>
      <c r="K1286">
        <f>J1286/R1269*1.1</f>
        <v>-3.6866340905125472E-2</v>
      </c>
      <c r="L1286" s="23" t="s">
        <v>227</v>
      </c>
      <c r="M1286" s="23" t="s">
        <v>228</v>
      </c>
      <c r="N1286" s="9" t="s">
        <v>231</v>
      </c>
    </row>
    <row r="1287" spans="1:18" x14ac:dyDescent="0.4">
      <c r="A1287">
        <v>35</v>
      </c>
      <c r="B1287" t="s">
        <v>167</v>
      </c>
      <c r="F1287">
        <v>175.82499999999999</v>
      </c>
      <c r="H1287">
        <f t="shared" si="420"/>
        <v>0</v>
      </c>
      <c r="I1287">
        <f t="shared" si="421"/>
        <v>66.628589080867457</v>
      </c>
      <c r="J1287">
        <f>(I1287-IF(I1260&gt;0,I1260,0))</f>
        <v>-3.5311251616036543E-2</v>
      </c>
      <c r="K1287">
        <f t="shared" ref="K1287:K1289" si="422">J1287/R1270*1.1</f>
        <v>-3.4625046155856841E-2</v>
      </c>
      <c r="L1287">
        <f>AVERAGE(K1287:K1289)</f>
        <v>-3.3570823691991929E-2</v>
      </c>
      <c r="M1287">
        <f>STDEV(K1287:K1289)</f>
        <v>1.1041801055835549E-3</v>
      </c>
      <c r="N1287" t="str">
        <f>_xlfn.CONCAT(ROUND(L1287,1)," ± ",ROUND(M1287,1))</f>
        <v>0 ± 0</v>
      </c>
    </row>
    <row r="1288" spans="1:18" x14ac:dyDescent="0.4">
      <c r="A1288">
        <v>36</v>
      </c>
      <c r="B1288" t="s">
        <v>166</v>
      </c>
      <c r="F1288">
        <v>73.203999999999994</v>
      </c>
      <c r="H1288">
        <f t="shared" si="420"/>
        <v>0</v>
      </c>
      <c r="I1288">
        <f t="shared" si="421"/>
        <v>66.628589080867457</v>
      </c>
      <c r="J1288">
        <f>(I1288-IF(I1260&gt;0,I1260,0))</f>
        <v>-3.5311251616036543E-2</v>
      </c>
      <c r="K1288">
        <f t="shared" si="422"/>
        <v>-3.2422685123238898E-2</v>
      </c>
    </row>
    <row r="1289" spans="1:18" x14ac:dyDescent="0.4">
      <c r="A1289">
        <v>37</v>
      </c>
      <c r="B1289" t="s">
        <v>165</v>
      </c>
      <c r="F1289">
        <v>179.96600000000001</v>
      </c>
      <c r="H1289">
        <f t="shared" si="420"/>
        <v>0</v>
      </c>
      <c r="I1289">
        <f t="shared" si="421"/>
        <v>66.628589080867457</v>
      </c>
      <c r="J1289">
        <f>(I1289-IF(I1260&gt;0,I1260,0))</f>
        <v>-3.5311251616036543E-2</v>
      </c>
      <c r="K1289">
        <f t="shared" si="422"/>
        <v>-3.3664739796880047E-2</v>
      </c>
      <c r="L1289" s="23"/>
      <c r="M1289" s="23"/>
      <c r="N1289" s="9"/>
    </row>
    <row r="1290" spans="1:18" x14ac:dyDescent="0.4">
      <c r="A1290">
        <v>38</v>
      </c>
      <c r="B1290" t="s">
        <v>22</v>
      </c>
      <c r="L1290" s="23" t="s">
        <v>227</v>
      </c>
      <c r="M1290" s="23" t="s">
        <v>228</v>
      </c>
      <c r="N1290" s="9" t="s">
        <v>231</v>
      </c>
    </row>
    <row r="1291" spans="1:18" x14ac:dyDescent="0.4">
      <c r="A1291">
        <v>39</v>
      </c>
      <c r="B1291" t="s">
        <v>164</v>
      </c>
      <c r="D1291">
        <v>12.97</v>
      </c>
      <c r="E1291">
        <v>0.78600000000000003</v>
      </c>
      <c r="F1291">
        <v>243.20599999999999</v>
      </c>
      <c r="G1291">
        <v>7</v>
      </c>
      <c r="H1291">
        <f>E1291/F1291</f>
        <v>3.2318281621341581E-3</v>
      </c>
      <c r="I1291">
        <f>((H1291-$J$1252)/$I$1252)</f>
        <v>66.628714271519158</v>
      </c>
      <c r="J1291">
        <f>(I1291-IF(I1260&gt;0,I1260,0))</f>
        <v>-3.5186060964335297E-2</v>
      </c>
      <c r="K1291">
        <f>J1291/R1273*1.1</f>
        <v>-3.4610271895527879E-2</v>
      </c>
      <c r="L1291">
        <f>AVERAGE(K1291:K1293)</f>
        <v>-3.4573388414684075E-2</v>
      </c>
      <c r="M1291">
        <f>STDEV(K1292:K1293)</f>
        <v>8.8465701356860052E-4</v>
      </c>
      <c r="N1291" t="str">
        <f>_xlfn.CONCAT(ROUND(L1291,1)," ± ",ROUND(M1291,1))</f>
        <v>0 ± 0</v>
      </c>
    </row>
    <row r="1292" spans="1:18" x14ac:dyDescent="0.4">
      <c r="A1292">
        <v>40</v>
      </c>
      <c r="B1292" t="s">
        <v>163</v>
      </c>
      <c r="F1292">
        <v>281.24099999999999</v>
      </c>
      <c r="H1292">
        <f t="shared" ref="H1292:H1296" si="423">E1292/F1292</f>
        <v>0</v>
      </c>
      <c r="I1292">
        <f t="shared" ref="I1292:I1300" si="424">((H1292-$J$1252)/$I$1252)</f>
        <v>66.628589080867457</v>
      </c>
      <c r="J1292">
        <f>(I1292-IF(I1260&gt;0,I1260,0))</f>
        <v>-3.5311251616036543E-2</v>
      </c>
      <c r="K1292">
        <f t="shared" ref="K1292:K1296" si="425">J1292/R1274*1.1</f>
        <v>-3.3929399700943573E-2</v>
      </c>
    </row>
    <row r="1293" spans="1:18" x14ac:dyDescent="0.4">
      <c r="A1293">
        <v>41</v>
      </c>
      <c r="B1293" t="s">
        <v>162</v>
      </c>
      <c r="D1293">
        <v>13.66</v>
      </c>
      <c r="E1293">
        <v>5.61</v>
      </c>
      <c r="F1293">
        <v>124.01900000000001</v>
      </c>
      <c r="G1293">
        <v>56</v>
      </c>
      <c r="H1293">
        <f t="shared" si="423"/>
        <v>4.5235004313855139E-2</v>
      </c>
      <c r="I1293">
        <f t="shared" si="424"/>
        <v>66.630341339770396</v>
      </c>
      <c r="J1293">
        <f>(I1293-IF(I1260&gt;0,I1260,0))</f>
        <v>-3.3558992713096814E-2</v>
      </c>
      <c r="K1293">
        <f t="shared" si="425"/>
        <v>-3.5180493647580767E-2</v>
      </c>
      <c r="L1293" s="23" t="s">
        <v>227</v>
      </c>
      <c r="M1293" s="23" t="s">
        <v>228</v>
      </c>
      <c r="N1293" s="9" t="s">
        <v>231</v>
      </c>
    </row>
    <row r="1294" spans="1:18" x14ac:dyDescent="0.4">
      <c r="A1294">
        <v>42</v>
      </c>
      <c r="B1294" t="s">
        <v>161</v>
      </c>
      <c r="F1294">
        <v>159.03800000000001</v>
      </c>
      <c r="H1294">
        <f t="shared" si="423"/>
        <v>0</v>
      </c>
      <c r="I1294">
        <f t="shared" si="424"/>
        <v>66.628589080867457</v>
      </c>
      <c r="J1294">
        <f>(I1294-IF(I1260&gt;0,I1260,0))</f>
        <v>-3.5311251616036543E-2</v>
      </c>
      <c r="K1294">
        <f t="shared" si="425"/>
        <v>-3.6287721204820815E-2</v>
      </c>
      <c r="L1294">
        <f>AVERAGE(K1294:K1296)</f>
        <v>-3.5843436075236455E-2</v>
      </c>
      <c r="M1294">
        <f>STDEV(K1294:K1296)</f>
        <v>2.4672666201255343E-3</v>
      </c>
      <c r="N1294" t="str">
        <f>_xlfn.CONCAT(ROUND(L1294,1)," ± ",ROUND(M1294,1))</f>
        <v>0 ± 0</v>
      </c>
    </row>
    <row r="1295" spans="1:18" x14ac:dyDescent="0.4">
      <c r="A1295">
        <v>43</v>
      </c>
      <c r="B1295" t="s">
        <v>160</v>
      </c>
      <c r="D1295">
        <v>12.55</v>
      </c>
      <c r="E1295">
        <v>1.349</v>
      </c>
      <c r="F1295">
        <v>149.22800000000001</v>
      </c>
      <c r="G1295">
        <v>13</v>
      </c>
      <c r="H1295">
        <f t="shared" si="423"/>
        <v>9.039858471600503E-3</v>
      </c>
      <c r="I1295">
        <f t="shared" si="424"/>
        <v>66.628939255974728</v>
      </c>
      <c r="J1295">
        <f>(I1295-IF(I1260&gt;0,I1260,0))</f>
        <v>-3.4961076508764677E-2</v>
      </c>
      <c r="K1295">
        <f t="shared" si="425"/>
        <v>-3.3184212753163474E-2</v>
      </c>
    </row>
    <row r="1296" spans="1:18" x14ac:dyDescent="0.4">
      <c r="A1296">
        <v>44</v>
      </c>
      <c r="B1296" t="s">
        <v>159</v>
      </c>
      <c r="F1296">
        <v>244.215</v>
      </c>
      <c r="H1296">
        <f t="shared" si="423"/>
        <v>0</v>
      </c>
      <c r="I1296">
        <f t="shared" si="424"/>
        <v>66.628589080867457</v>
      </c>
      <c r="J1296">
        <f>(I1296-IF(I1260&gt;0,I1260,0))</f>
        <v>-3.5311251616036543E-2</v>
      </c>
      <c r="K1296">
        <f t="shared" si="425"/>
        <v>-3.8058374267725063E-2</v>
      </c>
      <c r="L1296" s="23"/>
      <c r="M1296" s="23"/>
      <c r="N1296" s="9"/>
    </row>
    <row r="1297" spans="1:18" x14ac:dyDescent="0.4">
      <c r="A1297">
        <v>45</v>
      </c>
      <c r="B1297" t="s">
        <v>22</v>
      </c>
      <c r="D1297">
        <v>13.44</v>
      </c>
      <c r="E1297">
        <v>455.91300000000001</v>
      </c>
      <c r="G1297">
        <v>13.138999999999999</v>
      </c>
      <c r="L1297" s="23" t="s">
        <v>227</v>
      </c>
      <c r="M1297" s="23" t="s">
        <v>228</v>
      </c>
      <c r="N1297" s="9" t="s">
        <v>231</v>
      </c>
    </row>
    <row r="1298" spans="1:18" x14ac:dyDescent="0.4">
      <c r="A1298">
        <v>46</v>
      </c>
      <c r="B1298" t="s">
        <v>158</v>
      </c>
      <c r="D1298">
        <v>13.45</v>
      </c>
      <c r="E1298">
        <v>18.388000000000002</v>
      </c>
      <c r="F1298">
        <v>11.224</v>
      </c>
      <c r="G1298">
        <v>161</v>
      </c>
      <c r="H1298">
        <f t="shared" ref="H1298:H1300" si="426">E1298/F1298</f>
        <v>1.6382751247327156</v>
      </c>
      <c r="I1298">
        <f t="shared" si="424"/>
        <v>66.692050601792275</v>
      </c>
      <c r="J1298">
        <f>(I1298-IF(I1260&gt;0,I1260,0))</f>
        <v>2.8150269308781617E-2</v>
      </c>
      <c r="K1298">
        <f>J1298/R1279*1.1</f>
        <v>2.7429618424714128E-2</v>
      </c>
      <c r="L1298">
        <f>AVERAGE(K1298:K1300)</f>
        <v>-1.2537154997673107E-2</v>
      </c>
      <c r="M1298">
        <f>STDEV(K1299:K1300)</f>
        <v>8.9481974535062262E-4</v>
      </c>
      <c r="N1298" t="str">
        <f>_xlfn.CONCAT(ROUND(L1298,1)," ± ",ROUND(M1298,1))</f>
        <v>0 ± 0</v>
      </c>
    </row>
    <row r="1299" spans="1:18" x14ac:dyDescent="0.4">
      <c r="A1299">
        <v>47</v>
      </c>
      <c r="B1299" t="s">
        <v>157</v>
      </c>
      <c r="D1299">
        <v>13.41</v>
      </c>
      <c r="E1299">
        <v>1.546</v>
      </c>
      <c r="F1299">
        <v>89.450999999999993</v>
      </c>
      <c r="G1299">
        <v>13</v>
      </c>
      <c r="H1299">
        <f t="shared" si="426"/>
        <v>1.7283205330292564E-2</v>
      </c>
      <c r="I1299">
        <f t="shared" si="424"/>
        <v>66.629258576778227</v>
      </c>
      <c r="J1299">
        <f>(I1299-IF(I1260&gt;0,I1260,0))</f>
        <v>-3.4641755705266064E-2</v>
      </c>
      <c r="K1299">
        <f t="shared" ref="K1299:K1300" si="427">J1299/R1280*1.1</f>
        <v>-3.1887808598989681E-2</v>
      </c>
    </row>
    <row r="1300" spans="1:18" x14ac:dyDescent="0.4">
      <c r="A1300">
        <v>48</v>
      </c>
      <c r="B1300" t="s">
        <v>156</v>
      </c>
      <c r="F1300">
        <v>231.601</v>
      </c>
      <c r="H1300">
        <f t="shared" si="426"/>
        <v>0</v>
      </c>
      <c r="I1300">
        <f t="shared" si="424"/>
        <v>66.628589080867457</v>
      </c>
      <c r="J1300">
        <f>(I1300-IF(I1260&gt;0,I1260,0))</f>
        <v>-3.5311251616036543E-2</v>
      </c>
      <c r="K1300">
        <f t="shared" si="427"/>
        <v>-3.3153274818743771E-2</v>
      </c>
      <c r="L1300" s="23"/>
      <c r="M1300" s="23"/>
      <c r="N1300" s="9"/>
    </row>
    <row r="1302" spans="1:18" x14ac:dyDescent="0.4">
      <c r="A1302" s="15" t="s">
        <v>87</v>
      </c>
      <c r="B1302" s="15"/>
    </row>
    <row r="1303" spans="1:18" x14ac:dyDescent="0.4">
      <c r="F1303" t="s">
        <v>232</v>
      </c>
      <c r="I1303" t="s">
        <v>216</v>
      </c>
      <c r="Q1303" t="s">
        <v>191</v>
      </c>
      <c r="R1303" t="s">
        <v>192</v>
      </c>
    </row>
    <row r="1304" spans="1:18" x14ac:dyDescent="0.4">
      <c r="B1304" t="s">
        <v>3</v>
      </c>
      <c r="C1304" t="s">
        <v>4</v>
      </c>
      <c r="D1304" t="s">
        <v>5</v>
      </c>
      <c r="E1304" t="s">
        <v>6</v>
      </c>
      <c r="F1304" t="s">
        <v>7</v>
      </c>
      <c r="G1304" t="s">
        <v>8</v>
      </c>
      <c r="H1304" t="s">
        <v>217</v>
      </c>
      <c r="I1304" cm="1">
        <f t="array" ref="I1304:J1308">LINEST(H1307:H1311,C1307:C1311,1,1)</f>
        <v>1.8734132479384678E-2</v>
      </c>
      <c r="J1304">
        <v>1.3703088016867454E-2</v>
      </c>
      <c r="L1304" s="20" t="s">
        <v>218</v>
      </c>
      <c r="Q1304" t="s">
        <v>27</v>
      </c>
      <c r="R1304">
        <v>1.0846</v>
      </c>
    </row>
    <row r="1305" spans="1:18" x14ac:dyDescent="0.4">
      <c r="A1305">
        <v>1</v>
      </c>
      <c r="B1305" t="s">
        <v>12</v>
      </c>
      <c r="C1305">
        <v>0</v>
      </c>
      <c r="D1305">
        <v>11.51</v>
      </c>
      <c r="E1305">
        <v>29.021000000000001</v>
      </c>
      <c r="F1305">
        <v>22113.453000000001</v>
      </c>
      <c r="G1305">
        <v>3.8570000000000002</v>
      </c>
      <c r="H1305">
        <f>E1305/F1305</f>
        <v>1.3123685387352215E-3</v>
      </c>
      <c r="I1305">
        <v>4.6288502729393421E-4</v>
      </c>
      <c r="J1305">
        <v>6.9756942549132677E-3</v>
      </c>
      <c r="K1305" t="s">
        <v>219</v>
      </c>
      <c r="L1305" s="21">
        <f>IF(G1308&gt;3,C1308,IF(G1309&gt;3,C1309,IF(G1310&gt;3,C1310,IF(G1311&gt;3,C1311,C1312))))</f>
        <v>1.2000000000000002</v>
      </c>
      <c r="Q1305" t="s">
        <v>28</v>
      </c>
      <c r="R1305">
        <v>1.0726</v>
      </c>
    </row>
    <row r="1306" spans="1:18" x14ac:dyDescent="0.4">
      <c r="A1306">
        <v>2</v>
      </c>
      <c r="B1306" t="s">
        <v>14</v>
      </c>
      <c r="C1306">
        <v>0.06</v>
      </c>
      <c r="D1306">
        <v>11.59</v>
      </c>
      <c r="E1306">
        <v>18.079000000000001</v>
      </c>
      <c r="F1306">
        <v>19727.258000000002</v>
      </c>
      <c r="G1306">
        <v>0.76</v>
      </c>
      <c r="H1306">
        <f t="shared" ref="H1306:H1312" si="428">E1306/F1306</f>
        <v>9.1644768877661553E-4</v>
      </c>
      <c r="I1306">
        <v>0.99817187589122203</v>
      </c>
      <c r="J1306">
        <v>1.176019514298981E-2</v>
      </c>
      <c r="K1306" t="s">
        <v>220</v>
      </c>
      <c r="L1306" s="22">
        <f>IF(G1308&gt;10,C1308,IF(G1309&gt;10,C1309,IF(G1310&gt;10,C1310,IF(G1311&gt;10,C1311,C1312))))</f>
        <v>1.2000000000000002</v>
      </c>
      <c r="Q1306" t="s">
        <v>29</v>
      </c>
      <c r="R1306">
        <v>1.1534</v>
      </c>
    </row>
    <row r="1307" spans="1:18" x14ac:dyDescent="0.4">
      <c r="A1307">
        <v>3</v>
      </c>
      <c r="B1307" t="s">
        <v>15</v>
      </c>
      <c r="C1307">
        <v>0.30000000000000004</v>
      </c>
      <c r="D1307">
        <v>11.56</v>
      </c>
      <c r="E1307">
        <v>257.15300000000002</v>
      </c>
      <c r="F1307">
        <v>21608.315999999999</v>
      </c>
      <c r="G1307">
        <v>5.8120000000000003</v>
      </c>
      <c r="H1307">
        <f t="shared" si="428"/>
        <v>1.1900649731334919E-2</v>
      </c>
      <c r="I1307">
        <v>1638.0264410359875</v>
      </c>
      <c r="J1307">
        <v>3</v>
      </c>
      <c r="Q1307" t="s">
        <v>182</v>
      </c>
      <c r="R1307">
        <v>1.0266999999999999</v>
      </c>
    </row>
    <row r="1308" spans="1:18" x14ac:dyDescent="0.4">
      <c r="A1308">
        <v>4</v>
      </c>
      <c r="B1308" t="s">
        <v>17</v>
      </c>
      <c r="C1308">
        <v>1.2000000000000002</v>
      </c>
      <c r="D1308">
        <v>11.56</v>
      </c>
      <c r="E1308">
        <v>889.22699999999998</v>
      </c>
      <c r="F1308">
        <v>17922.151999999998</v>
      </c>
      <c r="G1308">
        <v>37.122</v>
      </c>
      <c r="H1308">
        <f t="shared" si="428"/>
        <v>4.9616084050620707E-2</v>
      </c>
      <c r="I1308">
        <v>0.22654264374754512</v>
      </c>
      <c r="J1308">
        <v>4.1490656940360341E-4</v>
      </c>
      <c r="Q1308" t="s">
        <v>181</v>
      </c>
      <c r="R1308">
        <v>1.1480999999999999</v>
      </c>
    </row>
    <row r="1309" spans="1:18" x14ac:dyDescent="0.4">
      <c r="A1309">
        <v>5</v>
      </c>
      <c r="B1309" t="s">
        <v>18</v>
      </c>
      <c r="C1309">
        <v>3</v>
      </c>
      <c r="D1309">
        <v>11.57</v>
      </c>
      <c r="E1309">
        <v>1541.2850000000001</v>
      </c>
      <c r="F1309">
        <v>21861.023000000001</v>
      </c>
      <c r="G1309">
        <v>51.701000000000001</v>
      </c>
      <c r="H1309">
        <f t="shared" si="428"/>
        <v>7.0503791153780859E-2</v>
      </c>
      <c r="Q1309" t="s">
        <v>180</v>
      </c>
      <c r="R1309">
        <v>1.0402</v>
      </c>
    </row>
    <row r="1310" spans="1:18" x14ac:dyDescent="0.4">
      <c r="A1310">
        <v>6</v>
      </c>
      <c r="B1310" t="s">
        <v>19</v>
      </c>
      <c r="C1310">
        <v>15</v>
      </c>
      <c r="D1310">
        <v>11.46</v>
      </c>
      <c r="E1310">
        <v>5555.634</v>
      </c>
      <c r="F1310">
        <v>19662.793000000001</v>
      </c>
      <c r="G1310">
        <v>94.501999999999995</v>
      </c>
      <c r="H1310">
        <f t="shared" si="428"/>
        <v>0.28254551629567576</v>
      </c>
      <c r="Q1310" t="s">
        <v>179</v>
      </c>
      <c r="R1310">
        <v>1.127</v>
      </c>
    </row>
    <row r="1311" spans="1:18" x14ac:dyDescent="0.4">
      <c r="A1311">
        <v>7</v>
      </c>
      <c r="B1311" t="s">
        <v>20</v>
      </c>
      <c r="C1311">
        <v>30</v>
      </c>
      <c r="D1311">
        <v>11.49</v>
      </c>
      <c r="E1311">
        <v>9949.1610000000001</v>
      </c>
      <c r="F1311">
        <v>17115.688999999998</v>
      </c>
      <c r="G1311">
        <v>228.79900000000001</v>
      </c>
      <c r="H1311">
        <f t="shared" si="428"/>
        <v>0.5812889565824666</v>
      </c>
      <c r="I1311" s="23" t="s">
        <v>221</v>
      </c>
      <c r="J1311" s="23" t="s">
        <v>222</v>
      </c>
      <c r="K1311" s="9" t="s">
        <v>194</v>
      </c>
      <c r="O1311" s="24" t="s">
        <v>223</v>
      </c>
      <c r="Q1311" t="s">
        <v>178</v>
      </c>
      <c r="R1311">
        <v>1.1153999999999999</v>
      </c>
    </row>
    <row r="1312" spans="1:18" x14ac:dyDescent="0.4">
      <c r="A1312">
        <v>8</v>
      </c>
      <c r="B1312" t="s">
        <v>21</v>
      </c>
      <c r="C1312">
        <v>60</v>
      </c>
      <c r="D1312">
        <v>11.53</v>
      </c>
      <c r="E1312">
        <v>20879.131000000001</v>
      </c>
      <c r="F1312">
        <v>21588.050999999999</v>
      </c>
      <c r="G1312">
        <v>472.15300000000002</v>
      </c>
      <c r="H1312">
        <f t="shared" si="428"/>
        <v>0.96716146353369281</v>
      </c>
      <c r="I1312">
        <f>AVERAGE(I1315:I1317)</f>
        <v>-0.63114296128871183</v>
      </c>
      <c r="J1312">
        <v>33</v>
      </c>
      <c r="Q1312" t="s">
        <v>177</v>
      </c>
      <c r="R1312">
        <v>1.1711</v>
      </c>
    </row>
    <row r="1313" spans="1:18" x14ac:dyDescent="0.4">
      <c r="A1313">
        <v>9</v>
      </c>
      <c r="B1313" t="s">
        <v>22</v>
      </c>
      <c r="D1313">
        <v>11.17</v>
      </c>
      <c r="E1313">
        <v>13.497</v>
      </c>
      <c r="F1313">
        <v>29.33</v>
      </c>
      <c r="G1313">
        <v>1.32</v>
      </c>
      <c r="I1313" s="23" t="s">
        <v>224</v>
      </c>
      <c r="J1313" s="9" t="s">
        <v>225</v>
      </c>
      <c r="K1313" s="9" t="s">
        <v>226</v>
      </c>
      <c r="Q1313" t="s">
        <v>176</v>
      </c>
      <c r="R1313">
        <v>1.0931999999999999</v>
      </c>
    </row>
    <row r="1314" spans="1:18" x14ac:dyDescent="0.4">
      <c r="A1314">
        <v>10</v>
      </c>
      <c r="B1314" t="s">
        <v>22</v>
      </c>
      <c r="D1314">
        <v>11.61</v>
      </c>
      <c r="E1314">
        <v>11.835000000000001</v>
      </c>
      <c r="F1314">
        <v>4.5229999999999997</v>
      </c>
      <c r="G1314">
        <v>100</v>
      </c>
      <c r="L1314" s="23" t="s">
        <v>227</v>
      </c>
      <c r="M1314" s="23" t="s">
        <v>228</v>
      </c>
      <c r="N1314" s="9" t="s">
        <v>231</v>
      </c>
      <c r="O1314" s="9"/>
      <c r="P1314" s="9"/>
      <c r="Q1314" t="s">
        <v>175</v>
      </c>
      <c r="R1314">
        <v>1.1499999999999999</v>
      </c>
    </row>
    <row r="1315" spans="1:18" x14ac:dyDescent="0.4">
      <c r="A1315">
        <v>11</v>
      </c>
      <c r="B1315" t="s">
        <v>24</v>
      </c>
      <c r="F1315">
        <v>8290.8960000000006</v>
      </c>
      <c r="H1315">
        <f>E1315/F1315</f>
        <v>0</v>
      </c>
      <c r="I1315">
        <f>((H1315-$J$1304)/$I$1304)</f>
        <v>-0.73145036376499095</v>
      </c>
      <c r="J1315">
        <f>(I1315-IF(I1312&gt;0,I1312,0))</f>
        <v>-0.73145036376499095</v>
      </c>
      <c r="K1315">
        <f>J1315*1.1</f>
        <v>-0.80459540014149011</v>
      </c>
      <c r="L1315">
        <f>AVERAGE(K1315:K1317)</f>
        <v>-0.69425725741758304</v>
      </c>
      <c r="M1315">
        <f>STDEV(K1316:K1317)</f>
        <v>0.20751092268339849</v>
      </c>
      <c r="N1315" t="str">
        <f>_xlfn.CONCAT(ROUND(L1315,1)," ± ",ROUND(M1315,1))</f>
        <v>-0.7 ± 0.2</v>
      </c>
      <c r="Q1315" t="s">
        <v>174</v>
      </c>
      <c r="R1315">
        <v>1.0482</v>
      </c>
    </row>
    <row r="1316" spans="1:18" x14ac:dyDescent="0.4">
      <c r="A1316">
        <v>12</v>
      </c>
      <c r="B1316" t="s">
        <v>25</v>
      </c>
      <c r="D1316">
        <v>11.84</v>
      </c>
      <c r="E1316">
        <v>2.3380000000000001</v>
      </c>
      <c r="F1316">
        <v>7311.8540000000003</v>
      </c>
      <c r="G1316">
        <v>22</v>
      </c>
      <c r="H1316">
        <f t="shared" ref="H1316:H1320" si="429">E1316/F1316</f>
        <v>3.197547434617814E-4</v>
      </c>
      <c r="I1316">
        <f t="shared" ref="I1316:I1320" si="430">((H1316-$J$1304)/$I$1304)</f>
        <v>-0.71438233332303447</v>
      </c>
      <c r="J1316">
        <f>(I1316-IF(I1312&gt;0,I1312,0))</f>
        <v>-0.71438233332303447</v>
      </c>
      <c r="K1316">
        <f>J1316*1.1</f>
        <v>-0.78582056665533795</v>
      </c>
      <c r="Q1316" t="s">
        <v>173</v>
      </c>
      <c r="R1316">
        <v>1.1053999999999999</v>
      </c>
    </row>
    <row r="1317" spans="1:18" x14ac:dyDescent="0.4">
      <c r="A1317">
        <v>13</v>
      </c>
      <c r="B1317" t="s">
        <v>26</v>
      </c>
      <c r="D1317">
        <v>11.27</v>
      </c>
      <c r="E1317">
        <v>36.662999999999997</v>
      </c>
      <c r="F1317">
        <v>6894.442</v>
      </c>
      <c r="G1317">
        <v>350</v>
      </c>
      <c r="H1317">
        <f t="shared" si="429"/>
        <v>5.3177617564989302E-3</v>
      </c>
      <c r="I1317">
        <f t="shared" si="430"/>
        <v>-0.44759618677811014</v>
      </c>
      <c r="J1317">
        <f>(I1317-IF(I1312&gt;0,I1312,0))</f>
        <v>-0.44759618677811014</v>
      </c>
      <c r="K1317" s="30">
        <f>J1317*1.1</f>
        <v>-0.49235580545592117</v>
      </c>
      <c r="L1317" s="25" t="s">
        <v>227</v>
      </c>
      <c r="M1317" s="25" t="s">
        <v>228</v>
      </c>
      <c r="N1317" s="26" t="s">
        <v>229</v>
      </c>
      <c r="O1317" s="26" t="s">
        <v>230</v>
      </c>
      <c r="P1317" s="26" t="s">
        <v>231</v>
      </c>
      <c r="Q1317" t="s">
        <v>172</v>
      </c>
      <c r="R1317" s="10">
        <v>1.0463</v>
      </c>
    </row>
    <row r="1318" spans="1:18" x14ac:dyDescent="0.4">
      <c r="A1318">
        <v>14</v>
      </c>
      <c r="B1318" t="s">
        <v>27</v>
      </c>
      <c r="D1318">
        <v>11.6</v>
      </c>
      <c r="E1318">
        <v>3877.5059999999999</v>
      </c>
      <c r="F1318">
        <v>8442.4529999999995</v>
      </c>
      <c r="G1318">
        <v>117.36199999999999</v>
      </c>
      <c r="H1318">
        <f t="shared" si="429"/>
        <v>0.45928665519369788</v>
      </c>
      <c r="I1318">
        <f t="shared" si="430"/>
        <v>23.784585043751417</v>
      </c>
      <c r="J1318">
        <f>(I1318-IF(I1312&gt;0,I1312,0))</f>
        <v>23.784585043751417</v>
      </c>
      <c r="K1318">
        <f>J1318/R1304*1.1</f>
        <v>24.122297204616043</v>
      </c>
      <c r="L1318" s="27">
        <f>AVERAGE(K1318:K1320)</f>
        <v>24.034484351197079</v>
      </c>
      <c r="M1318" s="27">
        <f>STDEV(K1318:K1320)</f>
        <v>1.9601645664367742</v>
      </c>
      <c r="N1318" s="28">
        <f>L1318/J1312*100</f>
        <v>72.831770761203273</v>
      </c>
      <c r="O1318" s="29">
        <f>M1318/J1315*100</f>
        <v>-267.98326496786859</v>
      </c>
      <c r="P1318" s="29" t="str">
        <f>_xlfn.CONCAT(ROUND(N1318,1)," ± ",ROUND(O1318,1))</f>
        <v>72.8 ± -268</v>
      </c>
      <c r="Q1318" t="s">
        <v>171</v>
      </c>
      <c r="R1318">
        <v>1.1154999999999999</v>
      </c>
    </row>
    <row r="1319" spans="1:18" x14ac:dyDescent="0.4">
      <c r="A1319">
        <v>15</v>
      </c>
      <c r="B1319" t="s">
        <v>28</v>
      </c>
      <c r="D1319">
        <v>11.61</v>
      </c>
      <c r="E1319">
        <v>3750.636</v>
      </c>
      <c r="F1319">
        <v>9012.2639999999992</v>
      </c>
      <c r="G1319">
        <v>74.763000000000005</v>
      </c>
      <c r="H1319">
        <f t="shared" si="429"/>
        <v>0.41617023203048648</v>
      </c>
      <c r="I1319">
        <f t="shared" si="430"/>
        <v>21.483094798037751</v>
      </c>
      <c r="J1319">
        <f>(I1319-IF(I1312&gt;0,I1312,0))</f>
        <v>21.483094798037751</v>
      </c>
      <c r="K1319">
        <f>J1319/R1305*1.1</f>
        <v>22.031889127206345</v>
      </c>
      <c r="Q1319" t="s">
        <v>170</v>
      </c>
      <c r="R1319">
        <v>1.0873999999999999</v>
      </c>
    </row>
    <row r="1320" spans="1:18" x14ac:dyDescent="0.4">
      <c r="A1320">
        <v>16</v>
      </c>
      <c r="B1320" t="s">
        <v>29</v>
      </c>
      <c r="D1320">
        <v>11.61</v>
      </c>
      <c r="E1320">
        <v>4148.7150000000001</v>
      </c>
      <c r="F1320">
        <v>7925.8680000000004</v>
      </c>
      <c r="G1320">
        <v>173.505</v>
      </c>
      <c r="H1320">
        <f t="shared" si="429"/>
        <v>0.52343983018642248</v>
      </c>
      <c r="I1320">
        <f t="shared" si="430"/>
        <v>27.208985669898354</v>
      </c>
      <c r="J1320">
        <f>(I1320-IF(I1312&gt;0,I1312,0))</f>
        <v>27.208985669898354</v>
      </c>
      <c r="K1320" s="30">
        <f>J1320/R1306*1.1</f>
        <v>25.949266721768851</v>
      </c>
      <c r="Q1320" t="s">
        <v>169</v>
      </c>
      <c r="R1320">
        <v>1.0898000000000001</v>
      </c>
    </row>
    <row r="1321" spans="1:18" x14ac:dyDescent="0.4">
      <c r="A1321">
        <v>17</v>
      </c>
      <c r="B1321" t="s">
        <v>22</v>
      </c>
      <c r="L1321" s="23" t="s">
        <v>227</v>
      </c>
      <c r="M1321" s="23" t="s">
        <v>228</v>
      </c>
      <c r="N1321" s="9" t="s">
        <v>231</v>
      </c>
      <c r="Q1321" t="s">
        <v>168</v>
      </c>
      <c r="R1321">
        <v>1.0536000000000001</v>
      </c>
    </row>
    <row r="1322" spans="1:18" x14ac:dyDescent="0.4">
      <c r="A1322">
        <v>18</v>
      </c>
      <c r="B1322" t="s">
        <v>182</v>
      </c>
      <c r="D1322">
        <v>12.41</v>
      </c>
      <c r="E1322">
        <v>2.371</v>
      </c>
      <c r="F1322">
        <v>8643.6620000000003</v>
      </c>
      <c r="G1322">
        <v>22</v>
      </c>
      <c r="H1322">
        <f>E1322/F1322</f>
        <v>2.7430503413946542E-4</v>
      </c>
      <c r="I1322">
        <f>((H1322-$J$1304)/$I$1304)</f>
        <v>-0.71680837089762361</v>
      </c>
      <c r="J1322">
        <f>(I1322-IF(I1312&gt;0,I1312,0))</f>
        <v>-0.71680837089762361</v>
      </c>
      <c r="K1322">
        <f t="shared" ref="K1322:K1327" si="431">J1322/R1307*1.1</f>
        <v>-0.76798403427231521</v>
      </c>
      <c r="L1322">
        <f>AVERAGE(K1322:K1324)</f>
        <v>-0.74743024494287325</v>
      </c>
      <c r="M1322">
        <f>STDEV(K1323:K1324)</f>
        <v>5.1402876867321055E-2</v>
      </c>
      <c r="N1322" t="str">
        <f>_xlfn.CONCAT(ROUND(L1322,1)," ± ",ROUND(M1322,1))</f>
        <v>-0.7 ± 0.1</v>
      </c>
      <c r="Q1322" t="s">
        <v>167</v>
      </c>
      <c r="R1322" s="10">
        <v>1.1217999999999999</v>
      </c>
    </row>
    <row r="1323" spans="1:18" x14ac:dyDescent="0.4">
      <c r="A1323">
        <v>19</v>
      </c>
      <c r="B1323" t="s">
        <v>181</v>
      </c>
      <c r="F1323">
        <v>7778.7539999999999</v>
      </c>
      <c r="H1323">
        <f t="shared" ref="H1323:H1327" si="432">E1323/F1323</f>
        <v>0</v>
      </c>
      <c r="I1323">
        <f t="shared" ref="I1323:I1327" si="433">((H1323-$J$1304)/$I$1304)</f>
        <v>-0.73145036376499095</v>
      </c>
      <c r="J1323">
        <f>(I1323-IF(I1312&gt;0,I1312,0))</f>
        <v>-0.73145036376499095</v>
      </c>
      <c r="K1323">
        <f t="shared" si="431"/>
        <v>-0.70080602747277254</v>
      </c>
      <c r="Q1323" t="s">
        <v>166</v>
      </c>
      <c r="R1323">
        <v>1.198</v>
      </c>
    </row>
    <row r="1324" spans="1:18" x14ac:dyDescent="0.4">
      <c r="A1324">
        <v>20</v>
      </c>
      <c r="B1324" t="s">
        <v>180</v>
      </c>
      <c r="F1324">
        <v>8090.8410000000003</v>
      </c>
      <c r="H1324">
        <f t="shared" si="432"/>
        <v>0</v>
      </c>
      <c r="I1324">
        <f t="shared" si="433"/>
        <v>-0.73145036376499095</v>
      </c>
      <c r="J1324">
        <f>(I1324-IF(I1312&gt;0,I1312,0))</f>
        <v>-0.73145036376499095</v>
      </c>
      <c r="K1324">
        <f t="shared" si="431"/>
        <v>-0.77350067308353221</v>
      </c>
      <c r="L1324" s="23" t="s">
        <v>227</v>
      </c>
      <c r="M1324" s="23" t="s">
        <v>228</v>
      </c>
      <c r="N1324" s="9" t="s">
        <v>231</v>
      </c>
      <c r="Q1324" t="s">
        <v>165</v>
      </c>
      <c r="R1324">
        <v>1.1537999999999999</v>
      </c>
    </row>
    <row r="1325" spans="1:18" x14ac:dyDescent="0.4">
      <c r="A1325">
        <v>21</v>
      </c>
      <c r="B1325" t="s">
        <v>179</v>
      </c>
      <c r="D1325">
        <v>11.12</v>
      </c>
      <c r="E1325">
        <v>2.5270000000000001</v>
      </c>
      <c r="F1325">
        <v>8274.5360000000001</v>
      </c>
      <c r="G1325">
        <v>17</v>
      </c>
      <c r="H1325">
        <f t="shared" si="432"/>
        <v>3.0539476775495326E-4</v>
      </c>
      <c r="I1325">
        <f t="shared" si="433"/>
        <v>-0.71514884737019579</v>
      </c>
      <c r="J1325">
        <f>(I1325-IF(I1312&gt;0,I1312,0))</f>
        <v>-0.71514884737019579</v>
      </c>
      <c r="K1325">
        <f t="shared" si="431"/>
        <v>-0.69801573390169958</v>
      </c>
      <c r="L1325">
        <f>AVERAGE(K1325:K1327)</f>
        <v>-0.6438924587708017</v>
      </c>
      <c r="M1325">
        <f>STDEV(K1325:K1327)</f>
        <v>7.0887550975437225E-2</v>
      </c>
      <c r="N1325" t="str">
        <f>_xlfn.CONCAT(ROUND(L1325,1)," ± ",ROUND(M1325,1))</f>
        <v>-0.6 ± 0.1</v>
      </c>
      <c r="Q1325" t="s">
        <v>164</v>
      </c>
      <c r="R1325">
        <v>1.1183000000000001</v>
      </c>
    </row>
    <row r="1326" spans="1:18" x14ac:dyDescent="0.4">
      <c r="A1326">
        <v>22</v>
      </c>
      <c r="B1326" t="s">
        <v>178</v>
      </c>
      <c r="D1326">
        <v>12.13</v>
      </c>
      <c r="E1326">
        <v>7.0759999999999996</v>
      </c>
      <c r="F1326">
        <v>7255.2110000000002</v>
      </c>
      <c r="G1326">
        <v>63</v>
      </c>
      <c r="H1326">
        <f t="shared" si="432"/>
        <v>9.7529899543927798E-4</v>
      </c>
      <c r="I1326">
        <f t="shared" si="433"/>
        <v>-0.67939036063901159</v>
      </c>
      <c r="J1326">
        <f>(I1326-IF(I1312&gt;0,I1312,0))</f>
        <v>-0.67939036063901159</v>
      </c>
      <c r="K1326">
        <f t="shared" si="431"/>
        <v>-0.67001021759271373</v>
      </c>
      <c r="Q1326" t="s">
        <v>163</v>
      </c>
      <c r="R1326">
        <v>1.1448</v>
      </c>
    </row>
    <row r="1327" spans="1:18" x14ac:dyDescent="0.4">
      <c r="A1327">
        <v>23</v>
      </c>
      <c r="B1327" t="s">
        <v>177</v>
      </c>
      <c r="D1327">
        <v>12.3</v>
      </c>
      <c r="E1327">
        <v>15.614000000000001</v>
      </c>
      <c r="F1327">
        <v>6344.4759999999997</v>
      </c>
      <c r="G1327">
        <v>144</v>
      </c>
      <c r="H1327">
        <f t="shared" si="432"/>
        <v>2.4610385475490808E-3</v>
      </c>
      <c r="I1327">
        <f t="shared" si="433"/>
        <v>-0.60008380327668198</v>
      </c>
      <c r="J1327">
        <f>(I1327-IF(I1312&gt;0,I1312,0))</f>
        <v>-0.60008380327668198</v>
      </c>
      <c r="K1327">
        <f t="shared" si="431"/>
        <v>-0.5636514248179918</v>
      </c>
      <c r="L1327" s="23"/>
      <c r="M1327" s="23"/>
      <c r="N1327" s="9"/>
      <c r="Q1327" t="s">
        <v>162</v>
      </c>
      <c r="R1327">
        <v>1.0492999999999999</v>
      </c>
    </row>
    <row r="1328" spans="1:18" x14ac:dyDescent="0.4">
      <c r="A1328">
        <v>24</v>
      </c>
      <c r="B1328" t="s">
        <v>22</v>
      </c>
      <c r="L1328" s="23" t="s">
        <v>227</v>
      </c>
      <c r="M1328" s="23" t="s">
        <v>228</v>
      </c>
      <c r="N1328" s="9" t="s">
        <v>231</v>
      </c>
      <c r="Q1328" t="s">
        <v>161</v>
      </c>
      <c r="R1328">
        <v>1.0704</v>
      </c>
    </row>
    <row r="1329" spans="1:18" x14ac:dyDescent="0.4">
      <c r="A1329">
        <v>25</v>
      </c>
      <c r="B1329" t="s">
        <v>176</v>
      </c>
      <c r="D1329">
        <v>11.75</v>
      </c>
      <c r="E1329">
        <v>5.5069999999999997</v>
      </c>
      <c r="F1329">
        <v>8255.3240000000005</v>
      </c>
      <c r="G1329">
        <v>3.7160000000000002</v>
      </c>
      <c r="H1329">
        <f>E1329/F1329</f>
        <v>6.6708465954818969E-4</v>
      </c>
      <c r="I1329">
        <f>((H1329-$J$1304)/$I$1304)</f>
        <v>-0.69584238136803389</v>
      </c>
      <c r="J1329">
        <f>(I1329-IF(I1312&gt;0,I1312,0))</f>
        <v>-0.69584238136803389</v>
      </c>
      <c r="K1329">
        <f t="shared" ref="K1329:K1334" si="434">J1329/R1313*1.1</f>
        <v>-0.70017070938971593</v>
      </c>
      <c r="L1329">
        <f>AVERAGE(K1329:K1331)</f>
        <v>-0.68886349996867491</v>
      </c>
      <c r="M1329">
        <f>STDEV(K1330:K1331)</f>
        <v>0.11651706033062473</v>
      </c>
      <c r="N1329" t="str">
        <f>_xlfn.CONCAT(ROUND(L1329,1)," ± ",ROUND(M1329,1))</f>
        <v>-0.7 ± 0.1</v>
      </c>
      <c r="Q1329" t="s">
        <v>160</v>
      </c>
      <c r="R1329">
        <v>1.1589</v>
      </c>
    </row>
    <row r="1330" spans="1:18" x14ac:dyDescent="0.4">
      <c r="A1330">
        <v>26</v>
      </c>
      <c r="B1330" t="s">
        <v>175</v>
      </c>
      <c r="D1330">
        <v>12.01</v>
      </c>
      <c r="E1330">
        <v>16.84</v>
      </c>
      <c r="F1330">
        <v>8700.0570000000007</v>
      </c>
      <c r="G1330">
        <v>152</v>
      </c>
      <c r="H1330">
        <f t="shared" ref="H1330:H1334" si="435">E1330/F1330</f>
        <v>1.935619502263031E-3</v>
      </c>
      <c r="I1330">
        <f t="shared" ref="I1330:I1334" si="436">((H1330-$J$1304)/$I$1304)</f>
        <v>-0.62812988685510374</v>
      </c>
      <c r="J1330">
        <f>(I1330-IF(I1312&gt;0,I1312,0))</f>
        <v>-0.62812988685510374</v>
      </c>
      <c r="K1330">
        <f t="shared" si="434"/>
        <v>-0.60081989177444717</v>
      </c>
      <c r="Q1330" t="s">
        <v>159</v>
      </c>
      <c r="R1330">
        <v>1.0206</v>
      </c>
    </row>
    <row r="1331" spans="1:18" x14ac:dyDescent="0.4">
      <c r="A1331">
        <v>27</v>
      </c>
      <c r="B1331" t="s">
        <v>174</v>
      </c>
      <c r="D1331">
        <v>12.02</v>
      </c>
      <c r="E1331">
        <v>0.316</v>
      </c>
      <c r="F1331">
        <v>8862.4809999999998</v>
      </c>
      <c r="G1331">
        <v>3</v>
      </c>
      <c r="H1331">
        <f t="shared" si="435"/>
        <v>3.5655929756013021E-5</v>
      </c>
      <c r="I1331">
        <f t="shared" si="436"/>
        <v>-0.72954710351019936</v>
      </c>
      <c r="J1331">
        <f>(I1331-IF(I1312&gt;0,I1312,0))</f>
        <v>-0.72954710351019936</v>
      </c>
      <c r="K1331">
        <f t="shared" si="434"/>
        <v>-0.76559989874186163</v>
      </c>
      <c r="L1331" s="23" t="s">
        <v>227</v>
      </c>
      <c r="M1331" s="23" t="s">
        <v>228</v>
      </c>
      <c r="N1331" s="9" t="s">
        <v>231</v>
      </c>
      <c r="Q1331" t="s">
        <v>158</v>
      </c>
      <c r="R1331">
        <v>1.1289</v>
      </c>
    </row>
    <row r="1332" spans="1:18" x14ac:dyDescent="0.4">
      <c r="A1332">
        <v>28</v>
      </c>
      <c r="B1332" t="s">
        <v>173</v>
      </c>
      <c r="D1332">
        <v>11.67</v>
      </c>
      <c r="E1332">
        <v>0.65200000000000002</v>
      </c>
      <c r="F1332">
        <v>7566.2669999999998</v>
      </c>
      <c r="G1332">
        <v>6</v>
      </c>
      <c r="H1332">
        <f t="shared" si="435"/>
        <v>8.6171952430438958E-5</v>
      </c>
      <c r="I1332">
        <f t="shared" si="436"/>
        <v>-0.72685063369874603</v>
      </c>
      <c r="J1332">
        <f>(I1332-IF(I1312&gt;0,I1312,0))</f>
        <v>-0.72685063369874603</v>
      </c>
      <c r="K1332">
        <f t="shared" si="434"/>
        <v>-0.72329988879013996</v>
      </c>
      <c r="L1332">
        <f>AVERAGE(K1332:K1334)</f>
        <v>-0.63796401600204211</v>
      </c>
      <c r="M1332">
        <f>STDEV(K1332:K1334)</f>
        <v>7.5463182014355215E-2</v>
      </c>
      <c r="N1332" t="str">
        <f>_xlfn.CONCAT(ROUND(L1332,1)," ± ",ROUND(M1332,1))</f>
        <v>-0.6 ± 0.1</v>
      </c>
      <c r="Q1332" t="s">
        <v>157</v>
      </c>
      <c r="R1332">
        <v>1.1950000000000001</v>
      </c>
    </row>
    <row r="1333" spans="1:18" x14ac:dyDescent="0.4">
      <c r="A1333">
        <v>29</v>
      </c>
      <c r="B1333" t="s">
        <v>172</v>
      </c>
      <c r="D1333">
        <v>12.22</v>
      </c>
      <c r="E1333">
        <v>21.818999999999999</v>
      </c>
      <c r="F1333">
        <v>7728.61</v>
      </c>
      <c r="G1333">
        <v>197</v>
      </c>
      <c r="H1333">
        <f t="shared" si="435"/>
        <v>2.8231467236669982E-3</v>
      </c>
      <c r="I1333">
        <f t="shared" si="436"/>
        <v>-0.58075500988225137</v>
      </c>
      <c r="J1333">
        <f>(I1333-IF(I1312&gt;0,I1312,0))</f>
        <v>-0.58075500988225137</v>
      </c>
      <c r="K1333">
        <f t="shared" si="434"/>
        <v>-0.61056151282660476</v>
      </c>
      <c r="Q1333" t="s">
        <v>156</v>
      </c>
      <c r="R1333">
        <v>1.1716</v>
      </c>
    </row>
    <row r="1334" spans="1:18" x14ac:dyDescent="0.4">
      <c r="A1334">
        <v>30</v>
      </c>
      <c r="B1334" t="s">
        <v>171</v>
      </c>
      <c r="D1334">
        <v>11.09</v>
      </c>
      <c r="E1334">
        <v>21.181000000000001</v>
      </c>
      <c r="F1334">
        <v>7892.7560000000003</v>
      </c>
      <c r="G1334">
        <v>205</v>
      </c>
      <c r="H1334">
        <f t="shared" si="435"/>
        <v>2.6835999997972823E-3</v>
      </c>
      <c r="I1334">
        <f t="shared" si="436"/>
        <v>-0.58820380549759554</v>
      </c>
      <c r="J1334">
        <f>(I1334-IF(I1312&gt;0,I1312,0))</f>
        <v>-0.58820380549759554</v>
      </c>
      <c r="K1334">
        <f t="shared" si="434"/>
        <v>-0.58003064638938162</v>
      </c>
      <c r="L1334" s="23"/>
      <c r="M1334" s="23"/>
      <c r="N1334" s="9"/>
    </row>
    <row r="1335" spans="1:18" x14ac:dyDescent="0.4">
      <c r="A1335">
        <v>31</v>
      </c>
      <c r="B1335" t="s">
        <v>22</v>
      </c>
      <c r="D1335">
        <v>11.59</v>
      </c>
      <c r="E1335">
        <v>0.65</v>
      </c>
      <c r="G1335">
        <v>7</v>
      </c>
      <c r="L1335" s="23" t="s">
        <v>227</v>
      </c>
      <c r="M1335" s="23" t="s">
        <v>228</v>
      </c>
      <c r="N1335" s="9" t="s">
        <v>231</v>
      </c>
    </row>
    <row r="1336" spans="1:18" x14ac:dyDescent="0.4">
      <c r="A1336">
        <v>32</v>
      </c>
      <c r="B1336" t="s">
        <v>170</v>
      </c>
      <c r="F1336">
        <v>9463.5560000000005</v>
      </c>
      <c r="H1336">
        <f>E1336/F1336</f>
        <v>0</v>
      </c>
      <c r="I1336">
        <f>((H1336-$J$1304)/$I$1304)</f>
        <v>-0.73145036376499095</v>
      </c>
      <c r="J1336">
        <f>(I1336-IF(I1312&gt;0,I1312,0))</f>
        <v>-0.73145036376499095</v>
      </c>
      <c r="K1336">
        <f>J1336/R1319*1.1</f>
        <v>-0.73992587837179524</v>
      </c>
      <c r="L1336">
        <f>AVERAGE(K1336:K1338)</f>
        <v>-0.6549645456128409</v>
      </c>
      <c r="M1336">
        <f>STDEV(K1337:K1338)</f>
        <v>5.1612909730837771E-2</v>
      </c>
      <c r="N1336" t="str">
        <f>_xlfn.CONCAT(ROUND(L1336,1)," ± ",ROUND(M1336,1))</f>
        <v>-0.7 ± 0.1</v>
      </c>
    </row>
    <row r="1337" spans="1:18" x14ac:dyDescent="0.4">
      <c r="A1337">
        <v>33</v>
      </c>
      <c r="B1337" t="s">
        <v>169</v>
      </c>
      <c r="D1337">
        <v>12.72</v>
      </c>
      <c r="E1337">
        <v>14.28</v>
      </c>
      <c r="F1337">
        <v>8614.0619999999999</v>
      </c>
      <c r="G1337">
        <v>6.5609999999999999</v>
      </c>
      <c r="H1337">
        <f t="shared" ref="H1337:H1341" si="437">E1337/F1337</f>
        <v>1.6577544949177288E-3</v>
      </c>
      <c r="I1337">
        <f t="shared" ref="I1337:I1341" si="438">((H1337-$J$1304)/$I$1304)</f>
        <v>-0.64296190577303702</v>
      </c>
      <c r="J1337">
        <f>(I1337-IF(I1312&gt;0,I1312,0))</f>
        <v>-0.64296190577303702</v>
      </c>
      <c r="K1337">
        <f>J1337/R1320*1.1</f>
        <v>-0.6489797177008082</v>
      </c>
    </row>
    <row r="1338" spans="1:18" x14ac:dyDescent="0.4">
      <c r="A1338">
        <v>34</v>
      </c>
      <c r="B1338" t="s">
        <v>168</v>
      </c>
      <c r="D1338">
        <v>12.09</v>
      </c>
      <c r="E1338">
        <v>35.631</v>
      </c>
      <c r="F1338">
        <v>10580.468000000001</v>
      </c>
      <c r="G1338">
        <v>307</v>
      </c>
      <c r="H1338">
        <f t="shared" si="437"/>
        <v>3.3676204114978653E-3</v>
      </c>
      <c r="I1338">
        <f t="shared" si="438"/>
        <v>-0.55169181795542943</v>
      </c>
      <c r="J1338">
        <f>(I1338-IF(I1312&gt;0,I1312,0))</f>
        <v>-0.55169181795542943</v>
      </c>
      <c r="K1338">
        <f>J1338/R1321*1.1</f>
        <v>-0.57598804076591914</v>
      </c>
      <c r="L1338" s="23" t="s">
        <v>227</v>
      </c>
      <c r="M1338" s="23" t="s">
        <v>228</v>
      </c>
      <c r="N1338" s="9" t="s">
        <v>231</v>
      </c>
    </row>
    <row r="1339" spans="1:18" x14ac:dyDescent="0.4">
      <c r="A1339">
        <v>35</v>
      </c>
      <c r="B1339" t="s">
        <v>167</v>
      </c>
      <c r="F1339">
        <v>10118.424999999999</v>
      </c>
      <c r="H1339">
        <f t="shared" si="437"/>
        <v>0</v>
      </c>
      <c r="I1339">
        <f t="shared" si="438"/>
        <v>-0.73145036376499095</v>
      </c>
      <c r="J1339">
        <f>(I1339-IF(I1312&gt;0,I1312,0))</f>
        <v>-0.73145036376499095</v>
      </c>
      <c r="K1339">
        <f t="shared" ref="K1339:K1341" si="439">J1339/R1322*1.1</f>
        <v>-0.71723604933276008</v>
      </c>
      <c r="L1339">
        <f>AVERAGE(K1339:K1341)</f>
        <v>-0.69255808381136152</v>
      </c>
      <c r="M1339">
        <f>STDEV(K1339:K1341)</f>
        <v>2.7386319080488768E-2</v>
      </c>
      <c r="N1339" t="str">
        <f>_xlfn.CONCAT(ROUND(L1339,1)," ± ",ROUND(M1339,1))</f>
        <v>-0.7 ± 0</v>
      </c>
    </row>
    <row r="1340" spans="1:18" x14ac:dyDescent="0.4">
      <c r="A1340">
        <v>36</v>
      </c>
      <c r="B1340" t="s">
        <v>166</v>
      </c>
      <c r="D1340">
        <v>12.1</v>
      </c>
      <c r="E1340">
        <v>2.0289999999999999</v>
      </c>
      <c r="F1340">
        <v>11670.299000000001</v>
      </c>
      <c r="G1340">
        <v>18</v>
      </c>
      <c r="H1340">
        <f t="shared" si="437"/>
        <v>1.7386015559669893E-4</v>
      </c>
      <c r="I1340">
        <f t="shared" si="438"/>
        <v>-0.72216996843374104</v>
      </c>
      <c r="J1340">
        <f>(I1340-IF(I1312&gt;0,I1312,0))</f>
        <v>-0.72216996843374104</v>
      </c>
      <c r="K1340">
        <f t="shared" si="439"/>
        <v>-0.66309429488907778</v>
      </c>
    </row>
    <row r="1341" spans="1:18" x14ac:dyDescent="0.4">
      <c r="A1341">
        <v>37</v>
      </c>
      <c r="B1341" t="s">
        <v>165</v>
      </c>
      <c r="F1341">
        <v>10063.433999999999</v>
      </c>
      <c r="H1341">
        <f t="shared" si="437"/>
        <v>0</v>
      </c>
      <c r="I1341">
        <f t="shared" si="438"/>
        <v>-0.73145036376499095</v>
      </c>
      <c r="J1341">
        <f>(I1341-IF(I1312&gt;0,I1312,0))</f>
        <v>-0.73145036376499095</v>
      </c>
      <c r="K1341">
        <f t="shared" si="439"/>
        <v>-0.69734390721224671</v>
      </c>
      <c r="L1341" s="23"/>
      <c r="M1341" s="23"/>
      <c r="N1341" s="9"/>
    </row>
    <row r="1342" spans="1:18" x14ac:dyDescent="0.4">
      <c r="A1342">
        <v>38</v>
      </c>
      <c r="B1342" t="s">
        <v>22</v>
      </c>
      <c r="L1342" s="23" t="s">
        <v>227</v>
      </c>
      <c r="M1342" s="23" t="s">
        <v>228</v>
      </c>
      <c r="N1342" s="9" t="s">
        <v>231</v>
      </c>
    </row>
    <row r="1343" spans="1:18" x14ac:dyDescent="0.4">
      <c r="A1343">
        <v>39</v>
      </c>
      <c r="B1343" t="s">
        <v>164</v>
      </c>
      <c r="D1343">
        <v>11.65</v>
      </c>
      <c r="E1343">
        <v>44.267000000000003</v>
      </c>
      <c r="F1343">
        <v>9698.3050000000003</v>
      </c>
      <c r="G1343">
        <v>396</v>
      </c>
      <c r="H1343">
        <f>E1343/F1343</f>
        <v>4.5644058420517813E-3</v>
      </c>
      <c r="I1343">
        <f>((H1343-$J$1304)/$I$1304)</f>
        <v>-0.48780919985870796</v>
      </c>
      <c r="J1343">
        <f>(I1343-IF(I1312&gt;0,I1312,0))</f>
        <v>-0.48780919985870796</v>
      </c>
      <c r="K1343">
        <f>J1343/R1325*1.1</f>
        <v>-0.47982662956682354</v>
      </c>
      <c r="L1343">
        <f>AVERAGE(K1343:K1345)</f>
        <v>-0.61218201514185688</v>
      </c>
      <c r="M1343">
        <f>STDEV(K1344:K1345)</f>
        <v>0.12179730430502278</v>
      </c>
      <c r="N1343" t="str">
        <f>_xlfn.CONCAT(ROUND(L1343,1)," ± ",ROUND(M1343,1))</f>
        <v>-0.6 ± 0.1</v>
      </c>
    </row>
    <row r="1344" spans="1:18" x14ac:dyDescent="0.4">
      <c r="A1344">
        <v>40</v>
      </c>
      <c r="B1344" t="s">
        <v>163</v>
      </c>
      <c r="D1344">
        <v>12.9</v>
      </c>
      <c r="E1344">
        <v>24.048999999999999</v>
      </c>
      <c r="F1344">
        <v>11153.47</v>
      </c>
      <c r="G1344">
        <v>222</v>
      </c>
      <c r="H1344">
        <f t="shared" ref="H1344:H1348" si="440">E1344/F1344</f>
        <v>2.1561899570268269E-3</v>
      </c>
      <c r="I1344">
        <f t="shared" ref="I1344:I1352" si="441">((H1344-$J$1304)/$I$1304)</f>
        <v>-0.61635616554687056</v>
      </c>
      <c r="J1344">
        <f>(I1344-IF(I1312&gt;0,I1312,0))</f>
        <v>-0.61635616554687056</v>
      </c>
      <c r="K1344">
        <f t="shared" ref="K1344:K1348" si="442">J1344/R1326*1.1</f>
        <v>-0.59223600812505039</v>
      </c>
    </row>
    <row r="1345" spans="1:18" x14ac:dyDescent="0.4">
      <c r="A1345">
        <v>41</v>
      </c>
      <c r="B1345" t="s">
        <v>162</v>
      </c>
      <c r="D1345">
        <v>10.81</v>
      </c>
      <c r="E1345">
        <v>0.54100000000000004</v>
      </c>
      <c r="F1345">
        <v>13110.222</v>
      </c>
      <c r="G1345">
        <v>6</v>
      </c>
      <c r="H1345">
        <f t="shared" si="440"/>
        <v>4.1265510225532416E-5</v>
      </c>
      <c r="I1345">
        <f t="shared" si="441"/>
        <v>-0.7292476724863346</v>
      </c>
      <c r="J1345">
        <f>(I1345-IF(I1312&gt;0,I1312,0))</f>
        <v>-0.7292476724863346</v>
      </c>
      <c r="K1345">
        <f t="shared" si="442"/>
        <v>-0.76448340773369683</v>
      </c>
      <c r="L1345" s="23" t="s">
        <v>227</v>
      </c>
      <c r="M1345" s="23" t="s">
        <v>228</v>
      </c>
      <c r="N1345" s="9" t="s">
        <v>231</v>
      </c>
    </row>
    <row r="1346" spans="1:18" x14ac:dyDescent="0.4">
      <c r="A1346">
        <v>42</v>
      </c>
      <c r="B1346" t="s">
        <v>161</v>
      </c>
      <c r="D1346">
        <v>11.61</v>
      </c>
      <c r="E1346">
        <v>6.7969999999999997</v>
      </c>
      <c r="F1346">
        <v>13316.728999999999</v>
      </c>
      <c r="G1346">
        <v>67</v>
      </c>
      <c r="H1346">
        <f t="shared" si="440"/>
        <v>5.1041062711421102E-4</v>
      </c>
      <c r="I1346">
        <f t="shared" si="441"/>
        <v>-0.70420540712363722</v>
      </c>
      <c r="J1346">
        <f>(I1346-IF(I1312&gt;0,I1312,0))</f>
        <v>-0.70420540712363722</v>
      </c>
      <c r="K1346">
        <f t="shared" si="442"/>
        <v>-0.72367894977204872</v>
      </c>
      <c r="L1346">
        <f>AVERAGE(K1346:K1348)</f>
        <v>-0.67602982025824598</v>
      </c>
      <c r="M1346">
        <f>STDEV(K1346:K1348)</f>
        <v>5.7414244907804016E-2</v>
      </c>
      <c r="N1346" t="str">
        <f>_xlfn.CONCAT(ROUND(L1346,1)," ± ",ROUND(M1346,1))</f>
        <v>-0.7 ± 0.1</v>
      </c>
    </row>
    <row r="1347" spans="1:18" x14ac:dyDescent="0.4">
      <c r="A1347">
        <v>43</v>
      </c>
      <c r="B1347" t="s">
        <v>160</v>
      </c>
      <c r="D1347">
        <v>11.41</v>
      </c>
      <c r="E1347">
        <v>0.56899999999999995</v>
      </c>
      <c r="F1347">
        <v>13406.583000000001</v>
      </c>
      <c r="G1347">
        <v>6</v>
      </c>
      <c r="H1347">
        <f t="shared" si="440"/>
        <v>4.2441836223294178E-5</v>
      </c>
      <c r="I1347">
        <f t="shared" si="441"/>
        <v>-0.72918488196219067</v>
      </c>
      <c r="J1347">
        <f>(I1347-IF(I1312&gt;0,I1312,0))</f>
        <v>-0.72918488196219067</v>
      </c>
      <c r="K1347">
        <f t="shared" si="442"/>
        <v>-0.69212474774217769</v>
      </c>
    </row>
    <row r="1348" spans="1:18" x14ac:dyDescent="0.4">
      <c r="A1348">
        <v>44</v>
      </c>
      <c r="B1348" t="s">
        <v>159</v>
      </c>
      <c r="D1348">
        <v>11.94</v>
      </c>
      <c r="E1348">
        <v>46.631999999999998</v>
      </c>
      <c r="F1348">
        <v>15237.138000000001</v>
      </c>
      <c r="G1348">
        <v>2.641</v>
      </c>
      <c r="H1348">
        <f t="shared" si="440"/>
        <v>3.0604172515862229E-3</v>
      </c>
      <c r="I1348">
        <f t="shared" si="441"/>
        <v>-0.56808986362152536</v>
      </c>
      <c r="J1348">
        <f>(I1348-IF(I1312&gt;0,I1312,0))</f>
        <v>-0.56808986362152536</v>
      </c>
      <c r="K1348">
        <f t="shared" si="442"/>
        <v>-0.61228576326051143</v>
      </c>
      <c r="L1348" s="23"/>
      <c r="M1348" s="23"/>
      <c r="N1348" s="9"/>
    </row>
    <row r="1349" spans="1:18" x14ac:dyDescent="0.4">
      <c r="A1349">
        <v>45</v>
      </c>
      <c r="B1349" t="s">
        <v>22</v>
      </c>
      <c r="L1349" s="23" t="s">
        <v>227</v>
      </c>
      <c r="M1349" s="23" t="s">
        <v>228</v>
      </c>
      <c r="N1349" s="9" t="s">
        <v>231</v>
      </c>
    </row>
    <row r="1350" spans="1:18" x14ac:dyDescent="0.4">
      <c r="A1350">
        <v>46</v>
      </c>
      <c r="B1350" t="s">
        <v>158</v>
      </c>
      <c r="D1350">
        <v>11.91</v>
      </c>
      <c r="E1350">
        <v>22.690999999999999</v>
      </c>
      <c r="F1350">
        <v>12951.722</v>
      </c>
      <c r="G1350">
        <v>206</v>
      </c>
      <c r="H1350">
        <f t="shared" ref="H1350:H1352" si="443">E1350/F1350</f>
        <v>1.7519678078328116E-3</v>
      </c>
      <c r="I1350">
        <f t="shared" si="441"/>
        <v>-0.6379329398991832</v>
      </c>
      <c r="J1350">
        <f>(I1350-IF(I1312&gt;0,I1312,0))</f>
        <v>-0.6379329398991832</v>
      </c>
      <c r="K1350">
        <f>J1350/R1331*1.1</f>
        <v>-0.62160176622296182</v>
      </c>
      <c r="L1350">
        <f>AVERAGE(K1350:K1352)</f>
        <v>-0.65738049088940054</v>
      </c>
      <c r="M1350">
        <f>STDEV(K1351:K1352)</f>
        <v>6.4502819687070551E-3</v>
      </c>
      <c r="N1350" t="str">
        <f>_xlfn.CONCAT(ROUND(L1350,1)," ± ",ROUND(M1350,1))</f>
        <v>-0.7 ± 0</v>
      </c>
    </row>
    <row r="1351" spans="1:18" x14ac:dyDescent="0.4">
      <c r="A1351">
        <v>47</v>
      </c>
      <c r="B1351" t="s">
        <v>157</v>
      </c>
      <c r="D1351">
        <v>13.09</v>
      </c>
      <c r="E1351">
        <v>0.64</v>
      </c>
      <c r="F1351">
        <v>12128.478999999999</v>
      </c>
      <c r="G1351">
        <v>9.8000000000000004E-2</v>
      </c>
      <c r="H1351">
        <f t="shared" si="443"/>
        <v>5.2768364442070604E-5</v>
      </c>
      <c r="I1351">
        <f t="shared" si="441"/>
        <v>-0.72863366731533474</v>
      </c>
      <c r="J1351">
        <f>(I1351-IF(I1312&gt;0,I1312,0))</f>
        <v>-0.72863366731533474</v>
      </c>
      <c r="K1351">
        <f t="shared" ref="K1351:K1352" si="444">J1351/R1332*1.1</f>
        <v>-0.67070881510198177</v>
      </c>
    </row>
    <row r="1352" spans="1:18" x14ac:dyDescent="0.4">
      <c r="A1352">
        <v>48</v>
      </c>
      <c r="B1352" t="s">
        <v>156</v>
      </c>
      <c r="D1352">
        <v>10.88</v>
      </c>
      <c r="E1352">
        <v>1.486</v>
      </c>
      <c r="F1352">
        <v>10764.567999999999</v>
      </c>
      <c r="G1352">
        <v>15</v>
      </c>
      <c r="H1352">
        <f t="shared" si="443"/>
        <v>1.3804548403614526E-4</v>
      </c>
      <c r="I1352">
        <f t="shared" si="441"/>
        <v>-0.72408170208887357</v>
      </c>
      <c r="J1352">
        <f>(I1352-IF(I1312&gt;0,I1312,0))</f>
        <v>-0.72408170208887357</v>
      </c>
      <c r="K1352">
        <f t="shared" si="444"/>
        <v>-0.67983089134325791</v>
      </c>
      <c r="L1352" s="23"/>
      <c r="M1352" s="23"/>
      <c r="N1352" s="9"/>
    </row>
    <row r="1354" spans="1:18" x14ac:dyDescent="0.4">
      <c r="A1354" s="15" t="s">
        <v>89</v>
      </c>
      <c r="B1354" s="15"/>
    </row>
    <row r="1355" spans="1:18" x14ac:dyDescent="0.4">
      <c r="I1355" t="s">
        <v>216</v>
      </c>
      <c r="Q1355" t="s">
        <v>191</v>
      </c>
      <c r="R1355" t="s">
        <v>192</v>
      </c>
    </row>
    <row r="1356" spans="1:18" x14ac:dyDescent="0.4">
      <c r="B1356" t="s">
        <v>3</v>
      </c>
      <c r="C1356" t="s">
        <v>4</v>
      </c>
      <c r="D1356" t="s">
        <v>5</v>
      </c>
      <c r="E1356" t="s">
        <v>6</v>
      </c>
      <c r="F1356" t="s">
        <v>7</v>
      </c>
      <c r="G1356" t="s">
        <v>8</v>
      </c>
      <c r="H1356" t="s">
        <v>217</v>
      </c>
      <c r="I1356" cm="1">
        <f t="array" ref="I1356:J1360">LINEST(H1359:H1362,C1359:C1362,1,1)</f>
        <v>1.9183624823005972E-2</v>
      </c>
      <c r="J1356">
        <v>-2.314827625469501E-3</v>
      </c>
      <c r="L1356" s="20" t="s">
        <v>218</v>
      </c>
      <c r="Q1356" t="s">
        <v>27</v>
      </c>
      <c r="R1356">
        <v>1.0846</v>
      </c>
    </row>
    <row r="1357" spans="1:18" x14ac:dyDescent="0.4">
      <c r="A1357">
        <v>1</v>
      </c>
      <c r="B1357" t="s">
        <v>12</v>
      </c>
      <c r="C1357">
        <v>0</v>
      </c>
      <c r="F1357">
        <v>16637.717000000001</v>
      </c>
      <c r="H1357">
        <f>E1357/F1357</f>
        <v>0</v>
      </c>
      <c r="I1357">
        <v>8.7502968418421757E-4</v>
      </c>
      <c r="J1357">
        <v>2.2381781505549565E-3</v>
      </c>
      <c r="K1357" t="s">
        <v>219</v>
      </c>
      <c r="L1357" s="21">
        <f>IF(G1360&gt;3,C1360,IF(G1361&gt;3,C1361,IF(G1362&gt;3,C1362,IF(G1363&gt;3,C1363,C1364))))</f>
        <v>0.4</v>
      </c>
      <c r="Q1357" t="s">
        <v>28</v>
      </c>
      <c r="R1357">
        <v>1.0726</v>
      </c>
    </row>
    <row r="1358" spans="1:18" x14ac:dyDescent="0.4">
      <c r="A1358">
        <v>2</v>
      </c>
      <c r="B1358" t="s">
        <v>14</v>
      </c>
      <c r="C1358">
        <v>0.02</v>
      </c>
      <c r="D1358">
        <v>11.97</v>
      </c>
      <c r="E1358">
        <v>19.077000000000002</v>
      </c>
      <c r="F1358">
        <v>14442.151</v>
      </c>
      <c r="G1358">
        <v>175</v>
      </c>
      <c r="H1358">
        <f t="shared" ref="H1358:H1364" si="445">E1358/F1358</f>
        <v>1.3209251170410836E-3</v>
      </c>
      <c r="I1358">
        <v>0.99585608532157066</v>
      </c>
      <c r="J1358">
        <v>3.4569210244213876E-3</v>
      </c>
      <c r="K1358" t="s">
        <v>220</v>
      </c>
      <c r="L1358" s="22">
        <f>IF(G1360&gt;10,C1360,IF(G1361&gt;10,C1361,IF(G1362&gt;10,C1362,IF(G1363&gt;10,C1363,C1364))))</f>
        <v>0.4</v>
      </c>
      <c r="Q1358" t="s">
        <v>29</v>
      </c>
      <c r="R1358">
        <v>1.1534</v>
      </c>
    </row>
    <row r="1359" spans="1:18" x14ac:dyDescent="0.4">
      <c r="A1359">
        <v>3</v>
      </c>
      <c r="B1359" t="s">
        <v>15</v>
      </c>
      <c r="C1359">
        <v>0.1</v>
      </c>
      <c r="D1359">
        <v>11.98</v>
      </c>
      <c r="E1359">
        <v>22.565999999999999</v>
      </c>
      <c r="F1359">
        <v>14939.226000000001</v>
      </c>
      <c r="G1359">
        <v>206</v>
      </c>
      <c r="H1359">
        <f t="shared" si="445"/>
        <v>1.5105200229248823E-3</v>
      </c>
      <c r="I1359">
        <v>480.63541969403337</v>
      </c>
      <c r="J1359">
        <v>2</v>
      </c>
      <c r="Q1359" t="s">
        <v>182</v>
      </c>
      <c r="R1359">
        <v>1.0266999999999999</v>
      </c>
    </row>
    <row r="1360" spans="1:18" x14ac:dyDescent="0.4">
      <c r="A1360">
        <v>4</v>
      </c>
      <c r="B1360" t="s">
        <v>17</v>
      </c>
      <c r="C1360">
        <v>0.4</v>
      </c>
      <c r="D1360">
        <v>12.01</v>
      </c>
      <c r="E1360">
        <v>97.344999999999999</v>
      </c>
      <c r="F1360">
        <v>14017.550999999999</v>
      </c>
      <c r="G1360">
        <v>755</v>
      </c>
      <c r="H1360">
        <f t="shared" si="445"/>
        <v>6.9445083524219036E-3</v>
      </c>
      <c r="I1360">
        <v>5.7437388830177995E-3</v>
      </c>
      <c r="J1360">
        <v>2.3900605938173235E-5</v>
      </c>
      <c r="Q1360" t="s">
        <v>181</v>
      </c>
      <c r="R1360">
        <v>1.1480999999999999</v>
      </c>
    </row>
    <row r="1361" spans="1:18" x14ac:dyDescent="0.4">
      <c r="A1361">
        <v>5</v>
      </c>
      <c r="B1361" t="s">
        <v>18</v>
      </c>
      <c r="C1361">
        <v>1</v>
      </c>
      <c r="D1361">
        <v>12.04</v>
      </c>
      <c r="E1361">
        <v>201.05500000000001</v>
      </c>
      <c r="F1361">
        <v>15819.927</v>
      </c>
      <c r="G1361">
        <v>11.555999999999999</v>
      </c>
      <c r="H1361">
        <f t="shared" si="445"/>
        <v>1.2708971413079214E-2</v>
      </c>
      <c r="Q1361" t="s">
        <v>180</v>
      </c>
      <c r="R1361">
        <v>1.0402</v>
      </c>
    </row>
    <row r="1362" spans="1:18" x14ac:dyDescent="0.4">
      <c r="A1362">
        <v>6</v>
      </c>
      <c r="B1362" t="s">
        <v>19</v>
      </c>
      <c r="C1362">
        <v>5</v>
      </c>
      <c r="D1362">
        <v>11.91</v>
      </c>
      <c r="E1362">
        <v>1344.277</v>
      </c>
      <c r="F1362">
        <v>14259.822</v>
      </c>
      <c r="G1362">
        <v>43.997</v>
      </c>
      <c r="H1362">
        <f t="shared" si="445"/>
        <v>9.4270251059234825E-2</v>
      </c>
      <c r="Q1362" t="s">
        <v>179</v>
      </c>
      <c r="R1362">
        <v>1.127</v>
      </c>
    </row>
    <row r="1363" spans="1:18" x14ac:dyDescent="0.4">
      <c r="A1363">
        <v>7</v>
      </c>
      <c r="B1363" t="s">
        <v>20</v>
      </c>
      <c r="C1363">
        <v>10</v>
      </c>
      <c r="D1363">
        <v>11.94</v>
      </c>
      <c r="E1363">
        <v>2955.3960000000002</v>
      </c>
      <c r="F1363">
        <v>11049.457</v>
      </c>
      <c r="G1363">
        <v>21932</v>
      </c>
      <c r="H1363">
        <f t="shared" si="445"/>
        <v>0.26746979512205893</v>
      </c>
      <c r="I1363" s="23" t="s">
        <v>221</v>
      </c>
      <c r="J1363" s="23" t="s">
        <v>222</v>
      </c>
      <c r="K1363" s="9" t="s">
        <v>194</v>
      </c>
      <c r="O1363" s="24" t="s">
        <v>223</v>
      </c>
      <c r="Q1363" t="s">
        <v>178</v>
      </c>
      <c r="R1363">
        <v>1.1153999999999999</v>
      </c>
    </row>
    <row r="1364" spans="1:18" x14ac:dyDescent="0.4">
      <c r="A1364">
        <v>8</v>
      </c>
      <c r="B1364" t="s">
        <v>21</v>
      </c>
      <c r="C1364">
        <v>20</v>
      </c>
      <c r="D1364">
        <v>11.97</v>
      </c>
      <c r="E1364">
        <v>4788.9350000000004</v>
      </c>
      <c r="F1364">
        <v>12460.611999999999</v>
      </c>
      <c r="G1364">
        <v>34766</v>
      </c>
      <c r="H1364">
        <f t="shared" si="445"/>
        <v>0.38432582605091953</v>
      </c>
      <c r="I1364">
        <f>AVERAGE(I1368)</f>
        <v>0.21767791235308556</v>
      </c>
      <c r="J1364">
        <v>11</v>
      </c>
      <c r="Q1364" t="s">
        <v>177</v>
      </c>
      <c r="R1364">
        <v>1.1711</v>
      </c>
    </row>
    <row r="1365" spans="1:18" x14ac:dyDescent="0.4">
      <c r="A1365">
        <v>9</v>
      </c>
      <c r="B1365" t="s">
        <v>22</v>
      </c>
      <c r="F1365">
        <v>4.9729999999999999</v>
      </c>
      <c r="I1365" s="23" t="s">
        <v>224</v>
      </c>
      <c r="J1365" s="9" t="s">
        <v>225</v>
      </c>
      <c r="K1365" s="9" t="s">
        <v>226</v>
      </c>
      <c r="Q1365" t="s">
        <v>176</v>
      </c>
      <c r="R1365">
        <v>1.0931999999999999</v>
      </c>
    </row>
    <row r="1366" spans="1:18" x14ac:dyDescent="0.4">
      <c r="A1366">
        <v>10</v>
      </c>
      <c r="B1366" t="s">
        <v>22</v>
      </c>
      <c r="F1366">
        <v>0.68200000000000005</v>
      </c>
      <c r="L1366" s="23" t="s">
        <v>227</v>
      </c>
      <c r="M1366" s="23" t="s">
        <v>228</v>
      </c>
      <c r="N1366" s="9" t="s">
        <v>231</v>
      </c>
      <c r="O1366" s="9"/>
      <c r="P1366" s="9"/>
      <c r="Q1366" t="s">
        <v>175</v>
      </c>
      <c r="R1366">
        <v>1.1499999999999999</v>
      </c>
    </row>
    <row r="1367" spans="1:18" x14ac:dyDescent="0.4">
      <c r="A1367">
        <v>11</v>
      </c>
      <c r="B1367" t="s">
        <v>24</v>
      </c>
      <c r="F1367">
        <v>6414.2780000000002</v>
      </c>
      <c r="H1367">
        <f>E1367/F1367</f>
        <v>0</v>
      </c>
      <c r="I1367">
        <f>((H1367-$J$1356)/$I$1356)</f>
        <v>0.12066685242371102</v>
      </c>
      <c r="J1367">
        <f>(I1367-IF(I1364&gt;0,I1364,0))</f>
        <v>-9.7011059929374546E-2</v>
      </c>
      <c r="K1367">
        <f>J1367*1.1</f>
        <v>-0.10671216592231202</v>
      </c>
      <c r="L1367">
        <f>AVERAGE(K1367:K1369)</f>
        <v>-7.1141443948208011E-2</v>
      </c>
      <c r="M1367">
        <f>STDEV(K1368:K1369)</f>
        <v>7.5456896158770839E-2</v>
      </c>
      <c r="N1367" t="str">
        <f>_xlfn.CONCAT(ROUND(L1367,1)," ± ",ROUND(M1367,1))</f>
        <v>-0.1 ± 0.1</v>
      </c>
      <c r="Q1367" t="s">
        <v>174</v>
      </c>
      <c r="R1367">
        <v>1.0482</v>
      </c>
    </row>
    <row r="1368" spans="1:18" x14ac:dyDescent="0.4">
      <c r="A1368">
        <v>12</v>
      </c>
      <c r="B1368" t="s">
        <v>25</v>
      </c>
      <c r="D1368">
        <v>12.15</v>
      </c>
      <c r="E1368">
        <v>10.161</v>
      </c>
      <c r="F1368">
        <v>5459.8980000000001</v>
      </c>
      <c r="G1368">
        <v>90</v>
      </c>
      <c r="H1368">
        <f t="shared" ref="H1368:H1372" si="446">E1368/F1368</f>
        <v>1.8610237773672694E-3</v>
      </c>
      <c r="I1368">
        <f t="shared" ref="I1368:I1372" si="447">((H1368-$J$1356)/$I$1356)</f>
        <v>0.21767791235308556</v>
      </c>
      <c r="J1368">
        <f>(I1368-IF(I1364&gt;0,I1364,0))</f>
        <v>0</v>
      </c>
      <c r="K1368">
        <f>J1368*1.1</f>
        <v>0</v>
      </c>
      <c r="Q1368" t="s">
        <v>173</v>
      </c>
      <c r="R1368">
        <v>1.1053999999999999</v>
      </c>
    </row>
    <row r="1369" spans="1:18" x14ac:dyDescent="0.4">
      <c r="A1369">
        <v>13</v>
      </c>
      <c r="B1369" t="s">
        <v>26</v>
      </c>
      <c r="F1369">
        <v>5569.0519999999997</v>
      </c>
      <c r="H1369">
        <f t="shared" si="446"/>
        <v>0</v>
      </c>
      <c r="I1369">
        <f t="shared" si="447"/>
        <v>0.12066685242371102</v>
      </c>
      <c r="J1369">
        <f>(I1369-IF(I1364&gt;0,I1364,0))</f>
        <v>-9.7011059929374546E-2</v>
      </c>
      <c r="K1369" s="30">
        <f>J1369*1.1</f>
        <v>-0.10671216592231202</v>
      </c>
      <c r="L1369" s="25" t="s">
        <v>227</v>
      </c>
      <c r="M1369" s="25" t="s">
        <v>228</v>
      </c>
      <c r="N1369" s="26" t="s">
        <v>229</v>
      </c>
      <c r="O1369" s="26" t="s">
        <v>230</v>
      </c>
      <c r="P1369" s="26" t="s">
        <v>231</v>
      </c>
      <c r="Q1369" t="s">
        <v>172</v>
      </c>
      <c r="R1369" s="10">
        <v>1.0463</v>
      </c>
    </row>
    <row r="1370" spans="1:18" x14ac:dyDescent="0.4">
      <c r="A1370">
        <v>14</v>
      </c>
      <c r="B1370" t="s">
        <v>27</v>
      </c>
      <c r="D1370">
        <v>12.05</v>
      </c>
      <c r="E1370">
        <v>685.37099999999998</v>
      </c>
      <c r="F1370">
        <v>5405.7439999999997</v>
      </c>
      <c r="G1370">
        <v>118.744</v>
      </c>
      <c r="H1370">
        <f t="shared" si="446"/>
        <v>0.12678569314418145</v>
      </c>
      <c r="I1370">
        <f t="shared" si="447"/>
        <v>6.7297250629519754</v>
      </c>
      <c r="J1370">
        <f>(I1370-IF(I1364&gt;0,I1364,0))</f>
        <v>6.5120471505988897</v>
      </c>
      <c r="K1370">
        <f>J1370/R1356*1.1</f>
        <v>6.6045102947250411</v>
      </c>
      <c r="L1370" s="27">
        <f>AVERAGE(K1370:K1372)</f>
        <v>6.4116486291816654</v>
      </c>
      <c r="M1370" s="27">
        <f>STDEV(K1370:K1372)</f>
        <v>1.3283898341645022</v>
      </c>
      <c r="N1370" s="28">
        <f>L1370/J1364*100</f>
        <v>58.287714810742408</v>
      </c>
      <c r="O1370" s="29">
        <f>M1370/J1367*100</f>
        <v>-1369.3179263597256</v>
      </c>
      <c r="P1370" s="29" t="str">
        <f>_xlfn.CONCAT(ROUND(N1370,1)," ± ",ROUND(O1370,1))</f>
        <v>58.3 ± -1369.3</v>
      </c>
      <c r="Q1370" t="s">
        <v>171</v>
      </c>
      <c r="R1370">
        <v>1.1154999999999999</v>
      </c>
    </row>
    <row r="1371" spans="1:18" x14ac:dyDescent="0.4">
      <c r="A1371">
        <v>15</v>
      </c>
      <c r="B1371" t="s">
        <v>28</v>
      </c>
      <c r="D1371">
        <v>12.05</v>
      </c>
      <c r="E1371">
        <v>775.08699999999999</v>
      </c>
      <c r="F1371">
        <v>5358.6040000000003</v>
      </c>
      <c r="G1371">
        <v>5491</v>
      </c>
      <c r="H1371">
        <f t="shared" si="446"/>
        <v>0.14464345564628397</v>
      </c>
      <c r="I1371">
        <f t="shared" si="447"/>
        <v>7.6606107879838055</v>
      </c>
      <c r="J1371">
        <f>(I1371-IF(I1364&gt;0,I1364,0))</f>
        <v>7.4429328756307198</v>
      </c>
      <c r="K1371">
        <f>J1371/R1357*1.1</f>
        <v>7.6330656005908937</v>
      </c>
      <c r="Q1371" t="s">
        <v>170</v>
      </c>
      <c r="R1371">
        <v>1.0873999999999999</v>
      </c>
    </row>
    <row r="1372" spans="1:18" x14ac:dyDescent="0.4">
      <c r="A1372">
        <v>16</v>
      </c>
      <c r="B1372" t="s">
        <v>29</v>
      </c>
      <c r="D1372">
        <v>12.05</v>
      </c>
      <c r="E1372">
        <v>542.57799999999997</v>
      </c>
      <c r="F1372">
        <v>5299.5119999999997</v>
      </c>
      <c r="G1372">
        <v>3685</v>
      </c>
      <c r="H1372">
        <f t="shared" si="446"/>
        <v>0.10238263447653294</v>
      </c>
      <c r="I1372">
        <f t="shared" si="447"/>
        <v>5.4576475023867204</v>
      </c>
      <c r="J1372">
        <f>(I1372-IF(I1364&gt;0,I1364,0))</f>
        <v>5.2399695900336347</v>
      </c>
      <c r="K1372" s="30">
        <f>J1372/R1358*1.1</f>
        <v>4.9973699922290615</v>
      </c>
      <c r="Q1372" t="s">
        <v>169</v>
      </c>
      <c r="R1372">
        <v>1.0898000000000001</v>
      </c>
    </row>
    <row r="1373" spans="1:18" x14ac:dyDescent="0.4">
      <c r="A1373">
        <v>17</v>
      </c>
      <c r="B1373" t="s">
        <v>22</v>
      </c>
      <c r="L1373" s="23" t="s">
        <v>227</v>
      </c>
      <c r="M1373" s="23" t="s">
        <v>228</v>
      </c>
      <c r="N1373" s="9" t="s">
        <v>231</v>
      </c>
      <c r="Q1373" t="s">
        <v>168</v>
      </c>
      <c r="R1373">
        <v>1.0536000000000001</v>
      </c>
    </row>
    <row r="1374" spans="1:18" x14ac:dyDescent="0.4">
      <c r="A1374">
        <v>18</v>
      </c>
      <c r="B1374" t="s">
        <v>182</v>
      </c>
      <c r="F1374">
        <v>7333.607</v>
      </c>
      <c r="H1374">
        <f>E1374/F1374</f>
        <v>0</v>
      </c>
      <c r="I1374">
        <f>((H1374-$J$1356)/$I$1356)</f>
        <v>0.12066685242371102</v>
      </c>
      <c r="J1374">
        <f>(I1374-IF(I1364&gt;0,I1364,0))</f>
        <v>-9.7011059929374546E-2</v>
      </c>
      <c r="K1374">
        <f t="shared" ref="K1374:K1379" si="448">J1374/R1359*1.1</f>
        <v>-0.10393704677346061</v>
      </c>
      <c r="L1374">
        <f>AVERAGE(K1374:K1376)</f>
        <v>-9.9823974031331253E-2</v>
      </c>
      <c r="M1374">
        <f>STDEV(K1375:K1376)</f>
        <v>6.8174791009060218E-3</v>
      </c>
      <c r="N1374" t="str">
        <f>_xlfn.CONCAT(ROUND(L1374,1)," ± ",ROUND(M1374,1))</f>
        <v>-0.1 ± 0</v>
      </c>
      <c r="Q1374" t="s">
        <v>167</v>
      </c>
      <c r="R1374" s="10">
        <v>1.1217999999999999</v>
      </c>
    </row>
    <row r="1375" spans="1:18" x14ac:dyDescent="0.4">
      <c r="A1375">
        <v>19</v>
      </c>
      <c r="B1375" t="s">
        <v>181</v>
      </c>
      <c r="F1375">
        <v>7556.9229999999998</v>
      </c>
      <c r="H1375">
        <f t="shared" ref="H1375:H1379" si="449">E1375/F1375</f>
        <v>0</v>
      </c>
      <c r="I1375">
        <f t="shared" ref="I1375:I1379" si="450">((H1375-$J$1356)/$I$1356)</f>
        <v>0.12066685242371102</v>
      </c>
      <c r="J1375">
        <f>(I1375-IF(I1364&gt;0,I1364,0))</f>
        <v>-9.7011059929374546E-2</v>
      </c>
      <c r="K1375">
        <f t="shared" si="448"/>
        <v>-9.2946751957418361E-2</v>
      </c>
      <c r="Q1375" t="s">
        <v>166</v>
      </c>
      <c r="R1375">
        <v>1.198</v>
      </c>
    </row>
    <row r="1376" spans="1:18" x14ac:dyDescent="0.4">
      <c r="A1376">
        <v>20</v>
      </c>
      <c r="B1376" t="s">
        <v>180</v>
      </c>
      <c r="F1376">
        <v>7543.0190000000002</v>
      </c>
      <c r="H1376">
        <f t="shared" si="449"/>
        <v>0</v>
      </c>
      <c r="I1376">
        <f t="shared" si="450"/>
        <v>0.12066685242371102</v>
      </c>
      <c r="J1376">
        <f>(I1376-IF(I1364&gt;0,I1364,0))</f>
        <v>-9.7011059929374546E-2</v>
      </c>
      <c r="K1376">
        <f t="shared" si="448"/>
        <v>-0.10258812336311479</v>
      </c>
      <c r="L1376" s="23" t="s">
        <v>227</v>
      </c>
      <c r="M1376" s="23" t="s">
        <v>228</v>
      </c>
      <c r="N1376" s="9" t="s">
        <v>231</v>
      </c>
      <c r="Q1376" t="s">
        <v>165</v>
      </c>
      <c r="R1376">
        <v>1.1537999999999999</v>
      </c>
    </row>
    <row r="1377" spans="1:18" x14ac:dyDescent="0.4">
      <c r="A1377">
        <v>21</v>
      </c>
      <c r="B1377" t="s">
        <v>179</v>
      </c>
      <c r="F1377">
        <v>8613.116</v>
      </c>
      <c r="H1377">
        <f t="shared" si="449"/>
        <v>0</v>
      </c>
      <c r="I1377">
        <f t="shared" si="450"/>
        <v>0.12066685242371102</v>
      </c>
      <c r="J1377">
        <f>(I1377-IF(I1364&gt;0,I1364,0))</f>
        <v>-9.7011059929374546E-2</v>
      </c>
      <c r="K1377">
        <f t="shared" si="448"/>
        <v>-9.4686926284216502E-2</v>
      </c>
      <c r="L1377">
        <f>AVERAGE(K1377:K1379)</f>
        <v>-9.3826630944187542E-2</v>
      </c>
      <c r="M1377">
        <f>STDEV(K1377:K1379)</f>
        <v>2.3940541621457327E-3</v>
      </c>
      <c r="N1377" t="str">
        <f>_xlfn.CONCAT(ROUND(L1377,1)," ± ",ROUND(M1377,1))</f>
        <v>-0.1 ± 0</v>
      </c>
      <c r="Q1377" t="s">
        <v>164</v>
      </c>
      <c r="R1377">
        <v>1.1183000000000001</v>
      </c>
    </row>
    <row r="1378" spans="1:18" x14ac:dyDescent="0.4">
      <c r="A1378">
        <v>22</v>
      </c>
      <c r="B1378" t="s">
        <v>178</v>
      </c>
      <c r="F1378">
        <v>6789.0309999999999</v>
      </c>
      <c r="H1378">
        <f t="shared" si="449"/>
        <v>0</v>
      </c>
      <c r="I1378">
        <f t="shared" si="450"/>
        <v>0.12066685242371102</v>
      </c>
      <c r="J1378">
        <f>(I1378-IF(I1364&gt;0,I1364,0))</f>
        <v>-9.7011059929374546E-2</v>
      </c>
      <c r="K1378">
        <f t="shared" si="448"/>
        <v>-9.5671656735083391E-2</v>
      </c>
      <c r="Q1378" t="s">
        <v>163</v>
      </c>
      <c r="R1378">
        <v>1.1448</v>
      </c>
    </row>
    <row r="1379" spans="1:18" x14ac:dyDescent="0.4">
      <c r="A1379">
        <v>23</v>
      </c>
      <c r="B1379" t="s">
        <v>177</v>
      </c>
      <c r="F1379">
        <v>6441.085</v>
      </c>
      <c r="H1379">
        <f t="shared" si="449"/>
        <v>0</v>
      </c>
      <c r="I1379">
        <f t="shared" si="450"/>
        <v>0.12066685242371102</v>
      </c>
      <c r="J1379">
        <f>(I1379-IF(I1364&gt;0,I1364,0))</f>
        <v>-9.7011059929374546E-2</v>
      </c>
      <c r="K1379">
        <f t="shared" si="448"/>
        <v>-9.1121309813262746E-2</v>
      </c>
      <c r="L1379" s="23"/>
      <c r="M1379" s="23"/>
      <c r="N1379" s="9"/>
      <c r="Q1379" t="s">
        <v>162</v>
      </c>
      <c r="R1379">
        <v>1.0492999999999999</v>
      </c>
    </row>
    <row r="1380" spans="1:18" x14ac:dyDescent="0.4">
      <c r="A1380">
        <v>24</v>
      </c>
      <c r="B1380" t="s">
        <v>22</v>
      </c>
      <c r="L1380" s="23" t="s">
        <v>227</v>
      </c>
      <c r="M1380" s="23" t="s">
        <v>228</v>
      </c>
      <c r="N1380" s="9" t="s">
        <v>231</v>
      </c>
      <c r="Q1380" t="s">
        <v>161</v>
      </c>
      <c r="R1380">
        <v>1.0704</v>
      </c>
    </row>
    <row r="1381" spans="1:18" x14ac:dyDescent="0.4">
      <c r="A1381">
        <v>25</v>
      </c>
      <c r="B1381" t="s">
        <v>176</v>
      </c>
      <c r="F1381">
        <v>6856.3789999999999</v>
      </c>
      <c r="H1381">
        <f>E1381/F1381</f>
        <v>0</v>
      </c>
      <c r="I1381">
        <f>((H1381-$J$1356)/$I$1356)</f>
        <v>0.12066685242371102</v>
      </c>
      <c r="J1381">
        <f>(I1381-IF(I1364&gt;0,I1364,0))</f>
        <v>-9.7011059929374546E-2</v>
      </c>
      <c r="K1381">
        <f t="shared" ref="K1381:K1386" si="451">J1381/R1365*1.1</f>
        <v>-9.7614494989308465E-2</v>
      </c>
      <c r="L1381">
        <f>AVERAGE(K1381:K1383)</f>
        <v>-9.7404280028810852E-2</v>
      </c>
      <c r="M1381">
        <f>STDEV(K1382:K1383)</f>
        <v>6.3724248019070995E-3</v>
      </c>
      <c r="N1381" t="str">
        <f>_xlfn.CONCAT(ROUND(L1381,1)," ± ",ROUND(M1381,1))</f>
        <v>-0.1 ± 0</v>
      </c>
      <c r="Q1381" t="s">
        <v>160</v>
      </c>
      <c r="R1381">
        <v>1.1589</v>
      </c>
    </row>
    <row r="1382" spans="1:18" x14ac:dyDescent="0.4">
      <c r="A1382">
        <v>26</v>
      </c>
      <c r="B1382" t="s">
        <v>175</v>
      </c>
      <c r="F1382">
        <v>8361.857</v>
      </c>
      <c r="H1382">
        <f t="shared" ref="H1382:H1386" si="452">E1382/F1382</f>
        <v>0</v>
      </c>
      <c r="I1382">
        <f t="shared" ref="I1382:I1386" si="453">((H1382-$J$1356)/$I$1356)</f>
        <v>0.12066685242371102</v>
      </c>
      <c r="J1382">
        <f>(I1382-IF(I1364&gt;0,I1364,0))</f>
        <v>-9.7011059929374546E-2</v>
      </c>
      <c r="K1382">
        <f t="shared" si="451"/>
        <v>-9.2793187758532181E-2</v>
      </c>
      <c r="Q1382" t="s">
        <v>159</v>
      </c>
      <c r="R1382">
        <v>1.0206</v>
      </c>
    </row>
    <row r="1383" spans="1:18" x14ac:dyDescent="0.4">
      <c r="A1383">
        <v>27</v>
      </c>
      <c r="B1383" t="s">
        <v>174</v>
      </c>
      <c r="F1383">
        <v>8247.3469999999998</v>
      </c>
      <c r="H1383">
        <f t="shared" si="452"/>
        <v>0</v>
      </c>
      <c r="I1383">
        <f t="shared" si="453"/>
        <v>0.12066685242371102</v>
      </c>
      <c r="J1383">
        <f>(I1383-IF(I1364&gt;0,I1364,0))</f>
        <v>-9.7011059929374546E-2</v>
      </c>
      <c r="K1383">
        <f t="shared" si="451"/>
        <v>-0.10180515733859188</v>
      </c>
      <c r="L1383" s="23" t="s">
        <v>227</v>
      </c>
      <c r="M1383" s="23" t="s">
        <v>228</v>
      </c>
      <c r="N1383" s="9" t="s">
        <v>231</v>
      </c>
      <c r="Q1383" t="s">
        <v>158</v>
      </c>
      <c r="R1383">
        <v>1.1289</v>
      </c>
    </row>
    <row r="1384" spans="1:18" x14ac:dyDescent="0.4">
      <c r="A1384">
        <v>28</v>
      </c>
      <c r="B1384" t="s">
        <v>173</v>
      </c>
      <c r="F1384">
        <v>7625.9110000000001</v>
      </c>
      <c r="H1384">
        <f t="shared" si="452"/>
        <v>0</v>
      </c>
      <c r="I1384">
        <f t="shared" si="453"/>
        <v>0.12066685242371102</v>
      </c>
      <c r="J1384">
        <f>(I1384-IF(I1364&gt;0,I1364,0))</f>
        <v>-9.7011059929374546E-2</v>
      </c>
      <c r="K1384">
        <f t="shared" si="451"/>
        <v>-9.6537150282533041E-2</v>
      </c>
      <c r="L1384">
        <f>AVERAGE(K1384:K1386)</f>
        <v>-9.8063419362811377E-2</v>
      </c>
      <c r="M1384">
        <f>STDEV(K1384:K1386)</f>
        <v>3.4285112045410009E-3</v>
      </c>
      <c r="N1384" t="str">
        <f>_xlfn.CONCAT(ROUND(L1384,1)," ± ",ROUND(M1384,1))</f>
        <v>-0.1 ± 0</v>
      </c>
      <c r="Q1384" t="s">
        <v>157</v>
      </c>
      <c r="R1384">
        <v>1.1950000000000001</v>
      </c>
    </row>
    <row r="1385" spans="1:18" x14ac:dyDescent="0.4">
      <c r="A1385">
        <v>29</v>
      </c>
      <c r="B1385" t="s">
        <v>172</v>
      </c>
      <c r="F1385">
        <v>7830.348</v>
      </c>
      <c r="H1385">
        <f t="shared" si="452"/>
        <v>0</v>
      </c>
      <c r="I1385">
        <f t="shared" si="453"/>
        <v>0.12066685242371102</v>
      </c>
      <c r="J1385">
        <f>(I1385-IF(I1364&gt;0,I1364,0))</f>
        <v>-9.7011059929374546E-2</v>
      </c>
      <c r="K1385">
        <f t="shared" si="451"/>
        <v>-0.10199002764246584</v>
      </c>
      <c r="Q1385" t="s">
        <v>156</v>
      </c>
      <c r="R1385">
        <v>1.1716</v>
      </c>
    </row>
    <row r="1386" spans="1:18" x14ac:dyDescent="0.4">
      <c r="A1386">
        <v>30</v>
      </c>
      <c r="B1386" t="s">
        <v>171</v>
      </c>
      <c r="F1386">
        <v>6655.14</v>
      </c>
      <c r="H1386">
        <f t="shared" si="452"/>
        <v>0</v>
      </c>
      <c r="I1386">
        <f t="shared" si="453"/>
        <v>0.12066685242371102</v>
      </c>
      <c r="J1386">
        <f>(I1386-IF(I1364&gt;0,I1364,0))</f>
        <v>-9.7011059929374546E-2</v>
      </c>
      <c r="K1386">
        <f t="shared" si="451"/>
        <v>-9.5663080163435235E-2</v>
      </c>
      <c r="L1386" s="23"/>
      <c r="M1386" s="23"/>
      <c r="N1386" s="9"/>
    </row>
    <row r="1387" spans="1:18" x14ac:dyDescent="0.4">
      <c r="A1387">
        <v>31</v>
      </c>
      <c r="B1387" t="s">
        <v>22</v>
      </c>
      <c r="L1387" s="23" t="s">
        <v>227</v>
      </c>
      <c r="M1387" s="23" t="s">
        <v>228</v>
      </c>
      <c r="N1387" s="9" t="s">
        <v>231</v>
      </c>
    </row>
    <row r="1388" spans="1:18" x14ac:dyDescent="0.4">
      <c r="A1388">
        <v>32</v>
      </c>
      <c r="B1388" t="s">
        <v>170</v>
      </c>
      <c r="F1388">
        <v>8732.8430000000008</v>
      </c>
      <c r="H1388">
        <f>E1388/F1388</f>
        <v>0</v>
      </c>
      <c r="I1388">
        <f>((H1388-$J$1356)/$I$1356)</f>
        <v>0.12066685242371102</v>
      </c>
      <c r="J1388">
        <f>(I1388-IF(I1364&gt;0,I1364,0))</f>
        <v>-9.7011059929374546E-2</v>
      </c>
      <c r="K1388">
        <f>J1388/R1371*1.1</f>
        <v>-9.8135153505896647E-2</v>
      </c>
      <c r="L1388">
        <f>AVERAGE(K1388:K1390)</f>
        <v>-9.9112522291501068E-2</v>
      </c>
      <c r="M1388">
        <f>STDEV(K1389:K1390)</f>
        <v>2.3789479607373115E-3</v>
      </c>
      <c r="N1388" t="str">
        <f>_xlfn.CONCAT(ROUND(L1388,1)," ± ",ROUND(M1388,1))</f>
        <v>-0.1 ± 0</v>
      </c>
    </row>
    <row r="1389" spans="1:18" x14ac:dyDescent="0.4">
      <c r="A1389">
        <v>33</v>
      </c>
      <c r="B1389" t="s">
        <v>169</v>
      </c>
      <c r="F1389">
        <v>7852.2110000000002</v>
      </c>
      <c r="H1389">
        <f t="shared" ref="H1389:H1393" si="454">E1389/F1389</f>
        <v>0</v>
      </c>
      <c r="I1389">
        <f t="shared" ref="I1389:I1393" si="455">((H1389-$J$1356)/$I$1356)</f>
        <v>0.12066685242371102</v>
      </c>
      <c r="J1389">
        <f>(I1389-IF(I1364&gt;0,I1364,0))</f>
        <v>-9.7011059929374546E-2</v>
      </c>
      <c r="K1389">
        <f>J1389/R1372*1.1</f>
        <v>-9.7919036449176003E-2</v>
      </c>
    </row>
    <row r="1390" spans="1:18" x14ac:dyDescent="0.4">
      <c r="A1390">
        <v>34</v>
      </c>
      <c r="B1390" t="s">
        <v>168</v>
      </c>
      <c r="F1390">
        <v>9807.1959999999999</v>
      </c>
      <c r="H1390">
        <f t="shared" si="454"/>
        <v>0</v>
      </c>
      <c r="I1390">
        <f t="shared" si="455"/>
        <v>0.12066685242371102</v>
      </c>
      <c r="J1390">
        <f>(I1390-IF(I1364&gt;0,I1364,0))</f>
        <v>-9.7011059929374546E-2</v>
      </c>
      <c r="K1390">
        <f>J1390/R1373*1.1</f>
        <v>-0.10128337691943053</v>
      </c>
      <c r="L1390" s="23" t="s">
        <v>227</v>
      </c>
      <c r="M1390" s="23" t="s">
        <v>228</v>
      </c>
      <c r="N1390" s="9" t="s">
        <v>231</v>
      </c>
    </row>
    <row r="1391" spans="1:18" x14ac:dyDescent="0.4">
      <c r="A1391">
        <v>35</v>
      </c>
      <c r="B1391" t="s">
        <v>167</v>
      </c>
      <c r="F1391">
        <v>10189.86</v>
      </c>
      <c r="H1391">
        <f t="shared" si="454"/>
        <v>0</v>
      </c>
      <c r="I1391">
        <f t="shared" si="455"/>
        <v>0.12066685242371102</v>
      </c>
      <c r="J1391">
        <f>(I1391-IF(I1364&gt;0,I1364,0))</f>
        <v>-9.7011059929374546E-2</v>
      </c>
      <c r="K1391">
        <f t="shared" ref="K1391:K1393" si="456">J1391/R1374*1.1</f>
        <v>-9.5125838761198095E-2</v>
      </c>
      <c r="L1391">
        <f>AVERAGE(K1391:K1393)</f>
        <v>-9.2229559701680272E-2</v>
      </c>
      <c r="M1391">
        <f>STDEV(K1391:K1393)</f>
        <v>3.0335283370964421E-3</v>
      </c>
      <c r="N1391" t="str">
        <f>_xlfn.CONCAT(ROUND(L1391,1)," ± ",ROUND(M1391,1))</f>
        <v>-0.1 ± 0</v>
      </c>
    </row>
    <row r="1392" spans="1:18" x14ac:dyDescent="0.4">
      <c r="A1392">
        <v>36</v>
      </c>
      <c r="B1392" t="s">
        <v>166</v>
      </c>
      <c r="F1392">
        <v>10207.86</v>
      </c>
      <c r="H1392">
        <f t="shared" si="454"/>
        <v>0</v>
      </c>
      <c r="I1392">
        <f t="shared" si="455"/>
        <v>0.12066685242371102</v>
      </c>
      <c r="J1392">
        <f>(I1392-IF(I1364&gt;0,I1364,0))</f>
        <v>-9.7011059929374546E-2</v>
      </c>
      <c r="K1392">
        <f t="shared" si="456"/>
        <v>-8.9075263708106853E-2</v>
      </c>
    </row>
    <row r="1393" spans="1:18" x14ac:dyDescent="0.4">
      <c r="A1393">
        <v>37</v>
      </c>
      <c r="B1393" t="s">
        <v>165</v>
      </c>
      <c r="F1393">
        <v>8814.884</v>
      </c>
      <c r="H1393">
        <f t="shared" si="454"/>
        <v>0</v>
      </c>
      <c r="I1393">
        <f t="shared" si="455"/>
        <v>0.12066685242371102</v>
      </c>
      <c r="J1393">
        <f>(I1393-IF(I1364&gt;0,I1364,0))</f>
        <v>-9.7011059929374546E-2</v>
      </c>
      <c r="K1393">
        <f t="shared" si="456"/>
        <v>-9.2487576635735855E-2</v>
      </c>
      <c r="L1393" s="23"/>
      <c r="M1393" s="23"/>
      <c r="N1393" s="9"/>
    </row>
    <row r="1394" spans="1:18" x14ac:dyDescent="0.4">
      <c r="A1394">
        <v>38</v>
      </c>
      <c r="B1394" t="s">
        <v>22</v>
      </c>
      <c r="L1394" s="23" t="s">
        <v>227</v>
      </c>
      <c r="M1394" s="23" t="s">
        <v>228</v>
      </c>
      <c r="N1394" s="9" t="s">
        <v>231</v>
      </c>
    </row>
    <row r="1395" spans="1:18" x14ac:dyDescent="0.4">
      <c r="A1395">
        <v>39</v>
      </c>
      <c r="B1395" t="s">
        <v>164</v>
      </c>
      <c r="F1395">
        <v>8410.0660000000007</v>
      </c>
      <c r="H1395">
        <f>E1395/F1395</f>
        <v>0</v>
      </c>
      <c r="I1395">
        <f>((H1395-$J$1356)/$I$1356)</f>
        <v>0.12066685242371102</v>
      </c>
      <c r="J1395">
        <f>(I1395-IF(I1364&gt;0,I1364,0))</f>
        <v>-9.7011059929374546E-2</v>
      </c>
      <c r="K1395">
        <f>J1395/R1377*1.1</f>
        <v>-9.5423558903972097E-2</v>
      </c>
      <c r="L1395">
        <f>AVERAGE(K1395:K1397)</f>
        <v>-9.6778890765594025E-2</v>
      </c>
      <c r="M1395">
        <f>STDEV(K1396:K1397)</f>
        <v>5.9989192348679603E-3</v>
      </c>
      <c r="N1395" t="str">
        <f>_xlfn.CONCAT(ROUND(L1395,1)," ± ",ROUND(M1395,1))</f>
        <v>-0.1 ± 0</v>
      </c>
    </row>
    <row r="1396" spans="1:18" x14ac:dyDescent="0.4">
      <c r="A1396">
        <v>40</v>
      </c>
      <c r="B1396" t="s">
        <v>163</v>
      </c>
      <c r="F1396">
        <v>8557.7710000000006</v>
      </c>
      <c r="H1396">
        <f t="shared" ref="H1396:H1400" si="457">E1396/F1396</f>
        <v>0</v>
      </c>
      <c r="I1396">
        <f t="shared" ref="I1396:I1404" si="458">((H1396-$J$1356)/$I$1356)</f>
        <v>0.12066685242371102</v>
      </c>
      <c r="J1396">
        <f>(I1396-IF(I1364&gt;0,I1364,0))</f>
        <v>-9.7011059929374546E-2</v>
      </c>
      <c r="K1396">
        <f t="shared" ref="K1396:K1400" si="459">J1396/R1378*1.1</f>
        <v>-9.3214680225639418E-2</v>
      </c>
    </row>
    <row r="1397" spans="1:18" x14ac:dyDescent="0.4">
      <c r="A1397">
        <v>41</v>
      </c>
      <c r="B1397" t="s">
        <v>162</v>
      </c>
      <c r="F1397">
        <v>9876.0840000000007</v>
      </c>
      <c r="H1397">
        <f t="shared" si="457"/>
        <v>0</v>
      </c>
      <c r="I1397">
        <f t="shared" si="458"/>
        <v>0.12066685242371102</v>
      </c>
      <c r="J1397">
        <f>(I1397-IF(I1364&gt;0,I1364,0))</f>
        <v>-9.7011059929374546E-2</v>
      </c>
      <c r="K1397">
        <f t="shared" si="459"/>
        <v>-0.10169843316717052</v>
      </c>
      <c r="L1397" s="23" t="s">
        <v>227</v>
      </c>
      <c r="M1397" s="23" t="s">
        <v>228</v>
      </c>
      <c r="N1397" s="9" t="s">
        <v>231</v>
      </c>
    </row>
    <row r="1398" spans="1:18" x14ac:dyDescent="0.4">
      <c r="A1398">
        <v>42</v>
      </c>
      <c r="B1398" t="s">
        <v>161</v>
      </c>
      <c r="F1398">
        <v>10133.361000000001</v>
      </c>
      <c r="H1398">
        <f t="shared" si="457"/>
        <v>0</v>
      </c>
      <c r="I1398">
        <f t="shared" si="458"/>
        <v>0.12066685242371102</v>
      </c>
      <c r="J1398">
        <f>(I1398-IF(I1364&gt;0,I1364,0))</f>
        <v>-9.7011059929374546E-2</v>
      </c>
      <c r="K1398">
        <f t="shared" si="459"/>
        <v>-9.9693727505896862E-2</v>
      </c>
      <c r="L1398">
        <f>AVERAGE(K1398:K1400)</f>
        <v>-9.562301840104033E-2</v>
      </c>
      <c r="M1398">
        <f>STDEV(K1398:K1400)</f>
        <v>1.1523111921057204E-2</v>
      </c>
      <c r="N1398" t="str">
        <f>_xlfn.CONCAT(ROUND(L1398,1)," ± ",ROUND(M1398,1))</f>
        <v>-0.1 ± 0</v>
      </c>
    </row>
    <row r="1399" spans="1:18" x14ac:dyDescent="0.4">
      <c r="A1399">
        <v>43</v>
      </c>
      <c r="B1399" t="s">
        <v>160</v>
      </c>
      <c r="D1399">
        <v>12.07</v>
      </c>
      <c r="E1399">
        <v>1.921</v>
      </c>
      <c r="F1399">
        <v>10043.648999999999</v>
      </c>
      <c r="G1399">
        <v>17</v>
      </c>
      <c r="H1399">
        <f t="shared" si="457"/>
        <v>1.9126514676090335E-4</v>
      </c>
      <c r="I1399">
        <f t="shared" si="458"/>
        <v>0.13063708216525227</v>
      </c>
      <c r="J1399">
        <f>(I1399-IF(I1364&gt;0,I1364,0))</f>
        <v>-8.704083018783329E-2</v>
      </c>
      <c r="K1399">
        <f t="shared" si="459"/>
        <v>-8.2617062047300571E-2</v>
      </c>
    </row>
    <row r="1400" spans="1:18" x14ac:dyDescent="0.4">
      <c r="A1400">
        <v>44</v>
      </c>
      <c r="B1400" t="s">
        <v>159</v>
      </c>
      <c r="F1400">
        <v>9604.0540000000001</v>
      </c>
      <c r="H1400">
        <f t="shared" si="457"/>
        <v>0</v>
      </c>
      <c r="I1400">
        <f t="shared" si="458"/>
        <v>0.12066685242371102</v>
      </c>
      <c r="J1400">
        <f>(I1400-IF(I1364&gt;0,I1364,0))</f>
        <v>-9.7011059929374546E-2</v>
      </c>
      <c r="K1400">
        <f t="shared" si="459"/>
        <v>-0.10455826564992358</v>
      </c>
      <c r="L1400" s="23"/>
      <c r="M1400" s="23"/>
      <c r="N1400" s="9"/>
    </row>
    <row r="1401" spans="1:18" x14ac:dyDescent="0.4">
      <c r="A1401">
        <v>45</v>
      </c>
      <c r="B1401" t="s">
        <v>22</v>
      </c>
      <c r="L1401" s="23" t="s">
        <v>227</v>
      </c>
      <c r="M1401" s="23" t="s">
        <v>228</v>
      </c>
      <c r="N1401" s="9" t="s">
        <v>231</v>
      </c>
    </row>
    <row r="1402" spans="1:18" x14ac:dyDescent="0.4">
      <c r="A1402">
        <v>46</v>
      </c>
      <c r="B1402" t="s">
        <v>158</v>
      </c>
      <c r="F1402">
        <v>9362.0679999999993</v>
      </c>
      <c r="H1402">
        <f t="shared" ref="H1402:H1404" si="460">E1402/F1402</f>
        <v>0</v>
      </c>
      <c r="I1402">
        <f t="shared" si="458"/>
        <v>0.12066685242371102</v>
      </c>
      <c r="J1402">
        <f>(I1402-IF(I1364&gt;0,I1364,0))</f>
        <v>-9.7011059929374546E-2</v>
      </c>
      <c r="K1402">
        <f>J1402/R1383*1.1</f>
        <v>-9.452756304571884E-2</v>
      </c>
      <c r="L1402">
        <f>AVERAGE(K1402:K1404)</f>
        <v>-9.163628964161559E-2</v>
      </c>
      <c r="M1402">
        <f>STDEV(K1403:K1404)</f>
        <v>1.2611522704817652E-3</v>
      </c>
      <c r="N1402" t="str">
        <f>_xlfn.CONCAT(ROUND(L1402,1)," ± ",ROUND(M1402,1))</f>
        <v>-0.1 ± 0</v>
      </c>
    </row>
    <row r="1403" spans="1:18" x14ac:dyDescent="0.4">
      <c r="A1403">
        <v>47</v>
      </c>
      <c r="B1403" t="s">
        <v>157</v>
      </c>
      <c r="F1403">
        <v>7438.8729999999996</v>
      </c>
      <c r="H1403">
        <f t="shared" si="460"/>
        <v>0</v>
      </c>
      <c r="I1403">
        <f t="shared" si="458"/>
        <v>0.12066685242371102</v>
      </c>
      <c r="J1403">
        <f>(I1403-IF(I1364&gt;0,I1364,0))</f>
        <v>-9.7011059929374546E-2</v>
      </c>
      <c r="K1403">
        <f t="shared" ref="K1403:K1404" si="461">J1403/R1384*1.1</f>
        <v>-8.929888361699749E-2</v>
      </c>
    </row>
    <row r="1404" spans="1:18" x14ac:dyDescent="0.4">
      <c r="A1404">
        <v>48</v>
      </c>
      <c r="B1404" t="s">
        <v>156</v>
      </c>
      <c r="F1404">
        <v>7497.73</v>
      </c>
      <c r="H1404">
        <f t="shared" si="460"/>
        <v>0</v>
      </c>
      <c r="I1404">
        <f t="shared" si="458"/>
        <v>0.12066685242371102</v>
      </c>
      <c r="J1404">
        <f>(I1404-IF(I1364&gt;0,I1364,0))</f>
        <v>-9.7011059929374546E-2</v>
      </c>
      <c r="K1404">
        <f t="shared" si="461"/>
        <v>-9.1082422262130425E-2</v>
      </c>
      <c r="L1404" s="23"/>
      <c r="M1404" s="23"/>
      <c r="N1404" s="9"/>
    </row>
    <row r="1406" spans="1:18" x14ac:dyDescent="0.4">
      <c r="A1406" s="15" t="s">
        <v>92</v>
      </c>
      <c r="B1406" s="15"/>
    </row>
    <row r="1407" spans="1:18" x14ac:dyDescent="0.4">
      <c r="I1407" t="s">
        <v>216</v>
      </c>
      <c r="Q1407" t="s">
        <v>191</v>
      </c>
      <c r="R1407" t="s">
        <v>192</v>
      </c>
    </row>
    <row r="1408" spans="1:18" x14ac:dyDescent="0.4">
      <c r="B1408" t="s">
        <v>3</v>
      </c>
      <c r="C1408" t="s">
        <v>4</v>
      </c>
      <c r="D1408" t="s">
        <v>5</v>
      </c>
      <c r="E1408" t="s">
        <v>6</v>
      </c>
      <c r="F1408" t="s">
        <v>7</v>
      </c>
      <c r="G1408" t="s">
        <v>8</v>
      </c>
      <c r="H1408" t="s">
        <v>217</v>
      </c>
      <c r="I1408" cm="1">
        <f t="array" ref="I1408:J1412">LINEST(H1410:H1415,C1410:C1415,1,1)</f>
        <v>0.24155363799678642</v>
      </c>
      <c r="J1408">
        <v>8.6298325469229553E-2</v>
      </c>
      <c r="L1408" s="20" t="s">
        <v>218</v>
      </c>
      <c r="Q1408" t="s">
        <v>27</v>
      </c>
      <c r="R1408">
        <v>1.0846</v>
      </c>
    </row>
    <row r="1409" spans="1:18" x14ac:dyDescent="0.4">
      <c r="A1409">
        <v>1</v>
      </c>
      <c r="B1409" t="s">
        <v>12</v>
      </c>
      <c r="C1409">
        <v>0</v>
      </c>
      <c r="D1409">
        <v>13.12</v>
      </c>
      <c r="E1409">
        <v>640.71400000000006</v>
      </c>
      <c r="F1409">
        <v>8092.8680000000004</v>
      </c>
      <c r="G1409">
        <v>7.0110000000000001</v>
      </c>
      <c r="H1409">
        <f>E1409/F1409</f>
        <v>7.9170202701934589E-2</v>
      </c>
      <c r="I1409">
        <v>4.1626817706929189E-3</v>
      </c>
      <c r="J1409">
        <v>1.9088698827309444E-2</v>
      </c>
      <c r="K1409" t="s">
        <v>219</v>
      </c>
      <c r="L1409" s="21">
        <f>IF(G1412&gt;3,C1412,IF(G1413&gt;3,C1413,IF(G1414&gt;3,C1414,IF(G1415&gt;3,C1415,C1416))))</f>
        <v>0.4</v>
      </c>
      <c r="Q1409" t="s">
        <v>28</v>
      </c>
      <c r="R1409">
        <v>1.0726</v>
      </c>
    </row>
    <row r="1410" spans="1:18" x14ac:dyDescent="0.4">
      <c r="A1410">
        <v>2</v>
      </c>
      <c r="B1410" t="s">
        <v>14</v>
      </c>
      <c r="C1410">
        <v>0.02</v>
      </c>
      <c r="D1410">
        <v>13.08</v>
      </c>
      <c r="E1410">
        <v>659.13199999999995</v>
      </c>
      <c r="F1410">
        <v>8014.8249999999998</v>
      </c>
      <c r="G1410">
        <v>11.638999999999999</v>
      </c>
      <c r="H1410">
        <f t="shared" ref="H1410:H1416" si="462">E1410/F1410</f>
        <v>8.2239100666577247E-2</v>
      </c>
      <c r="I1410">
        <v>0.99881351116249617</v>
      </c>
      <c r="J1410">
        <v>3.7391295280745293E-2</v>
      </c>
      <c r="K1410" t="s">
        <v>220</v>
      </c>
      <c r="L1410" s="22">
        <f>IF(G1412&gt;10,C1412,IF(G1413&gt;10,C1413,IF(G1414&gt;10,C1414,IF(G1415&gt;10,C1415,C1416))))</f>
        <v>0.4</v>
      </c>
      <c r="Q1410" t="s">
        <v>29</v>
      </c>
      <c r="R1410">
        <v>1.1534</v>
      </c>
    </row>
    <row r="1411" spans="1:18" x14ac:dyDescent="0.4">
      <c r="A1411">
        <v>3</v>
      </c>
      <c r="B1411" t="s">
        <v>15</v>
      </c>
      <c r="C1411">
        <v>0.1</v>
      </c>
      <c r="D1411">
        <v>13.06</v>
      </c>
      <c r="E1411">
        <v>1142.9559999999999</v>
      </c>
      <c r="F1411">
        <v>7789.75</v>
      </c>
      <c r="G1411">
        <v>8.3870000000000005</v>
      </c>
      <c r="H1411">
        <f t="shared" si="462"/>
        <v>0.14672563304342243</v>
      </c>
      <c r="I1411">
        <v>3367.2917252684842</v>
      </c>
      <c r="J1411">
        <v>4</v>
      </c>
      <c r="Q1411" t="s">
        <v>182</v>
      </c>
      <c r="R1411">
        <v>1.0266999999999999</v>
      </c>
    </row>
    <row r="1412" spans="1:18" x14ac:dyDescent="0.4">
      <c r="A1412">
        <v>4</v>
      </c>
      <c r="B1412" t="s">
        <v>17</v>
      </c>
      <c r="C1412">
        <v>0.4</v>
      </c>
      <c r="D1412">
        <v>13.03</v>
      </c>
      <c r="E1412">
        <v>1572.106</v>
      </c>
      <c r="F1412">
        <v>7364.6239999999998</v>
      </c>
      <c r="G1412">
        <v>10.553000000000001</v>
      </c>
      <c r="H1412">
        <f t="shared" si="462"/>
        <v>0.21346724557832145</v>
      </c>
      <c r="I1412">
        <v>4.7078407413654721</v>
      </c>
      <c r="J1412">
        <v>5.5924358510875405E-3</v>
      </c>
      <c r="Q1412" t="s">
        <v>181</v>
      </c>
      <c r="R1412">
        <v>1.1480999999999999</v>
      </c>
    </row>
    <row r="1413" spans="1:18" x14ac:dyDescent="0.4">
      <c r="A1413">
        <v>5</v>
      </c>
      <c r="B1413" t="s">
        <v>18</v>
      </c>
      <c r="C1413">
        <v>1</v>
      </c>
      <c r="D1413">
        <v>13.05</v>
      </c>
      <c r="E1413">
        <v>2271.3130000000001</v>
      </c>
      <c r="F1413">
        <v>8117.5230000000001</v>
      </c>
      <c r="G1413">
        <v>29.189</v>
      </c>
      <c r="H1413">
        <f t="shared" si="462"/>
        <v>0.27980370366674662</v>
      </c>
      <c r="Q1413" t="s">
        <v>180</v>
      </c>
      <c r="R1413">
        <v>1.0402</v>
      </c>
    </row>
    <row r="1414" spans="1:18" x14ac:dyDescent="0.4">
      <c r="A1414">
        <v>6</v>
      </c>
      <c r="B1414" t="s">
        <v>19</v>
      </c>
      <c r="C1414">
        <v>5</v>
      </c>
      <c r="D1414">
        <v>12.96</v>
      </c>
      <c r="E1414">
        <v>8166.67</v>
      </c>
      <c r="F1414">
        <v>6441.4610000000002</v>
      </c>
      <c r="G1414">
        <v>183.309</v>
      </c>
      <c r="H1414">
        <f t="shared" si="462"/>
        <v>1.2678288357253114</v>
      </c>
      <c r="Q1414" t="s">
        <v>179</v>
      </c>
      <c r="R1414">
        <v>1.127</v>
      </c>
    </row>
    <row r="1415" spans="1:18" x14ac:dyDescent="0.4">
      <c r="A1415">
        <v>7</v>
      </c>
      <c r="B1415" t="s">
        <v>20</v>
      </c>
      <c r="C1415">
        <v>10</v>
      </c>
      <c r="D1415">
        <v>12.96</v>
      </c>
      <c r="E1415">
        <v>13376.504999999999</v>
      </c>
      <c r="F1415">
        <v>5311.9489999999996</v>
      </c>
      <c r="G1415">
        <v>149.52799999999999</v>
      </c>
      <c r="H1415">
        <f t="shared" si="462"/>
        <v>2.5181915338419101</v>
      </c>
      <c r="I1415" s="23" t="s">
        <v>221</v>
      </c>
      <c r="J1415" s="23" t="s">
        <v>222</v>
      </c>
      <c r="K1415" s="9" t="s">
        <v>194</v>
      </c>
      <c r="O1415" s="24" t="s">
        <v>223</v>
      </c>
      <c r="Q1415" t="s">
        <v>178</v>
      </c>
      <c r="R1415">
        <v>1.1153999999999999</v>
      </c>
    </row>
    <row r="1416" spans="1:18" x14ac:dyDescent="0.4">
      <c r="A1416">
        <v>8</v>
      </c>
      <c r="B1416" t="s">
        <v>21</v>
      </c>
      <c r="C1416">
        <v>20</v>
      </c>
      <c r="D1416">
        <v>12.99</v>
      </c>
      <c r="E1416">
        <v>25391.307000000001</v>
      </c>
      <c r="F1416">
        <v>4766.5889999999999</v>
      </c>
      <c r="G1416">
        <v>316.80599999999998</v>
      </c>
      <c r="H1416">
        <f t="shared" si="462"/>
        <v>5.3269344178824731</v>
      </c>
      <c r="I1416">
        <f>AVERAGE(I1419:I1421)</f>
        <v>2.1957782468798506</v>
      </c>
      <c r="J1416">
        <v>11</v>
      </c>
      <c r="Q1416" t="s">
        <v>177</v>
      </c>
      <c r="R1416">
        <v>1.1711</v>
      </c>
    </row>
    <row r="1417" spans="1:18" x14ac:dyDescent="0.4">
      <c r="A1417">
        <v>9</v>
      </c>
      <c r="B1417" t="s">
        <v>22</v>
      </c>
      <c r="I1417" s="23" t="s">
        <v>224</v>
      </c>
      <c r="J1417" s="9" t="s">
        <v>225</v>
      </c>
      <c r="K1417" s="9" t="s">
        <v>226</v>
      </c>
      <c r="Q1417" t="s">
        <v>176</v>
      </c>
      <c r="R1417">
        <v>1.0931999999999999</v>
      </c>
    </row>
    <row r="1418" spans="1:18" x14ac:dyDescent="0.4">
      <c r="A1418">
        <v>10</v>
      </c>
      <c r="B1418" t="s">
        <v>22</v>
      </c>
      <c r="D1418">
        <v>13.2</v>
      </c>
      <c r="E1418">
        <v>501.35500000000002</v>
      </c>
      <c r="G1418">
        <v>4.8410000000000002</v>
      </c>
      <c r="L1418" s="23" t="s">
        <v>227</v>
      </c>
      <c r="M1418" s="23" t="s">
        <v>228</v>
      </c>
      <c r="N1418" s="9" t="s">
        <v>231</v>
      </c>
      <c r="O1418" s="9"/>
      <c r="P1418" s="9"/>
      <c r="Q1418" t="s">
        <v>175</v>
      </c>
      <c r="R1418">
        <v>1.1499999999999999</v>
      </c>
    </row>
    <row r="1419" spans="1:18" x14ac:dyDescent="0.4">
      <c r="A1419">
        <v>11</v>
      </c>
      <c r="B1419" t="s">
        <v>24</v>
      </c>
      <c r="D1419">
        <v>13.03</v>
      </c>
      <c r="E1419">
        <v>3584.2429999999999</v>
      </c>
      <c r="F1419">
        <v>2451.924</v>
      </c>
      <c r="G1419">
        <v>56.209000000000003</v>
      </c>
      <c r="H1419">
        <f>E1419/F1419</f>
        <v>1.4618083594760687</v>
      </c>
      <c r="I1419">
        <f>((H1419-$J$1408)/$I$1408)</f>
        <v>5.6944289699546511</v>
      </c>
      <c r="J1419">
        <f>(I1419-IF(I1416&gt;0,I1416,0))</f>
        <v>3.4986507230748005</v>
      </c>
      <c r="K1419">
        <f>J1419*1.1</f>
        <v>3.8485157953822808</v>
      </c>
      <c r="L1419">
        <f>AVERAGE(K1419:K1421)</f>
        <v>0</v>
      </c>
      <c r="M1419">
        <f>STDEV(K1420:K1421)</f>
        <v>0.14670346180454594</v>
      </c>
      <c r="N1419" t="str">
        <f>_xlfn.CONCAT(ROUND(L1419,1)," ± ",ROUND(M1419,1))</f>
        <v>0 ± 0.1</v>
      </c>
      <c r="Q1419" t="s">
        <v>174</v>
      </c>
      <c r="R1419">
        <v>1.0482</v>
      </c>
    </row>
    <row r="1420" spans="1:18" x14ac:dyDescent="0.4">
      <c r="A1420">
        <v>12</v>
      </c>
      <c r="B1420" t="s">
        <v>25</v>
      </c>
      <c r="D1420">
        <v>13.09</v>
      </c>
      <c r="E1420">
        <v>389.298</v>
      </c>
      <c r="F1420">
        <v>2271.8000000000002</v>
      </c>
      <c r="G1420">
        <v>7.8440000000000003</v>
      </c>
      <c r="H1420">
        <f t="shared" ref="H1420:H1424" si="463">E1420/F1420</f>
        <v>0.17136103530240338</v>
      </c>
      <c r="I1420">
        <f t="shared" ref="I1420:I1424" si="464">((H1420-$J$1408)/$I$1408)</f>
        <v>0.35214832837378124</v>
      </c>
      <c r="J1420">
        <f>(I1420-IF(I1416&gt;0,I1416,0))</f>
        <v>-1.8436299185060694</v>
      </c>
      <c r="K1420">
        <f>J1420*1.1</f>
        <v>-2.0279929103566765</v>
      </c>
      <c r="Q1420" t="s">
        <v>173</v>
      </c>
      <c r="R1420">
        <v>1.1053999999999999</v>
      </c>
    </row>
    <row r="1421" spans="1:18" x14ac:dyDescent="0.4">
      <c r="A1421">
        <v>13</v>
      </c>
      <c r="B1421" t="s">
        <v>26</v>
      </c>
      <c r="D1421">
        <v>13.11</v>
      </c>
      <c r="E1421">
        <v>394.23</v>
      </c>
      <c r="F1421">
        <v>1817.396</v>
      </c>
      <c r="G1421">
        <v>4.0419999999999998</v>
      </c>
      <c r="H1421">
        <f t="shared" si="463"/>
        <v>0.21692025293331779</v>
      </c>
      <c r="I1421">
        <f t="shared" si="464"/>
        <v>0.54075744231111933</v>
      </c>
      <c r="J1421">
        <f>(I1421-IF(I1416&gt;0,I1416,0))</f>
        <v>-1.6550208045687311</v>
      </c>
      <c r="K1421" s="30">
        <f>J1421*1.1</f>
        <v>-1.8205228850256043</v>
      </c>
      <c r="L1421" s="25" t="s">
        <v>227</v>
      </c>
      <c r="M1421" s="25" t="s">
        <v>228</v>
      </c>
      <c r="N1421" s="26" t="s">
        <v>229</v>
      </c>
      <c r="O1421" s="26" t="s">
        <v>230</v>
      </c>
      <c r="P1421" s="26" t="s">
        <v>231</v>
      </c>
      <c r="Q1421" t="s">
        <v>172</v>
      </c>
      <c r="R1421" s="10">
        <v>1.0463</v>
      </c>
    </row>
    <row r="1422" spans="1:18" x14ac:dyDescent="0.4">
      <c r="A1422">
        <v>14</v>
      </c>
      <c r="B1422" t="s">
        <v>27</v>
      </c>
      <c r="D1422">
        <v>13.06</v>
      </c>
      <c r="E1422">
        <v>5492.2659999999996</v>
      </c>
      <c r="F1422">
        <v>2217.1590000000001</v>
      </c>
      <c r="G1422">
        <v>97.759</v>
      </c>
      <c r="H1422">
        <f t="shared" si="463"/>
        <v>2.4771637938460884</v>
      </c>
      <c r="I1422">
        <f t="shared" si="464"/>
        <v>9.8978657005723356</v>
      </c>
      <c r="J1422">
        <f>(I1422-IF(I1416&gt;0,I1416,0))</f>
        <v>7.702087453692485</v>
      </c>
      <c r="K1422">
        <f>J1422/R1408*1.1</f>
        <v>7.811447721797653</v>
      </c>
      <c r="L1422" s="27">
        <f>AVERAGE(K1422:K1424)</f>
        <v>9.2641619149095629</v>
      </c>
      <c r="M1422" s="27">
        <f>STDEV(K1422:K1424)</f>
        <v>1.3442706401160163</v>
      </c>
      <c r="N1422" s="28">
        <f>L1422/J1416*100</f>
        <v>84.219653771905115</v>
      </c>
      <c r="O1422" s="29">
        <f>M1422/J1419*100</f>
        <v>38.422544761330151</v>
      </c>
      <c r="P1422" s="29" t="str">
        <f>_xlfn.CONCAT(ROUND(N1422,1)," ± ",ROUND(O1422,1))</f>
        <v>84.2 ± 38.4</v>
      </c>
      <c r="Q1422" t="s">
        <v>171</v>
      </c>
      <c r="R1422">
        <v>1.1154999999999999</v>
      </c>
    </row>
    <row r="1423" spans="1:18" x14ac:dyDescent="0.4">
      <c r="A1423">
        <v>15</v>
      </c>
      <c r="B1423" t="s">
        <v>28</v>
      </c>
      <c r="D1423">
        <v>13.08</v>
      </c>
      <c r="E1423">
        <v>7719.1850000000004</v>
      </c>
      <c r="F1423">
        <v>2505.1089999999999</v>
      </c>
      <c r="G1423">
        <v>72.215999999999994</v>
      </c>
      <c r="H1423">
        <f t="shared" si="463"/>
        <v>3.0813768981708982</v>
      </c>
      <c r="I1423">
        <f t="shared" si="464"/>
        <v>12.399227755541046</v>
      </c>
      <c r="J1423">
        <f>(I1423-IF(I1416&gt;0,I1416,0))</f>
        <v>10.203449508661196</v>
      </c>
      <c r="K1423">
        <f>J1423/R1409*1.1</f>
        <v>10.464100745410514</v>
      </c>
      <c r="Q1423" t="s">
        <v>170</v>
      </c>
      <c r="R1423">
        <v>1.0873999999999999</v>
      </c>
    </row>
    <row r="1424" spans="1:18" x14ac:dyDescent="0.4">
      <c r="A1424">
        <v>16</v>
      </c>
      <c r="B1424" t="s">
        <v>29</v>
      </c>
      <c r="D1424">
        <v>13.08</v>
      </c>
      <c r="E1424">
        <v>5334.0010000000002</v>
      </c>
      <c r="F1424">
        <v>1762.056</v>
      </c>
      <c r="G1424">
        <v>142.02199999999999</v>
      </c>
      <c r="H1424">
        <f t="shared" si="463"/>
        <v>3.0271461292944153</v>
      </c>
      <c r="I1424">
        <f t="shared" si="464"/>
        <v>12.174719570418187</v>
      </c>
      <c r="J1424">
        <f>(I1424-IF(I1416&gt;0,I1416,0))</f>
        <v>9.9789413235383364</v>
      </c>
      <c r="K1424" s="30">
        <f>J1424/R1410*1.1</f>
        <v>9.5169372775205225</v>
      </c>
      <c r="Q1424" t="s">
        <v>169</v>
      </c>
      <c r="R1424">
        <v>1.0898000000000001</v>
      </c>
    </row>
    <row r="1425" spans="1:18" x14ac:dyDescent="0.4">
      <c r="A1425">
        <v>17</v>
      </c>
      <c r="B1425" t="s">
        <v>22</v>
      </c>
      <c r="L1425" s="23" t="s">
        <v>227</v>
      </c>
      <c r="M1425" s="23" t="s">
        <v>228</v>
      </c>
      <c r="N1425" s="9" t="s">
        <v>231</v>
      </c>
      <c r="Q1425" t="s">
        <v>168</v>
      </c>
      <c r="R1425">
        <v>1.0536000000000001</v>
      </c>
    </row>
    <row r="1426" spans="1:18" x14ac:dyDescent="0.4">
      <c r="A1426">
        <v>18</v>
      </c>
      <c r="B1426" t="s">
        <v>182</v>
      </c>
      <c r="D1426">
        <v>13.11</v>
      </c>
      <c r="E1426">
        <v>642.79200000000003</v>
      </c>
      <c r="F1426">
        <v>3034.1579999999999</v>
      </c>
      <c r="G1426">
        <v>11.675000000000001</v>
      </c>
      <c r="H1426">
        <f>E1426/F1426</f>
        <v>0.21185185478145832</v>
      </c>
      <c r="I1426">
        <f>((H1426-$J$1408)/$I$1408)</f>
        <v>0.51977494668864854</v>
      </c>
      <c r="J1426">
        <f>(I1426-IF(I1416&gt;0,I1416,0))</f>
        <v>-1.676003300191202</v>
      </c>
      <c r="K1426">
        <f t="shared" ref="K1426:K1431" si="465">J1426/R1411*1.1</f>
        <v>-1.7956595209996324</v>
      </c>
      <c r="L1426">
        <f>AVERAGE(K1426:K1428)</f>
        <v>-1.8666589600954897</v>
      </c>
      <c r="M1426">
        <f>STDEV(K1427:K1428)</f>
        <v>0.17648868113195362</v>
      </c>
      <c r="N1426" t="str">
        <f>_xlfn.CONCAT(ROUND(L1426,1)," ± ",ROUND(M1426,1))</f>
        <v>-1.9 ± 0.2</v>
      </c>
      <c r="Q1426" t="s">
        <v>167</v>
      </c>
      <c r="R1426" s="10">
        <v>1.1217999999999999</v>
      </c>
    </row>
    <row r="1427" spans="1:18" x14ac:dyDescent="0.4">
      <c r="A1427">
        <v>19</v>
      </c>
      <c r="B1427" t="s">
        <v>181</v>
      </c>
      <c r="D1427">
        <v>13.12</v>
      </c>
      <c r="E1427">
        <v>505.92500000000001</v>
      </c>
      <c r="F1427">
        <v>3000.8330000000001</v>
      </c>
      <c r="G1427">
        <v>4.532</v>
      </c>
      <c r="H1427">
        <f t="shared" ref="H1427:H1431" si="466">E1427/F1427</f>
        <v>0.16859485349567938</v>
      </c>
      <c r="I1427">
        <f t="shared" ref="I1427:I1431" si="467">((H1427-$J$1408)/$I$1408)</f>
        <v>0.340696702848022</v>
      </c>
      <c r="J1427">
        <f>(I1427-IF(I1416&gt;0,I1416,0))</f>
        <v>-1.8550815440318287</v>
      </c>
      <c r="K1427">
        <f t="shared" si="465"/>
        <v>-1.7773623364123436</v>
      </c>
      <c r="Q1427" t="s">
        <v>166</v>
      </c>
      <c r="R1427">
        <v>1.198</v>
      </c>
    </row>
    <row r="1428" spans="1:18" x14ac:dyDescent="0.4">
      <c r="A1428">
        <v>20</v>
      </c>
      <c r="B1428" t="s">
        <v>180</v>
      </c>
      <c r="D1428">
        <v>13.11</v>
      </c>
      <c r="E1428">
        <v>454.59399999999999</v>
      </c>
      <c r="F1428">
        <v>2957.7550000000001</v>
      </c>
      <c r="G1428">
        <v>9.218</v>
      </c>
      <c r="H1428">
        <f t="shared" si="466"/>
        <v>0.15369562387689312</v>
      </c>
      <c r="I1428">
        <f t="shared" si="467"/>
        <v>0.27901586979435267</v>
      </c>
      <c r="J1428">
        <f>(I1428-IF(I1416&gt;0,I1416,0))</f>
        <v>-1.9167623770854978</v>
      </c>
      <c r="K1428">
        <f t="shared" si="465"/>
        <v>-2.026955022874493</v>
      </c>
      <c r="L1428" s="23" t="s">
        <v>227</v>
      </c>
      <c r="M1428" s="23" t="s">
        <v>228</v>
      </c>
      <c r="N1428" s="9" t="s">
        <v>231</v>
      </c>
      <c r="Q1428" t="s">
        <v>165</v>
      </c>
      <c r="R1428">
        <v>1.1537999999999999</v>
      </c>
    </row>
    <row r="1429" spans="1:18" x14ac:dyDescent="0.4">
      <c r="A1429">
        <v>21</v>
      </c>
      <c r="B1429" t="s">
        <v>179</v>
      </c>
      <c r="D1429">
        <v>13.11</v>
      </c>
      <c r="E1429">
        <v>1004.704</v>
      </c>
      <c r="F1429">
        <v>2249.7800000000002</v>
      </c>
      <c r="G1429">
        <v>16.268000000000001</v>
      </c>
      <c r="H1429">
        <f t="shared" si="466"/>
        <v>0.44657877659148887</v>
      </c>
      <c r="I1429">
        <f t="shared" si="467"/>
        <v>1.4915132477824755</v>
      </c>
      <c r="J1429">
        <f>(I1429-IF(I1416&gt;0,I1416,0))</f>
        <v>-0.70426499909737506</v>
      </c>
      <c r="K1429">
        <f t="shared" si="465"/>
        <v>-0.68739263443399523</v>
      </c>
      <c r="L1429">
        <f>AVERAGE(K1429:K1431)</f>
        <v>-1.6216685265427564</v>
      </c>
      <c r="M1429">
        <f>STDEV(K1429:K1431)</f>
        <v>0.80939667630732548</v>
      </c>
      <c r="N1429" t="str">
        <f>_xlfn.CONCAT(ROUND(L1429,1)," ± ",ROUND(M1429,1))</f>
        <v>-1.6 ± 0.8</v>
      </c>
      <c r="Q1429" t="s">
        <v>164</v>
      </c>
      <c r="R1429">
        <v>1.1183000000000001</v>
      </c>
    </row>
    <row r="1430" spans="1:18" x14ac:dyDescent="0.4">
      <c r="A1430">
        <v>22</v>
      </c>
      <c r="B1430" t="s">
        <v>178</v>
      </c>
      <c r="D1430">
        <v>13.12</v>
      </c>
      <c r="E1430">
        <v>300.60300000000001</v>
      </c>
      <c r="F1430">
        <v>2723.3319999999999</v>
      </c>
      <c r="G1430">
        <v>6.6429999999999998</v>
      </c>
      <c r="H1430">
        <f t="shared" si="466"/>
        <v>0.11038059259759736</v>
      </c>
      <c r="I1430">
        <f t="shared" si="467"/>
        <v>9.9697389482861748E-2</v>
      </c>
      <c r="J1430">
        <f>(I1430-IF(I1416&gt;0,I1416,0))</f>
        <v>-2.0960808573969887</v>
      </c>
      <c r="K1430">
        <f t="shared" si="465"/>
        <v>-2.0671408850068924</v>
      </c>
      <c r="Q1430" t="s">
        <v>163</v>
      </c>
      <c r="R1430">
        <v>1.1448</v>
      </c>
    </row>
    <row r="1431" spans="1:18" x14ac:dyDescent="0.4">
      <c r="A1431">
        <v>23</v>
      </c>
      <c r="B1431" t="s">
        <v>177</v>
      </c>
      <c r="D1431">
        <v>13.15</v>
      </c>
      <c r="E1431">
        <v>168.88300000000001</v>
      </c>
      <c r="F1431">
        <v>2283.6460000000002</v>
      </c>
      <c r="G1431">
        <v>3.69</v>
      </c>
      <c r="H1431">
        <f t="shared" si="466"/>
        <v>7.3953230929837632E-2</v>
      </c>
      <c r="I1431">
        <f t="shared" si="467"/>
        <v>-5.1107052834187316E-2</v>
      </c>
      <c r="J1431">
        <f>(I1431-IF(I1416&gt;0,I1416,0))</f>
        <v>-2.2468852997140378</v>
      </c>
      <c r="K1431">
        <f t="shared" si="465"/>
        <v>-2.110472060187381</v>
      </c>
      <c r="L1431" s="23"/>
      <c r="M1431" s="23"/>
      <c r="N1431" s="9"/>
      <c r="Q1431" t="s">
        <v>162</v>
      </c>
      <c r="R1431">
        <v>1.0492999999999999</v>
      </c>
    </row>
    <row r="1432" spans="1:18" x14ac:dyDescent="0.4">
      <c r="A1432">
        <v>24</v>
      </c>
      <c r="B1432" t="s">
        <v>22</v>
      </c>
      <c r="L1432" s="23" t="s">
        <v>227</v>
      </c>
      <c r="M1432" s="23" t="s">
        <v>228</v>
      </c>
      <c r="N1432" s="9" t="s">
        <v>231</v>
      </c>
      <c r="Q1432" t="s">
        <v>161</v>
      </c>
      <c r="R1432">
        <v>1.0704</v>
      </c>
    </row>
    <row r="1433" spans="1:18" x14ac:dyDescent="0.4">
      <c r="A1433">
        <v>25</v>
      </c>
      <c r="B1433" t="s">
        <v>176</v>
      </c>
      <c r="D1433">
        <v>13.17</v>
      </c>
      <c r="E1433">
        <v>527.72400000000005</v>
      </c>
      <c r="F1433">
        <v>1724.848</v>
      </c>
      <c r="G1433">
        <v>8.8919999999999995</v>
      </c>
      <c r="H1433">
        <f>E1433/F1433</f>
        <v>0.30595391593925964</v>
      </c>
      <c r="I1433">
        <f>((H1433-$J$1408)/$I$1408)</f>
        <v>0.9093449897573157</v>
      </c>
      <c r="J1433">
        <f>(I1433-IF(I1416&gt;0,I1416,0))</f>
        <v>-1.286433257122535</v>
      </c>
      <c r="K1433">
        <f t="shared" ref="K1433:K1438" si="468">J1433/R1417*1.1</f>
        <v>-1.2944352203025875</v>
      </c>
      <c r="L1433">
        <f>AVERAGE(K1433:K1435)</f>
        <v>-1.6493072293512292</v>
      </c>
      <c r="M1433">
        <f>STDEV(K1434:K1435)</f>
        <v>0.35519400221566738</v>
      </c>
      <c r="N1433" t="str">
        <f>_xlfn.CONCAT(ROUND(L1433,1)," ± ",ROUND(M1433,1))</f>
        <v>-1.6 ± 0.4</v>
      </c>
      <c r="Q1433" t="s">
        <v>160</v>
      </c>
      <c r="R1433">
        <v>1.1589</v>
      </c>
    </row>
    <row r="1434" spans="1:18" x14ac:dyDescent="0.4">
      <c r="A1434">
        <v>26</v>
      </c>
      <c r="B1434" t="s">
        <v>175</v>
      </c>
      <c r="D1434">
        <v>13.14</v>
      </c>
      <c r="E1434">
        <v>485.42200000000003</v>
      </c>
      <c r="F1434">
        <v>2218.471</v>
      </c>
      <c r="G1434">
        <v>12.22</v>
      </c>
      <c r="H1434">
        <f t="shared" ref="H1434:H1438" si="469">E1434/F1434</f>
        <v>0.21880926097298545</v>
      </c>
      <c r="I1434">
        <f t="shared" ref="I1434:I1438" si="470">((H1434-$J$1408)/$I$1408)</f>
        <v>0.5485776848681484</v>
      </c>
      <c r="J1434">
        <f>(I1434-IF(I1416&gt;0,I1416,0))</f>
        <v>-1.6472005620117023</v>
      </c>
      <c r="K1434">
        <f t="shared" si="468"/>
        <v>-1.5755831462720633</v>
      </c>
      <c r="Q1434" t="s">
        <v>159</v>
      </c>
      <c r="R1434">
        <v>1.0206</v>
      </c>
    </row>
    <row r="1435" spans="1:18" x14ac:dyDescent="0.4">
      <c r="A1435">
        <v>27</v>
      </c>
      <c r="B1435" t="s">
        <v>174</v>
      </c>
      <c r="D1435">
        <v>13.15</v>
      </c>
      <c r="E1435">
        <v>359.63499999999999</v>
      </c>
      <c r="F1435">
        <v>2598.377</v>
      </c>
      <c r="G1435">
        <v>4.4960000000000004</v>
      </c>
      <c r="H1435">
        <f t="shared" si="469"/>
        <v>0.13840755209886788</v>
      </c>
      <c r="I1435">
        <f t="shared" si="470"/>
        <v>0.21572528181228043</v>
      </c>
      <c r="J1435">
        <f>(I1435-IF(I1416&gt;0,I1416,0))</f>
        <v>-1.9800529650675702</v>
      </c>
      <c r="K1435">
        <f t="shared" si="468"/>
        <v>-2.0779033214790377</v>
      </c>
      <c r="L1435" s="23" t="s">
        <v>227</v>
      </c>
      <c r="M1435" s="23" t="s">
        <v>228</v>
      </c>
      <c r="N1435" s="9" t="s">
        <v>231</v>
      </c>
      <c r="Q1435" t="s">
        <v>158</v>
      </c>
      <c r="R1435">
        <v>1.1289</v>
      </c>
    </row>
    <row r="1436" spans="1:18" x14ac:dyDescent="0.4">
      <c r="A1436">
        <v>28</v>
      </c>
      <c r="B1436" t="s">
        <v>173</v>
      </c>
      <c r="D1436">
        <v>13.15</v>
      </c>
      <c r="E1436">
        <v>384.76</v>
      </c>
      <c r="F1436">
        <v>2438.7890000000002</v>
      </c>
      <c r="G1436">
        <v>3.399</v>
      </c>
      <c r="H1436">
        <f t="shared" si="469"/>
        <v>0.15776682607638462</v>
      </c>
      <c r="I1436">
        <f t="shared" si="470"/>
        <v>0.29587010653139434</v>
      </c>
      <c r="J1436">
        <f>(I1436-IF(I1416&gt;0,I1416,0))</f>
        <v>-1.8999081403484563</v>
      </c>
      <c r="K1436">
        <f t="shared" si="468"/>
        <v>-1.8906268811138975</v>
      </c>
      <c r="L1436">
        <f>AVERAGE(K1436:K1438)</f>
        <v>-1.3916761394264372</v>
      </c>
      <c r="M1436">
        <f>STDEV(K1436:K1438)</f>
        <v>0.73851663398489031</v>
      </c>
      <c r="N1436" t="str">
        <f>_xlfn.CONCAT(ROUND(L1436,1)," ± ",ROUND(M1436,1))</f>
        <v>-1.4 ± 0.7</v>
      </c>
      <c r="Q1436" t="s">
        <v>157</v>
      </c>
      <c r="R1436">
        <v>1.1950000000000001</v>
      </c>
    </row>
    <row r="1437" spans="1:18" x14ac:dyDescent="0.4">
      <c r="A1437">
        <v>29</v>
      </c>
      <c r="B1437" t="s">
        <v>172</v>
      </c>
      <c r="D1437">
        <v>13.09</v>
      </c>
      <c r="E1437">
        <v>977.99</v>
      </c>
      <c r="F1437">
        <v>1988.3130000000001</v>
      </c>
      <c r="G1437">
        <v>14.321999999999999</v>
      </c>
      <c r="H1437">
        <f t="shared" si="469"/>
        <v>0.49186923789161968</v>
      </c>
      <c r="I1437">
        <f t="shared" si="470"/>
        <v>1.6790097461822775</v>
      </c>
      <c r="J1437">
        <f>(I1437-IF(I1416&gt;0,I1416,0))</f>
        <v>-0.51676850069757307</v>
      </c>
      <c r="K1437">
        <f t="shared" si="468"/>
        <v>-0.54329097846442742</v>
      </c>
      <c r="Q1437" t="s">
        <v>156</v>
      </c>
      <c r="R1437">
        <v>1.1716</v>
      </c>
    </row>
    <row r="1438" spans="1:18" x14ac:dyDescent="0.4">
      <c r="A1438">
        <v>30</v>
      </c>
      <c r="B1438" t="s">
        <v>171</v>
      </c>
      <c r="D1438">
        <v>13.07</v>
      </c>
      <c r="E1438">
        <v>397.02499999999998</v>
      </c>
      <c r="F1438">
        <v>2087.422</v>
      </c>
      <c r="G1438">
        <v>7.5430000000000001</v>
      </c>
      <c r="H1438">
        <f t="shared" si="469"/>
        <v>0.19019872359302525</v>
      </c>
      <c r="I1438">
        <f t="shared" si="470"/>
        <v>0.43013385757898615</v>
      </c>
      <c r="J1438">
        <f>(I1438-IF(I1416&gt;0,I1416,0))</f>
        <v>-1.7656443893008644</v>
      </c>
      <c r="K1438">
        <f t="shared" si="468"/>
        <v>-1.741110558700987</v>
      </c>
      <c r="L1438" s="23"/>
      <c r="M1438" s="23"/>
      <c r="N1438" s="9"/>
    </row>
    <row r="1439" spans="1:18" x14ac:dyDescent="0.4">
      <c r="A1439">
        <v>31</v>
      </c>
      <c r="B1439" t="s">
        <v>22</v>
      </c>
      <c r="L1439" s="23" t="s">
        <v>227</v>
      </c>
      <c r="M1439" s="23" t="s">
        <v>228</v>
      </c>
      <c r="N1439" s="9" t="s">
        <v>231</v>
      </c>
    </row>
    <row r="1440" spans="1:18" x14ac:dyDescent="0.4">
      <c r="A1440">
        <v>32</v>
      </c>
      <c r="B1440" t="s">
        <v>170</v>
      </c>
      <c r="D1440">
        <v>12.96</v>
      </c>
      <c r="E1440">
        <v>2208.2739999999999</v>
      </c>
      <c r="F1440">
        <v>2907.0940000000001</v>
      </c>
      <c r="G1440">
        <v>43.125</v>
      </c>
      <c r="H1440">
        <f>E1440/F1440</f>
        <v>0.75961561614450712</v>
      </c>
      <c r="I1440">
        <f>((H1440-$J$1408)/$I$1408)</f>
        <v>2.7874442142917975</v>
      </c>
      <c r="J1440">
        <f>(I1440-IF(I1416&gt;0,I1416,0))</f>
        <v>0.59166596741194688</v>
      </c>
      <c r="K1440">
        <f>J1440/R1423*1.1</f>
        <v>0.59852176214193642</v>
      </c>
      <c r="L1440">
        <f>AVERAGE(K1440:K1442)</f>
        <v>-0.99466820243371767</v>
      </c>
      <c r="M1440">
        <f>STDEV(K1441:K1442)</f>
        <v>0.26429305504118683</v>
      </c>
      <c r="N1440" t="str">
        <f>_xlfn.CONCAT(ROUND(L1440,1)," ± ",ROUND(M1440,1))</f>
        <v>-1 ± 0.3</v>
      </c>
    </row>
    <row r="1441" spans="1:14" x14ac:dyDescent="0.4">
      <c r="A1441">
        <v>33</v>
      </c>
      <c r="B1441" t="s">
        <v>169</v>
      </c>
      <c r="D1441">
        <v>12.96</v>
      </c>
      <c r="E1441">
        <v>484.142</v>
      </c>
      <c r="F1441">
        <v>2080.127</v>
      </c>
      <c r="G1441">
        <v>9.6720000000000006</v>
      </c>
      <c r="H1441">
        <f t="shared" ref="H1441:H1445" si="471">E1441/F1441</f>
        <v>0.23274636596707798</v>
      </c>
      <c r="I1441">
        <f t="shared" ref="I1441:I1445" si="472">((H1441-$J$1408)/$I$1408)</f>
        <v>0.60627544967795821</v>
      </c>
      <c r="J1441">
        <f>(I1441-IF(I1416&gt;0,I1416,0))</f>
        <v>-1.5895027972018925</v>
      </c>
      <c r="K1441">
        <f>J1441/R1424*1.1</f>
        <v>-1.6043797732814111</v>
      </c>
    </row>
    <row r="1442" spans="1:14" x14ac:dyDescent="0.4">
      <c r="A1442">
        <v>34</v>
      </c>
      <c r="B1442" t="s">
        <v>168</v>
      </c>
      <c r="D1442">
        <v>13.03</v>
      </c>
      <c r="E1442">
        <v>578.50300000000004</v>
      </c>
      <c r="F1442">
        <v>3637.8409999999999</v>
      </c>
      <c r="G1442">
        <v>11.247</v>
      </c>
      <c r="H1442">
        <f t="shared" si="471"/>
        <v>0.15902371763911619</v>
      </c>
      <c r="I1442">
        <f t="shared" si="472"/>
        <v>0.30107347077444618</v>
      </c>
      <c r="J1442">
        <f>(I1442-IF(I1416&gt;0,I1416,0))</f>
        <v>-1.8947047761054043</v>
      </c>
      <c r="K1442">
        <f>J1442/R1425*1.1</f>
        <v>-1.9781465961616786</v>
      </c>
      <c r="L1442" s="23" t="s">
        <v>227</v>
      </c>
      <c r="M1442" s="23" t="s">
        <v>228</v>
      </c>
      <c r="N1442" s="9" t="s">
        <v>231</v>
      </c>
    </row>
    <row r="1443" spans="1:14" x14ac:dyDescent="0.4">
      <c r="A1443">
        <v>35</v>
      </c>
      <c r="B1443" t="s">
        <v>167</v>
      </c>
      <c r="D1443">
        <v>13.03</v>
      </c>
      <c r="E1443">
        <v>727.37300000000005</v>
      </c>
      <c r="F1443">
        <v>2822.4389999999999</v>
      </c>
      <c r="G1443">
        <v>12.475</v>
      </c>
      <c r="H1443">
        <f t="shared" si="471"/>
        <v>0.2577107955211787</v>
      </c>
      <c r="I1443">
        <f t="shared" si="472"/>
        <v>0.70962487451432876</v>
      </c>
      <c r="J1443">
        <f>(I1443-IF(I1416&gt;0,I1416,0))</f>
        <v>-1.4861533723655218</v>
      </c>
      <c r="K1443">
        <f t="shared" ref="K1443:K1445" si="473">J1443/R1426*1.1</f>
        <v>-1.4572728735978553</v>
      </c>
      <c r="L1443">
        <f>AVERAGE(K1443:K1445)</f>
        <v>-1.4742440385808273</v>
      </c>
      <c r="M1443">
        <f>STDEV(K1443:K1445)</f>
        <v>0.113701738821678</v>
      </c>
      <c r="N1443" t="str">
        <f>_xlfn.CONCAT(ROUND(L1443,1)," ± ",ROUND(M1443,1))</f>
        <v>-1.5 ± 0.1</v>
      </c>
    </row>
    <row r="1444" spans="1:14" x14ac:dyDescent="0.4">
      <c r="A1444">
        <v>36</v>
      </c>
      <c r="B1444" t="s">
        <v>166</v>
      </c>
      <c r="D1444">
        <v>13.07</v>
      </c>
      <c r="E1444">
        <v>926.50599999999997</v>
      </c>
      <c r="F1444">
        <v>3615.067</v>
      </c>
      <c r="G1444">
        <v>7.3940000000000001</v>
      </c>
      <c r="H1444">
        <f t="shared" si="471"/>
        <v>0.25629013238205545</v>
      </c>
      <c r="I1444">
        <f t="shared" si="472"/>
        <v>0.70374351768234367</v>
      </c>
      <c r="J1444">
        <f>(I1444-IF(I1416&gt;0,I1416,0))</f>
        <v>-1.4920347291975069</v>
      </c>
      <c r="K1444">
        <f t="shared" si="473"/>
        <v>-1.3699818047723353</v>
      </c>
    </row>
    <row r="1445" spans="1:14" x14ac:dyDescent="0.4">
      <c r="A1445">
        <v>37</v>
      </c>
      <c r="B1445" t="s">
        <v>165</v>
      </c>
      <c r="D1445">
        <v>13.05</v>
      </c>
      <c r="E1445">
        <v>749.60799999999995</v>
      </c>
      <c r="F1445">
        <v>3528.3319999999999</v>
      </c>
      <c r="G1445">
        <v>11.862</v>
      </c>
      <c r="H1445">
        <f t="shared" si="471"/>
        <v>0.21245393007234012</v>
      </c>
      <c r="I1445">
        <f t="shared" si="472"/>
        <v>0.52226745847971423</v>
      </c>
      <c r="J1445">
        <f>(I1445-IF(I1416&gt;0,I1416,0))</f>
        <v>-1.6735107884001363</v>
      </c>
      <c r="K1445">
        <f t="shared" si="473"/>
        <v>-1.5954774373722918</v>
      </c>
      <c r="L1445" s="23"/>
      <c r="M1445" s="23"/>
      <c r="N1445" s="9"/>
    </row>
    <row r="1446" spans="1:14" x14ac:dyDescent="0.4">
      <c r="A1446">
        <v>38</v>
      </c>
      <c r="B1446" t="s">
        <v>22</v>
      </c>
      <c r="L1446" s="23" t="s">
        <v>227</v>
      </c>
      <c r="M1446" s="23" t="s">
        <v>228</v>
      </c>
      <c r="N1446" s="9" t="s">
        <v>231</v>
      </c>
    </row>
    <row r="1447" spans="1:14" x14ac:dyDescent="0.4">
      <c r="A1447">
        <v>39</v>
      </c>
      <c r="B1447" t="s">
        <v>164</v>
      </c>
      <c r="D1447">
        <v>13.09</v>
      </c>
      <c r="E1447">
        <v>628.42100000000005</v>
      </c>
      <c r="F1447">
        <v>2678.6959999999999</v>
      </c>
      <c r="G1447">
        <v>8.6229999999999993</v>
      </c>
      <c r="H1447">
        <f>E1447/F1447</f>
        <v>0.23459959622144508</v>
      </c>
      <c r="I1447">
        <f>((H1447-$J$1408)/$I$1408)</f>
        <v>0.61394757695261248</v>
      </c>
      <c r="J1447">
        <f>(I1447-IF(I1416&gt;0,I1416,0))</f>
        <v>-1.5818306699272382</v>
      </c>
      <c r="K1447">
        <f>J1447/R1429*1.1</f>
        <v>-1.5559453965125298</v>
      </c>
      <c r="L1447">
        <f>AVERAGE(K1447:K1449)</f>
        <v>-1.5032200218607386</v>
      </c>
      <c r="M1447">
        <f>STDEV(K1448:K1449)</f>
        <v>0.46658773927233027</v>
      </c>
      <c r="N1447" t="str">
        <f>_xlfn.CONCAT(ROUND(L1447,1)," ± ",ROUND(M1447,1))</f>
        <v>-1.5 ± 0.5</v>
      </c>
    </row>
    <row r="1448" spans="1:14" x14ac:dyDescent="0.4">
      <c r="A1448">
        <v>40</v>
      </c>
      <c r="B1448" t="s">
        <v>163</v>
      </c>
      <c r="D1448">
        <v>13.09</v>
      </c>
      <c r="E1448">
        <v>895.45600000000002</v>
      </c>
      <c r="F1448">
        <v>2726.9879999999998</v>
      </c>
      <c r="G1448">
        <v>15.805</v>
      </c>
      <c r="H1448">
        <f t="shared" ref="H1448:H1452" si="474">E1448/F1448</f>
        <v>0.32836814830134936</v>
      </c>
      <c r="I1448">
        <f t="shared" ref="I1448:I1456" si="475">((H1448-$J$1408)/$I$1408)</f>
        <v>1.002136936705297</v>
      </c>
      <c r="J1448">
        <f>(I1448-IF(I1416&gt;0,I1416,0))</f>
        <v>-1.1936413101745535</v>
      </c>
      <c r="K1448">
        <f t="shared" ref="K1448:K1452" si="476">J1448/R1430*1.1</f>
        <v>-1.1469299800768771</v>
      </c>
    </row>
    <row r="1449" spans="1:14" x14ac:dyDescent="0.4">
      <c r="A1449">
        <v>41</v>
      </c>
      <c r="B1449" t="s">
        <v>162</v>
      </c>
      <c r="D1449">
        <v>13.09</v>
      </c>
      <c r="E1449">
        <v>1018.369</v>
      </c>
      <c r="F1449">
        <v>5082.2690000000002</v>
      </c>
      <c r="G1449">
        <v>17.585999999999999</v>
      </c>
      <c r="H1449">
        <f t="shared" si="474"/>
        <v>0.20037683955729221</v>
      </c>
      <c r="I1449">
        <f t="shared" si="475"/>
        <v>0.47226990673425639</v>
      </c>
      <c r="J1449">
        <f>(I1449-IF(I1416&gt;0,I1416,0))</f>
        <v>-1.7235083401455942</v>
      </c>
      <c r="K1449">
        <f t="shared" si="476"/>
        <v>-1.8067846889928085</v>
      </c>
      <c r="L1449" s="23" t="s">
        <v>227</v>
      </c>
      <c r="M1449" s="23" t="s">
        <v>228</v>
      </c>
      <c r="N1449" s="9" t="s">
        <v>231</v>
      </c>
    </row>
    <row r="1450" spans="1:14" x14ac:dyDescent="0.4">
      <c r="A1450">
        <v>42</v>
      </c>
      <c r="B1450" t="s">
        <v>161</v>
      </c>
      <c r="D1450">
        <v>13.14</v>
      </c>
      <c r="E1450">
        <v>1100.625</v>
      </c>
      <c r="F1450">
        <v>4210.3850000000002</v>
      </c>
      <c r="G1450">
        <v>13.365</v>
      </c>
      <c r="H1450">
        <f t="shared" si="474"/>
        <v>0.26140721097951847</v>
      </c>
      <c r="I1450">
        <f t="shared" si="475"/>
        <v>0.72492754388827929</v>
      </c>
      <c r="J1450">
        <f>(I1450-IF(I1416&gt;0,I1416,0))</f>
        <v>-1.4708507029915712</v>
      </c>
      <c r="K1450">
        <f t="shared" si="476"/>
        <v>-1.5115244518784832</v>
      </c>
      <c r="L1450">
        <f>AVERAGE(K1450:K1452)</f>
        <v>-1.5561899421225895</v>
      </c>
      <c r="M1450">
        <f>STDEV(K1450:K1452)</f>
        <v>0.23085637100998582</v>
      </c>
      <c r="N1450" t="str">
        <f>_xlfn.CONCAT(ROUND(L1450,1)," ± ",ROUND(M1450,1))</f>
        <v>-1.6 ± 0.2</v>
      </c>
    </row>
    <row r="1451" spans="1:14" x14ac:dyDescent="0.4">
      <c r="A1451">
        <v>43</v>
      </c>
      <c r="B1451" t="s">
        <v>160</v>
      </c>
      <c r="D1451">
        <v>13.12</v>
      </c>
      <c r="E1451">
        <v>1049.2380000000001</v>
      </c>
      <c r="F1451">
        <v>3844.7510000000002</v>
      </c>
      <c r="G1451">
        <v>11.956</v>
      </c>
      <c r="H1451">
        <f t="shared" si="474"/>
        <v>0.27290141806322438</v>
      </c>
      <c r="I1451">
        <f t="shared" si="475"/>
        <v>0.77251203559383919</v>
      </c>
      <c r="J1451">
        <f>(I1451-IF(I1416&gt;0,I1416,0))</f>
        <v>-1.4232662112860113</v>
      </c>
      <c r="K1451">
        <f t="shared" si="476"/>
        <v>-1.3509300478165609</v>
      </c>
    </row>
    <row r="1452" spans="1:14" x14ac:dyDescent="0.4">
      <c r="A1452">
        <v>44</v>
      </c>
      <c r="B1452" t="s">
        <v>159</v>
      </c>
      <c r="D1452">
        <v>13.2</v>
      </c>
      <c r="E1452">
        <v>832.06299999999999</v>
      </c>
      <c r="F1452">
        <v>3926.4209999999998</v>
      </c>
      <c r="G1452">
        <v>10.266</v>
      </c>
      <c r="H1452">
        <f t="shared" si="474"/>
        <v>0.21191385233524374</v>
      </c>
      <c r="I1452">
        <f t="shared" si="475"/>
        <v>0.52003160833241246</v>
      </c>
      <c r="J1452">
        <f>(I1452-IF(I1416&gt;0,I1416,0))</f>
        <v>-1.6757466385474382</v>
      </c>
      <c r="K1452">
        <f t="shared" si="476"/>
        <v>-1.8061153266727243</v>
      </c>
      <c r="L1452" s="23"/>
      <c r="M1452" s="23"/>
      <c r="N1452" s="9"/>
    </row>
    <row r="1453" spans="1:14" x14ac:dyDescent="0.4">
      <c r="A1453">
        <v>45</v>
      </c>
      <c r="B1453" t="s">
        <v>22</v>
      </c>
      <c r="L1453" s="23" t="s">
        <v>227</v>
      </c>
      <c r="M1453" s="23" t="s">
        <v>228</v>
      </c>
      <c r="N1453" s="9" t="s">
        <v>231</v>
      </c>
    </row>
    <row r="1454" spans="1:14" x14ac:dyDescent="0.4">
      <c r="A1454">
        <v>46</v>
      </c>
      <c r="B1454" t="s">
        <v>158</v>
      </c>
      <c r="D1454">
        <v>13.17</v>
      </c>
      <c r="E1454">
        <v>1082.883</v>
      </c>
      <c r="F1454">
        <v>4791.03</v>
      </c>
      <c r="G1454">
        <v>8.8030000000000008</v>
      </c>
      <c r="H1454">
        <f t="shared" ref="H1454:H1456" si="477">E1454/F1454</f>
        <v>0.22602300549151227</v>
      </c>
      <c r="I1454">
        <f t="shared" si="475"/>
        <v>0.57844162969775514</v>
      </c>
      <c r="J1454">
        <f>(I1454-IF(I1416&gt;0,I1416,0))</f>
        <v>-1.6173366171820955</v>
      </c>
      <c r="K1454">
        <f>J1454/R1435*1.1</f>
        <v>-1.5759325705556784</v>
      </c>
      <c r="L1454">
        <f>AVERAGE(K1454:K1456)</f>
        <v>-1.6640262557553036</v>
      </c>
      <c r="M1454">
        <f>STDEV(K1455:K1456)</f>
        <v>0.16735862978877389</v>
      </c>
      <c r="N1454" t="str">
        <f>_xlfn.CONCAT(ROUND(L1454,1)," ± ",ROUND(M1454,1))</f>
        <v>-1.7 ± 0.2</v>
      </c>
    </row>
    <row r="1455" spans="1:14" x14ac:dyDescent="0.4">
      <c r="A1455">
        <v>47</v>
      </c>
      <c r="B1455" t="s">
        <v>157</v>
      </c>
      <c r="D1455">
        <v>13.18</v>
      </c>
      <c r="E1455">
        <v>431.61</v>
      </c>
      <c r="F1455">
        <v>3140.8530000000001</v>
      </c>
      <c r="G1455">
        <v>4.0819999999999999</v>
      </c>
      <c r="H1455">
        <f t="shared" si="477"/>
        <v>0.1374180835588294</v>
      </c>
      <c r="I1455">
        <f t="shared" si="475"/>
        <v>0.21162901338823939</v>
      </c>
      <c r="J1455">
        <f>(I1455-IF(I1416&gt;0,I1416,0))</f>
        <v>-1.9841492334916111</v>
      </c>
      <c r="K1455">
        <f t="shared" ref="K1455:K1456" si="478">J1455/R1436*1.1</f>
        <v>-1.8264135203688472</v>
      </c>
    </row>
    <row r="1456" spans="1:14" x14ac:dyDescent="0.4">
      <c r="A1456">
        <v>48</v>
      </c>
      <c r="B1456" t="s">
        <v>156</v>
      </c>
      <c r="D1456">
        <v>13.15</v>
      </c>
      <c r="E1456">
        <v>760.16200000000003</v>
      </c>
      <c r="F1456">
        <v>3659.982</v>
      </c>
      <c r="G1456">
        <v>12.368</v>
      </c>
      <c r="H1456">
        <f t="shared" si="477"/>
        <v>0.20769555697268458</v>
      </c>
      <c r="I1456">
        <f t="shared" si="475"/>
        <v>0.50256842542388069</v>
      </c>
      <c r="J1456">
        <f>(I1456-IF(I1416&gt;0,I1416,0))</f>
        <v>-1.6932098214559699</v>
      </c>
      <c r="K1456">
        <f t="shared" si="478"/>
        <v>-1.5897326763413853</v>
      </c>
      <c r="L1456" s="23"/>
      <c r="M1456" s="23"/>
      <c r="N1456" s="9"/>
    </row>
    <row r="1458" spans="1:18" x14ac:dyDescent="0.4">
      <c r="A1458" s="15" t="s">
        <v>94</v>
      </c>
      <c r="B1458" s="15"/>
    </row>
    <row r="1459" spans="1:18" x14ac:dyDescent="0.4">
      <c r="F1459" t="s">
        <v>233</v>
      </c>
      <c r="I1459" t="s">
        <v>216</v>
      </c>
      <c r="Q1459" t="s">
        <v>191</v>
      </c>
      <c r="R1459" t="s">
        <v>192</v>
      </c>
    </row>
    <row r="1460" spans="1:18" x14ac:dyDescent="0.4">
      <c r="B1460" t="s">
        <v>3</v>
      </c>
      <c r="C1460" t="s">
        <v>4</v>
      </c>
      <c r="D1460" t="s">
        <v>5</v>
      </c>
      <c r="E1460" t="s">
        <v>6</v>
      </c>
      <c r="F1460" t="s">
        <v>7</v>
      </c>
      <c r="G1460" t="s">
        <v>8</v>
      </c>
      <c r="H1460" t="s">
        <v>217</v>
      </c>
      <c r="I1460" cm="1">
        <f t="array" ref="I1460:J1464">LINEST(H1462:H1468,C1462:C1468,1,1)</f>
        <v>6.0619407041174862E-2</v>
      </c>
      <c r="J1460">
        <v>3.227334696524653E-2</v>
      </c>
      <c r="L1460" s="20" t="s">
        <v>218</v>
      </c>
      <c r="Q1460" t="s">
        <v>27</v>
      </c>
      <c r="R1460">
        <v>1.0846</v>
      </c>
    </row>
    <row r="1461" spans="1:18" x14ac:dyDescent="0.4">
      <c r="A1461">
        <v>1</v>
      </c>
      <c r="B1461" t="s">
        <v>12</v>
      </c>
      <c r="C1461">
        <v>0</v>
      </c>
      <c r="D1461">
        <v>11.08</v>
      </c>
      <c r="E1461">
        <v>112.80800000000001</v>
      </c>
      <c r="F1461">
        <v>8287.3449999999993</v>
      </c>
      <c r="G1461">
        <v>969</v>
      </c>
      <c r="H1461">
        <f>E1461/F1461</f>
        <v>1.3612079622605312E-2</v>
      </c>
      <c r="I1461">
        <v>1.6471997354818311E-3</v>
      </c>
      <c r="J1461">
        <v>4.2843180646632797E-2</v>
      </c>
      <c r="K1461" t="s">
        <v>219</v>
      </c>
      <c r="L1461" s="21">
        <f>IF(G1464&gt;3,C1464,IF(G1465&gt;3,C1465,IF(G1466&gt;3,C1466,IF(G1467&gt;3,C1467,C1468))))</f>
        <v>1.2000000000000002</v>
      </c>
      <c r="Q1461" t="s">
        <v>28</v>
      </c>
      <c r="R1461">
        <v>1.0726</v>
      </c>
    </row>
    <row r="1462" spans="1:18" x14ac:dyDescent="0.4">
      <c r="A1462">
        <v>2</v>
      </c>
      <c r="B1462" t="s">
        <v>14</v>
      </c>
      <c r="C1462">
        <v>0.06</v>
      </c>
      <c r="D1462">
        <v>11.11</v>
      </c>
      <c r="E1462">
        <v>181.578</v>
      </c>
      <c r="F1462">
        <v>8357.6119999999992</v>
      </c>
      <c r="G1462">
        <v>1583</v>
      </c>
      <c r="H1462">
        <f t="shared" ref="H1462:H1468" si="479">E1462/F1462</f>
        <v>2.1726062420701034E-2</v>
      </c>
      <c r="I1462">
        <v>0.99632177082767504</v>
      </c>
      <c r="J1462">
        <v>9.0532517364472043E-2</v>
      </c>
      <c r="K1462" t="s">
        <v>220</v>
      </c>
      <c r="L1462" s="22">
        <f>IF(G1464&gt;10,C1464,IF(G1465&gt;10,C1465,IF(G1466&gt;10,C1466,IF(G1467&gt;10,C1467,C1468))))</f>
        <v>1.2000000000000002</v>
      </c>
      <c r="Q1462" t="s">
        <v>29</v>
      </c>
      <c r="R1462">
        <v>1.1534</v>
      </c>
    </row>
    <row r="1463" spans="1:18" x14ac:dyDescent="0.4">
      <c r="A1463">
        <v>3</v>
      </c>
      <c r="B1463" t="s">
        <v>15</v>
      </c>
      <c r="C1463">
        <v>0.30000000000000004</v>
      </c>
      <c r="D1463">
        <v>11.08</v>
      </c>
      <c r="E1463">
        <v>531.14700000000005</v>
      </c>
      <c r="F1463">
        <v>7538.1689999999999</v>
      </c>
      <c r="G1463">
        <v>5081</v>
      </c>
      <c r="H1463">
        <f t="shared" si="479"/>
        <v>7.0461009828779383E-2</v>
      </c>
      <c r="I1463">
        <v>1354.3497755985454</v>
      </c>
      <c r="J1463">
        <v>5</v>
      </c>
      <c r="Q1463" t="s">
        <v>182</v>
      </c>
      <c r="R1463">
        <v>1.0266999999999999</v>
      </c>
    </row>
    <row r="1464" spans="1:18" x14ac:dyDescent="0.4">
      <c r="A1464">
        <v>4</v>
      </c>
      <c r="B1464" t="s">
        <v>17</v>
      </c>
      <c r="C1464">
        <v>1.2000000000000002</v>
      </c>
      <c r="D1464">
        <v>11.09</v>
      </c>
      <c r="E1464">
        <v>1579.271</v>
      </c>
      <c r="F1464">
        <v>7199.0219999999999</v>
      </c>
      <c r="G1464">
        <v>114.033</v>
      </c>
      <c r="H1464">
        <f t="shared" si="479"/>
        <v>0.21937299260927387</v>
      </c>
      <c r="I1464">
        <v>11.100435900891901</v>
      </c>
      <c r="J1464">
        <v>4.0980683501742159E-2</v>
      </c>
      <c r="Q1464" t="s">
        <v>181</v>
      </c>
      <c r="R1464">
        <v>1.1480999999999999</v>
      </c>
    </row>
    <row r="1465" spans="1:18" x14ac:dyDescent="0.4">
      <c r="A1465">
        <v>5</v>
      </c>
      <c r="B1465" t="s">
        <v>18</v>
      </c>
      <c r="C1465">
        <v>3</v>
      </c>
      <c r="D1465">
        <v>11.1</v>
      </c>
      <c r="E1465">
        <v>1080.1389999999999</v>
      </c>
      <c r="F1465">
        <v>9350.7690000000002</v>
      </c>
      <c r="G1465">
        <v>16.943000000000001</v>
      </c>
      <c r="H1465">
        <f t="shared" si="479"/>
        <v>0.11551338718772754</v>
      </c>
      <c r="Q1465" t="s">
        <v>180</v>
      </c>
      <c r="R1465">
        <v>1.0402</v>
      </c>
    </row>
    <row r="1466" spans="1:18" x14ac:dyDescent="0.4">
      <c r="A1466">
        <v>6</v>
      </c>
      <c r="B1466" t="s">
        <v>19</v>
      </c>
      <c r="C1466">
        <v>15</v>
      </c>
      <c r="D1466">
        <v>10.99</v>
      </c>
      <c r="E1466">
        <v>7963.25</v>
      </c>
      <c r="F1466">
        <v>9389.06</v>
      </c>
      <c r="G1466">
        <v>282.99</v>
      </c>
      <c r="H1466">
        <f t="shared" si="479"/>
        <v>0.84814134748313463</v>
      </c>
      <c r="Q1466" t="s">
        <v>179</v>
      </c>
      <c r="R1466">
        <v>1.127</v>
      </c>
    </row>
    <row r="1467" spans="1:18" x14ac:dyDescent="0.4">
      <c r="A1467">
        <v>7</v>
      </c>
      <c r="B1467" t="s">
        <v>20</v>
      </c>
      <c r="C1467">
        <v>30</v>
      </c>
      <c r="D1467">
        <v>11.03</v>
      </c>
      <c r="E1467">
        <v>14812.25</v>
      </c>
      <c r="F1467">
        <v>7624.3209999999999</v>
      </c>
      <c r="G1467">
        <v>128640</v>
      </c>
      <c r="H1467">
        <f t="shared" si="479"/>
        <v>1.9427631654018764</v>
      </c>
      <c r="I1467" s="23" t="s">
        <v>221</v>
      </c>
      <c r="J1467" s="23" t="s">
        <v>222</v>
      </c>
      <c r="K1467" s="9" t="s">
        <v>194</v>
      </c>
      <c r="O1467" s="24" t="s">
        <v>223</v>
      </c>
      <c r="Q1467" t="s">
        <v>178</v>
      </c>
      <c r="R1467">
        <v>1.1153999999999999</v>
      </c>
    </row>
    <row r="1468" spans="1:18" x14ac:dyDescent="0.4">
      <c r="A1468">
        <v>8</v>
      </c>
      <c r="B1468" t="s">
        <v>21</v>
      </c>
      <c r="C1468">
        <v>60</v>
      </c>
      <c r="D1468">
        <v>11.06</v>
      </c>
      <c r="E1468">
        <v>30525.116999999998</v>
      </c>
      <c r="F1468">
        <v>8364.4259999999995</v>
      </c>
      <c r="G1468">
        <v>977.70899999999995</v>
      </c>
      <c r="H1468">
        <f t="shared" si="479"/>
        <v>3.6493976992563506</v>
      </c>
      <c r="I1468">
        <f>AVERAGE(I1471:I1473)</f>
        <v>-0.40392055151410289</v>
      </c>
      <c r="J1468">
        <v>33</v>
      </c>
      <c r="Q1468" t="s">
        <v>177</v>
      </c>
      <c r="R1468">
        <v>1.1711</v>
      </c>
    </row>
    <row r="1469" spans="1:18" x14ac:dyDescent="0.4">
      <c r="A1469">
        <v>9</v>
      </c>
      <c r="B1469" t="s">
        <v>22</v>
      </c>
      <c r="I1469" s="23" t="s">
        <v>224</v>
      </c>
      <c r="J1469" s="9" t="s">
        <v>225</v>
      </c>
      <c r="K1469" s="9" t="s">
        <v>226</v>
      </c>
      <c r="Q1469" t="s">
        <v>176</v>
      </c>
      <c r="R1469">
        <v>1.0931999999999999</v>
      </c>
    </row>
    <row r="1470" spans="1:18" x14ac:dyDescent="0.4">
      <c r="A1470">
        <v>10</v>
      </c>
      <c r="B1470" t="s">
        <v>22</v>
      </c>
      <c r="L1470" s="23" t="s">
        <v>227</v>
      </c>
      <c r="M1470" s="23" t="s">
        <v>228</v>
      </c>
      <c r="N1470" s="9" t="s">
        <v>231</v>
      </c>
      <c r="O1470" s="9"/>
      <c r="P1470" s="9"/>
      <c r="Q1470" t="s">
        <v>175</v>
      </c>
      <c r="R1470">
        <v>1.1499999999999999</v>
      </c>
    </row>
    <row r="1471" spans="1:18" x14ac:dyDescent="0.4">
      <c r="A1471">
        <v>11</v>
      </c>
      <c r="B1471" t="s">
        <v>24</v>
      </c>
      <c r="D1471">
        <v>11.09</v>
      </c>
      <c r="E1471">
        <v>86.665000000000006</v>
      </c>
      <c r="F1471">
        <v>3709.3760000000002</v>
      </c>
      <c r="G1471">
        <v>757</v>
      </c>
      <c r="H1471">
        <f>E1471/F1471</f>
        <v>2.3363767922151866E-2</v>
      </c>
      <c r="I1471">
        <f>((H1471-$J$1460)/$I$1460)</f>
        <v>-0.14697568778663506</v>
      </c>
      <c r="J1471">
        <f>(I1471-IF(I1468&gt;0,I1468,0))</f>
        <v>-0.14697568778663506</v>
      </c>
      <c r="K1471">
        <f>J1471*1.1</f>
        <v>-0.16167325656529857</v>
      </c>
      <c r="L1471">
        <f>AVERAGE(K1471:K1473)</f>
        <v>-0.4443126066655132</v>
      </c>
      <c r="M1471">
        <f>STDEV(K1472:K1473)</f>
        <v>0</v>
      </c>
      <c r="N1471" t="str">
        <f>_xlfn.CONCAT(ROUND(L1471,1)," ± ",ROUND(M1471,1))</f>
        <v>-0.4 ± 0</v>
      </c>
      <c r="Q1471" t="s">
        <v>174</v>
      </c>
      <c r="R1471">
        <v>1.0482</v>
      </c>
    </row>
    <row r="1472" spans="1:18" x14ac:dyDescent="0.4">
      <c r="A1472">
        <v>12</v>
      </c>
      <c r="B1472" t="s">
        <v>25</v>
      </c>
      <c r="F1472">
        <v>3604.7510000000002</v>
      </c>
      <c r="H1472">
        <f t="shared" ref="H1472:H1476" si="480">E1472/F1472</f>
        <v>0</v>
      </c>
      <c r="I1472">
        <f t="shared" ref="I1472:I1476" si="481">((H1472-$J$1460)/$I$1460)</f>
        <v>-0.5323929833778368</v>
      </c>
      <c r="J1472">
        <f>(I1472-IF(I1468&gt;0,I1468,0))</f>
        <v>-0.5323929833778368</v>
      </c>
      <c r="K1472">
        <f>J1472*1.1</f>
        <v>-0.58563228171562054</v>
      </c>
      <c r="Q1472" t="s">
        <v>173</v>
      </c>
      <c r="R1472">
        <v>1.1053999999999999</v>
      </c>
    </row>
    <row r="1473" spans="1:18" x14ac:dyDescent="0.4">
      <c r="A1473">
        <v>13</v>
      </c>
      <c r="B1473" t="s">
        <v>26</v>
      </c>
      <c r="F1473">
        <v>3442.0129999999999</v>
      </c>
      <c r="H1473">
        <f t="shared" si="480"/>
        <v>0</v>
      </c>
      <c r="I1473">
        <f t="shared" si="481"/>
        <v>-0.5323929833778368</v>
      </c>
      <c r="J1473">
        <f>(I1473-IF(I1468&gt;0,I1468,0))</f>
        <v>-0.5323929833778368</v>
      </c>
      <c r="K1473" s="30">
        <f>J1473*1.1</f>
        <v>-0.58563228171562054</v>
      </c>
      <c r="L1473" s="25" t="s">
        <v>227</v>
      </c>
      <c r="M1473" s="25" t="s">
        <v>228</v>
      </c>
      <c r="N1473" s="26" t="s">
        <v>229</v>
      </c>
      <c r="O1473" s="26" t="s">
        <v>230</v>
      </c>
      <c r="P1473" s="26" t="s">
        <v>231</v>
      </c>
      <c r="Q1473" t="s">
        <v>172</v>
      </c>
      <c r="R1473" s="10">
        <v>1.0463</v>
      </c>
    </row>
    <row r="1474" spans="1:18" x14ac:dyDescent="0.4">
      <c r="A1474">
        <v>14</v>
      </c>
      <c r="B1474" t="s">
        <v>27</v>
      </c>
      <c r="D1474">
        <v>11.15</v>
      </c>
      <c r="E1474">
        <v>5705.6779999999999</v>
      </c>
      <c r="F1474">
        <v>4461.3130000000001</v>
      </c>
      <c r="G1474">
        <v>97.924000000000007</v>
      </c>
      <c r="H1474">
        <f t="shared" si="480"/>
        <v>1.2789234918061116</v>
      </c>
      <c r="I1474">
        <f t="shared" si="481"/>
        <v>20.565198600410195</v>
      </c>
      <c r="J1474">
        <f>(I1474-IF(I1468&gt;0,I1468,0))</f>
        <v>20.565198600410195</v>
      </c>
      <c r="K1474">
        <f>J1474/R1460*1.1</f>
        <v>20.857199391896749</v>
      </c>
      <c r="L1474" s="27">
        <f>AVERAGE(K1474:K1476)</f>
        <v>20.355420813422555</v>
      </c>
      <c r="M1474" s="27">
        <f>STDEV(K1474:K1476)</f>
        <v>1.6267363206038299</v>
      </c>
      <c r="N1474" s="28">
        <f>L1474/J1468*100</f>
        <v>61.683093374007747</v>
      </c>
      <c r="O1474" s="29">
        <f>M1474/J1471*100</f>
        <v>-1106.8064011820559</v>
      </c>
      <c r="P1474" s="29" t="str">
        <f>_xlfn.CONCAT(ROUND(N1474,1)," ± ",ROUND(O1474,1))</f>
        <v>61.7 ± -1106.8</v>
      </c>
      <c r="Q1474" t="s">
        <v>171</v>
      </c>
      <c r="R1474">
        <v>1.1154999999999999</v>
      </c>
    </row>
    <row r="1475" spans="1:18" x14ac:dyDescent="0.4">
      <c r="A1475">
        <v>15</v>
      </c>
      <c r="B1475" t="s">
        <v>28</v>
      </c>
      <c r="D1475">
        <v>11.15</v>
      </c>
      <c r="E1475">
        <v>5567.7030000000004</v>
      </c>
      <c r="F1475">
        <v>4239.4690000000001</v>
      </c>
      <c r="G1475">
        <v>101.452</v>
      </c>
      <c r="H1475">
        <f t="shared" si="480"/>
        <v>1.3133019724875923</v>
      </c>
      <c r="I1475">
        <f t="shared" si="481"/>
        <v>21.132318642645672</v>
      </c>
      <c r="J1475">
        <f>(I1475-IF(I1468&gt;0,I1468,0))</f>
        <v>21.132318642645672</v>
      </c>
      <c r="K1475">
        <f>J1475/R1461*1.1</f>
        <v>21.672152253319261</v>
      </c>
      <c r="Q1475" t="s">
        <v>170</v>
      </c>
      <c r="R1475">
        <v>1.0873999999999999</v>
      </c>
    </row>
    <row r="1476" spans="1:18" x14ac:dyDescent="0.4">
      <c r="A1476">
        <v>16</v>
      </c>
      <c r="B1476" t="s">
        <v>29</v>
      </c>
      <c r="D1476">
        <v>11.16</v>
      </c>
      <c r="E1476">
        <v>5354.1710000000003</v>
      </c>
      <c r="F1476">
        <v>4423.0330000000004</v>
      </c>
      <c r="G1476">
        <v>47948</v>
      </c>
      <c r="H1476">
        <f t="shared" si="480"/>
        <v>1.210520247079323</v>
      </c>
      <c r="I1476">
        <f t="shared" si="481"/>
        <v>19.436793555465979</v>
      </c>
      <c r="J1476">
        <f>(I1476-IF(I1468&gt;0,I1468,0))</f>
        <v>19.436793555465979</v>
      </c>
      <c r="K1476" s="30">
        <f>J1476/R1462*1.1</f>
        <v>18.536910795051654</v>
      </c>
      <c r="Q1476" t="s">
        <v>169</v>
      </c>
      <c r="R1476">
        <v>1.0898000000000001</v>
      </c>
    </row>
    <row r="1477" spans="1:18" x14ac:dyDescent="0.4">
      <c r="A1477">
        <v>17</v>
      </c>
      <c r="B1477" t="s">
        <v>22</v>
      </c>
      <c r="L1477" s="23" t="s">
        <v>227</v>
      </c>
      <c r="M1477" s="23" t="s">
        <v>228</v>
      </c>
      <c r="N1477" s="9" t="s">
        <v>231</v>
      </c>
      <c r="Q1477" t="s">
        <v>168</v>
      </c>
      <c r="R1477">
        <v>1.0536000000000001</v>
      </c>
    </row>
    <row r="1478" spans="1:18" x14ac:dyDescent="0.4">
      <c r="A1478">
        <v>18</v>
      </c>
      <c r="B1478" t="s">
        <v>182</v>
      </c>
      <c r="D1478">
        <v>10.89</v>
      </c>
      <c r="E1478">
        <v>5.1079999999999997</v>
      </c>
      <c r="F1478">
        <v>5588.7920000000004</v>
      </c>
      <c r="G1478">
        <v>50</v>
      </c>
      <c r="H1478">
        <f>E1478/F1478</f>
        <v>9.1397210703135837E-4</v>
      </c>
      <c r="I1478">
        <f>((H1478-$J$1460)/$I$1460)</f>
        <v>-0.51731576385949751</v>
      </c>
      <c r="J1478">
        <f>(I1478-IF(I1468&gt;0,I1468,0))</f>
        <v>-0.51731576385949751</v>
      </c>
      <c r="K1478">
        <f t="shared" ref="K1478:K1483" si="482">J1478/R1463*1.1</f>
        <v>-0.55424889475547623</v>
      </c>
      <c r="L1478">
        <f>AVERAGE(K1478:K1480)</f>
        <v>-0.53941434342596617</v>
      </c>
      <c r="M1478">
        <f>STDEV(K1479:K1480)</f>
        <v>3.0983794156067113E-2</v>
      </c>
      <c r="N1478" t="str">
        <f>_xlfn.CONCAT(ROUND(L1478,1)," ± ",ROUND(M1478,1))</f>
        <v>-0.5 ± 0</v>
      </c>
      <c r="Q1478" t="s">
        <v>167</v>
      </c>
      <c r="R1478" s="10">
        <v>1.1217999999999999</v>
      </c>
    </row>
    <row r="1479" spans="1:18" x14ac:dyDescent="0.4">
      <c r="A1479">
        <v>19</v>
      </c>
      <c r="B1479" t="s">
        <v>181</v>
      </c>
      <c r="F1479">
        <v>6612.5429999999997</v>
      </c>
      <c r="H1479">
        <f t="shared" ref="H1479:H1483" si="483">E1479/F1479</f>
        <v>0</v>
      </c>
      <c r="I1479">
        <f t="shared" ref="I1479:I1483" si="484">((H1479-$J$1460)/$I$1460)</f>
        <v>-0.5323929833778368</v>
      </c>
      <c r="J1479">
        <f>(I1479-IF(I1468&gt;0,I1468,0))</f>
        <v>-0.5323929833778368</v>
      </c>
      <c r="K1479">
        <f t="shared" si="482"/>
        <v>-0.51008821680656791</v>
      </c>
      <c r="Q1479" t="s">
        <v>166</v>
      </c>
      <c r="R1479">
        <v>1.198</v>
      </c>
    </row>
    <row r="1480" spans="1:18" x14ac:dyDescent="0.4">
      <c r="A1480">
        <v>20</v>
      </c>
      <c r="B1480" t="s">
        <v>180</v>
      </c>
      <c r="D1480">
        <v>11.13</v>
      </c>
      <c r="E1480">
        <v>3.4630000000000001</v>
      </c>
      <c r="F1480">
        <v>6643.125</v>
      </c>
      <c r="G1480">
        <v>34</v>
      </c>
      <c r="H1480">
        <f t="shared" si="483"/>
        <v>5.2129080816633734E-4</v>
      </c>
      <c r="I1480">
        <f t="shared" si="484"/>
        <v>-0.52379357877111965</v>
      </c>
      <c r="J1480">
        <f>(I1480-IF(I1468&gt;0,I1468,0))</f>
        <v>-0.52379357877111965</v>
      </c>
      <c r="K1480">
        <f t="shared" si="482"/>
        <v>-0.55390591871585426</v>
      </c>
      <c r="L1480" s="23" t="s">
        <v>227</v>
      </c>
      <c r="M1480" s="23" t="s">
        <v>228</v>
      </c>
      <c r="N1480" s="9" t="s">
        <v>231</v>
      </c>
      <c r="Q1480" t="s">
        <v>165</v>
      </c>
      <c r="R1480">
        <v>1.1537999999999999</v>
      </c>
    </row>
    <row r="1481" spans="1:18" x14ac:dyDescent="0.4">
      <c r="A1481">
        <v>21</v>
      </c>
      <c r="B1481" t="s">
        <v>179</v>
      </c>
      <c r="F1481">
        <v>7255.1469999999999</v>
      </c>
      <c r="H1481">
        <f t="shared" si="483"/>
        <v>0</v>
      </c>
      <c r="I1481">
        <f t="shared" si="484"/>
        <v>-0.5323929833778368</v>
      </c>
      <c r="J1481">
        <f>(I1481-IF(I1468&gt;0,I1468,0))</f>
        <v>-0.5323929833778368</v>
      </c>
      <c r="K1481">
        <f t="shared" si="482"/>
        <v>-0.51963822689939709</v>
      </c>
      <c r="L1481">
        <f>AVERAGE(K1481:K1483)</f>
        <v>-0.5149169590048136</v>
      </c>
      <c r="M1481">
        <f>STDEV(K1481:K1483)</f>
        <v>1.3138477599160392E-2</v>
      </c>
      <c r="N1481" t="str">
        <f>_xlfn.CONCAT(ROUND(L1481,1)," ± ",ROUND(M1481,1))</f>
        <v>-0.5 ± 0</v>
      </c>
      <c r="Q1481" t="s">
        <v>164</v>
      </c>
      <c r="R1481">
        <v>1.1183000000000001</v>
      </c>
    </row>
    <row r="1482" spans="1:18" x14ac:dyDescent="0.4">
      <c r="A1482">
        <v>22</v>
      </c>
      <c r="B1482" t="s">
        <v>178</v>
      </c>
      <c r="F1482">
        <v>5489.1670000000004</v>
      </c>
      <c r="H1482">
        <f t="shared" si="483"/>
        <v>0</v>
      </c>
      <c r="I1482">
        <f t="shared" si="484"/>
        <v>-0.5323929833778368</v>
      </c>
      <c r="J1482">
        <f>(I1482-IF(I1468&gt;0,I1468,0))</f>
        <v>-0.5323929833778368</v>
      </c>
      <c r="K1482">
        <f t="shared" si="482"/>
        <v>-0.52504238991897123</v>
      </c>
      <c r="Q1482" t="s">
        <v>163</v>
      </c>
      <c r="R1482">
        <v>1.1448</v>
      </c>
    </row>
    <row r="1483" spans="1:18" x14ac:dyDescent="0.4">
      <c r="A1483">
        <v>23</v>
      </c>
      <c r="B1483" t="s">
        <v>177</v>
      </c>
      <c r="F1483">
        <v>5628.6379999999999</v>
      </c>
      <c r="H1483">
        <f t="shared" si="483"/>
        <v>0</v>
      </c>
      <c r="I1483">
        <f t="shared" si="484"/>
        <v>-0.5323929833778368</v>
      </c>
      <c r="J1483">
        <f>(I1483-IF(I1468&gt;0,I1468,0))</f>
        <v>-0.5323929833778368</v>
      </c>
      <c r="K1483">
        <f t="shared" si="482"/>
        <v>-0.50007026019607248</v>
      </c>
      <c r="L1483" s="23"/>
      <c r="M1483" s="23"/>
      <c r="N1483" s="9"/>
      <c r="Q1483" t="s">
        <v>162</v>
      </c>
      <c r="R1483">
        <v>1.0492999999999999</v>
      </c>
    </row>
    <row r="1484" spans="1:18" x14ac:dyDescent="0.4">
      <c r="A1484">
        <v>24</v>
      </c>
      <c r="B1484" t="s">
        <v>22</v>
      </c>
      <c r="L1484" s="23" t="s">
        <v>227</v>
      </c>
      <c r="M1484" s="23" t="s">
        <v>228</v>
      </c>
      <c r="N1484" s="9" t="s">
        <v>231</v>
      </c>
      <c r="Q1484" t="s">
        <v>161</v>
      </c>
      <c r="R1484">
        <v>1.0704</v>
      </c>
    </row>
    <row r="1485" spans="1:18" x14ac:dyDescent="0.4">
      <c r="A1485">
        <v>25</v>
      </c>
      <c r="B1485" t="s">
        <v>176</v>
      </c>
      <c r="F1485">
        <v>6112.31</v>
      </c>
      <c r="H1485">
        <f>E1485/F1485</f>
        <v>0</v>
      </c>
      <c r="I1485">
        <f>((H1485-$J$1460)/$I$1460)</f>
        <v>-0.5323929833778368</v>
      </c>
      <c r="J1485">
        <f>(I1485-IF(I1468&gt;0,I1468,0))</f>
        <v>-0.5323929833778368</v>
      </c>
      <c r="K1485">
        <f t="shared" ref="K1485:K1490" si="485">J1485/R1469*1.1</f>
        <v>-0.53570461188768803</v>
      </c>
      <c r="L1485">
        <f>AVERAGE(K1485:K1487)</f>
        <v>-0.53427234802978485</v>
      </c>
      <c r="M1485">
        <f>STDEV(K1486:K1487)</f>
        <v>3.4380597649805993E-2</v>
      </c>
      <c r="N1485" t="str">
        <f>_xlfn.CONCAT(ROUND(L1485,1)," ± ",ROUND(M1485,1))</f>
        <v>-0.5 ± 0</v>
      </c>
      <c r="Q1485" t="s">
        <v>160</v>
      </c>
      <c r="R1485">
        <v>1.1589</v>
      </c>
    </row>
    <row r="1486" spans="1:18" x14ac:dyDescent="0.4">
      <c r="A1486">
        <v>26</v>
      </c>
      <c r="B1486" t="s">
        <v>175</v>
      </c>
      <c r="F1486">
        <v>5729.232</v>
      </c>
      <c r="H1486">
        <f t="shared" ref="H1486:H1490" si="486">E1486/F1486</f>
        <v>0</v>
      </c>
      <c r="I1486">
        <f t="shared" ref="I1486:I1490" si="487">((H1486-$J$1460)/$I$1460)</f>
        <v>-0.5323929833778368</v>
      </c>
      <c r="J1486">
        <f>(I1486-IF(I1468&gt;0,I1468,0))</f>
        <v>-0.5323929833778368</v>
      </c>
      <c r="K1486">
        <f t="shared" si="485"/>
        <v>-0.50924546236140922</v>
      </c>
      <c r="Q1486" t="s">
        <v>159</v>
      </c>
      <c r="R1486">
        <v>1.0206</v>
      </c>
    </row>
    <row r="1487" spans="1:18" x14ac:dyDescent="0.4">
      <c r="A1487">
        <v>27</v>
      </c>
      <c r="B1487" t="s">
        <v>174</v>
      </c>
      <c r="D1487">
        <v>11.05</v>
      </c>
      <c r="E1487">
        <v>0.30599999999999999</v>
      </c>
      <c r="F1487">
        <v>6337.7759999999998</v>
      </c>
      <c r="G1487">
        <v>3</v>
      </c>
      <c r="H1487">
        <f t="shared" si="486"/>
        <v>4.8281920976695928E-5</v>
      </c>
      <c r="I1487">
        <f t="shared" si="487"/>
        <v>-0.53159650707868888</v>
      </c>
      <c r="J1487">
        <f>(I1487-IF(I1468&gt;0,I1468,0))</f>
        <v>-0.53159650707868888</v>
      </c>
      <c r="K1487">
        <f t="shared" si="485"/>
        <v>-0.55786696984025741</v>
      </c>
      <c r="L1487" s="23" t="s">
        <v>227</v>
      </c>
      <c r="M1487" s="23" t="s">
        <v>228</v>
      </c>
      <c r="N1487" s="9" t="s">
        <v>231</v>
      </c>
      <c r="Q1487" t="s">
        <v>158</v>
      </c>
      <c r="R1487">
        <v>1.1289</v>
      </c>
    </row>
    <row r="1488" spans="1:18" x14ac:dyDescent="0.4">
      <c r="A1488">
        <v>28</v>
      </c>
      <c r="B1488" t="s">
        <v>173</v>
      </c>
      <c r="F1488">
        <v>5644.241</v>
      </c>
      <c r="H1488">
        <f t="shared" si="486"/>
        <v>0</v>
      </c>
      <c r="I1488">
        <f t="shared" si="487"/>
        <v>-0.5323929833778368</v>
      </c>
      <c r="J1488">
        <f>(I1488-IF(I1468&gt;0,I1468,0))</f>
        <v>-0.5323929833778368</v>
      </c>
      <c r="K1488">
        <f t="shared" si="485"/>
        <v>-0.52979218537689576</v>
      </c>
      <c r="L1488">
        <f>AVERAGE(K1488:K1490)</f>
        <v>-0.53816829166496538</v>
      </c>
      <c r="M1488">
        <f>STDEV(K1488:K1490)</f>
        <v>1.8815538249543719E-2</v>
      </c>
      <c r="N1488" t="str">
        <f>_xlfn.CONCAT(ROUND(L1488,1)," ± ",ROUND(M1488,1))</f>
        <v>-0.5 ± 0</v>
      </c>
      <c r="Q1488" t="s">
        <v>157</v>
      </c>
      <c r="R1488">
        <v>1.1950000000000001</v>
      </c>
    </row>
    <row r="1489" spans="1:18" x14ac:dyDescent="0.4">
      <c r="A1489">
        <v>29</v>
      </c>
      <c r="B1489" t="s">
        <v>172</v>
      </c>
      <c r="F1489">
        <v>5568.6369999999997</v>
      </c>
      <c r="H1489">
        <f t="shared" si="486"/>
        <v>0</v>
      </c>
      <c r="I1489">
        <f t="shared" si="487"/>
        <v>-0.5323929833778368</v>
      </c>
      <c r="J1489">
        <f>(I1489-IF(I1468&gt;0,I1468,0))</f>
        <v>-0.5323929833778368</v>
      </c>
      <c r="K1489">
        <f t="shared" si="485"/>
        <v>-0.55971736759592905</v>
      </c>
      <c r="Q1489" t="s">
        <v>156</v>
      </c>
      <c r="R1489">
        <v>1.1716</v>
      </c>
    </row>
    <row r="1490" spans="1:18" x14ac:dyDescent="0.4">
      <c r="A1490">
        <v>30</v>
      </c>
      <c r="B1490" t="s">
        <v>171</v>
      </c>
      <c r="F1490">
        <v>5454.1509999999998</v>
      </c>
      <c r="H1490">
        <f t="shared" si="486"/>
        <v>0</v>
      </c>
      <c r="I1490">
        <f t="shared" si="487"/>
        <v>-0.5323929833778368</v>
      </c>
      <c r="J1490">
        <f>(I1490-IF(I1468&gt;0,I1468,0))</f>
        <v>-0.5323929833778368</v>
      </c>
      <c r="K1490">
        <f t="shared" si="485"/>
        <v>-0.52499532202207133</v>
      </c>
      <c r="L1490" s="23"/>
      <c r="M1490" s="23"/>
      <c r="N1490" s="9"/>
    </row>
    <row r="1491" spans="1:18" x14ac:dyDescent="0.4">
      <c r="A1491">
        <v>31</v>
      </c>
      <c r="B1491" t="s">
        <v>22</v>
      </c>
      <c r="L1491" s="23" t="s">
        <v>227</v>
      </c>
      <c r="M1491" s="23" t="s">
        <v>228</v>
      </c>
      <c r="N1491" s="9" t="s">
        <v>231</v>
      </c>
    </row>
    <row r="1492" spans="1:18" x14ac:dyDescent="0.4">
      <c r="A1492">
        <v>32</v>
      </c>
      <c r="B1492" t="s">
        <v>170</v>
      </c>
      <c r="D1492">
        <v>10.79</v>
      </c>
      <c r="E1492">
        <v>4.0919999999999996</v>
      </c>
      <c r="F1492">
        <v>5057.8869999999997</v>
      </c>
      <c r="G1492">
        <v>44</v>
      </c>
      <c r="H1492">
        <f>E1492/F1492</f>
        <v>8.0903349560794847E-4</v>
      </c>
      <c r="I1492">
        <f>((H1492-$J$1460)/$I$1460)</f>
        <v>-0.51904686973046266</v>
      </c>
      <c r="J1492">
        <f>(I1492-IF(I1468&gt;0,I1468,0))</f>
        <v>-0.51904686973046266</v>
      </c>
      <c r="K1492">
        <f>J1492/R1475*1.1</f>
        <v>-0.52506120719469285</v>
      </c>
      <c r="L1492">
        <f>AVERAGE(K1492:K1494)</f>
        <v>-0.53942547547816744</v>
      </c>
      <c r="M1492">
        <f>STDEV(K1493:K1494)</f>
        <v>1.3055575344085579E-2</v>
      </c>
      <c r="N1492" t="str">
        <f>_xlfn.CONCAT(ROUND(L1492,1)," ± ",ROUND(M1492,1))</f>
        <v>-0.5 ± 0</v>
      </c>
    </row>
    <row r="1493" spans="1:18" x14ac:dyDescent="0.4">
      <c r="A1493">
        <v>33</v>
      </c>
      <c r="B1493" t="s">
        <v>169</v>
      </c>
      <c r="F1493">
        <v>4520.08</v>
      </c>
      <c r="H1493">
        <f t="shared" ref="H1493:H1497" si="488">E1493/F1493</f>
        <v>0</v>
      </c>
      <c r="I1493">
        <f t="shared" ref="I1493:I1497" si="489">((H1493-$J$1460)/$I$1460)</f>
        <v>-0.5323929833778368</v>
      </c>
      <c r="J1493">
        <f>(I1493-IF(I1468&gt;0,I1468,0))</f>
        <v>-0.5323929833778368</v>
      </c>
      <c r="K1493">
        <f>J1493/R1476*1.1</f>
        <v>-0.53737592376180998</v>
      </c>
    </row>
    <row r="1494" spans="1:18" x14ac:dyDescent="0.4">
      <c r="A1494">
        <v>34</v>
      </c>
      <c r="B1494" t="s">
        <v>168</v>
      </c>
      <c r="F1494">
        <v>6122.7340000000004</v>
      </c>
      <c r="H1494">
        <f t="shared" si="488"/>
        <v>0</v>
      </c>
      <c r="I1494">
        <f t="shared" si="489"/>
        <v>-0.5323929833778368</v>
      </c>
      <c r="J1494">
        <f>(I1494-IF(I1468&gt;0,I1468,0))</f>
        <v>-0.5323929833778368</v>
      </c>
      <c r="K1494">
        <f>J1494/R1477*1.1</f>
        <v>-0.5558392954779996</v>
      </c>
      <c r="L1494" s="23" t="s">
        <v>227</v>
      </c>
      <c r="M1494" s="23" t="s">
        <v>228</v>
      </c>
      <c r="N1494" s="9" t="s">
        <v>231</v>
      </c>
    </row>
    <row r="1495" spans="1:18" x14ac:dyDescent="0.4">
      <c r="A1495">
        <v>35</v>
      </c>
      <c r="B1495" t="s">
        <v>167</v>
      </c>
      <c r="D1495">
        <v>11.13</v>
      </c>
      <c r="E1495">
        <v>0.61099999999999999</v>
      </c>
      <c r="F1495">
        <v>5685.4449999999997</v>
      </c>
      <c r="G1495">
        <v>6</v>
      </c>
      <c r="H1495">
        <f t="shared" si="488"/>
        <v>1.0746740140833304E-4</v>
      </c>
      <c r="I1495">
        <f t="shared" si="489"/>
        <v>-0.53062016165862502</v>
      </c>
      <c r="J1495">
        <f>(I1495-IF(I1468&gt;0,I1468,0))</f>
        <v>-0.53062016165862502</v>
      </c>
      <c r="K1495">
        <f t="shared" ref="K1495:K1497" si="490">J1495/R1478*1.1</f>
        <v>-0.5203085913928398</v>
      </c>
      <c r="L1495">
        <f>AVERAGE(K1495:K1497)</f>
        <v>-0.49587552452135003</v>
      </c>
      <c r="M1495">
        <f>STDEV(K1495:K1497)</f>
        <v>3.0872969275661487E-2</v>
      </c>
      <c r="N1495" t="str">
        <f>_xlfn.CONCAT(ROUND(L1495,1)," ± ",ROUND(M1495,1))</f>
        <v>-0.5 ± 0</v>
      </c>
    </row>
    <row r="1496" spans="1:18" x14ac:dyDescent="0.4">
      <c r="A1496">
        <v>36</v>
      </c>
      <c r="B1496" t="s">
        <v>166</v>
      </c>
      <c r="D1496">
        <v>11.09</v>
      </c>
      <c r="E1496">
        <v>12.352</v>
      </c>
      <c r="F1496">
        <v>6763.1220000000003</v>
      </c>
      <c r="G1496">
        <v>3.351</v>
      </c>
      <c r="H1496">
        <f t="shared" si="488"/>
        <v>1.8263754520471463E-3</v>
      </c>
      <c r="I1496">
        <f t="shared" si="489"/>
        <v>-0.50226442321546816</v>
      </c>
      <c r="J1496">
        <f>(I1496-IF(I1468&gt;0,I1468,0))</f>
        <v>-0.50226442321546816</v>
      </c>
      <c r="K1496">
        <f t="shared" si="490"/>
        <v>-0.46117768408765863</v>
      </c>
    </row>
    <row r="1497" spans="1:18" x14ac:dyDescent="0.4">
      <c r="A1497">
        <v>37</v>
      </c>
      <c r="B1497" t="s">
        <v>165</v>
      </c>
      <c r="D1497">
        <v>10.45</v>
      </c>
      <c r="E1497">
        <v>0.48099999999999998</v>
      </c>
      <c r="F1497">
        <v>5297.5219999999999</v>
      </c>
      <c r="G1497">
        <v>5</v>
      </c>
      <c r="H1497">
        <f t="shared" si="488"/>
        <v>9.0797168940497081E-5</v>
      </c>
      <c r="I1497">
        <f t="shared" si="489"/>
        <v>-0.53089515993527447</v>
      </c>
      <c r="J1497">
        <f>(I1497-IF(I1468&gt;0,I1468,0))</f>
        <v>-0.53089515993527447</v>
      </c>
      <c r="K1497">
        <f t="shared" si="490"/>
        <v>-0.50614029808355177</v>
      </c>
      <c r="L1497" s="23"/>
      <c r="M1497" s="23"/>
      <c r="N1497" s="9"/>
    </row>
    <row r="1498" spans="1:18" x14ac:dyDescent="0.4">
      <c r="A1498">
        <v>38</v>
      </c>
      <c r="B1498" t="s">
        <v>22</v>
      </c>
      <c r="D1498">
        <v>10.95</v>
      </c>
      <c r="E1498">
        <v>20.207000000000001</v>
      </c>
      <c r="G1498">
        <v>3.641</v>
      </c>
      <c r="L1498" s="23" t="s">
        <v>227</v>
      </c>
      <c r="M1498" s="23" t="s">
        <v>228</v>
      </c>
      <c r="N1498" s="9" t="s">
        <v>231</v>
      </c>
    </row>
    <row r="1499" spans="1:18" x14ac:dyDescent="0.4">
      <c r="A1499">
        <v>39</v>
      </c>
      <c r="B1499" t="s">
        <v>164</v>
      </c>
      <c r="F1499">
        <v>4745.2809999999999</v>
      </c>
      <c r="H1499">
        <f>E1499/F1499</f>
        <v>0</v>
      </c>
      <c r="I1499">
        <f>((H1499-$J$1460)/$I$1460)</f>
        <v>-0.5323929833778368</v>
      </c>
      <c r="J1499">
        <f>(I1499-IF(I1468&gt;0,I1468,0))</f>
        <v>-0.5323929833778368</v>
      </c>
      <c r="K1499">
        <f>J1499/R1481*1.1</f>
        <v>-0.52368083851884151</v>
      </c>
      <c r="L1499">
        <f>AVERAGE(K1499:K1501)</f>
        <v>-0.53111884789428021</v>
      </c>
      <c r="M1499">
        <f>STDEV(K1500:K1501)</f>
        <v>3.2921839126581608E-2</v>
      </c>
      <c r="N1499" t="str">
        <f>_xlfn.CONCAT(ROUND(L1499,1)," ± ",ROUND(M1499,1))</f>
        <v>-0.5 ± 0</v>
      </c>
    </row>
    <row r="1500" spans="1:18" x14ac:dyDescent="0.4">
      <c r="A1500">
        <v>40</v>
      </c>
      <c r="B1500" t="s">
        <v>163</v>
      </c>
      <c r="F1500">
        <v>6101.5829999999996</v>
      </c>
      <c r="H1500">
        <f t="shared" ref="H1500:H1504" si="491">E1500/F1500</f>
        <v>0</v>
      </c>
      <c r="I1500">
        <f t="shared" ref="I1500:I1508" si="492">((H1500-$J$1460)/$I$1460)</f>
        <v>-0.5323929833778368</v>
      </c>
      <c r="J1500">
        <f>(I1500-IF(I1468&gt;0,I1468,0))</f>
        <v>-0.5323929833778368</v>
      </c>
      <c r="K1500">
        <f t="shared" ref="K1500:K1504" si="493">J1500/R1482*1.1</f>
        <v>-0.51155859688646099</v>
      </c>
    </row>
    <row r="1501" spans="1:18" x14ac:dyDescent="0.4">
      <c r="A1501">
        <v>41</v>
      </c>
      <c r="B1501" t="s">
        <v>162</v>
      </c>
      <c r="F1501">
        <v>6510.5379999999996</v>
      </c>
      <c r="H1501">
        <f t="shared" si="491"/>
        <v>0</v>
      </c>
      <c r="I1501">
        <f t="shared" si="492"/>
        <v>-0.5323929833778368</v>
      </c>
      <c r="J1501">
        <f>(I1501-IF(I1468&gt;0,I1468,0))</f>
        <v>-0.5323929833778368</v>
      </c>
      <c r="K1501">
        <f t="shared" si="493"/>
        <v>-0.55811710827753791</v>
      </c>
      <c r="L1501" s="23" t="s">
        <v>227</v>
      </c>
      <c r="M1501" s="23" t="s">
        <v>228</v>
      </c>
      <c r="N1501" s="9" t="s">
        <v>231</v>
      </c>
    </row>
    <row r="1502" spans="1:18" x14ac:dyDescent="0.4">
      <c r="A1502">
        <v>42</v>
      </c>
      <c r="B1502" t="s">
        <v>161</v>
      </c>
      <c r="D1502">
        <v>11.68</v>
      </c>
      <c r="E1502">
        <v>7.6529999999999996</v>
      </c>
      <c r="F1502">
        <v>5583.2240000000002</v>
      </c>
      <c r="G1502">
        <v>75</v>
      </c>
      <c r="H1502">
        <f t="shared" si="491"/>
        <v>1.3707134085968965E-3</v>
      </c>
      <c r="I1502">
        <f t="shared" si="492"/>
        <v>-0.50978119161837832</v>
      </c>
      <c r="J1502">
        <f>(I1502-IF(I1468&gt;0,I1468,0))</f>
        <v>-0.50978119161837832</v>
      </c>
      <c r="K1502">
        <f t="shared" si="493"/>
        <v>-0.52387827987688351</v>
      </c>
      <c r="L1502">
        <f>AVERAGE(K1502:K1504)</f>
        <v>-0.53391233204718969</v>
      </c>
      <c r="M1502">
        <f>STDEV(K1502:K1504)</f>
        <v>3.4700412497825829E-2</v>
      </c>
      <c r="N1502" t="str">
        <f>_xlfn.CONCAT(ROUND(L1502,1)," ± ",ROUND(M1502,1))</f>
        <v>-0.5 ± 0</v>
      </c>
    </row>
    <row r="1503" spans="1:18" x14ac:dyDescent="0.4">
      <c r="A1503">
        <v>43</v>
      </c>
      <c r="B1503" t="s">
        <v>160</v>
      </c>
      <c r="F1503">
        <v>5903.1660000000002</v>
      </c>
      <c r="H1503">
        <f t="shared" si="491"/>
        <v>0</v>
      </c>
      <c r="I1503">
        <f t="shared" si="492"/>
        <v>-0.5323929833778368</v>
      </c>
      <c r="J1503">
        <f>(I1503-IF(I1468&gt;0,I1468,0))</f>
        <v>-0.5323929833778368</v>
      </c>
      <c r="K1503">
        <f t="shared" si="493"/>
        <v>-0.50533461188680695</v>
      </c>
    </row>
    <row r="1504" spans="1:18" x14ac:dyDescent="0.4">
      <c r="A1504">
        <v>44</v>
      </c>
      <c r="B1504" t="s">
        <v>159</v>
      </c>
      <c r="D1504">
        <v>11.7</v>
      </c>
      <c r="E1504">
        <v>0.41799999999999998</v>
      </c>
      <c r="F1504">
        <v>5771.6790000000001</v>
      </c>
      <c r="G1504">
        <v>4</v>
      </c>
      <c r="H1504">
        <f t="shared" si="491"/>
        <v>7.2422600078763907E-5</v>
      </c>
      <c r="I1504">
        <f t="shared" si="492"/>
        <v>-0.53119827357096627</v>
      </c>
      <c r="J1504">
        <f>(I1504-IF(I1468&gt;0,I1468,0))</f>
        <v>-0.53119827357096627</v>
      </c>
      <c r="K1504">
        <f t="shared" si="493"/>
        <v>-0.57252410437787871</v>
      </c>
      <c r="L1504" s="23"/>
      <c r="M1504" s="23"/>
      <c r="N1504" s="9"/>
    </row>
    <row r="1505" spans="1:18" x14ac:dyDescent="0.4">
      <c r="A1505">
        <v>45</v>
      </c>
      <c r="B1505" t="s">
        <v>22</v>
      </c>
      <c r="D1505">
        <v>11.23</v>
      </c>
      <c r="E1505">
        <v>88.198999999999998</v>
      </c>
      <c r="G1505">
        <v>4.32</v>
      </c>
      <c r="L1505" s="23" t="s">
        <v>227</v>
      </c>
      <c r="M1505" s="23" t="s">
        <v>228</v>
      </c>
      <c r="N1505" s="9" t="s">
        <v>231</v>
      </c>
    </row>
    <row r="1506" spans="1:18" x14ac:dyDescent="0.4">
      <c r="A1506">
        <v>46</v>
      </c>
      <c r="B1506" t="s">
        <v>158</v>
      </c>
      <c r="D1506">
        <v>11.22</v>
      </c>
      <c r="E1506">
        <v>33.219000000000001</v>
      </c>
      <c r="F1506">
        <v>5487.9780000000001</v>
      </c>
      <c r="G1506">
        <v>1.891</v>
      </c>
      <c r="H1506">
        <f t="shared" ref="H1506:H1508" si="494">E1506/F1506</f>
        <v>6.0530490464794137E-3</v>
      </c>
      <c r="I1506">
        <f t="shared" si="492"/>
        <v>-0.4325396634275448</v>
      </c>
      <c r="J1506">
        <f>(I1506-IF(I1468&gt;0,I1468,0))</f>
        <v>-0.4325396634275448</v>
      </c>
      <c r="K1506">
        <f>J1506/R1487*1.1</f>
        <v>-0.42146658673956888</v>
      </c>
      <c r="L1506">
        <f>AVERAGE(K1506:K1508)</f>
        <v>-0.43643937933969051</v>
      </c>
      <c r="M1506">
        <f>STDEV(K1507:K1508)</f>
        <v>7.0175495096868115E-2</v>
      </c>
      <c r="N1506" t="str">
        <f>_xlfn.CONCAT(ROUND(L1506,1)," ± ",ROUND(M1506,1))</f>
        <v>-0.4 ± 0.1</v>
      </c>
    </row>
    <row r="1507" spans="1:18" x14ac:dyDescent="0.4">
      <c r="A1507">
        <v>47</v>
      </c>
      <c r="B1507" t="s">
        <v>157</v>
      </c>
      <c r="D1507">
        <v>11.27</v>
      </c>
      <c r="E1507">
        <v>27.776</v>
      </c>
      <c r="F1507">
        <v>4404.3069999999998</v>
      </c>
      <c r="G1507">
        <v>265</v>
      </c>
      <c r="H1507">
        <f t="shared" si="494"/>
        <v>6.3065540163299242E-3</v>
      </c>
      <c r="I1507">
        <f t="shared" si="492"/>
        <v>-0.42835775234949158</v>
      </c>
      <c r="J1507">
        <f>(I1507-IF(I1468&gt;0,I1468,0))</f>
        <v>-0.42835775234949158</v>
      </c>
      <c r="K1507">
        <f t="shared" ref="K1507:K1508" si="495">J1507/R1488*1.1</f>
        <v>-0.3943042071836324</v>
      </c>
    </row>
    <row r="1508" spans="1:18" x14ac:dyDescent="0.4">
      <c r="A1508">
        <v>48</v>
      </c>
      <c r="B1508" t="s">
        <v>156</v>
      </c>
      <c r="D1508">
        <v>11.04</v>
      </c>
      <c r="E1508">
        <v>2.2650000000000001</v>
      </c>
      <c r="F1508">
        <v>5559.9989999999998</v>
      </c>
      <c r="G1508">
        <v>18</v>
      </c>
      <c r="H1508">
        <f t="shared" si="494"/>
        <v>4.0737417398816085E-4</v>
      </c>
      <c r="I1508">
        <f t="shared" si="492"/>
        <v>-0.52567278940247408</v>
      </c>
      <c r="J1508">
        <f>(I1508-IF(I1468&gt;0,I1468,0))</f>
        <v>-0.52567278940247408</v>
      </c>
      <c r="K1508">
        <f t="shared" si="495"/>
        <v>-0.4935473440958702</v>
      </c>
      <c r="L1508" s="23"/>
      <c r="M1508" s="23"/>
      <c r="N1508" s="9"/>
    </row>
    <row r="1510" spans="1:18" x14ac:dyDescent="0.4">
      <c r="A1510" t="s">
        <v>98</v>
      </c>
    </row>
    <row r="1511" spans="1:18" x14ac:dyDescent="0.4">
      <c r="I1511" t="s">
        <v>216</v>
      </c>
      <c r="Q1511" t="s">
        <v>191</v>
      </c>
      <c r="R1511" t="s">
        <v>192</v>
      </c>
    </row>
    <row r="1512" spans="1:18" x14ac:dyDescent="0.4">
      <c r="B1512" t="s">
        <v>3</v>
      </c>
      <c r="C1512" t="s">
        <v>4</v>
      </c>
      <c r="D1512" t="s">
        <v>5</v>
      </c>
      <c r="E1512" t="s">
        <v>6</v>
      </c>
      <c r="F1512" t="s">
        <v>7</v>
      </c>
      <c r="G1512" t="s">
        <v>8</v>
      </c>
      <c r="H1512" t="s">
        <v>217</v>
      </c>
      <c r="I1512" t="e" cm="1">
        <f t="array" ref="I1512">LINEST(H1516:H1520,C1516:C1520,1,1)</f>
        <v>#VALUE!</v>
      </c>
      <c r="L1512" s="20" t="s">
        <v>218</v>
      </c>
      <c r="Q1512" t="s">
        <v>27</v>
      </c>
      <c r="R1512">
        <v>1.0846</v>
      </c>
    </row>
    <row r="1513" spans="1:18" x14ac:dyDescent="0.4">
      <c r="A1513">
        <v>1</v>
      </c>
      <c r="B1513" t="s">
        <v>12</v>
      </c>
      <c r="C1513">
        <v>0</v>
      </c>
      <c r="H1513" t="e">
        <f>E1513/F1513</f>
        <v>#DIV/0!</v>
      </c>
      <c r="K1513" t="s">
        <v>219</v>
      </c>
      <c r="L1513" s="21">
        <f>IF(G1516&gt;3,C1516,IF(G1517&gt;3,C1517,IF(G1518&gt;3,C1518,IF(G1519&gt;3,C1519,C1520))))</f>
        <v>10</v>
      </c>
      <c r="Q1513" t="s">
        <v>28</v>
      </c>
      <c r="R1513">
        <v>1.0726</v>
      </c>
    </row>
    <row r="1514" spans="1:18" x14ac:dyDescent="0.4">
      <c r="A1514">
        <v>2</v>
      </c>
      <c r="B1514" t="s">
        <v>14</v>
      </c>
      <c r="C1514" s="19">
        <v>0.2</v>
      </c>
      <c r="H1514" t="e">
        <f t="shared" ref="H1514:H1520" si="496">E1514/F1514</f>
        <v>#DIV/0!</v>
      </c>
      <c r="K1514" t="s">
        <v>220</v>
      </c>
      <c r="L1514" s="22">
        <f>IF(G1516&gt;10,C1516,IF(G1517&gt;10,C1517,IF(G1518&gt;10,C1518,IF(G1519&gt;10,C1519,C1520))))</f>
        <v>10</v>
      </c>
      <c r="Q1514" t="s">
        <v>29</v>
      </c>
      <c r="R1514">
        <v>1.1534</v>
      </c>
    </row>
    <row r="1515" spans="1:18" x14ac:dyDescent="0.4">
      <c r="A1515">
        <v>3</v>
      </c>
      <c r="B1515" t="s">
        <v>15</v>
      </c>
      <c r="C1515" s="19">
        <v>0.2</v>
      </c>
      <c r="H1515" t="e">
        <f t="shared" si="496"/>
        <v>#DIV/0!</v>
      </c>
      <c r="Q1515" t="s">
        <v>182</v>
      </c>
      <c r="R1515">
        <v>1.0266999999999999</v>
      </c>
    </row>
    <row r="1516" spans="1:18" x14ac:dyDescent="0.4">
      <c r="A1516">
        <v>4</v>
      </c>
      <c r="B1516" t="s">
        <v>17</v>
      </c>
      <c r="C1516" s="19">
        <v>4</v>
      </c>
      <c r="H1516" t="e">
        <f t="shared" si="496"/>
        <v>#DIV/0!</v>
      </c>
      <c r="Q1516" t="s">
        <v>181</v>
      </c>
      <c r="R1516">
        <v>1.1480999999999999</v>
      </c>
    </row>
    <row r="1517" spans="1:18" x14ac:dyDescent="0.4">
      <c r="A1517">
        <v>5</v>
      </c>
      <c r="B1517" t="s">
        <v>18</v>
      </c>
      <c r="C1517" s="19">
        <v>10</v>
      </c>
      <c r="D1517">
        <v>13.34</v>
      </c>
      <c r="E1517">
        <v>49.435000000000002</v>
      </c>
      <c r="G1517">
        <v>350</v>
      </c>
      <c r="H1517" t="e">
        <f t="shared" si="496"/>
        <v>#DIV/0!</v>
      </c>
      <c r="Q1517" t="s">
        <v>180</v>
      </c>
      <c r="R1517">
        <v>1.0402</v>
      </c>
    </row>
    <row r="1518" spans="1:18" x14ac:dyDescent="0.4">
      <c r="A1518">
        <v>6</v>
      </c>
      <c r="B1518" t="s">
        <v>19</v>
      </c>
      <c r="C1518" s="19">
        <v>50</v>
      </c>
      <c r="D1518">
        <v>14.4</v>
      </c>
      <c r="E1518">
        <v>6.3890000000000002</v>
      </c>
      <c r="G1518">
        <v>59</v>
      </c>
      <c r="H1518" t="e">
        <f t="shared" si="496"/>
        <v>#DIV/0!</v>
      </c>
      <c r="Q1518" t="s">
        <v>179</v>
      </c>
      <c r="R1518">
        <v>1.127</v>
      </c>
    </row>
    <row r="1519" spans="1:18" x14ac:dyDescent="0.4">
      <c r="A1519">
        <v>7</v>
      </c>
      <c r="B1519" t="s">
        <v>20</v>
      </c>
      <c r="C1519" s="19">
        <v>100</v>
      </c>
      <c r="D1519">
        <v>13.34</v>
      </c>
      <c r="E1519">
        <v>41.283999999999999</v>
      </c>
      <c r="G1519">
        <v>6.4050000000000002</v>
      </c>
      <c r="H1519" t="e">
        <f t="shared" si="496"/>
        <v>#DIV/0!</v>
      </c>
      <c r="I1519" s="23" t="s">
        <v>221</v>
      </c>
      <c r="J1519" s="23" t="s">
        <v>222</v>
      </c>
      <c r="K1519" s="9" t="s">
        <v>194</v>
      </c>
      <c r="O1519" s="24" t="s">
        <v>223</v>
      </c>
      <c r="Q1519" t="s">
        <v>178</v>
      </c>
      <c r="R1519">
        <v>1.1153999999999999</v>
      </c>
    </row>
    <row r="1520" spans="1:18" x14ac:dyDescent="0.4">
      <c r="A1520">
        <v>8</v>
      </c>
      <c r="B1520" t="s">
        <v>21</v>
      </c>
      <c r="C1520" s="19">
        <v>200</v>
      </c>
      <c r="D1520">
        <v>13.38</v>
      </c>
      <c r="E1520">
        <v>224.69200000000001</v>
      </c>
      <c r="G1520">
        <v>3.0569999999999999</v>
      </c>
      <c r="H1520" t="e">
        <f t="shared" si="496"/>
        <v>#DIV/0!</v>
      </c>
      <c r="I1520" t="e">
        <f>AVERAGE(I1523:I1525)</f>
        <v>#DIV/0!</v>
      </c>
      <c r="J1520">
        <v>44</v>
      </c>
      <c r="Q1520" t="s">
        <v>177</v>
      </c>
      <c r="R1520">
        <v>1.1711</v>
      </c>
    </row>
    <row r="1521" spans="1:18" x14ac:dyDescent="0.4">
      <c r="A1521">
        <v>9</v>
      </c>
      <c r="B1521" t="s">
        <v>22</v>
      </c>
      <c r="I1521" s="23" t="s">
        <v>224</v>
      </c>
      <c r="J1521" s="9" t="s">
        <v>225</v>
      </c>
      <c r="K1521" s="9" t="s">
        <v>226</v>
      </c>
      <c r="Q1521" t="s">
        <v>176</v>
      </c>
      <c r="R1521">
        <v>1.0931999999999999</v>
      </c>
    </row>
    <row r="1522" spans="1:18" x14ac:dyDescent="0.4">
      <c r="A1522">
        <v>10</v>
      </c>
      <c r="B1522" t="s">
        <v>22</v>
      </c>
      <c r="L1522" s="23" t="s">
        <v>227</v>
      </c>
      <c r="M1522" s="23" t="s">
        <v>228</v>
      </c>
      <c r="N1522" s="9" t="s">
        <v>231</v>
      </c>
      <c r="O1522" s="9"/>
      <c r="P1522" s="9"/>
      <c r="Q1522" t="s">
        <v>175</v>
      </c>
      <c r="R1522">
        <v>1.1499999999999999</v>
      </c>
    </row>
    <row r="1523" spans="1:18" x14ac:dyDescent="0.4">
      <c r="A1523">
        <v>11</v>
      </c>
      <c r="B1523" t="s">
        <v>24</v>
      </c>
      <c r="H1523" t="e">
        <f>E1523/F1523</f>
        <v>#DIV/0!</v>
      </c>
      <c r="I1523" t="e">
        <f>((H1523-$J$1460)/$I$1460)</f>
        <v>#DIV/0!</v>
      </c>
      <c r="J1523" t="e">
        <f>(I1523-IF(I1520&gt;0,I1520,0))</f>
        <v>#DIV/0!</v>
      </c>
      <c r="K1523" t="e">
        <f>J1523*1.1</f>
        <v>#DIV/0!</v>
      </c>
      <c r="L1523" t="e">
        <f>AVERAGE(K1523:K1525)</f>
        <v>#DIV/0!</v>
      </c>
      <c r="M1523" t="e">
        <f>STDEV(K1524:K1525)</f>
        <v>#DIV/0!</v>
      </c>
      <c r="N1523" t="e">
        <f>_xlfn.CONCAT(ROUND(L1523,1)," ± ",ROUND(M1523,1))</f>
        <v>#DIV/0!</v>
      </c>
      <c r="Q1523" t="s">
        <v>174</v>
      </c>
      <c r="R1523">
        <v>1.0482</v>
      </c>
    </row>
    <row r="1524" spans="1:18" x14ac:dyDescent="0.4">
      <c r="A1524">
        <v>12</v>
      </c>
      <c r="B1524" t="s">
        <v>25</v>
      </c>
      <c r="H1524" t="e">
        <f t="shared" ref="H1524:H1528" si="497">E1524/F1524</f>
        <v>#DIV/0!</v>
      </c>
      <c r="I1524" t="e">
        <f t="shared" ref="I1524:I1528" si="498">((H1524-$J$1460)/$I$1460)</f>
        <v>#DIV/0!</v>
      </c>
      <c r="J1524" t="e">
        <f>(I1524-IF(I1520&gt;0,I1520,0))</f>
        <v>#DIV/0!</v>
      </c>
      <c r="K1524" t="e">
        <f>J1524*1.1</f>
        <v>#DIV/0!</v>
      </c>
      <c r="Q1524" t="s">
        <v>173</v>
      </c>
      <c r="R1524">
        <v>1.1053999999999999</v>
      </c>
    </row>
    <row r="1525" spans="1:18" x14ac:dyDescent="0.4">
      <c r="A1525">
        <v>13</v>
      </c>
      <c r="B1525" t="s">
        <v>26</v>
      </c>
      <c r="D1525">
        <v>13</v>
      </c>
      <c r="E1525">
        <v>8.2590000000000003</v>
      </c>
      <c r="G1525">
        <v>78</v>
      </c>
      <c r="H1525" t="e">
        <f t="shared" si="497"/>
        <v>#DIV/0!</v>
      </c>
      <c r="I1525" t="e">
        <f t="shared" si="498"/>
        <v>#DIV/0!</v>
      </c>
      <c r="J1525" t="e">
        <f>(I1525-IF(I1520&gt;0,I1520,0))</f>
        <v>#DIV/0!</v>
      </c>
      <c r="K1525" s="30" t="e">
        <f>J1525*1.1</f>
        <v>#DIV/0!</v>
      </c>
      <c r="L1525" s="25" t="s">
        <v>227</v>
      </c>
      <c r="M1525" s="25" t="s">
        <v>228</v>
      </c>
      <c r="N1525" s="26" t="s">
        <v>229</v>
      </c>
      <c r="O1525" s="26" t="s">
        <v>230</v>
      </c>
      <c r="P1525" s="26" t="s">
        <v>231</v>
      </c>
      <c r="Q1525" t="s">
        <v>172</v>
      </c>
      <c r="R1525" s="10">
        <v>1.0463</v>
      </c>
    </row>
    <row r="1526" spans="1:18" x14ac:dyDescent="0.4">
      <c r="A1526">
        <v>14</v>
      </c>
      <c r="B1526" t="s">
        <v>27</v>
      </c>
      <c r="H1526" t="e">
        <f t="shared" si="497"/>
        <v>#DIV/0!</v>
      </c>
      <c r="I1526" t="e">
        <f t="shared" si="498"/>
        <v>#DIV/0!</v>
      </c>
      <c r="J1526" t="e">
        <f>(I1526-IF(I1520&gt;0,I1520,0))</f>
        <v>#DIV/0!</v>
      </c>
      <c r="K1526" t="e">
        <f>J1526/R1512*1.1</f>
        <v>#DIV/0!</v>
      </c>
      <c r="L1526" s="27" t="e">
        <f>AVERAGE(K1526:K1528)</f>
        <v>#DIV/0!</v>
      </c>
      <c r="M1526" s="27" t="e">
        <f>STDEV(K1526:K1528)</f>
        <v>#DIV/0!</v>
      </c>
      <c r="N1526" s="28" t="e">
        <f>L1526/J1520*100</f>
        <v>#DIV/0!</v>
      </c>
      <c r="O1526" s="29" t="e">
        <f>M1526/J1523*100</f>
        <v>#DIV/0!</v>
      </c>
      <c r="P1526" s="29" t="e">
        <f>_xlfn.CONCAT(ROUND(N1526,1)," ± ",ROUND(O1526,1))</f>
        <v>#DIV/0!</v>
      </c>
      <c r="Q1526" t="s">
        <v>171</v>
      </c>
      <c r="R1526">
        <v>1.1154999999999999</v>
      </c>
    </row>
    <row r="1527" spans="1:18" x14ac:dyDescent="0.4">
      <c r="A1527">
        <v>15</v>
      </c>
      <c r="B1527" t="s">
        <v>28</v>
      </c>
      <c r="H1527" t="e">
        <f t="shared" si="497"/>
        <v>#DIV/0!</v>
      </c>
      <c r="I1527" t="e">
        <f t="shared" si="498"/>
        <v>#DIV/0!</v>
      </c>
      <c r="J1527" t="e">
        <f>(I1527-IF(I1520&gt;0,I1520,0))</f>
        <v>#DIV/0!</v>
      </c>
      <c r="K1527" t="e">
        <f>J1527/R1513*1.1</f>
        <v>#DIV/0!</v>
      </c>
      <c r="Q1527" t="s">
        <v>170</v>
      </c>
      <c r="R1527">
        <v>1.0873999999999999</v>
      </c>
    </row>
    <row r="1528" spans="1:18" x14ac:dyDescent="0.4">
      <c r="A1528">
        <v>16</v>
      </c>
      <c r="B1528" t="s">
        <v>29</v>
      </c>
      <c r="H1528" t="e">
        <f t="shared" si="497"/>
        <v>#DIV/0!</v>
      </c>
      <c r="I1528" t="e">
        <f t="shared" si="498"/>
        <v>#DIV/0!</v>
      </c>
      <c r="J1528" t="e">
        <f>(I1528-IF(I1520&gt;0,I1520,0))</f>
        <v>#DIV/0!</v>
      </c>
      <c r="K1528" s="30" t="e">
        <f>J1528/R1514*1.1</f>
        <v>#DIV/0!</v>
      </c>
      <c r="Q1528" t="s">
        <v>169</v>
      </c>
      <c r="R1528">
        <v>1.0898000000000001</v>
      </c>
    </row>
    <row r="1529" spans="1:18" x14ac:dyDescent="0.4">
      <c r="A1529">
        <v>17</v>
      </c>
      <c r="B1529" t="s">
        <v>22</v>
      </c>
      <c r="L1529" s="23" t="s">
        <v>227</v>
      </c>
      <c r="M1529" s="23" t="s">
        <v>228</v>
      </c>
      <c r="N1529" s="9" t="s">
        <v>231</v>
      </c>
      <c r="Q1529" t="s">
        <v>168</v>
      </c>
      <c r="R1529">
        <v>1.0536000000000001</v>
      </c>
    </row>
    <row r="1530" spans="1:18" x14ac:dyDescent="0.4">
      <c r="A1530">
        <v>18</v>
      </c>
      <c r="B1530" t="s">
        <v>182</v>
      </c>
      <c r="H1530" t="e">
        <f>E1530/F1530</f>
        <v>#DIV/0!</v>
      </c>
      <c r="I1530" t="e">
        <f>((H1530-$J$1460)/$I$1460)</f>
        <v>#DIV/0!</v>
      </c>
      <c r="J1530" t="e">
        <f>(I1530-IF(I1520&gt;0,I1520,0))</f>
        <v>#DIV/0!</v>
      </c>
      <c r="K1530" t="e">
        <f t="shared" ref="K1530:K1535" si="499">J1530/R1515*1.1</f>
        <v>#DIV/0!</v>
      </c>
      <c r="L1530" t="e">
        <f>AVERAGE(K1530:K1532)</f>
        <v>#DIV/0!</v>
      </c>
      <c r="M1530" t="e">
        <f>STDEV(K1531:K1532)</f>
        <v>#DIV/0!</v>
      </c>
      <c r="N1530" t="e">
        <f>_xlfn.CONCAT(ROUND(L1530,1)," ± ",ROUND(M1530,1))</f>
        <v>#DIV/0!</v>
      </c>
      <c r="Q1530" t="s">
        <v>167</v>
      </c>
      <c r="R1530" s="10">
        <v>1.1217999999999999</v>
      </c>
    </row>
    <row r="1531" spans="1:18" x14ac:dyDescent="0.4">
      <c r="A1531">
        <v>19</v>
      </c>
      <c r="B1531" t="s">
        <v>181</v>
      </c>
      <c r="H1531" t="e">
        <f t="shared" ref="H1531:H1535" si="500">E1531/F1531</f>
        <v>#DIV/0!</v>
      </c>
      <c r="I1531" t="e">
        <f t="shared" ref="I1531:I1535" si="501">((H1531-$J$1460)/$I$1460)</f>
        <v>#DIV/0!</v>
      </c>
      <c r="J1531" t="e">
        <f>(I1531-IF(I1520&gt;0,I1520,0))</f>
        <v>#DIV/0!</v>
      </c>
      <c r="K1531" t="e">
        <f t="shared" si="499"/>
        <v>#DIV/0!</v>
      </c>
      <c r="Q1531" t="s">
        <v>166</v>
      </c>
      <c r="R1531">
        <v>1.198</v>
      </c>
    </row>
    <row r="1532" spans="1:18" x14ac:dyDescent="0.4">
      <c r="A1532">
        <v>20</v>
      </c>
      <c r="B1532" t="s">
        <v>180</v>
      </c>
      <c r="H1532" t="e">
        <f t="shared" si="500"/>
        <v>#DIV/0!</v>
      </c>
      <c r="I1532" t="e">
        <f t="shared" si="501"/>
        <v>#DIV/0!</v>
      </c>
      <c r="J1532" t="e">
        <f>(I1532-IF(I1520&gt;0,I1520,0))</f>
        <v>#DIV/0!</v>
      </c>
      <c r="K1532" t="e">
        <f t="shared" si="499"/>
        <v>#DIV/0!</v>
      </c>
      <c r="L1532" s="23" t="s">
        <v>227</v>
      </c>
      <c r="M1532" s="23" t="s">
        <v>228</v>
      </c>
      <c r="N1532" s="9" t="s">
        <v>231</v>
      </c>
      <c r="Q1532" t="s">
        <v>165</v>
      </c>
      <c r="R1532">
        <v>1.1537999999999999</v>
      </c>
    </row>
    <row r="1533" spans="1:18" x14ac:dyDescent="0.4">
      <c r="A1533">
        <v>21</v>
      </c>
      <c r="B1533" t="s">
        <v>179</v>
      </c>
      <c r="H1533" t="e">
        <f t="shared" si="500"/>
        <v>#DIV/0!</v>
      </c>
      <c r="I1533" t="e">
        <f t="shared" si="501"/>
        <v>#DIV/0!</v>
      </c>
      <c r="J1533" t="e">
        <f>(I1533-IF(I1520&gt;0,I1520,0))</f>
        <v>#DIV/0!</v>
      </c>
      <c r="K1533" t="e">
        <f t="shared" si="499"/>
        <v>#DIV/0!</v>
      </c>
      <c r="L1533" t="e">
        <f>AVERAGE(K1533:K1535)</f>
        <v>#DIV/0!</v>
      </c>
      <c r="M1533" t="e">
        <f>STDEV(K1533:K1535)</f>
        <v>#DIV/0!</v>
      </c>
      <c r="N1533" t="e">
        <f>_xlfn.CONCAT(ROUND(L1533,1)," ± ",ROUND(M1533,1))</f>
        <v>#DIV/0!</v>
      </c>
      <c r="Q1533" t="s">
        <v>164</v>
      </c>
      <c r="R1533">
        <v>1.1183000000000001</v>
      </c>
    </row>
    <row r="1534" spans="1:18" x14ac:dyDescent="0.4">
      <c r="A1534">
        <v>22</v>
      </c>
      <c r="B1534" t="s">
        <v>178</v>
      </c>
      <c r="H1534" t="e">
        <f t="shared" si="500"/>
        <v>#DIV/0!</v>
      </c>
      <c r="I1534" t="e">
        <f t="shared" si="501"/>
        <v>#DIV/0!</v>
      </c>
      <c r="J1534" t="e">
        <f>(I1534-IF(I1520&gt;0,I1520,0))</f>
        <v>#DIV/0!</v>
      </c>
      <c r="K1534" t="e">
        <f t="shared" si="499"/>
        <v>#DIV/0!</v>
      </c>
      <c r="Q1534" t="s">
        <v>163</v>
      </c>
      <c r="R1534">
        <v>1.1448</v>
      </c>
    </row>
    <row r="1535" spans="1:18" x14ac:dyDescent="0.4">
      <c r="A1535">
        <v>23</v>
      </c>
      <c r="B1535" t="s">
        <v>177</v>
      </c>
      <c r="H1535" t="e">
        <f t="shared" si="500"/>
        <v>#DIV/0!</v>
      </c>
      <c r="I1535" t="e">
        <f t="shared" si="501"/>
        <v>#DIV/0!</v>
      </c>
      <c r="J1535" t="e">
        <f>(I1535-IF(I1520&gt;0,I1520,0))</f>
        <v>#DIV/0!</v>
      </c>
      <c r="K1535" t="e">
        <f t="shared" si="499"/>
        <v>#DIV/0!</v>
      </c>
      <c r="L1535" s="23"/>
      <c r="M1535" s="23"/>
      <c r="N1535" s="9"/>
      <c r="Q1535" t="s">
        <v>162</v>
      </c>
      <c r="R1535">
        <v>1.0492999999999999</v>
      </c>
    </row>
    <row r="1536" spans="1:18" x14ac:dyDescent="0.4">
      <c r="A1536">
        <v>24</v>
      </c>
      <c r="B1536" t="s">
        <v>22</v>
      </c>
      <c r="L1536" s="23" t="s">
        <v>227</v>
      </c>
      <c r="M1536" s="23" t="s">
        <v>228</v>
      </c>
      <c r="N1536" s="9" t="s">
        <v>231</v>
      </c>
      <c r="Q1536" t="s">
        <v>161</v>
      </c>
      <c r="R1536">
        <v>1.0704</v>
      </c>
    </row>
    <row r="1537" spans="1:18" x14ac:dyDescent="0.4">
      <c r="A1537">
        <v>25</v>
      </c>
      <c r="B1537" t="s">
        <v>176</v>
      </c>
      <c r="H1537" t="e">
        <f>E1537/F1537</f>
        <v>#DIV/0!</v>
      </c>
      <c r="I1537" t="e">
        <f>((H1537-$J$1460)/$I$1460)</f>
        <v>#DIV/0!</v>
      </c>
      <c r="J1537" t="e">
        <f>(I1537-IF(I1520&gt;0,I1520,0))</f>
        <v>#DIV/0!</v>
      </c>
      <c r="K1537" t="e">
        <f t="shared" ref="K1537:K1542" si="502">J1537/R1521*1.1</f>
        <v>#DIV/0!</v>
      </c>
      <c r="L1537" t="e">
        <f>AVERAGE(K1537:K1539)</f>
        <v>#DIV/0!</v>
      </c>
      <c r="M1537" t="e">
        <f>STDEV(K1538:K1539)</f>
        <v>#DIV/0!</v>
      </c>
      <c r="N1537" t="e">
        <f>_xlfn.CONCAT(ROUND(L1537,1)," ± ",ROUND(M1537,1))</f>
        <v>#DIV/0!</v>
      </c>
      <c r="Q1537" t="s">
        <v>160</v>
      </c>
      <c r="R1537">
        <v>1.1589</v>
      </c>
    </row>
    <row r="1538" spans="1:18" x14ac:dyDescent="0.4">
      <c r="A1538">
        <v>26</v>
      </c>
      <c r="B1538" t="s">
        <v>175</v>
      </c>
      <c r="H1538" t="e">
        <f t="shared" ref="H1538:H1542" si="503">E1538/F1538</f>
        <v>#DIV/0!</v>
      </c>
      <c r="I1538" t="e">
        <f t="shared" ref="I1538:I1542" si="504">((H1538-$J$1460)/$I$1460)</f>
        <v>#DIV/0!</v>
      </c>
      <c r="J1538" t="e">
        <f>(I1538-IF(I1520&gt;0,I1520,0))</f>
        <v>#DIV/0!</v>
      </c>
      <c r="K1538" t="e">
        <f t="shared" si="502"/>
        <v>#DIV/0!</v>
      </c>
      <c r="Q1538" t="s">
        <v>159</v>
      </c>
      <c r="R1538">
        <v>1.0206</v>
      </c>
    </row>
    <row r="1539" spans="1:18" x14ac:dyDescent="0.4">
      <c r="A1539">
        <v>27</v>
      </c>
      <c r="B1539" t="s">
        <v>174</v>
      </c>
      <c r="D1539">
        <v>13.05</v>
      </c>
      <c r="E1539">
        <v>0.60599999999999998</v>
      </c>
      <c r="G1539">
        <v>6</v>
      </c>
      <c r="H1539" t="e">
        <f t="shared" si="503"/>
        <v>#DIV/0!</v>
      </c>
      <c r="I1539" t="e">
        <f t="shared" si="504"/>
        <v>#DIV/0!</v>
      </c>
      <c r="J1539" t="e">
        <f>(I1539-IF(I1520&gt;0,I1520,0))</f>
        <v>#DIV/0!</v>
      </c>
      <c r="K1539" t="e">
        <f t="shared" si="502"/>
        <v>#DIV/0!</v>
      </c>
      <c r="L1539" s="23" t="s">
        <v>227</v>
      </c>
      <c r="M1539" s="23" t="s">
        <v>228</v>
      </c>
      <c r="N1539" s="9" t="s">
        <v>231</v>
      </c>
      <c r="Q1539" t="s">
        <v>158</v>
      </c>
      <c r="R1539">
        <v>1.1289</v>
      </c>
    </row>
    <row r="1540" spans="1:18" x14ac:dyDescent="0.4">
      <c r="A1540">
        <v>28</v>
      </c>
      <c r="B1540" t="s">
        <v>173</v>
      </c>
      <c r="H1540" t="e">
        <f t="shared" si="503"/>
        <v>#DIV/0!</v>
      </c>
      <c r="I1540" t="e">
        <f t="shared" si="504"/>
        <v>#DIV/0!</v>
      </c>
      <c r="J1540" t="e">
        <f>(I1540-IF(I1520&gt;0,I1520,0))</f>
        <v>#DIV/0!</v>
      </c>
      <c r="K1540" t="e">
        <f t="shared" si="502"/>
        <v>#DIV/0!</v>
      </c>
      <c r="L1540" t="e">
        <f>AVERAGE(K1540:K1542)</f>
        <v>#DIV/0!</v>
      </c>
      <c r="M1540" t="e">
        <f>STDEV(K1540:K1542)</f>
        <v>#DIV/0!</v>
      </c>
      <c r="N1540" t="e">
        <f>_xlfn.CONCAT(ROUND(L1540,1)," ± ",ROUND(M1540,1))</f>
        <v>#DIV/0!</v>
      </c>
      <c r="Q1540" t="s">
        <v>157</v>
      </c>
      <c r="R1540">
        <v>1.1950000000000001</v>
      </c>
    </row>
    <row r="1541" spans="1:18" x14ac:dyDescent="0.4">
      <c r="A1541">
        <v>29</v>
      </c>
      <c r="B1541" t="s">
        <v>172</v>
      </c>
      <c r="H1541" t="e">
        <f t="shared" si="503"/>
        <v>#DIV/0!</v>
      </c>
      <c r="I1541" t="e">
        <f t="shared" si="504"/>
        <v>#DIV/0!</v>
      </c>
      <c r="J1541" t="e">
        <f>(I1541-IF(I1520&gt;0,I1520,0))</f>
        <v>#DIV/0!</v>
      </c>
      <c r="K1541" t="e">
        <f t="shared" si="502"/>
        <v>#DIV/0!</v>
      </c>
      <c r="Q1541" t="s">
        <v>156</v>
      </c>
      <c r="R1541">
        <v>1.1716</v>
      </c>
    </row>
    <row r="1542" spans="1:18" x14ac:dyDescent="0.4">
      <c r="A1542">
        <v>30</v>
      </c>
      <c r="B1542" t="s">
        <v>171</v>
      </c>
      <c r="H1542" t="e">
        <f t="shared" si="503"/>
        <v>#DIV/0!</v>
      </c>
      <c r="I1542" t="e">
        <f t="shared" si="504"/>
        <v>#DIV/0!</v>
      </c>
      <c r="J1542" t="e">
        <f>(I1542-IF(I1520&gt;0,I1520,0))</f>
        <v>#DIV/0!</v>
      </c>
      <c r="K1542" t="e">
        <f t="shared" si="502"/>
        <v>#DIV/0!</v>
      </c>
      <c r="L1542" s="23"/>
      <c r="M1542" s="23"/>
      <c r="N1542" s="9"/>
    </row>
    <row r="1543" spans="1:18" x14ac:dyDescent="0.4">
      <c r="A1543">
        <v>31</v>
      </c>
      <c r="B1543" t="s">
        <v>22</v>
      </c>
      <c r="L1543" s="23" t="s">
        <v>227</v>
      </c>
      <c r="M1543" s="23" t="s">
        <v>228</v>
      </c>
      <c r="N1543" s="9" t="s">
        <v>231</v>
      </c>
    </row>
    <row r="1544" spans="1:18" x14ac:dyDescent="0.4">
      <c r="A1544">
        <v>32</v>
      </c>
      <c r="B1544" t="s">
        <v>170</v>
      </c>
      <c r="D1544">
        <v>13.42</v>
      </c>
      <c r="E1544">
        <v>2.5379999999999998</v>
      </c>
      <c r="G1544">
        <v>21</v>
      </c>
      <c r="H1544" t="e">
        <f>E1544/F1544</f>
        <v>#DIV/0!</v>
      </c>
      <c r="I1544" t="e">
        <f>((H1544-$J$1460)/$I$1460)</f>
        <v>#DIV/0!</v>
      </c>
      <c r="J1544" t="e">
        <f>(I1544-IF(I1520&gt;0,I1520,0))</f>
        <v>#DIV/0!</v>
      </c>
      <c r="K1544" t="e">
        <f>J1544/R1527*1.1</f>
        <v>#DIV/0!</v>
      </c>
      <c r="L1544" t="e">
        <f>AVERAGE(K1544:K1546)</f>
        <v>#DIV/0!</v>
      </c>
      <c r="M1544" t="e">
        <f>STDEV(K1545:K1546)</f>
        <v>#DIV/0!</v>
      </c>
      <c r="N1544" t="e">
        <f>_xlfn.CONCAT(ROUND(L1544,1)," ± ",ROUND(M1544,1))</f>
        <v>#DIV/0!</v>
      </c>
    </row>
    <row r="1545" spans="1:18" x14ac:dyDescent="0.4">
      <c r="A1545">
        <v>33</v>
      </c>
      <c r="B1545" t="s">
        <v>169</v>
      </c>
      <c r="H1545" t="e">
        <f t="shared" ref="H1545:H1549" si="505">E1545/F1545</f>
        <v>#DIV/0!</v>
      </c>
      <c r="I1545" t="e">
        <f t="shared" ref="I1545:I1549" si="506">((H1545-$J$1460)/$I$1460)</f>
        <v>#DIV/0!</v>
      </c>
      <c r="J1545" t="e">
        <f>(I1545-IF(I1520&gt;0,I1520,0))</f>
        <v>#DIV/0!</v>
      </c>
      <c r="K1545" t="e">
        <f>J1545/R1528*1.1</f>
        <v>#DIV/0!</v>
      </c>
    </row>
    <row r="1546" spans="1:18" x14ac:dyDescent="0.4">
      <c r="A1546">
        <v>34</v>
      </c>
      <c r="B1546" t="s">
        <v>168</v>
      </c>
      <c r="H1546" t="e">
        <f t="shared" si="505"/>
        <v>#DIV/0!</v>
      </c>
      <c r="I1546" t="e">
        <f t="shared" si="506"/>
        <v>#DIV/0!</v>
      </c>
      <c r="J1546" t="e">
        <f>(I1546-IF(I1520&gt;0,I1520,0))</f>
        <v>#DIV/0!</v>
      </c>
      <c r="K1546" t="e">
        <f>J1546/R1529*1.1</f>
        <v>#DIV/0!</v>
      </c>
      <c r="L1546" s="23" t="s">
        <v>227</v>
      </c>
      <c r="M1546" s="23" t="s">
        <v>228</v>
      </c>
      <c r="N1546" s="9" t="s">
        <v>231</v>
      </c>
    </row>
    <row r="1547" spans="1:18" x14ac:dyDescent="0.4">
      <c r="A1547">
        <v>35</v>
      </c>
      <c r="B1547" t="s">
        <v>167</v>
      </c>
      <c r="D1547">
        <v>13.5</v>
      </c>
      <c r="E1547">
        <v>30.902999999999999</v>
      </c>
      <c r="G1547">
        <v>284</v>
      </c>
      <c r="H1547" t="e">
        <f t="shared" si="505"/>
        <v>#DIV/0!</v>
      </c>
      <c r="I1547" t="e">
        <f t="shared" si="506"/>
        <v>#DIV/0!</v>
      </c>
      <c r="J1547" t="e">
        <f>(I1547-IF(I1520&gt;0,I1520,0))</f>
        <v>#DIV/0!</v>
      </c>
      <c r="K1547" t="e">
        <f t="shared" ref="K1547:K1549" si="507">J1547/R1530*1.1</f>
        <v>#DIV/0!</v>
      </c>
      <c r="L1547" t="e">
        <f>AVERAGE(K1547:K1549)</f>
        <v>#DIV/0!</v>
      </c>
      <c r="M1547" t="e">
        <f>STDEV(K1547:K1549)</f>
        <v>#DIV/0!</v>
      </c>
      <c r="N1547" t="e">
        <f>_xlfn.CONCAT(ROUND(L1547,1)," ± ",ROUND(M1547,1))</f>
        <v>#DIV/0!</v>
      </c>
    </row>
    <row r="1548" spans="1:18" x14ac:dyDescent="0.4">
      <c r="A1548">
        <v>36</v>
      </c>
      <c r="B1548" t="s">
        <v>166</v>
      </c>
      <c r="H1548" t="e">
        <f t="shared" si="505"/>
        <v>#DIV/0!</v>
      </c>
      <c r="I1548" t="e">
        <f t="shared" si="506"/>
        <v>#DIV/0!</v>
      </c>
      <c r="J1548" t="e">
        <f>(I1548-IF(I1520&gt;0,I1520,0))</f>
        <v>#DIV/0!</v>
      </c>
      <c r="K1548" t="e">
        <f t="shared" si="507"/>
        <v>#DIV/0!</v>
      </c>
    </row>
    <row r="1549" spans="1:18" x14ac:dyDescent="0.4">
      <c r="A1549">
        <v>37</v>
      </c>
      <c r="B1549" t="s">
        <v>165</v>
      </c>
      <c r="H1549" t="e">
        <f t="shared" si="505"/>
        <v>#DIV/0!</v>
      </c>
      <c r="I1549" t="e">
        <f t="shared" si="506"/>
        <v>#DIV/0!</v>
      </c>
      <c r="J1549" t="e">
        <f>(I1549-IF(I1520&gt;0,I1520,0))</f>
        <v>#DIV/0!</v>
      </c>
      <c r="K1549" t="e">
        <f t="shared" si="507"/>
        <v>#DIV/0!</v>
      </c>
      <c r="L1549" s="23"/>
      <c r="M1549" s="23"/>
      <c r="N1549" s="9"/>
    </row>
    <row r="1550" spans="1:18" x14ac:dyDescent="0.4">
      <c r="A1550">
        <v>38</v>
      </c>
      <c r="B1550" t="s">
        <v>22</v>
      </c>
      <c r="L1550" s="23" t="s">
        <v>227</v>
      </c>
      <c r="M1550" s="23" t="s">
        <v>228</v>
      </c>
      <c r="N1550" s="9" t="s">
        <v>231</v>
      </c>
    </row>
    <row r="1551" spans="1:18" x14ac:dyDescent="0.4">
      <c r="A1551">
        <v>39</v>
      </c>
      <c r="B1551" t="s">
        <v>164</v>
      </c>
      <c r="H1551" t="e">
        <f>E1551/F1551</f>
        <v>#DIV/0!</v>
      </c>
      <c r="I1551" t="e">
        <f>((H1551-$J$1460)/$I$1460)</f>
        <v>#DIV/0!</v>
      </c>
      <c r="J1551" t="e">
        <f>(I1551-IF(I1520&gt;0,I1520,0))</f>
        <v>#DIV/0!</v>
      </c>
      <c r="K1551" t="e">
        <f>J1551/R1533*1.1</f>
        <v>#DIV/0!</v>
      </c>
      <c r="L1551" t="e">
        <f>AVERAGE(K1551:K1553)</f>
        <v>#DIV/0!</v>
      </c>
      <c r="M1551" t="e">
        <f>STDEV(K1552:K1553)</f>
        <v>#DIV/0!</v>
      </c>
      <c r="N1551" t="e">
        <f>_xlfn.CONCAT(ROUND(L1551,1)," ± ",ROUND(M1551,1))</f>
        <v>#DIV/0!</v>
      </c>
    </row>
    <row r="1552" spans="1:18" x14ac:dyDescent="0.4">
      <c r="A1552">
        <v>40</v>
      </c>
      <c r="B1552" t="s">
        <v>163</v>
      </c>
      <c r="H1552" t="e">
        <f t="shared" ref="H1552:H1556" si="508">E1552/F1552</f>
        <v>#DIV/0!</v>
      </c>
      <c r="I1552" t="e">
        <f t="shared" ref="I1552:I1560" si="509">((H1552-$J$1460)/$I$1460)</f>
        <v>#DIV/0!</v>
      </c>
      <c r="J1552" t="e">
        <f>(I1552-IF(I1520&gt;0,I1520,0))</f>
        <v>#DIV/0!</v>
      </c>
      <c r="K1552" t="e">
        <f t="shared" ref="K1552:K1556" si="510">J1552/R1534*1.1</f>
        <v>#DIV/0!</v>
      </c>
    </row>
    <row r="1553" spans="1:18" x14ac:dyDescent="0.4">
      <c r="A1553">
        <v>41</v>
      </c>
      <c r="B1553" t="s">
        <v>162</v>
      </c>
      <c r="H1553" t="e">
        <f t="shared" si="508"/>
        <v>#DIV/0!</v>
      </c>
      <c r="I1553" t="e">
        <f t="shared" si="509"/>
        <v>#DIV/0!</v>
      </c>
      <c r="J1553" t="e">
        <f>(I1553-IF(I1520&gt;0,I1520,0))</f>
        <v>#DIV/0!</v>
      </c>
      <c r="K1553" t="e">
        <f t="shared" si="510"/>
        <v>#DIV/0!</v>
      </c>
      <c r="L1553" s="23" t="s">
        <v>227</v>
      </c>
      <c r="M1553" s="23" t="s">
        <v>228</v>
      </c>
      <c r="N1553" s="9" t="s">
        <v>231</v>
      </c>
    </row>
    <row r="1554" spans="1:18" x14ac:dyDescent="0.4">
      <c r="A1554">
        <v>42</v>
      </c>
      <c r="B1554" t="s">
        <v>161</v>
      </c>
      <c r="H1554" t="e">
        <f t="shared" si="508"/>
        <v>#DIV/0!</v>
      </c>
      <c r="I1554" t="e">
        <f t="shared" si="509"/>
        <v>#DIV/0!</v>
      </c>
      <c r="J1554" t="e">
        <f>(I1554-IF(I1520&gt;0,I1520,0))</f>
        <v>#DIV/0!</v>
      </c>
      <c r="K1554" t="e">
        <f t="shared" si="510"/>
        <v>#DIV/0!</v>
      </c>
      <c r="L1554" t="e">
        <f>AVERAGE(K1554:K1556)</f>
        <v>#DIV/0!</v>
      </c>
      <c r="M1554" t="e">
        <f>STDEV(K1554:K1556)</f>
        <v>#DIV/0!</v>
      </c>
      <c r="N1554" t="e">
        <f>_xlfn.CONCAT(ROUND(L1554,1)," ± ",ROUND(M1554,1))</f>
        <v>#DIV/0!</v>
      </c>
    </row>
    <row r="1555" spans="1:18" x14ac:dyDescent="0.4">
      <c r="A1555">
        <v>43</v>
      </c>
      <c r="B1555" t="s">
        <v>160</v>
      </c>
      <c r="H1555" t="e">
        <f t="shared" si="508"/>
        <v>#DIV/0!</v>
      </c>
      <c r="I1555" t="e">
        <f t="shared" si="509"/>
        <v>#DIV/0!</v>
      </c>
      <c r="J1555" t="e">
        <f>(I1555-IF(I1520&gt;0,I1520,0))</f>
        <v>#DIV/0!</v>
      </c>
      <c r="K1555" t="e">
        <f t="shared" si="510"/>
        <v>#DIV/0!</v>
      </c>
    </row>
    <row r="1556" spans="1:18" x14ac:dyDescent="0.4">
      <c r="A1556">
        <v>44</v>
      </c>
      <c r="B1556" t="s">
        <v>159</v>
      </c>
      <c r="H1556" t="e">
        <f t="shared" si="508"/>
        <v>#DIV/0!</v>
      </c>
      <c r="I1556" t="e">
        <f t="shared" si="509"/>
        <v>#DIV/0!</v>
      </c>
      <c r="J1556" t="e">
        <f>(I1556-IF(I1520&gt;0,I1520,0))</f>
        <v>#DIV/0!</v>
      </c>
      <c r="K1556" t="e">
        <f t="shared" si="510"/>
        <v>#DIV/0!</v>
      </c>
      <c r="L1556" s="23"/>
      <c r="M1556" s="23"/>
      <c r="N1556" s="9"/>
    </row>
    <row r="1557" spans="1:18" x14ac:dyDescent="0.4">
      <c r="A1557">
        <v>45</v>
      </c>
      <c r="B1557" t="s">
        <v>22</v>
      </c>
      <c r="L1557" s="23" t="s">
        <v>227</v>
      </c>
      <c r="M1557" s="23" t="s">
        <v>228</v>
      </c>
      <c r="N1557" s="9" t="s">
        <v>231</v>
      </c>
    </row>
    <row r="1558" spans="1:18" x14ac:dyDescent="0.4">
      <c r="A1558">
        <v>46</v>
      </c>
      <c r="B1558" t="s">
        <v>158</v>
      </c>
      <c r="D1558">
        <v>13.02</v>
      </c>
      <c r="E1558">
        <v>3.1680000000000001</v>
      </c>
      <c r="G1558">
        <v>30</v>
      </c>
      <c r="H1558" t="e">
        <f t="shared" ref="H1558:H1560" si="511">E1558/F1558</f>
        <v>#DIV/0!</v>
      </c>
      <c r="I1558" t="e">
        <f t="shared" si="509"/>
        <v>#DIV/0!</v>
      </c>
      <c r="J1558" t="e">
        <f>(I1558-IF(I1520&gt;0,I1520,0))</f>
        <v>#DIV/0!</v>
      </c>
      <c r="K1558" t="e">
        <f>J1558/R1539*1.1</f>
        <v>#DIV/0!</v>
      </c>
      <c r="L1558" t="e">
        <f>AVERAGE(K1558:K1560)</f>
        <v>#DIV/0!</v>
      </c>
      <c r="M1558" t="e">
        <f>STDEV(K1559:K1560)</f>
        <v>#DIV/0!</v>
      </c>
      <c r="N1558" t="e">
        <f>_xlfn.CONCAT(ROUND(L1558,1)," ± ",ROUND(M1558,1))</f>
        <v>#DIV/0!</v>
      </c>
    </row>
    <row r="1559" spans="1:18" x14ac:dyDescent="0.4">
      <c r="A1559">
        <v>47</v>
      </c>
      <c r="B1559" t="s">
        <v>157</v>
      </c>
      <c r="D1559">
        <v>13.02</v>
      </c>
      <c r="E1559">
        <v>14.585000000000001</v>
      </c>
      <c r="G1559">
        <v>136</v>
      </c>
      <c r="H1559" t="e">
        <f t="shared" si="511"/>
        <v>#DIV/0!</v>
      </c>
      <c r="I1559" t="e">
        <f t="shared" si="509"/>
        <v>#DIV/0!</v>
      </c>
      <c r="J1559" t="e">
        <f>(I1559-IF(I1520&gt;0,I1520,0))</f>
        <v>#DIV/0!</v>
      </c>
      <c r="K1559" t="e">
        <f t="shared" ref="K1559:K1560" si="512">J1559/R1540*1.1</f>
        <v>#DIV/0!</v>
      </c>
    </row>
    <row r="1560" spans="1:18" x14ac:dyDescent="0.4">
      <c r="A1560">
        <v>48</v>
      </c>
      <c r="B1560" t="s">
        <v>156</v>
      </c>
      <c r="H1560" t="e">
        <f t="shared" si="511"/>
        <v>#DIV/0!</v>
      </c>
      <c r="I1560" t="e">
        <f t="shared" si="509"/>
        <v>#DIV/0!</v>
      </c>
      <c r="J1560" t="e">
        <f>(I1560-IF(I1520&gt;0,I1520,0))</f>
        <v>#DIV/0!</v>
      </c>
      <c r="K1560" t="e">
        <f t="shared" si="512"/>
        <v>#DIV/0!</v>
      </c>
      <c r="L1560" s="23"/>
      <c r="M1560" s="23"/>
      <c r="N1560" s="9"/>
    </row>
    <row r="1562" spans="1:18" x14ac:dyDescent="0.4">
      <c r="A1562" s="15" t="s">
        <v>100</v>
      </c>
      <c r="B1562" s="15"/>
    </row>
    <row r="1563" spans="1:18" x14ac:dyDescent="0.4">
      <c r="I1563" t="s">
        <v>216</v>
      </c>
      <c r="Q1563" t="s">
        <v>191</v>
      </c>
      <c r="R1563" t="s">
        <v>192</v>
      </c>
    </row>
    <row r="1564" spans="1:18" x14ac:dyDescent="0.4">
      <c r="B1564" t="s">
        <v>3</v>
      </c>
      <c r="C1564" t="s">
        <v>4</v>
      </c>
      <c r="D1564" t="s">
        <v>5</v>
      </c>
      <c r="E1564" t="s">
        <v>6</v>
      </c>
      <c r="F1564" t="s">
        <v>7</v>
      </c>
      <c r="G1564" t="s">
        <v>8</v>
      </c>
      <c r="H1564" t="s">
        <v>217</v>
      </c>
      <c r="I1564" cm="1">
        <f t="array" ref="I1564:J1568">LINEST(H1566:H1572,C1566:C1572,1,1)</f>
        <v>0.1843078755086591</v>
      </c>
      <c r="J1564">
        <v>-3.8234014662987814E-3</v>
      </c>
      <c r="L1564" s="20" t="s">
        <v>218</v>
      </c>
      <c r="Q1564" t="s">
        <v>27</v>
      </c>
      <c r="R1564">
        <v>1.0846</v>
      </c>
    </row>
    <row r="1565" spans="1:18" x14ac:dyDescent="0.4">
      <c r="A1565">
        <v>1</v>
      </c>
      <c r="B1565" t="s">
        <v>12</v>
      </c>
      <c r="C1565">
        <v>0</v>
      </c>
      <c r="D1565">
        <v>13.09</v>
      </c>
      <c r="E1565">
        <v>100.982</v>
      </c>
      <c r="F1565">
        <v>13205.620999999999</v>
      </c>
      <c r="G1565">
        <v>4.5709999999999997</v>
      </c>
      <c r="H1565">
        <f>E1565/F1565</f>
        <v>7.6468952122736222E-3</v>
      </c>
      <c r="I1565">
        <v>3.804255708823884E-3</v>
      </c>
      <c r="J1565">
        <v>3.2982524027148359E-2</v>
      </c>
      <c r="K1565" t="s">
        <v>219</v>
      </c>
      <c r="L1565" s="21">
        <f>IF(G1568&gt;3,C1568,IF(G1569&gt;3,C1569,IF(G1570&gt;3,C1570,IF(G1571&gt;3,C1571,C1572))))</f>
        <v>0.4</v>
      </c>
      <c r="Q1565" t="s">
        <v>28</v>
      </c>
      <c r="R1565">
        <v>1.0726</v>
      </c>
    </row>
    <row r="1566" spans="1:18" x14ac:dyDescent="0.4">
      <c r="A1566">
        <v>2</v>
      </c>
      <c r="B1566" t="s">
        <v>14</v>
      </c>
      <c r="C1566">
        <v>0.02</v>
      </c>
      <c r="D1566">
        <v>13.13</v>
      </c>
      <c r="E1566">
        <v>29.256</v>
      </c>
      <c r="F1566">
        <v>13259.294</v>
      </c>
      <c r="G1566">
        <v>213</v>
      </c>
      <c r="H1566">
        <f t="shared" ref="H1566:H1572" si="513">E1566/F1566</f>
        <v>2.2064523194070514E-3</v>
      </c>
      <c r="I1566">
        <v>0.9978743220508467</v>
      </c>
      <c r="J1566">
        <v>6.9695827530643559E-2</v>
      </c>
      <c r="K1566" t="s">
        <v>220</v>
      </c>
      <c r="L1566" s="22">
        <f>IF(G1568&gt;10,C1568,IF(G1569&gt;10,C1569,IF(G1570&gt;10,C1570,IF(G1571&gt;10,C1571,C1572))))</f>
        <v>0.4</v>
      </c>
      <c r="Q1566" t="s">
        <v>29</v>
      </c>
      <c r="R1566">
        <v>1.1534</v>
      </c>
    </row>
    <row r="1567" spans="1:18" x14ac:dyDescent="0.4">
      <c r="A1567">
        <v>3</v>
      </c>
      <c r="B1567" t="s">
        <v>15</v>
      </c>
      <c r="C1567">
        <v>0.1</v>
      </c>
      <c r="D1567">
        <v>13.16</v>
      </c>
      <c r="E1567">
        <v>554.35</v>
      </c>
      <c r="F1567">
        <v>14266.168</v>
      </c>
      <c r="G1567">
        <v>14.606999999999999</v>
      </c>
      <c r="H1567">
        <f t="shared" si="513"/>
        <v>3.8857666613767626E-2</v>
      </c>
      <c r="I1567">
        <v>2347.1907455414353</v>
      </c>
      <c r="J1567">
        <v>5</v>
      </c>
      <c r="Q1567" t="s">
        <v>182</v>
      </c>
      <c r="R1567">
        <v>1.0266999999999999</v>
      </c>
    </row>
    <row r="1568" spans="1:18" x14ac:dyDescent="0.4">
      <c r="A1568">
        <v>4</v>
      </c>
      <c r="B1568" t="s">
        <v>17</v>
      </c>
      <c r="C1568">
        <v>0.4</v>
      </c>
      <c r="D1568">
        <v>13.17</v>
      </c>
      <c r="E1568">
        <v>1532.0809999999999</v>
      </c>
      <c r="F1568">
        <v>12275.191000000001</v>
      </c>
      <c r="G1568">
        <v>13.18</v>
      </c>
      <c r="H1568">
        <f t="shared" si="513"/>
        <v>0.12481117401757739</v>
      </c>
      <c r="I1568">
        <v>11.401498704615358</v>
      </c>
      <c r="J1568">
        <v>2.4287541875906066E-2</v>
      </c>
      <c r="Q1568" t="s">
        <v>181</v>
      </c>
      <c r="R1568">
        <v>1.1480999999999999</v>
      </c>
    </row>
    <row r="1569" spans="1:18" x14ac:dyDescent="0.4">
      <c r="A1569">
        <v>5</v>
      </c>
      <c r="B1569" t="s">
        <v>18</v>
      </c>
      <c r="C1569">
        <v>1</v>
      </c>
      <c r="D1569">
        <v>13.17</v>
      </c>
      <c r="E1569">
        <v>1987.902</v>
      </c>
      <c r="F1569">
        <v>14683.087</v>
      </c>
      <c r="G1569">
        <v>335.88799999999998</v>
      </c>
      <c r="H1569">
        <f t="shared" si="513"/>
        <v>0.13538719752869408</v>
      </c>
      <c r="Q1569" t="s">
        <v>180</v>
      </c>
      <c r="R1569">
        <v>1.0402</v>
      </c>
    </row>
    <row r="1570" spans="1:18" x14ac:dyDescent="0.4">
      <c r="A1570">
        <v>6</v>
      </c>
      <c r="B1570" t="s">
        <v>19</v>
      </c>
      <c r="C1570">
        <v>5</v>
      </c>
      <c r="D1570">
        <v>13.09</v>
      </c>
      <c r="E1570">
        <v>9972.6360000000004</v>
      </c>
      <c r="F1570">
        <v>12289.724</v>
      </c>
      <c r="G1570">
        <v>132.64099999999999</v>
      </c>
      <c r="H1570">
        <f t="shared" si="513"/>
        <v>0.81146134770805267</v>
      </c>
      <c r="Q1570" t="s">
        <v>179</v>
      </c>
      <c r="R1570">
        <v>1.127</v>
      </c>
    </row>
    <row r="1571" spans="1:18" x14ac:dyDescent="0.4">
      <c r="A1571">
        <v>7</v>
      </c>
      <c r="B1571" t="s">
        <v>20</v>
      </c>
      <c r="C1571">
        <v>10</v>
      </c>
      <c r="D1571">
        <v>13.11</v>
      </c>
      <c r="E1571">
        <v>17594.710999999999</v>
      </c>
      <c r="F1571">
        <v>9146.0249999999996</v>
      </c>
      <c r="G1571">
        <v>1701.693</v>
      </c>
      <c r="H1571">
        <f t="shared" si="513"/>
        <v>1.9237549645884415</v>
      </c>
      <c r="I1571" s="23" t="s">
        <v>221</v>
      </c>
      <c r="J1571" s="23" t="s">
        <v>222</v>
      </c>
      <c r="K1571" s="9" t="s">
        <v>194</v>
      </c>
      <c r="O1571" s="24" t="s">
        <v>223</v>
      </c>
      <c r="Q1571" t="s">
        <v>178</v>
      </c>
      <c r="R1571">
        <v>1.1153999999999999</v>
      </c>
    </row>
    <row r="1572" spans="1:18" x14ac:dyDescent="0.4">
      <c r="A1572">
        <v>8</v>
      </c>
      <c r="B1572" t="s">
        <v>21</v>
      </c>
      <c r="C1572">
        <v>20</v>
      </c>
      <c r="D1572">
        <v>13.12</v>
      </c>
      <c r="E1572">
        <v>38660.688000000002</v>
      </c>
      <c r="F1572">
        <v>10540.907999999999</v>
      </c>
      <c r="G1572">
        <v>339.35899999999998</v>
      </c>
      <c r="H1572">
        <f t="shared" si="513"/>
        <v>3.6676810005361973</v>
      </c>
      <c r="I1572">
        <f>AVERAGE(I1575:I1577)</f>
        <v>3.1344843616677734E-2</v>
      </c>
      <c r="J1572">
        <v>11</v>
      </c>
      <c r="Q1572" t="s">
        <v>177</v>
      </c>
      <c r="R1572">
        <v>1.1711</v>
      </c>
    </row>
    <row r="1573" spans="1:18" x14ac:dyDescent="0.4">
      <c r="A1573">
        <v>9</v>
      </c>
      <c r="B1573" t="s">
        <v>22</v>
      </c>
      <c r="D1573">
        <v>12.82</v>
      </c>
      <c r="E1573">
        <v>5.3129999999999997</v>
      </c>
      <c r="G1573">
        <v>52</v>
      </c>
      <c r="I1573" s="23" t="s">
        <v>224</v>
      </c>
      <c r="J1573" s="9" t="s">
        <v>225</v>
      </c>
      <c r="K1573" s="9" t="s">
        <v>226</v>
      </c>
      <c r="Q1573" t="s">
        <v>176</v>
      </c>
      <c r="R1573">
        <v>1.0931999999999999</v>
      </c>
    </row>
    <row r="1574" spans="1:18" x14ac:dyDescent="0.4">
      <c r="A1574">
        <v>10</v>
      </c>
      <c r="B1574" t="s">
        <v>22</v>
      </c>
      <c r="D1574">
        <v>13.17</v>
      </c>
      <c r="E1574">
        <v>73.828999999999994</v>
      </c>
      <c r="G1574">
        <v>13.353999999999999</v>
      </c>
      <c r="L1574" s="23" t="s">
        <v>227</v>
      </c>
      <c r="M1574" s="23" t="s">
        <v>228</v>
      </c>
      <c r="N1574" s="9" t="s">
        <v>231</v>
      </c>
      <c r="O1574" s="9"/>
      <c r="P1574" s="9"/>
      <c r="Q1574" t="s">
        <v>175</v>
      </c>
      <c r="R1574">
        <v>1.1499999999999999</v>
      </c>
    </row>
    <row r="1575" spans="1:18" x14ac:dyDescent="0.4">
      <c r="A1575">
        <v>11</v>
      </c>
      <c r="B1575" t="s">
        <v>24</v>
      </c>
      <c r="D1575">
        <v>13.17</v>
      </c>
      <c r="E1575">
        <v>8.9130000000000003</v>
      </c>
      <c r="F1575">
        <v>4312.3370000000004</v>
      </c>
      <c r="G1575">
        <v>1.2749999999999999</v>
      </c>
      <c r="H1575">
        <f>E1575/F1575</f>
        <v>2.066860730040347E-3</v>
      </c>
      <c r="I1575">
        <f>((H1575-$J$1564)/$I$1564)</f>
        <v>3.1958819882671775E-2</v>
      </c>
      <c r="J1575">
        <f>(I1575-IF(I1572&gt;0,I1572,0))</f>
        <v>6.1397626599404148E-4</v>
      </c>
      <c r="K1575">
        <f>J1575*1.1</f>
        <v>6.7537389259344572E-4</v>
      </c>
      <c r="L1575">
        <f>AVERAGE(K1575:K1577)</f>
        <v>0</v>
      </c>
      <c r="M1575">
        <f>STDEV(K1576:K1577)</f>
        <v>1.6012477499679559E-2</v>
      </c>
      <c r="N1575" t="str">
        <f>_xlfn.CONCAT(ROUND(L1575,1)," ± ",ROUND(M1575,1))</f>
        <v>0 ± 0</v>
      </c>
      <c r="Q1575" t="s">
        <v>174</v>
      </c>
      <c r="R1575">
        <v>1.0482</v>
      </c>
    </row>
    <row r="1576" spans="1:18" x14ac:dyDescent="0.4">
      <c r="A1576">
        <v>12</v>
      </c>
      <c r="B1576" t="s">
        <v>25</v>
      </c>
      <c r="F1576">
        <v>3563.5549999999998</v>
      </c>
      <c r="H1576">
        <f t="shared" ref="H1576:H1580" si="514">E1576/F1576</f>
        <v>0</v>
      </c>
      <c r="I1576">
        <f t="shared" ref="I1576:I1580" si="515">((H1576-$J$1564)/$I$1564)</f>
        <v>2.074464509857123E-2</v>
      </c>
      <c r="J1576">
        <f>(I1576-IF(I1572&gt;0,I1572,0))</f>
        <v>-1.0600198518106504E-2</v>
      </c>
      <c r="K1576">
        <f>J1576*1.1</f>
        <v>-1.1660218369917156E-2</v>
      </c>
      <c r="Q1576" t="s">
        <v>173</v>
      </c>
      <c r="R1576">
        <v>1.1053999999999999</v>
      </c>
    </row>
    <row r="1577" spans="1:18" x14ac:dyDescent="0.4">
      <c r="A1577">
        <v>13</v>
      </c>
      <c r="B1577" t="s">
        <v>26</v>
      </c>
      <c r="D1577">
        <v>13.17</v>
      </c>
      <c r="E1577">
        <v>16.847000000000001</v>
      </c>
      <c r="F1577">
        <v>4440.152</v>
      </c>
      <c r="G1577">
        <v>149</v>
      </c>
      <c r="H1577">
        <f t="shared" si="514"/>
        <v>3.7942394764863907E-3</v>
      </c>
      <c r="I1577">
        <f t="shared" si="515"/>
        <v>4.1331065868790193E-2</v>
      </c>
      <c r="J1577">
        <f>(I1577-IF(I1572&gt;0,I1572,0))</f>
        <v>9.9862222521124588E-3</v>
      </c>
      <c r="K1577" s="30">
        <f>J1577*1.1</f>
        <v>1.0984844477323705E-2</v>
      </c>
      <c r="L1577" s="25" t="s">
        <v>227</v>
      </c>
      <c r="M1577" s="25" t="s">
        <v>228</v>
      </c>
      <c r="N1577" s="26" t="s">
        <v>229</v>
      </c>
      <c r="O1577" s="26" t="s">
        <v>230</v>
      </c>
      <c r="P1577" s="26" t="s">
        <v>231</v>
      </c>
      <c r="Q1577" t="s">
        <v>172</v>
      </c>
      <c r="R1577" s="10">
        <v>1.0463</v>
      </c>
    </row>
    <row r="1578" spans="1:18" x14ac:dyDescent="0.4">
      <c r="A1578">
        <v>14</v>
      </c>
      <c r="B1578" t="s">
        <v>27</v>
      </c>
      <c r="D1578">
        <v>13.2</v>
      </c>
      <c r="E1578">
        <v>6559.1530000000002</v>
      </c>
      <c r="F1578">
        <v>4327.7060000000001</v>
      </c>
      <c r="G1578">
        <v>1002.67</v>
      </c>
      <c r="H1578">
        <f t="shared" si="514"/>
        <v>1.5156188983262726</v>
      </c>
      <c r="I1578">
        <f t="shared" si="515"/>
        <v>8.2440443502436516</v>
      </c>
      <c r="J1578">
        <f>(I1578-IF(I1572&gt;0,I1572,0))</f>
        <v>8.2126995066269739</v>
      </c>
      <c r="K1578">
        <f>J1578/R1564*1.1</f>
        <v>8.3293098444492646</v>
      </c>
      <c r="L1578" s="27">
        <f>AVERAGE(K1578:K1580)</f>
        <v>8.1627941177438164</v>
      </c>
      <c r="M1578" s="27">
        <f>STDEV(K1578:K1580)</f>
        <v>0.14482110660940925</v>
      </c>
      <c r="N1578" s="28">
        <f>L1578/J1572*100</f>
        <v>74.207219252216518</v>
      </c>
      <c r="O1578" s="29">
        <f>M1578/J1575*100</f>
        <v>23587.411212865143</v>
      </c>
      <c r="P1578" s="29" t="str">
        <f>_xlfn.CONCAT(ROUND(N1578,1)," ± ",ROUND(O1578,1))</f>
        <v>74.2 ± 23587.4</v>
      </c>
      <c r="Q1578" t="s">
        <v>171</v>
      </c>
      <c r="R1578">
        <v>1.1154999999999999</v>
      </c>
    </row>
    <row r="1579" spans="1:18" x14ac:dyDescent="0.4">
      <c r="A1579">
        <v>15</v>
      </c>
      <c r="B1579" t="s">
        <v>28</v>
      </c>
      <c r="D1579">
        <v>13.21</v>
      </c>
      <c r="E1579">
        <v>6642.1750000000002</v>
      </c>
      <c r="F1579">
        <v>4560.75</v>
      </c>
      <c r="G1579">
        <v>549.94600000000003</v>
      </c>
      <c r="H1579">
        <f t="shared" si="514"/>
        <v>1.4563777887408869</v>
      </c>
      <c r="I1579">
        <f t="shared" si="515"/>
        <v>7.9226196177307839</v>
      </c>
      <c r="J1579">
        <f>(I1579-IF(I1572&gt;0,I1572,0))</f>
        <v>7.8912747741141063</v>
      </c>
      <c r="K1579">
        <f>J1579/R1565*1.1</f>
        <v>8.0928605738630601</v>
      </c>
      <c r="Q1579" t="s">
        <v>170</v>
      </c>
      <c r="R1579">
        <v>1.0873999999999999</v>
      </c>
    </row>
    <row r="1580" spans="1:18" x14ac:dyDescent="0.4">
      <c r="A1580">
        <v>16</v>
      </c>
      <c r="B1580" t="s">
        <v>29</v>
      </c>
      <c r="D1580">
        <v>13.21</v>
      </c>
      <c r="E1580">
        <v>6847.0479999999998</v>
      </c>
      <c r="F1580">
        <v>4386.9089999999997</v>
      </c>
      <c r="G1580">
        <v>1706.56</v>
      </c>
      <c r="H1580">
        <f t="shared" si="514"/>
        <v>1.5607909806198397</v>
      </c>
      <c r="I1580">
        <f t="shared" si="515"/>
        <v>8.4891347033764184</v>
      </c>
      <c r="J1580">
        <f>(I1580-IF(I1572&gt;0,I1572,0))</f>
        <v>8.4577898597597407</v>
      </c>
      <c r="K1580" s="30">
        <f>J1580/R1566*1.1</f>
        <v>8.0662119349191226</v>
      </c>
      <c r="Q1580" t="s">
        <v>169</v>
      </c>
      <c r="R1580">
        <v>1.0898000000000001</v>
      </c>
    </row>
    <row r="1581" spans="1:18" x14ac:dyDescent="0.4">
      <c r="A1581">
        <v>17</v>
      </c>
      <c r="B1581" t="s">
        <v>22</v>
      </c>
      <c r="L1581" s="23" t="s">
        <v>227</v>
      </c>
      <c r="M1581" s="23" t="s">
        <v>228</v>
      </c>
      <c r="N1581" s="9" t="s">
        <v>231</v>
      </c>
      <c r="Q1581" t="s">
        <v>168</v>
      </c>
      <c r="R1581">
        <v>1.0536000000000001</v>
      </c>
    </row>
    <row r="1582" spans="1:18" x14ac:dyDescent="0.4">
      <c r="A1582">
        <v>18</v>
      </c>
      <c r="B1582" t="s">
        <v>182</v>
      </c>
      <c r="D1582">
        <v>13.2</v>
      </c>
      <c r="E1582">
        <v>119.214</v>
      </c>
      <c r="F1582">
        <v>6129.6530000000002</v>
      </c>
      <c r="G1582">
        <v>5.5709999999999997</v>
      </c>
      <c r="H1582">
        <f>E1582/F1582</f>
        <v>1.9448735515697216E-2</v>
      </c>
      <c r="I1582">
        <f>((H1582-$J$1564)/$I$1564)</f>
        <v>0.12626772956808691</v>
      </c>
      <c r="J1582">
        <f>(I1582-IF(I1572&gt;0,I1572,0))</f>
        <v>9.4922885951409172E-2</v>
      </c>
      <c r="K1582">
        <f t="shared" ref="K1582:K1587" si="516">J1582/R1567*1.1</f>
        <v>0.10169979014955693</v>
      </c>
      <c r="L1582">
        <f>AVERAGE(K1582:K1584)</f>
        <v>3.3118266774299181E-2</v>
      </c>
      <c r="M1582">
        <f>STDEV(K1583:K1584)</f>
        <v>1.2704736103199577E-2</v>
      </c>
      <c r="N1582" t="str">
        <f>_xlfn.CONCAT(ROUND(L1582,1)," ± ",ROUND(M1582,1))</f>
        <v>0 ± 0</v>
      </c>
      <c r="Q1582" t="s">
        <v>167</v>
      </c>
      <c r="R1582" s="10">
        <v>1.1217999999999999</v>
      </c>
    </row>
    <row r="1583" spans="1:18" x14ac:dyDescent="0.4">
      <c r="A1583">
        <v>19</v>
      </c>
      <c r="B1583" t="s">
        <v>181</v>
      </c>
      <c r="F1583">
        <v>6202.174</v>
      </c>
      <c r="H1583">
        <f t="shared" ref="H1583:H1587" si="517">E1583/F1583</f>
        <v>0</v>
      </c>
      <c r="I1583">
        <f t="shared" ref="I1583:I1587" si="518">((H1583-$J$1564)/$I$1564)</f>
        <v>2.074464509857123E-2</v>
      </c>
      <c r="J1583">
        <f>(I1583-IF(I1572&gt;0,I1572,0))</f>
        <v>-1.0600198518106504E-2</v>
      </c>
      <c r="K1583">
        <f t="shared" si="516"/>
        <v>-1.0156099965087671E-2</v>
      </c>
      <c r="Q1583" t="s">
        <v>166</v>
      </c>
      <c r="R1583">
        <v>1.198</v>
      </c>
    </row>
    <row r="1584" spans="1:18" x14ac:dyDescent="0.4">
      <c r="A1584">
        <v>20</v>
      </c>
      <c r="B1584" t="s">
        <v>180</v>
      </c>
      <c r="D1584">
        <v>13.23</v>
      </c>
      <c r="E1584">
        <v>18.457999999999998</v>
      </c>
      <c r="F1584">
        <v>5567.8819999999996</v>
      </c>
      <c r="G1584">
        <v>4.0830000000000002</v>
      </c>
      <c r="H1584">
        <f t="shared" si="517"/>
        <v>3.3150846228422225E-3</v>
      </c>
      <c r="I1584">
        <f t="shared" si="518"/>
        <v>3.873131340394418E-2</v>
      </c>
      <c r="J1584">
        <f>(I1584-IF(I1572&gt;0,I1572,0))</f>
        <v>7.3864697872664462E-3</v>
      </c>
      <c r="K1584">
        <f t="shared" si="516"/>
        <v>7.8111101384282754E-3</v>
      </c>
      <c r="L1584" s="23" t="s">
        <v>227</v>
      </c>
      <c r="M1584" s="23" t="s">
        <v>228</v>
      </c>
      <c r="N1584" s="9" t="s">
        <v>231</v>
      </c>
      <c r="Q1584" t="s">
        <v>165</v>
      </c>
      <c r="R1584">
        <v>1.1537999999999999</v>
      </c>
    </row>
    <row r="1585" spans="1:18" x14ac:dyDescent="0.4">
      <c r="A1585">
        <v>21</v>
      </c>
      <c r="B1585" t="s">
        <v>179</v>
      </c>
      <c r="D1585">
        <v>13.25</v>
      </c>
      <c r="E1585">
        <v>16.794</v>
      </c>
      <c r="F1585">
        <v>5829.7250000000004</v>
      </c>
      <c r="G1585">
        <v>2.5329999999999999</v>
      </c>
      <c r="H1585">
        <f t="shared" si="517"/>
        <v>2.8807533803052458E-3</v>
      </c>
      <c r="I1585">
        <f t="shared" si="518"/>
        <v>3.6374760590678366E-2</v>
      </c>
      <c r="J1585">
        <f>(I1585-IF(I1572&gt;0,I1572,0))</f>
        <v>5.0299169740006325E-3</v>
      </c>
      <c r="K1585">
        <f t="shared" si="516"/>
        <v>4.9094131955640611E-3</v>
      </c>
      <c r="L1585">
        <f>AVERAGE(K1585:K1587)</f>
        <v>3.1989804517207031E-2</v>
      </c>
      <c r="M1585">
        <f>STDEV(K1585:K1587)</f>
        <v>4.9686468437020702E-2</v>
      </c>
      <c r="N1585" t="str">
        <f>_xlfn.CONCAT(ROUND(L1585,1)," ± ",ROUND(M1585,1))</f>
        <v>0 ± 0</v>
      </c>
      <c r="Q1585" t="s">
        <v>164</v>
      </c>
      <c r="R1585">
        <v>1.1183000000000001</v>
      </c>
    </row>
    <row r="1586" spans="1:18" x14ac:dyDescent="0.4">
      <c r="A1586">
        <v>22</v>
      </c>
      <c r="B1586" t="s">
        <v>178</v>
      </c>
      <c r="D1586">
        <v>13.22</v>
      </c>
      <c r="E1586">
        <v>98.808000000000007</v>
      </c>
      <c r="F1586">
        <v>5298.2860000000001</v>
      </c>
      <c r="G1586">
        <v>729</v>
      </c>
      <c r="H1586">
        <f t="shared" si="517"/>
        <v>1.8649049900288508E-2</v>
      </c>
      <c r="I1586">
        <f t="shared" si="518"/>
        <v>0.12192887202767141</v>
      </c>
      <c r="J1586">
        <f>(I1586-IF(I1572&gt;0,I1572,0))</f>
        <v>9.0584028410993681E-2</v>
      </c>
      <c r="K1586">
        <f t="shared" si="516"/>
        <v>8.933336135206478E-2</v>
      </c>
      <c r="Q1586" t="s">
        <v>163</v>
      </c>
      <c r="R1586">
        <v>1.1448</v>
      </c>
    </row>
    <row r="1587" spans="1:18" x14ac:dyDescent="0.4">
      <c r="A1587">
        <v>23</v>
      </c>
      <c r="B1587" t="s">
        <v>177</v>
      </c>
      <c r="D1587">
        <v>13.25</v>
      </c>
      <c r="E1587">
        <v>11.622999999999999</v>
      </c>
      <c r="F1587">
        <v>5070.0050000000001</v>
      </c>
      <c r="G1587">
        <v>99</v>
      </c>
      <c r="H1587">
        <f t="shared" si="517"/>
        <v>2.29250267011571E-3</v>
      </c>
      <c r="I1587">
        <f t="shared" si="518"/>
        <v>3.3183086287200764E-2</v>
      </c>
      <c r="J1587">
        <f>(I1587-IF(I1572&gt;0,I1572,0))</f>
        <v>1.8382426705230298E-3</v>
      </c>
      <c r="K1587">
        <f t="shared" si="516"/>
        <v>1.7266390039922576E-3</v>
      </c>
      <c r="L1587" s="23"/>
      <c r="M1587" s="23"/>
      <c r="N1587" s="9"/>
      <c r="Q1587" t="s">
        <v>162</v>
      </c>
      <c r="R1587">
        <v>1.0492999999999999</v>
      </c>
    </row>
    <row r="1588" spans="1:18" x14ac:dyDescent="0.4">
      <c r="A1588">
        <v>24</v>
      </c>
      <c r="B1588" t="s">
        <v>22</v>
      </c>
      <c r="D1588">
        <v>13.26</v>
      </c>
      <c r="E1588">
        <v>30.588000000000001</v>
      </c>
      <c r="G1588">
        <v>252</v>
      </c>
      <c r="L1588" s="23" t="s">
        <v>227</v>
      </c>
      <c r="M1588" s="23" t="s">
        <v>228</v>
      </c>
      <c r="N1588" s="9" t="s">
        <v>231</v>
      </c>
      <c r="Q1588" t="s">
        <v>161</v>
      </c>
      <c r="R1588">
        <v>1.0704</v>
      </c>
    </row>
    <row r="1589" spans="1:18" x14ac:dyDescent="0.4">
      <c r="A1589">
        <v>25</v>
      </c>
      <c r="B1589" t="s">
        <v>176</v>
      </c>
      <c r="F1589">
        <v>5768.7759999999998</v>
      </c>
      <c r="H1589">
        <f>E1589/F1589</f>
        <v>0</v>
      </c>
      <c r="I1589">
        <f>((H1589-$J$1564)/$I$1564)</f>
        <v>2.074464509857123E-2</v>
      </c>
      <c r="J1589">
        <f>(I1589-IF(I1572&gt;0,I1572,0))</f>
        <v>-1.0600198518106504E-2</v>
      </c>
      <c r="K1589">
        <f t="shared" ref="K1589:K1594" si="519">J1589/R1573*1.1</f>
        <v>-1.066613462304899E-2</v>
      </c>
      <c r="L1589">
        <f>AVERAGE(K1589:K1591)</f>
        <v>-8.1133468531497718E-3</v>
      </c>
      <c r="M1589">
        <f>STDEV(K1590:K1591)</f>
        <v>1.3358337181877844E-3</v>
      </c>
      <c r="N1589" t="str">
        <f>_xlfn.CONCAT(ROUND(L1589,1)," ± ",ROUND(M1589,1))</f>
        <v>0 ± 0</v>
      </c>
      <c r="Q1589" t="s">
        <v>160</v>
      </c>
      <c r="R1589">
        <v>1.1589</v>
      </c>
    </row>
    <row r="1590" spans="1:18" x14ac:dyDescent="0.4">
      <c r="A1590">
        <v>26</v>
      </c>
      <c r="B1590" t="s">
        <v>175</v>
      </c>
      <c r="D1590">
        <v>13.26</v>
      </c>
      <c r="E1590">
        <v>4.601</v>
      </c>
      <c r="F1590">
        <v>5622.4629999999997</v>
      </c>
      <c r="G1590">
        <v>39</v>
      </c>
      <c r="H1590">
        <f t="shared" ref="H1590:H1594" si="520">E1590/F1590</f>
        <v>8.1832463815235425E-4</v>
      </c>
      <c r="I1590">
        <f t="shared" ref="I1590:I1594" si="521">((H1590-$J$1564)/$I$1564)</f>
        <v>2.5184632461530704E-2</v>
      </c>
      <c r="J1590">
        <f>(I1590-IF(I1572&gt;0,I1572,0))</f>
        <v>-6.1602111551470294E-3</v>
      </c>
      <c r="K1590">
        <f t="shared" si="519"/>
        <v>-5.8923758875319421E-3</v>
      </c>
      <c r="Q1590" t="s">
        <v>159</v>
      </c>
      <c r="R1590">
        <v>1.0206</v>
      </c>
    </row>
    <row r="1591" spans="1:18" x14ac:dyDescent="0.4">
      <c r="A1591">
        <v>27</v>
      </c>
      <c r="B1591" t="s">
        <v>174</v>
      </c>
      <c r="D1591">
        <v>13.28</v>
      </c>
      <c r="E1591">
        <v>3.8119999999999998</v>
      </c>
      <c r="F1591">
        <v>6493.59</v>
      </c>
      <c r="G1591">
        <v>32</v>
      </c>
      <c r="H1591">
        <f t="shared" si="520"/>
        <v>5.8704045065980444E-4</v>
      </c>
      <c r="I1591">
        <f t="shared" si="521"/>
        <v>2.3929752891928786E-2</v>
      </c>
      <c r="J1591">
        <f>(I1591-IF(I1572&gt;0,I1572,0))</f>
        <v>-7.4150907247489475E-3</v>
      </c>
      <c r="K1591">
        <f t="shared" si="519"/>
        <v>-7.7815300488683859E-3</v>
      </c>
      <c r="L1591" s="23" t="s">
        <v>227</v>
      </c>
      <c r="M1591" s="23" t="s">
        <v>228</v>
      </c>
      <c r="N1591" s="9" t="s">
        <v>231</v>
      </c>
      <c r="Q1591" t="s">
        <v>158</v>
      </c>
      <c r="R1591">
        <v>1.1289</v>
      </c>
    </row>
    <row r="1592" spans="1:18" x14ac:dyDescent="0.4">
      <c r="A1592">
        <v>28</v>
      </c>
      <c r="B1592" t="s">
        <v>173</v>
      </c>
      <c r="F1592">
        <v>5176.3779999999997</v>
      </c>
      <c r="H1592">
        <f t="shared" si="520"/>
        <v>0</v>
      </c>
      <c r="I1592">
        <f t="shared" si="521"/>
        <v>2.074464509857123E-2</v>
      </c>
      <c r="J1592">
        <f>(I1592-IF(I1572&gt;0,I1572,0))</f>
        <v>-1.0600198518106504E-2</v>
      </c>
      <c r="K1592">
        <f t="shared" si="519"/>
        <v>-1.0548415388019861E-2</v>
      </c>
      <c r="L1592">
        <f>AVERAGE(K1592:K1594)</f>
        <v>-4.6546524937637257E-3</v>
      </c>
      <c r="M1592">
        <f>STDEV(K1592:K1594)</f>
        <v>5.1068920492762741E-3</v>
      </c>
      <c r="N1592" t="str">
        <f>_xlfn.CONCAT(ROUND(L1592,1)," ± ",ROUND(M1592,1))</f>
        <v>0 ± 0</v>
      </c>
      <c r="Q1592" t="s">
        <v>157</v>
      </c>
      <c r="R1592">
        <v>1.1950000000000001</v>
      </c>
    </row>
    <row r="1593" spans="1:18" x14ac:dyDescent="0.4">
      <c r="A1593">
        <v>29</v>
      </c>
      <c r="B1593" t="s">
        <v>172</v>
      </c>
      <c r="D1593">
        <v>13.39</v>
      </c>
      <c r="E1593">
        <v>8.0909999999999993</v>
      </c>
      <c r="F1593">
        <v>4979.1779999999999</v>
      </c>
      <c r="G1593">
        <v>68</v>
      </c>
      <c r="H1593">
        <f t="shared" si="520"/>
        <v>1.6249670126273854E-3</v>
      </c>
      <c r="I1593">
        <f t="shared" si="521"/>
        <v>2.9561235318293237E-2</v>
      </c>
      <c r="J1593">
        <f>(I1593-IF(I1572&gt;0,I1572,0))</f>
        <v>-1.7836082983844967E-3</v>
      </c>
      <c r="K1593">
        <f t="shared" si="519"/>
        <v>-1.875149697240702E-3</v>
      </c>
      <c r="Q1593" t="s">
        <v>156</v>
      </c>
      <c r="R1593">
        <v>1.1716</v>
      </c>
    </row>
    <row r="1594" spans="1:18" x14ac:dyDescent="0.4">
      <c r="A1594">
        <v>30</v>
      </c>
      <c r="B1594" t="s">
        <v>171</v>
      </c>
      <c r="D1594">
        <v>13.19</v>
      </c>
      <c r="E1594">
        <v>8.5779999999999994</v>
      </c>
      <c r="F1594">
        <v>5149.4989999999998</v>
      </c>
      <c r="G1594">
        <v>4.069</v>
      </c>
      <c r="H1594">
        <f t="shared" si="520"/>
        <v>1.6657931189034117E-3</v>
      </c>
      <c r="I1594">
        <f t="shared" si="521"/>
        <v>2.9782745691430326E-2</v>
      </c>
      <c r="J1594">
        <f>(I1594-IF(I1572&gt;0,I1572,0))</f>
        <v>-1.5620979252474083E-3</v>
      </c>
      <c r="K1594">
        <f t="shared" si="519"/>
        <v>-1.5403923960306135E-3</v>
      </c>
      <c r="L1594" s="23"/>
      <c r="M1594" s="23"/>
      <c r="N1594" s="9"/>
    </row>
    <row r="1595" spans="1:18" x14ac:dyDescent="0.4">
      <c r="A1595">
        <v>31</v>
      </c>
      <c r="B1595" t="s">
        <v>22</v>
      </c>
      <c r="D1595">
        <v>13.17</v>
      </c>
      <c r="E1595">
        <v>37.985999999999997</v>
      </c>
      <c r="G1595">
        <v>10.332000000000001</v>
      </c>
      <c r="L1595" s="23" t="s">
        <v>227</v>
      </c>
      <c r="M1595" s="23" t="s">
        <v>228</v>
      </c>
      <c r="N1595" s="9" t="s">
        <v>231</v>
      </c>
    </row>
    <row r="1596" spans="1:18" x14ac:dyDescent="0.4">
      <c r="A1596">
        <v>32</v>
      </c>
      <c r="B1596" t="s">
        <v>170</v>
      </c>
      <c r="D1596">
        <v>13.12</v>
      </c>
      <c r="E1596">
        <v>59.136000000000003</v>
      </c>
      <c r="F1596">
        <v>6155.0550000000003</v>
      </c>
      <c r="G1596">
        <v>11.9</v>
      </c>
      <c r="H1596">
        <f>E1596/F1596</f>
        <v>9.6077126849394515E-3</v>
      </c>
      <c r="I1596">
        <f>((H1596-$J$1564)/$I$1564)</f>
        <v>7.2873251423307819E-2</v>
      </c>
      <c r="J1596">
        <f>(I1596-IF(I1572&gt;0,I1572,0))</f>
        <v>4.1528407806630085E-2</v>
      </c>
      <c r="K1596">
        <f>J1596/R1579*1.1</f>
        <v>4.2009608779927446E-2</v>
      </c>
      <c r="L1596">
        <f>AVERAGE(K1596:K1598)</f>
        <v>7.9035416076257466E-3</v>
      </c>
      <c r="M1596">
        <f>STDEV(K1597:K1598)</f>
        <v>1.7942676800190179E-3</v>
      </c>
      <c r="N1596" t="str">
        <f>_xlfn.CONCAT(ROUND(L1596,1)," ± ",ROUND(M1596,1))</f>
        <v>0 ± 0</v>
      </c>
    </row>
    <row r="1597" spans="1:18" x14ac:dyDescent="0.4">
      <c r="A1597">
        <v>33</v>
      </c>
      <c r="B1597" t="s">
        <v>169</v>
      </c>
      <c r="D1597">
        <v>13.17</v>
      </c>
      <c r="E1597">
        <v>2.6560000000000001</v>
      </c>
      <c r="F1597">
        <v>5160.451</v>
      </c>
      <c r="G1597">
        <v>24</v>
      </c>
      <c r="H1597">
        <f t="shared" ref="H1597:H1601" si="522">E1597/F1597</f>
        <v>5.1468369721948727E-4</v>
      </c>
      <c r="I1597">
        <f t="shared" ref="I1597:I1601" si="523">((H1597-$J$1564)/$I$1564)</f>
        <v>2.3537166556479881E-2</v>
      </c>
      <c r="J1597">
        <f>(I1597-IF(I1572&gt;0,I1572,0))</f>
        <v>-7.8076770601978526E-3</v>
      </c>
      <c r="K1597">
        <f>J1597/R1580*1.1</f>
        <v>-7.8807531347198003E-3</v>
      </c>
    </row>
    <row r="1598" spans="1:18" x14ac:dyDescent="0.4">
      <c r="A1598">
        <v>34</v>
      </c>
      <c r="B1598" t="s">
        <v>168</v>
      </c>
      <c r="D1598">
        <v>13.17</v>
      </c>
      <c r="E1598">
        <v>0.85499999999999998</v>
      </c>
      <c r="F1598">
        <v>7465.0320000000002</v>
      </c>
      <c r="G1598">
        <v>8</v>
      </c>
      <c r="H1598">
        <f t="shared" si="522"/>
        <v>1.1453400333715916E-4</v>
      </c>
      <c r="I1598">
        <f t="shared" si="523"/>
        <v>2.1366072712671085E-2</v>
      </c>
      <c r="J1598">
        <f>(I1598-IF(I1572&gt;0,I1572,0))</f>
        <v>-9.9787709040066487E-3</v>
      </c>
      <c r="K1598">
        <f>J1598/R1581*1.1</f>
        <v>-1.0418230822330404E-2</v>
      </c>
      <c r="L1598" s="23" t="s">
        <v>227</v>
      </c>
      <c r="M1598" s="23" t="s">
        <v>228</v>
      </c>
      <c r="N1598" s="9" t="s">
        <v>231</v>
      </c>
    </row>
    <row r="1599" spans="1:18" x14ac:dyDescent="0.4">
      <c r="A1599">
        <v>35</v>
      </c>
      <c r="B1599" t="s">
        <v>167</v>
      </c>
      <c r="D1599">
        <v>13.18</v>
      </c>
      <c r="E1599">
        <v>135.96600000000001</v>
      </c>
      <c r="F1599">
        <v>7342.4539999999997</v>
      </c>
      <c r="G1599">
        <v>6.585</v>
      </c>
      <c r="H1599">
        <f t="shared" si="522"/>
        <v>1.851778710496518E-2</v>
      </c>
      <c r="I1599">
        <f t="shared" si="523"/>
        <v>0.12121667893792382</v>
      </c>
      <c r="J1599">
        <f>(I1599-IF(I1572&gt;0,I1572,0))</f>
        <v>8.9871835321246082E-2</v>
      </c>
      <c r="K1599">
        <f t="shared" ref="K1599:K1601" si="524">J1599/R1582*1.1</f>
        <v>8.812535109054262E-2</v>
      </c>
      <c r="L1599">
        <f>AVERAGE(K1599:K1601)</f>
        <v>2.9348082706701098E-2</v>
      </c>
      <c r="M1599">
        <f>STDEV(K1599:K1601)</f>
        <v>5.092832725530564E-2</v>
      </c>
      <c r="N1599" t="str">
        <f>_xlfn.CONCAT(ROUND(L1599,1)," ± ",ROUND(M1599,1))</f>
        <v>0 ± 0.1</v>
      </c>
    </row>
    <row r="1600" spans="1:18" x14ac:dyDescent="0.4">
      <c r="A1600">
        <v>36</v>
      </c>
      <c r="B1600" t="s">
        <v>166</v>
      </c>
      <c r="D1600">
        <v>13.08</v>
      </c>
      <c r="E1600">
        <v>13.218</v>
      </c>
      <c r="F1600">
        <v>8155.6750000000002</v>
      </c>
      <c r="G1600">
        <v>121</v>
      </c>
      <c r="H1600">
        <f t="shared" si="522"/>
        <v>1.6207119582376688E-3</v>
      </c>
      <c r="I1600">
        <f t="shared" si="523"/>
        <v>2.9538148652148488E-2</v>
      </c>
      <c r="J1600">
        <f>(I1600-IF(I1572&gt;0,I1572,0))</f>
        <v>-1.8066949645292457E-3</v>
      </c>
      <c r="K1600">
        <f t="shared" si="524"/>
        <v>-1.6589018872973042E-3</v>
      </c>
    </row>
    <row r="1601" spans="1:18" x14ac:dyDescent="0.4">
      <c r="A1601">
        <v>37</v>
      </c>
      <c r="B1601" t="s">
        <v>165</v>
      </c>
      <c r="D1601">
        <v>12.95</v>
      </c>
      <c r="E1601">
        <v>13.503</v>
      </c>
      <c r="F1601">
        <v>5978.1549999999997</v>
      </c>
      <c r="G1601">
        <v>128</v>
      </c>
      <c r="H1601">
        <f t="shared" si="522"/>
        <v>2.2587236363058503E-3</v>
      </c>
      <c r="I1601">
        <f t="shared" si="523"/>
        <v>3.2999811244196584E-2</v>
      </c>
      <c r="J1601">
        <f>(I1601-IF(I1572&gt;0,I1572,0))</f>
        <v>1.6549676275188496E-3</v>
      </c>
      <c r="K1601">
        <f t="shared" si="524"/>
        <v>1.5777989168579778E-3</v>
      </c>
      <c r="L1601" s="23"/>
      <c r="M1601" s="23"/>
      <c r="N1601" s="9"/>
    </row>
    <row r="1602" spans="1:18" x14ac:dyDescent="0.4">
      <c r="A1602">
        <v>38</v>
      </c>
      <c r="B1602" t="s">
        <v>22</v>
      </c>
      <c r="L1602" s="23" t="s">
        <v>227</v>
      </c>
      <c r="M1602" s="23" t="s">
        <v>228</v>
      </c>
      <c r="N1602" s="9" t="s">
        <v>231</v>
      </c>
    </row>
    <row r="1603" spans="1:18" x14ac:dyDescent="0.4">
      <c r="A1603">
        <v>39</v>
      </c>
      <c r="B1603" t="s">
        <v>164</v>
      </c>
      <c r="F1603">
        <v>5182.6809999999996</v>
      </c>
      <c r="H1603">
        <f>E1603/F1603</f>
        <v>0</v>
      </c>
      <c r="I1603">
        <f>((H1603-$J$1564)/$I$1564)</f>
        <v>2.074464509857123E-2</v>
      </c>
      <c r="J1603">
        <f>(I1603-IF(I1572&gt;0,I1572,0))</f>
        <v>-1.0600198518106504E-2</v>
      </c>
      <c r="K1603">
        <f>J1603/R1585*1.1</f>
        <v>-1.0426735553891758E-2</v>
      </c>
      <c r="L1603">
        <f>AVERAGE(K1603:K1605)</f>
        <v>-4.2440424645369809E-3</v>
      </c>
      <c r="M1603">
        <f>STDEV(K1604:K1605)</f>
        <v>5.884412734405679E-3</v>
      </c>
      <c r="N1603" t="str">
        <f>_xlfn.CONCAT(ROUND(L1603,1)," ± ",ROUND(M1603,1))</f>
        <v>0 ± 0</v>
      </c>
    </row>
    <row r="1604" spans="1:18" x14ac:dyDescent="0.4">
      <c r="A1604">
        <v>40</v>
      </c>
      <c r="B1604" t="s">
        <v>163</v>
      </c>
      <c r="D1604">
        <v>13.2</v>
      </c>
      <c r="E1604">
        <v>15.983000000000001</v>
      </c>
      <c r="F1604">
        <v>6315.5990000000002</v>
      </c>
      <c r="G1604">
        <v>91</v>
      </c>
      <c r="H1604">
        <f t="shared" ref="H1604:H1608" si="525">E1604/F1604</f>
        <v>2.5307179889033486E-3</v>
      </c>
      <c r="I1604">
        <f t="shared" ref="I1604:I1612" si="526">((H1604-$J$1564)/$I$1564)</f>
        <v>3.4475572124445665E-2</v>
      </c>
      <c r="J1604">
        <f>(I1604-IF(I1572&gt;0,I1572,0))</f>
        <v>3.1307285077679312E-3</v>
      </c>
      <c r="K1604">
        <f t="shared" ref="K1604:K1608" si="527">J1604/R1586*1.1</f>
        <v>3.0082122279391377E-3</v>
      </c>
    </row>
    <row r="1605" spans="1:18" x14ac:dyDescent="0.4">
      <c r="A1605">
        <v>41</v>
      </c>
      <c r="B1605" t="s">
        <v>162</v>
      </c>
      <c r="D1605">
        <v>13.21</v>
      </c>
      <c r="E1605">
        <v>7.39</v>
      </c>
      <c r="F1605">
        <v>7248.6540000000005</v>
      </c>
      <c r="G1605">
        <v>64</v>
      </c>
      <c r="H1605">
        <f t="shared" si="525"/>
        <v>1.0194996202053512E-3</v>
      </c>
      <c r="I1605">
        <f t="shared" si="526"/>
        <v>2.6276148391046937E-2</v>
      </c>
      <c r="J1605">
        <f>(I1605-IF(I1572&gt;0,I1572,0))</f>
        <v>-5.0686952256307968E-3</v>
      </c>
      <c r="K1605">
        <f t="shared" si="527"/>
        <v>-5.3136040676583229E-3</v>
      </c>
      <c r="L1605" s="23" t="s">
        <v>227</v>
      </c>
      <c r="M1605" s="23" t="s">
        <v>228</v>
      </c>
      <c r="N1605" s="9" t="s">
        <v>231</v>
      </c>
    </row>
    <row r="1606" spans="1:18" x14ac:dyDescent="0.4">
      <c r="A1606">
        <v>42</v>
      </c>
      <c r="B1606" t="s">
        <v>161</v>
      </c>
      <c r="D1606">
        <v>13.26</v>
      </c>
      <c r="E1606">
        <v>34.374000000000002</v>
      </c>
      <c r="F1606">
        <v>7757.7420000000002</v>
      </c>
      <c r="G1606">
        <v>276</v>
      </c>
      <c r="H1606">
        <f t="shared" si="525"/>
        <v>4.430928484087251E-3</v>
      </c>
      <c r="I1606">
        <f t="shared" si="526"/>
        <v>4.4785552042230711E-2</v>
      </c>
      <c r="J1606">
        <f>(I1606-IF(I1572&gt;0,I1572,0))</f>
        <v>1.3440708425552977E-2</v>
      </c>
      <c r="K1606">
        <f t="shared" si="527"/>
        <v>1.3812387208621333E-2</v>
      </c>
      <c r="L1606">
        <f>AVERAGE(K1606:K1608)</f>
        <v>1.3527308986596312E-2</v>
      </c>
      <c r="M1606">
        <f>STDEV(K1606:K1608)</f>
        <v>5.927898923465862E-3</v>
      </c>
      <c r="N1606" t="str">
        <f>_xlfn.CONCAT(ROUND(L1606,1)," ± ",ROUND(M1606,1))</f>
        <v>0 ± 0</v>
      </c>
    </row>
    <row r="1607" spans="1:18" x14ac:dyDescent="0.4">
      <c r="A1607">
        <v>43</v>
      </c>
      <c r="B1607" t="s">
        <v>160</v>
      </c>
      <c r="D1607">
        <v>13.22</v>
      </c>
      <c r="E1607">
        <v>23.937000000000001</v>
      </c>
      <c r="F1607">
        <v>7034.8119999999999</v>
      </c>
      <c r="G1607">
        <v>193</v>
      </c>
      <c r="H1607">
        <f t="shared" si="525"/>
        <v>3.4026495661859907E-3</v>
      </c>
      <c r="I1607">
        <f t="shared" si="526"/>
        <v>3.9206414878051592E-2</v>
      </c>
      <c r="J1607">
        <f>(I1607-IF(I1572&gt;0,I1572,0))</f>
        <v>7.8615712613738578E-3</v>
      </c>
      <c r="K1607">
        <f t="shared" si="527"/>
        <v>7.4620143131514747E-3</v>
      </c>
    </row>
    <row r="1608" spans="1:18" x14ac:dyDescent="0.4">
      <c r="A1608">
        <v>44</v>
      </c>
      <c r="B1608" t="s">
        <v>159</v>
      </c>
      <c r="D1608">
        <v>13.33</v>
      </c>
      <c r="E1608">
        <v>36.789000000000001</v>
      </c>
      <c r="F1608">
        <v>7000.2709999999997</v>
      </c>
      <c r="G1608">
        <v>309</v>
      </c>
      <c r="H1608">
        <f t="shared" si="525"/>
        <v>5.2553679707542751E-3</v>
      </c>
      <c r="I1608">
        <f t="shared" si="526"/>
        <v>4.9258716763986146E-2</v>
      </c>
      <c r="J1608">
        <f>(I1608-IF(I1572&gt;0,I1572,0))</f>
        <v>1.7913873147308412E-2</v>
      </c>
      <c r="K1608">
        <f t="shared" si="527"/>
        <v>1.9307525438016122E-2</v>
      </c>
      <c r="L1608" s="23"/>
      <c r="M1608" s="23"/>
      <c r="N1608" s="9"/>
    </row>
    <row r="1609" spans="1:18" x14ac:dyDescent="0.4">
      <c r="A1609">
        <v>45</v>
      </c>
      <c r="B1609" t="s">
        <v>22</v>
      </c>
      <c r="L1609" s="23" t="s">
        <v>227</v>
      </c>
      <c r="M1609" s="23" t="s">
        <v>228</v>
      </c>
      <c r="N1609" s="9" t="s">
        <v>231</v>
      </c>
    </row>
    <row r="1610" spans="1:18" x14ac:dyDescent="0.4">
      <c r="A1610">
        <v>46</v>
      </c>
      <c r="B1610" t="s">
        <v>158</v>
      </c>
      <c r="D1610">
        <v>13.39</v>
      </c>
      <c r="E1610">
        <v>64.899000000000001</v>
      </c>
      <c r="F1610">
        <v>6690.9380000000001</v>
      </c>
      <c r="G1610">
        <v>487</v>
      </c>
      <c r="H1610">
        <f t="shared" ref="H1610:H1612" si="528">E1610/F1610</f>
        <v>9.6995368960226501E-3</v>
      </c>
      <c r="I1610">
        <f t="shared" si="526"/>
        <v>7.3371462423948888E-2</v>
      </c>
      <c r="J1610">
        <f>(I1610-IF(I1572&gt;0,I1572,0))</f>
        <v>4.2026618807271154E-2</v>
      </c>
      <c r="K1610">
        <f>J1610/R1591*1.1</f>
        <v>4.0950731409334994E-2</v>
      </c>
      <c r="L1610">
        <f>AVERAGE(K1610:K1612)</f>
        <v>7.0802793314797092E-3</v>
      </c>
      <c r="M1610">
        <f>STDEV(K1611:K1612)</f>
        <v>1.3780350857314411E-4</v>
      </c>
      <c r="N1610" t="str">
        <f>_xlfn.CONCAT(ROUND(L1610,1)," ± ",ROUND(M1610,1))</f>
        <v>0 ± 0</v>
      </c>
    </row>
    <row r="1611" spans="1:18" x14ac:dyDescent="0.4">
      <c r="A1611">
        <v>47</v>
      </c>
      <c r="B1611" t="s">
        <v>157</v>
      </c>
      <c r="F1611">
        <v>5311.4620000000004</v>
      </c>
      <c r="H1611">
        <f t="shared" si="528"/>
        <v>0</v>
      </c>
      <c r="I1611">
        <f t="shared" si="526"/>
        <v>2.074464509857123E-2</v>
      </c>
      <c r="J1611">
        <f>(I1611-IF(I1572&gt;0,I1572,0))</f>
        <v>-1.0600198518106504E-2</v>
      </c>
      <c r="K1611">
        <f t="shared" ref="K1611:K1612" si="529">J1611/R1592*1.1</f>
        <v>-9.7575049120645647E-3</v>
      </c>
    </row>
    <row r="1612" spans="1:18" x14ac:dyDescent="0.4">
      <c r="A1612">
        <v>48</v>
      </c>
      <c r="B1612" t="s">
        <v>156</v>
      </c>
      <c r="F1612">
        <v>5807.9979999999996</v>
      </c>
      <c r="H1612">
        <f t="shared" si="528"/>
        <v>0</v>
      </c>
      <c r="I1612">
        <f t="shared" si="526"/>
        <v>2.074464509857123E-2</v>
      </c>
      <c r="J1612">
        <f>(I1612-IF(I1572&gt;0,I1572,0))</f>
        <v>-1.0600198518106504E-2</v>
      </c>
      <c r="K1612">
        <f t="shared" si="529"/>
        <v>-9.9523885028313022E-3</v>
      </c>
      <c r="L1612" s="23"/>
      <c r="M1612" s="23"/>
      <c r="N1612" s="9"/>
    </row>
    <row r="1614" spans="1:18" x14ac:dyDescent="0.4">
      <c r="A1614" s="15" t="s">
        <v>102</v>
      </c>
      <c r="B1614" s="15"/>
    </row>
    <row r="1615" spans="1:18" x14ac:dyDescent="0.4">
      <c r="I1615" t="s">
        <v>216</v>
      </c>
      <c r="Q1615" t="s">
        <v>191</v>
      </c>
      <c r="R1615" t="s">
        <v>192</v>
      </c>
    </row>
    <row r="1616" spans="1:18" x14ac:dyDescent="0.4">
      <c r="B1616" t="s">
        <v>3</v>
      </c>
      <c r="C1616" t="s">
        <v>4</v>
      </c>
      <c r="D1616" t="s">
        <v>5</v>
      </c>
      <c r="E1616" t="s">
        <v>6</v>
      </c>
      <c r="F1616" t="s">
        <v>7</v>
      </c>
      <c r="G1616" t="s">
        <v>8</v>
      </c>
      <c r="H1616" t="s">
        <v>217</v>
      </c>
      <c r="I1616" cm="1">
        <f t="array" ref="I1616:J1620">LINEST(H1617:H1624,C1617:C1624,1,1)</f>
        <v>0.18504258993325784</v>
      </c>
      <c r="J1616">
        <v>1.2624120448667786E-2</v>
      </c>
      <c r="L1616" s="20" t="s">
        <v>218</v>
      </c>
      <c r="Q1616" t="s">
        <v>27</v>
      </c>
      <c r="R1616">
        <v>1.0846</v>
      </c>
    </row>
    <row r="1617" spans="1:18" x14ac:dyDescent="0.4">
      <c r="A1617">
        <v>1</v>
      </c>
      <c r="B1617" t="s">
        <v>12</v>
      </c>
      <c r="C1617">
        <v>0</v>
      </c>
      <c r="D1617">
        <v>13.04</v>
      </c>
      <c r="E1617">
        <v>96.84</v>
      </c>
      <c r="F1617">
        <v>16637.717000000001</v>
      </c>
      <c r="G1617">
        <v>2.7669999999999999</v>
      </c>
      <c r="H1617">
        <f>E1617/F1617</f>
        <v>5.8205101096502603E-3</v>
      </c>
      <c r="I1617">
        <v>4.0102601354314793E-3</v>
      </c>
      <c r="J1617">
        <v>3.2523011904399608E-2</v>
      </c>
      <c r="K1617" t="s">
        <v>219</v>
      </c>
      <c r="L1617" s="21">
        <f>IF(G1620&gt;3,C1620,IF(G1621&gt;3,C1621,IF(G1622&gt;3,C1622,IF(G1623&gt;3,C1623,C1624))))</f>
        <v>0.4</v>
      </c>
      <c r="Q1617" t="s">
        <v>28</v>
      </c>
      <c r="R1617">
        <v>1.0726</v>
      </c>
    </row>
    <row r="1618" spans="1:18" x14ac:dyDescent="0.4">
      <c r="A1618">
        <v>2</v>
      </c>
      <c r="B1618" t="s">
        <v>14</v>
      </c>
      <c r="C1618" s="19">
        <v>0.02</v>
      </c>
      <c r="D1618">
        <v>13.04</v>
      </c>
      <c r="E1618">
        <v>455.52600000000001</v>
      </c>
      <c r="F1618">
        <v>14442.151</v>
      </c>
      <c r="G1618">
        <v>28.568999999999999</v>
      </c>
      <c r="H1618">
        <f t="shared" ref="H1618:H1624" si="530">E1618/F1618</f>
        <v>3.1541423434777824E-2</v>
      </c>
      <c r="I1618">
        <v>0.99718984167020142</v>
      </c>
      <c r="J1618">
        <v>7.6031888226680611E-2</v>
      </c>
      <c r="K1618" t="s">
        <v>220</v>
      </c>
      <c r="L1618" s="22">
        <f>IF(G1620&gt;10,C1620,IF(G1621&gt;10,C1621,IF(G1622&gt;10,C1622,IF(G1623&gt;10,C1623,C1624))))</f>
        <v>0.4</v>
      </c>
      <c r="Q1618" t="s">
        <v>29</v>
      </c>
      <c r="R1618">
        <v>1.1534</v>
      </c>
    </row>
    <row r="1619" spans="1:18" x14ac:dyDescent="0.4">
      <c r="A1619">
        <v>3</v>
      </c>
      <c r="B1619" t="s">
        <v>15</v>
      </c>
      <c r="C1619" s="19">
        <v>0.1</v>
      </c>
      <c r="D1619">
        <v>13.05</v>
      </c>
      <c r="E1619">
        <v>447.81799999999998</v>
      </c>
      <c r="F1619">
        <v>14939.226000000001</v>
      </c>
      <c r="G1619">
        <v>30.536999999999999</v>
      </c>
      <c r="H1619">
        <f t="shared" si="530"/>
        <v>2.9975984030230211E-2</v>
      </c>
      <c r="I1619">
        <v>2129.1110136310172</v>
      </c>
      <c r="J1619">
        <v>6</v>
      </c>
      <c r="Q1619" t="s">
        <v>182</v>
      </c>
      <c r="R1619">
        <v>1.0266999999999999</v>
      </c>
    </row>
    <row r="1620" spans="1:18" x14ac:dyDescent="0.4">
      <c r="A1620">
        <v>4</v>
      </c>
      <c r="B1620" t="s">
        <v>17</v>
      </c>
      <c r="C1620" s="19">
        <v>0.4</v>
      </c>
      <c r="D1620">
        <v>13.05</v>
      </c>
      <c r="E1620">
        <v>1981.462</v>
      </c>
      <c r="F1620">
        <v>14017.550999999999</v>
      </c>
      <c r="G1620">
        <v>103.19799999999999</v>
      </c>
      <c r="H1620">
        <f t="shared" si="530"/>
        <v>0.1413557903231456</v>
      </c>
      <c r="I1620">
        <v>12.308067203082345</v>
      </c>
      <c r="J1620">
        <v>3.4685088163886726E-2</v>
      </c>
      <c r="Q1620" t="s">
        <v>181</v>
      </c>
      <c r="R1620">
        <v>1.1480999999999999</v>
      </c>
    </row>
    <row r="1621" spans="1:18" x14ac:dyDescent="0.4">
      <c r="A1621">
        <v>5</v>
      </c>
      <c r="B1621" t="s">
        <v>18</v>
      </c>
      <c r="C1621" s="19">
        <v>1</v>
      </c>
      <c r="D1621">
        <v>13.05</v>
      </c>
      <c r="E1621">
        <v>2359.058</v>
      </c>
      <c r="F1621">
        <v>15819.927</v>
      </c>
      <c r="G1621">
        <v>36.116999999999997</v>
      </c>
      <c r="H1621">
        <f t="shared" si="530"/>
        <v>0.14911939859140944</v>
      </c>
      <c r="Q1621" t="s">
        <v>180</v>
      </c>
      <c r="R1621">
        <v>1.0402</v>
      </c>
    </row>
    <row r="1622" spans="1:18" x14ac:dyDescent="0.4">
      <c r="A1622">
        <v>6</v>
      </c>
      <c r="B1622" t="s">
        <v>19</v>
      </c>
      <c r="C1622" s="19">
        <v>5</v>
      </c>
      <c r="D1622">
        <v>12.98</v>
      </c>
      <c r="E1622">
        <v>11868.883</v>
      </c>
      <c r="F1622">
        <v>14259.822</v>
      </c>
      <c r="G1622">
        <v>80727</v>
      </c>
      <c r="H1622">
        <f t="shared" si="530"/>
        <v>0.83233037551240119</v>
      </c>
      <c r="Q1622" t="s">
        <v>179</v>
      </c>
      <c r="R1622">
        <v>1.127</v>
      </c>
    </row>
    <row r="1623" spans="1:18" x14ac:dyDescent="0.4">
      <c r="A1623">
        <v>7</v>
      </c>
      <c r="B1623" t="s">
        <v>20</v>
      </c>
      <c r="C1623" s="19">
        <v>10</v>
      </c>
      <c r="D1623">
        <v>12.99</v>
      </c>
      <c r="E1623">
        <v>22008.388999999999</v>
      </c>
      <c r="F1623">
        <v>11049.457</v>
      </c>
      <c r="G1623">
        <v>2027.9010000000001</v>
      </c>
      <c r="H1623">
        <f t="shared" si="530"/>
        <v>1.9918072897156844</v>
      </c>
      <c r="I1623" s="23" t="s">
        <v>221</v>
      </c>
      <c r="J1623" s="23" t="s">
        <v>222</v>
      </c>
      <c r="K1623" s="9" t="s">
        <v>194</v>
      </c>
      <c r="O1623" s="24" t="s">
        <v>223</v>
      </c>
      <c r="Q1623" t="s">
        <v>178</v>
      </c>
      <c r="R1623">
        <v>1.1153999999999999</v>
      </c>
    </row>
    <row r="1624" spans="1:18" x14ac:dyDescent="0.4">
      <c r="A1624">
        <v>8</v>
      </c>
      <c r="B1624" t="s">
        <v>21</v>
      </c>
      <c r="C1624" s="19">
        <v>20</v>
      </c>
      <c r="D1624">
        <v>13.01</v>
      </c>
      <c r="E1624">
        <v>45815.148000000001</v>
      </c>
      <c r="F1624">
        <v>12460.611999999999</v>
      </c>
      <c r="G1624">
        <v>2089.3850000000002</v>
      </c>
      <c r="H1624">
        <f t="shared" si="530"/>
        <v>3.6767975762346188</v>
      </c>
      <c r="I1624">
        <f>AVERAGE(I1627:I1629)</f>
        <v>0.32978999166467726</v>
      </c>
      <c r="J1624">
        <v>11</v>
      </c>
      <c r="Q1624" t="s">
        <v>177</v>
      </c>
      <c r="R1624">
        <v>1.1711</v>
      </c>
    </row>
    <row r="1625" spans="1:18" x14ac:dyDescent="0.4">
      <c r="A1625">
        <v>9</v>
      </c>
      <c r="B1625" t="s">
        <v>22</v>
      </c>
      <c r="D1625">
        <v>13.02</v>
      </c>
      <c r="E1625">
        <v>285.30500000000001</v>
      </c>
      <c r="F1625">
        <v>4.9729999999999999</v>
      </c>
      <c r="G1625">
        <v>5.0389999999999997</v>
      </c>
      <c r="I1625" s="23" t="s">
        <v>224</v>
      </c>
      <c r="J1625" s="9" t="s">
        <v>225</v>
      </c>
      <c r="K1625" s="9" t="s">
        <v>226</v>
      </c>
      <c r="Q1625" t="s">
        <v>176</v>
      </c>
      <c r="R1625">
        <v>1.0931999999999999</v>
      </c>
    </row>
    <row r="1626" spans="1:18" x14ac:dyDescent="0.4">
      <c r="A1626">
        <v>10</v>
      </c>
      <c r="B1626" t="s">
        <v>22</v>
      </c>
      <c r="D1626">
        <v>13.08</v>
      </c>
      <c r="E1626">
        <v>115.938</v>
      </c>
      <c r="F1626">
        <v>0.68200000000000005</v>
      </c>
      <c r="G1626">
        <v>13.273999999999999</v>
      </c>
      <c r="L1626" s="23" t="s">
        <v>227</v>
      </c>
      <c r="M1626" s="23" t="s">
        <v>228</v>
      </c>
      <c r="N1626" s="9" t="s">
        <v>231</v>
      </c>
      <c r="O1626" s="9"/>
      <c r="P1626" s="9"/>
      <c r="Q1626" t="s">
        <v>175</v>
      </c>
      <c r="R1626">
        <v>1.1499999999999999</v>
      </c>
    </row>
    <row r="1627" spans="1:18" x14ac:dyDescent="0.4">
      <c r="A1627">
        <v>11</v>
      </c>
      <c r="B1627" t="s">
        <v>24</v>
      </c>
      <c r="D1627">
        <v>13.05</v>
      </c>
      <c r="E1627">
        <v>621.84900000000005</v>
      </c>
      <c r="F1627">
        <v>6414.2780000000002</v>
      </c>
      <c r="G1627">
        <v>4.4340000000000002</v>
      </c>
      <c r="H1627">
        <f>E1627/F1627</f>
        <v>9.6947622164178113E-2</v>
      </c>
      <c r="I1627">
        <f>((H1627-$J$1616)/$I$1616)</f>
        <v>0.45569780311616143</v>
      </c>
      <c r="J1627">
        <f>(I1627-IF(I1624&gt;0,I1624,0))</f>
        <v>0.12590781145148416</v>
      </c>
      <c r="K1627">
        <f>J1627*1.1</f>
        <v>0.13849859259663258</v>
      </c>
      <c r="L1627">
        <f>AVERAGE(K1627:K1629)</f>
        <v>0</v>
      </c>
      <c r="M1627">
        <f>STDEV(K1628:K1629)</f>
        <v>0.14430800872622737</v>
      </c>
      <c r="N1627" t="str">
        <f>_xlfn.CONCAT(ROUND(L1627,1)," ± ",ROUND(M1627,1))</f>
        <v>0 ± 0.1</v>
      </c>
      <c r="Q1627" t="s">
        <v>174</v>
      </c>
      <c r="R1627">
        <v>1.0482</v>
      </c>
    </row>
    <row r="1628" spans="1:18" x14ac:dyDescent="0.4">
      <c r="A1628">
        <v>12</v>
      </c>
      <c r="B1628" t="s">
        <v>25</v>
      </c>
      <c r="D1628">
        <v>13.06</v>
      </c>
      <c r="E1628">
        <v>432.23599999999999</v>
      </c>
      <c r="F1628">
        <v>5459.8980000000001</v>
      </c>
      <c r="G1628">
        <v>13.6</v>
      </c>
      <c r="H1628">
        <f t="shared" ref="H1628:H1632" si="531">E1628/F1628</f>
        <v>7.9165581481558805E-2</v>
      </c>
      <c r="I1628">
        <f t="shared" ref="I1628:I1632" si="532">((H1628-$J$1616)/$I$1616)</f>
        <v>0.35960078734788326</v>
      </c>
      <c r="J1628">
        <f>(I1628-IF(I1624&gt;0,I1624,0))</f>
        <v>2.9810795683205993E-2</v>
      </c>
      <c r="K1628">
        <f>J1628*1.1</f>
        <v>3.2791875251526596E-2</v>
      </c>
      <c r="Q1628" t="s">
        <v>173</v>
      </c>
      <c r="R1628">
        <v>1.1053999999999999</v>
      </c>
    </row>
    <row r="1629" spans="1:18" x14ac:dyDescent="0.4">
      <c r="A1629">
        <v>13</v>
      </c>
      <c r="B1629" t="s">
        <v>26</v>
      </c>
      <c r="D1629">
        <v>13.08</v>
      </c>
      <c r="E1629">
        <v>249.68700000000001</v>
      </c>
      <c r="F1629">
        <v>5569.0519999999997</v>
      </c>
      <c r="G1629">
        <v>24.701000000000001</v>
      </c>
      <c r="H1629">
        <f t="shared" si="531"/>
        <v>4.4834740275364646E-2</v>
      </c>
      <c r="I1629">
        <f t="shared" si="532"/>
        <v>0.17407138452998719</v>
      </c>
      <c r="J1629">
        <f>(I1629-IF(I1624&gt;0,I1624,0))</f>
        <v>-0.15571860713469007</v>
      </c>
      <c r="K1629" s="30">
        <f>J1629*1.1</f>
        <v>-0.1712904678481591</v>
      </c>
      <c r="L1629" s="25" t="s">
        <v>227</v>
      </c>
      <c r="M1629" s="25" t="s">
        <v>228</v>
      </c>
      <c r="N1629" s="26" t="s">
        <v>229</v>
      </c>
      <c r="O1629" s="26" t="s">
        <v>230</v>
      </c>
      <c r="P1629" s="26" t="s">
        <v>231</v>
      </c>
      <c r="Q1629" t="s">
        <v>172</v>
      </c>
      <c r="R1629" s="10">
        <v>1.0463</v>
      </c>
    </row>
    <row r="1630" spans="1:18" x14ac:dyDescent="0.4">
      <c r="A1630">
        <v>14</v>
      </c>
      <c r="B1630" t="s">
        <v>27</v>
      </c>
      <c r="D1630">
        <v>13.08</v>
      </c>
      <c r="E1630">
        <v>8683.8739999999998</v>
      </c>
      <c r="F1630">
        <v>5405.7439999999997</v>
      </c>
      <c r="G1630">
        <v>115.92700000000001</v>
      </c>
      <c r="H1630">
        <f t="shared" si="531"/>
        <v>1.606416064097745</v>
      </c>
      <c r="I1630">
        <f t="shared" si="532"/>
        <v>8.6131087131018571</v>
      </c>
      <c r="J1630">
        <f>(I1630-IF(I1624&gt;0,I1624,0))</f>
        <v>8.2833187214371797</v>
      </c>
      <c r="K1630">
        <f>J1630/R1616*1.1</f>
        <v>8.4009317661634686</v>
      </c>
      <c r="L1630" s="27">
        <f>AVERAGE(K1630:K1632)</f>
        <v>9.2561720616730501</v>
      </c>
      <c r="M1630" s="27">
        <f>STDEV(K1630:K1632)</f>
        <v>0.7409598118009989</v>
      </c>
      <c r="N1630" s="28">
        <f>L1630/J1624*100</f>
        <v>84.147018742482274</v>
      </c>
      <c r="O1630" s="29">
        <f>M1630/J1627*100</f>
        <v>588.49391730274942</v>
      </c>
      <c r="P1630" s="29" t="str">
        <f>_xlfn.CONCAT(ROUND(N1630,1)," ± ",ROUND(O1630,1))</f>
        <v>84.1 ± 588.5</v>
      </c>
      <c r="Q1630" t="s">
        <v>171</v>
      </c>
      <c r="R1630">
        <v>1.1154999999999999</v>
      </c>
    </row>
    <row r="1631" spans="1:18" x14ac:dyDescent="0.4">
      <c r="A1631">
        <v>15</v>
      </c>
      <c r="B1631" t="s">
        <v>28</v>
      </c>
      <c r="D1631">
        <v>13.09</v>
      </c>
      <c r="E1631">
        <v>9778.018</v>
      </c>
      <c r="F1631">
        <v>5358.6040000000003</v>
      </c>
      <c r="G1631">
        <v>273.62900000000002</v>
      </c>
      <c r="H1631">
        <f t="shared" si="531"/>
        <v>1.8247323370041899</v>
      </c>
      <c r="I1631">
        <f t="shared" si="532"/>
        <v>9.7929250623282087</v>
      </c>
      <c r="J1631">
        <f>(I1631-IF(I1624&gt;0,I1624,0))</f>
        <v>9.4631350706635313</v>
      </c>
      <c r="K1631">
        <f>J1631/R1617*1.1</f>
        <v>9.7048746762352085</v>
      </c>
      <c r="Q1631" t="s">
        <v>170</v>
      </c>
      <c r="R1631">
        <v>1.0873999999999999</v>
      </c>
    </row>
    <row r="1632" spans="1:18" x14ac:dyDescent="0.4">
      <c r="A1632">
        <v>16</v>
      </c>
      <c r="B1632" t="s">
        <v>29</v>
      </c>
      <c r="D1632">
        <v>13.11</v>
      </c>
      <c r="E1632">
        <v>10325.897999999999</v>
      </c>
      <c r="F1632">
        <v>5299.5119999999997</v>
      </c>
      <c r="G1632">
        <v>176.405</v>
      </c>
      <c r="H1632">
        <f t="shared" si="531"/>
        <v>1.9484620470715039</v>
      </c>
      <c r="I1632">
        <f t="shared" si="532"/>
        <v>10.461580370881453</v>
      </c>
      <c r="J1632">
        <f>(I1632-IF(I1624&gt;0,I1624,0))</f>
        <v>10.131790379216776</v>
      </c>
      <c r="K1632" s="30">
        <f>J1632/R1618*1.1</f>
        <v>9.6627097426204749</v>
      </c>
      <c r="Q1632" t="s">
        <v>169</v>
      </c>
      <c r="R1632">
        <v>1.0898000000000001</v>
      </c>
    </row>
    <row r="1633" spans="1:18" x14ac:dyDescent="0.4">
      <c r="A1633">
        <v>17</v>
      </c>
      <c r="B1633" t="s">
        <v>22</v>
      </c>
      <c r="L1633" s="23" t="s">
        <v>227</v>
      </c>
      <c r="M1633" s="23" t="s">
        <v>228</v>
      </c>
      <c r="N1633" s="9" t="s">
        <v>231</v>
      </c>
      <c r="Q1633" t="s">
        <v>168</v>
      </c>
      <c r="R1633">
        <v>1.0536000000000001</v>
      </c>
    </row>
    <row r="1634" spans="1:18" x14ac:dyDescent="0.4">
      <c r="A1634">
        <v>18</v>
      </c>
      <c r="B1634" t="s">
        <v>182</v>
      </c>
      <c r="D1634">
        <v>13.11</v>
      </c>
      <c r="E1634">
        <v>1747.0740000000001</v>
      </c>
      <c r="F1634">
        <v>7333.607</v>
      </c>
      <c r="G1634">
        <v>344.161</v>
      </c>
      <c r="H1634">
        <f>E1634/F1634</f>
        <v>0.23822847338287967</v>
      </c>
      <c r="I1634">
        <f>((H1634-$J$1616)/$I$1616)</f>
        <v>1.2192023091310171</v>
      </c>
      <c r="J1634">
        <f>(I1634-IF(I1624&gt;0,I1624,0))</f>
        <v>0.88941231746633986</v>
      </c>
      <c r="K1634">
        <f t="shared" ref="K1634:K1639" si="533">J1634/R1619*1.1</f>
        <v>0.95291083005062238</v>
      </c>
      <c r="L1634">
        <f>AVERAGE(K1634:K1636)</f>
        <v>0.8694383142281884</v>
      </c>
      <c r="M1634">
        <f>STDEV(K1635:K1636)</f>
        <v>0.26559846452878666</v>
      </c>
      <c r="N1634" t="str">
        <f>_xlfn.CONCAT(ROUND(L1634,1)," ± ",ROUND(M1634,1))</f>
        <v>0.9 ± 0.3</v>
      </c>
      <c r="Q1634" t="s">
        <v>167</v>
      </c>
      <c r="R1634" s="10">
        <v>1.1217999999999999</v>
      </c>
    </row>
    <row r="1635" spans="1:18" x14ac:dyDescent="0.4">
      <c r="A1635">
        <v>19</v>
      </c>
      <c r="B1635" t="s">
        <v>181</v>
      </c>
      <c r="D1635">
        <v>13.11</v>
      </c>
      <c r="E1635">
        <v>1490.489</v>
      </c>
      <c r="F1635">
        <v>7556.9229999999998</v>
      </c>
      <c r="G1635">
        <v>47.148000000000003</v>
      </c>
      <c r="H1635">
        <f t="shared" ref="H1635:H1639" si="534">E1635/F1635</f>
        <v>0.19723490632364524</v>
      </c>
      <c r="I1635">
        <f t="shared" ref="I1635:I1639" si="535">((H1635-$J$1616)/$I$1616)</f>
        <v>0.99766646122692004</v>
      </c>
      <c r="J1635">
        <f>(I1635-IF(I1624&gt;0,I1624,0))</f>
        <v>0.66787646956224278</v>
      </c>
      <c r="K1635">
        <f t="shared" si="533"/>
        <v>0.63989558097593169</v>
      </c>
      <c r="Q1635" t="s">
        <v>166</v>
      </c>
      <c r="R1635">
        <v>1.198</v>
      </c>
    </row>
    <row r="1636" spans="1:18" x14ac:dyDescent="0.4">
      <c r="A1636">
        <v>20</v>
      </c>
      <c r="B1636" t="s">
        <v>180</v>
      </c>
      <c r="D1636">
        <v>13.11</v>
      </c>
      <c r="E1636">
        <v>1895.9079999999999</v>
      </c>
      <c r="F1636">
        <v>7543.0190000000002</v>
      </c>
      <c r="G1636">
        <v>79.037999999999997</v>
      </c>
      <c r="H1636">
        <f t="shared" si="534"/>
        <v>0.25134604592670384</v>
      </c>
      <c r="I1636">
        <f t="shared" si="535"/>
        <v>1.290091786783462</v>
      </c>
      <c r="J1636">
        <f>(I1636-IF(I1624&gt;0,I1624,0))</f>
        <v>0.96030179511878477</v>
      </c>
      <c r="K1636">
        <f t="shared" si="533"/>
        <v>1.0155085316580112</v>
      </c>
      <c r="L1636" s="23" t="s">
        <v>227</v>
      </c>
      <c r="M1636" s="23" t="s">
        <v>228</v>
      </c>
      <c r="N1636" s="9" t="s">
        <v>231</v>
      </c>
      <c r="Q1636" t="s">
        <v>165</v>
      </c>
      <c r="R1636">
        <v>1.1537999999999999</v>
      </c>
    </row>
    <row r="1637" spans="1:18" x14ac:dyDescent="0.4">
      <c r="A1637">
        <v>21</v>
      </c>
      <c r="B1637" t="s">
        <v>179</v>
      </c>
      <c r="D1637">
        <v>13.11</v>
      </c>
      <c r="E1637">
        <v>2405.44</v>
      </c>
      <c r="F1637">
        <v>8613.116</v>
      </c>
      <c r="G1637">
        <v>17241</v>
      </c>
      <c r="H1637">
        <f t="shared" si="534"/>
        <v>0.2792763966025768</v>
      </c>
      <c r="I1637">
        <f t="shared" si="535"/>
        <v>1.4410319064929138</v>
      </c>
      <c r="J1637">
        <f>(I1637-IF(I1624&gt;0,I1624,0))</f>
        <v>1.1112419148282364</v>
      </c>
      <c r="K1637">
        <f t="shared" si="533"/>
        <v>1.0846194377205503</v>
      </c>
      <c r="L1637">
        <f>AVERAGE(K1637:K1639)</f>
        <v>1.0091156884932675</v>
      </c>
      <c r="M1637">
        <f>STDEV(K1637:K1639)</f>
        <v>7.6716615310413155E-2</v>
      </c>
      <c r="N1637" t="str">
        <f>_xlfn.CONCAT(ROUND(L1637,1)," ± ",ROUND(M1637,1))</f>
        <v>1 ± 0.1</v>
      </c>
      <c r="Q1637" t="s">
        <v>164</v>
      </c>
      <c r="R1637">
        <v>1.1183000000000001</v>
      </c>
    </row>
    <row r="1638" spans="1:18" x14ac:dyDescent="0.4">
      <c r="A1638">
        <v>22</v>
      </c>
      <c r="B1638" t="s">
        <v>178</v>
      </c>
      <c r="D1638">
        <v>13.13</v>
      </c>
      <c r="E1638">
        <v>1788.4870000000001</v>
      </c>
      <c r="F1638">
        <v>6789.0309999999999</v>
      </c>
      <c r="G1638">
        <v>248.75899999999999</v>
      </c>
      <c r="H1638">
        <f t="shared" si="534"/>
        <v>0.26343774244071061</v>
      </c>
      <c r="I1638">
        <f t="shared" si="535"/>
        <v>1.3554372649156481</v>
      </c>
      <c r="J1638">
        <f>(I1638-IF(I1624&gt;0,I1624,0))</f>
        <v>1.0256472732509709</v>
      </c>
      <c r="K1638">
        <f t="shared" si="533"/>
        <v>1.0114864627721607</v>
      </c>
      <c r="Q1638" t="s">
        <v>163</v>
      </c>
      <c r="R1638">
        <v>1.1448</v>
      </c>
    </row>
    <row r="1639" spans="1:18" x14ac:dyDescent="0.4">
      <c r="A1639">
        <v>23</v>
      </c>
      <c r="B1639" t="s">
        <v>177</v>
      </c>
      <c r="D1639">
        <v>13.12</v>
      </c>
      <c r="E1639">
        <v>1656.046</v>
      </c>
      <c r="F1639">
        <v>6441.085</v>
      </c>
      <c r="G1639">
        <v>91.003</v>
      </c>
      <c r="H1639">
        <f t="shared" si="534"/>
        <v>0.25710668311317114</v>
      </c>
      <c r="I1639">
        <f t="shared" si="535"/>
        <v>1.3212231992250252</v>
      </c>
      <c r="J1639">
        <f>(I1639-IF(I1624&gt;0,I1624,0))</f>
        <v>0.99143320756034792</v>
      </c>
      <c r="K1639">
        <f t="shared" si="533"/>
        <v>0.93124116498709142</v>
      </c>
      <c r="L1639" s="23"/>
      <c r="M1639" s="23"/>
      <c r="N1639" s="9"/>
      <c r="Q1639" t="s">
        <v>162</v>
      </c>
      <c r="R1639">
        <v>1.0492999999999999</v>
      </c>
    </row>
    <row r="1640" spans="1:18" x14ac:dyDescent="0.4">
      <c r="A1640">
        <v>24</v>
      </c>
      <c r="B1640" t="s">
        <v>22</v>
      </c>
      <c r="D1640">
        <v>13.15</v>
      </c>
      <c r="E1640">
        <v>134.68100000000001</v>
      </c>
      <c r="G1640">
        <v>2.6960000000000002</v>
      </c>
      <c r="L1640" s="23" t="s">
        <v>227</v>
      </c>
      <c r="M1640" s="23" t="s">
        <v>228</v>
      </c>
      <c r="N1640" s="9" t="s">
        <v>231</v>
      </c>
      <c r="Q1640" t="s">
        <v>161</v>
      </c>
      <c r="R1640">
        <v>1.0704</v>
      </c>
    </row>
    <row r="1641" spans="1:18" x14ac:dyDescent="0.4">
      <c r="A1641">
        <v>25</v>
      </c>
      <c r="B1641" t="s">
        <v>176</v>
      </c>
      <c r="D1641">
        <v>13.14</v>
      </c>
      <c r="E1641">
        <v>1660.847</v>
      </c>
      <c r="F1641">
        <v>6856.3789999999999</v>
      </c>
      <c r="G1641">
        <v>13.497</v>
      </c>
      <c r="H1641">
        <f>E1641/F1641</f>
        <v>0.24223383800691298</v>
      </c>
      <c r="I1641">
        <f>((H1641-$J$1616)/$I$1616)</f>
        <v>1.2408479455516812</v>
      </c>
      <c r="J1641">
        <f>(I1641-IF(I1624&gt;0,I1624,0))</f>
        <v>0.91105795388700395</v>
      </c>
      <c r="K1641">
        <f t="shared" ref="K1641:K1646" si="536">J1641/R1625*1.1</f>
        <v>0.91672498104253974</v>
      </c>
      <c r="L1641">
        <f>AVERAGE(K1641:K1643)</f>
        <v>0.72494491668396976</v>
      </c>
      <c r="M1641">
        <f>STDEV(K1642:K1643)</f>
        <v>9.4400935312252647E-5</v>
      </c>
      <c r="N1641" t="str">
        <f>_xlfn.CONCAT(ROUND(L1641,1)," ± ",ROUND(M1641,1))</f>
        <v>0.7 ± 0</v>
      </c>
      <c r="Q1641" t="s">
        <v>160</v>
      </c>
      <c r="R1641">
        <v>1.1589</v>
      </c>
    </row>
    <row r="1642" spans="1:18" x14ac:dyDescent="0.4">
      <c r="A1642">
        <v>26</v>
      </c>
      <c r="B1642" t="s">
        <v>175</v>
      </c>
      <c r="D1642">
        <v>13.15</v>
      </c>
      <c r="E1642">
        <v>1633.5319999999999</v>
      </c>
      <c r="F1642">
        <v>8361.857</v>
      </c>
      <c r="G1642">
        <v>126.285</v>
      </c>
      <c r="H1642">
        <f t="shared" ref="H1642:H1646" si="537">E1642/F1642</f>
        <v>0.19535517050817777</v>
      </c>
      <c r="I1642">
        <f t="shared" ref="I1642:I1646" si="538">((H1642-$J$1616)/$I$1616)</f>
        <v>0.98750806571297134</v>
      </c>
      <c r="J1642">
        <f>(I1642-IF(I1624&gt;0,I1624,0))</f>
        <v>0.65771807404829408</v>
      </c>
      <c r="K1642">
        <f t="shared" si="536"/>
        <v>0.62912163604619442</v>
      </c>
      <c r="Q1642" t="s">
        <v>159</v>
      </c>
      <c r="R1642">
        <v>1.0206</v>
      </c>
    </row>
    <row r="1643" spans="1:18" x14ac:dyDescent="0.4">
      <c r="A1643">
        <v>27</v>
      </c>
      <c r="B1643" t="s">
        <v>174</v>
      </c>
      <c r="D1643">
        <v>13.15</v>
      </c>
      <c r="E1643">
        <v>1522.114</v>
      </c>
      <c r="F1643">
        <v>8247.3469999999998</v>
      </c>
      <c r="G1643">
        <v>269.60199999999998</v>
      </c>
      <c r="H1643">
        <f t="shared" si="537"/>
        <v>0.18455801605049479</v>
      </c>
      <c r="I1643">
        <f t="shared" si="538"/>
        <v>0.92915850163922287</v>
      </c>
      <c r="J1643">
        <f>(I1643-IF(I1624&gt;0,I1624,0))</f>
        <v>0.5993685099745456</v>
      </c>
      <c r="K1643">
        <f t="shared" si="536"/>
        <v>0.62898813296317513</v>
      </c>
      <c r="L1643" s="23" t="s">
        <v>227</v>
      </c>
      <c r="M1643" s="23" t="s">
        <v>228</v>
      </c>
      <c r="N1643" s="9" t="s">
        <v>231</v>
      </c>
      <c r="Q1643" t="s">
        <v>158</v>
      </c>
      <c r="R1643">
        <v>1.1289</v>
      </c>
    </row>
    <row r="1644" spans="1:18" x14ac:dyDescent="0.4">
      <c r="A1644">
        <v>28</v>
      </c>
      <c r="B1644" t="s">
        <v>173</v>
      </c>
      <c r="D1644">
        <v>13.14</v>
      </c>
      <c r="E1644">
        <v>1384.8030000000001</v>
      </c>
      <c r="F1644">
        <v>7625.9110000000001</v>
      </c>
      <c r="G1644">
        <v>13.487</v>
      </c>
      <c r="H1644">
        <f t="shared" si="537"/>
        <v>0.18159181244050712</v>
      </c>
      <c r="I1644">
        <f t="shared" si="538"/>
        <v>0.91312865893621309</v>
      </c>
      <c r="J1644">
        <f>(I1644-IF(I1624&gt;0,I1624,0))</f>
        <v>0.58333866727153583</v>
      </c>
      <c r="K1644">
        <f t="shared" si="536"/>
        <v>0.58048899402812504</v>
      </c>
      <c r="L1644">
        <f>AVERAGE(K1644:K1646)</f>
        <v>0.6293823752686325</v>
      </c>
      <c r="M1644">
        <f>STDEV(K1644:K1646)</f>
        <v>5.0385543113920316E-2</v>
      </c>
      <c r="N1644" t="str">
        <f>_xlfn.CONCAT(ROUND(L1644,1)," ± ",ROUND(M1644,1))</f>
        <v>0.6 ± 0.1</v>
      </c>
      <c r="Q1644" t="s">
        <v>157</v>
      </c>
      <c r="R1644">
        <v>1.1950000000000001</v>
      </c>
    </row>
    <row r="1645" spans="1:18" x14ac:dyDescent="0.4">
      <c r="A1645">
        <v>29</v>
      </c>
      <c r="B1645" t="s">
        <v>172</v>
      </c>
      <c r="D1645">
        <v>13.11</v>
      </c>
      <c r="E1645">
        <v>1515.453</v>
      </c>
      <c r="F1645">
        <v>7830.348</v>
      </c>
      <c r="G1645">
        <v>68.177000000000007</v>
      </c>
      <c r="H1645">
        <f t="shared" si="537"/>
        <v>0.19353584285142883</v>
      </c>
      <c r="I1645">
        <f t="shared" si="538"/>
        <v>0.97767612563147355</v>
      </c>
      <c r="J1645">
        <f>(I1645-IF(I1624&gt;0,I1624,0))</f>
        <v>0.64788613396679628</v>
      </c>
      <c r="K1645">
        <f t="shared" si="536"/>
        <v>0.68113805539852423</v>
      </c>
      <c r="Q1645" t="s">
        <v>156</v>
      </c>
      <c r="R1645">
        <v>1.1716</v>
      </c>
    </row>
    <row r="1646" spans="1:18" x14ac:dyDescent="0.4">
      <c r="A1646">
        <v>30</v>
      </c>
      <c r="B1646" t="s">
        <v>171</v>
      </c>
      <c r="D1646">
        <v>13.04</v>
      </c>
      <c r="E1646">
        <v>1272.568</v>
      </c>
      <c r="F1646">
        <v>6655.14</v>
      </c>
      <c r="G1646">
        <v>48.927999999999997</v>
      </c>
      <c r="H1646">
        <f t="shared" si="537"/>
        <v>0.19121581213918865</v>
      </c>
      <c r="I1646">
        <f t="shared" si="538"/>
        <v>0.96513830548381474</v>
      </c>
      <c r="J1646">
        <f>(I1646-IF(I1624&gt;0,I1624,0))</f>
        <v>0.63534831381913748</v>
      </c>
      <c r="K1646">
        <f t="shared" si="536"/>
        <v>0.62652007637924823</v>
      </c>
      <c r="L1646" s="23"/>
      <c r="M1646" s="23"/>
      <c r="N1646" s="9"/>
    </row>
    <row r="1647" spans="1:18" x14ac:dyDescent="0.4">
      <c r="A1647">
        <v>31</v>
      </c>
      <c r="B1647" t="s">
        <v>22</v>
      </c>
      <c r="D1647">
        <v>13.01</v>
      </c>
      <c r="E1647">
        <v>166.852</v>
      </c>
      <c r="G1647">
        <v>3.5870000000000002</v>
      </c>
      <c r="L1647" s="23" t="s">
        <v>227</v>
      </c>
      <c r="M1647" s="23" t="s">
        <v>228</v>
      </c>
      <c r="N1647" s="9" t="s">
        <v>231</v>
      </c>
    </row>
    <row r="1648" spans="1:18" x14ac:dyDescent="0.4">
      <c r="A1648">
        <v>32</v>
      </c>
      <c r="B1648" t="s">
        <v>170</v>
      </c>
      <c r="D1648">
        <v>12.99</v>
      </c>
      <c r="E1648">
        <v>1939.7329999999999</v>
      </c>
      <c r="F1648">
        <v>8732.8430000000008</v>
      </c>
      <c r="G1648">
        <v>72.17</v>
      </c>
      <c r="H1648">
        <f>E1648/F1648</f>
        <v>0.22211930295781107</v>
      </c>
      <c r="I1648">
        <f>((H1648-$J$1616)/$I$1616)</f>
        <v>1.1321457540380575</v>
      </c>
      <c r="J1648">
        <f>(I1648-IF(I1624&gt;0,I1624,0))</f>
        <v>0.80235576237338024</v>
      </c>
      <c r="K1648">
        <f>J1648/R1631*1.1</f>
        <v>0.81165287714798451</v>
      </c>
      <c r="L1648">
        <f>AVERAGE(K1648:K1650)</f>
        <v>0.90271007770376699</v>
      </c>
      <c r="M1648">
        <f>STDEV(K1649:K1650)</f>
        <v>1.5956726388601419E-2</v>
      </c>
      <c r="N1648" t="str">
        <f>_xlfn.CONCAT(ROUND(L1648,1)," ± ",ROUND(M1648,1))</f>
        <v>0.9 ± 0</v>
      </c>
    </row>
    <row r="1649" spans="1:14" x14ac:dyDescent="0.4">
      <c r="A1649">
        <v>33</v>
      </c>
      <c r="B1649" t="s">
        <v>169</v>
      </c>
      <c r="D1649">
        <v>12.99</v>
      </c>
      <c r="E1649">
        <v>1959.5609999999999</v>
      </c>
      <c r="F1649">
        <v>7852.2110000000002</v>
      </c>
      <c r="G1649">
        <v>54.27</v>
      </c>
      <c r="H1649">
        <f t="shared" ref="H1649:H1653" si="539">E1649/F1649</f>
        <v>0.24955531633064876</v>
      </c>
      <c r="I1649">
        <f t="shared" ref="I1649:I1653" si="540">((H1649-$J$1616)/$I$1616)</f>
        <v>1.2804143952343003</v>
      </c>
      <c r="J1649">
        <f>(I1649-IF(I1624&gt;0,I1624,0))</f>
        <v>0.95062440356962308</v>
      </c>
      <c r="K1649">
        <f>J1649/R1632*1.1</f>
        <v>0.95952178741657668</v>
      </c>
    </row>
    <row r="1650" spans="1:14" x14ac:dyDescent="0.4">
      <c r="A1650">
        <v>34</v>
      </c>
      <c r="B1650" t="s">
        <v>168</v>
      </c>
      <c r="D1650">
        <v>13.04</v>
      </c>
      <c r="E1650">
        <v>2350.9090000000001</v>
      </c>
      <c r="F1650">
        <v>9807.1959999999999</v>
      </c>
      <c r="G1650">
        <v>151.166</v>
      </c>
      <c r="H1650">
        <f t="shared" si="539"/>
        <v>0.23971265589063379</v>
      </c>
      <c r="I1650">
        <f t="shared" si="540"/>
        <v>1.2272230707745364</v>
      </c>
      <c r="J1650">
        <f>(I1650-IF(I1624&gt;0,I1624,0))</f>
        <v>0.89743307910985914</v>
      </c>
      <c r="K1650">
        <f>J1650/R1633*1.1</f>
        <v>0.93695556854673989</v>
      </c>
      <c r="L1650" s="23" t="s">
        <v>227</v>
      </c>
      <c r="M1650" s="23" t="s">
        <v>228</v>
      </c>
      <c r="N1650" s="9" t="s">
        <v>231</v>
      </c>
    </row>
    <row r="1651" spans="1:14" x14ac:dyDescent="0.4">
      <c r="A1651">
        <v>35</v>
      </c>
      <c r="B1651" t="s">
        <v>167</v>
      </c>
      <c r="D1651">
        <v>13.06</v>
      </c>
      <c r="E1651">
        <v>2778.413</v>
      </c>
      <c r="F1651">
        <v>10189.86</v>
      </c>
      <c r="G1651">
        <v>67.724000000000004</v>
      </c>
      <c r="H1651">
        <f t="shared" si="539"/>
        <v>0.27266449195572851</v>
      </c>
      <c r="I1651">
        <f t="shared" si="540"/>
        <v>1.4053001074015095</v>
      </c>
      <c r="J1651">
        <f>(I1651-IF(I1624&gt;0,I1624,0))</f>
        <v>1.0755101157368321</v>
      </c>
      <c r="K1651">
        <f t="shared" ref="K1651:K1653" si="541">J1651/R1634*1.1</f>
        <v>1.0546096695583129</v>
      </c>
      <c r="L1651">
        <f>AVERAGE(K1651:K1653)</f>
        <v>1.0495279329651686</v>
      </c>
      <c r="M1651">
        <f>STDEV(K1651:K1653)</f>
        <v>7.2986241321876866E-2</v>
      </c>
      <c r="N1651" t="str">
        <f>_xlfn.CONCAT(ROUND(L1651,1)," ± ",ROUND(M1651,1))</f>
        <v>1 ± 0.1</v>
      </c>
    </row>
    <row r="1652" spans="1:14" x14ac:dyDescent="0.4">
      <c r="A1652">
        <v>36</v>
      </c>
      <c r="B1652" t="s">
        <v>166</v>
      </c>
      <c r="D1652">
        <v>13.05</v>
      </c>
      <c r="E1652">
        <v>2755.7620000000002</v>
      </c>
      <c r="F1652">
        <v>10207.86</v>
      </c>
      <c r="G1652">
        <v>118.98099999999999</v>
      </c>
      <c r="H1652">
        <f t="shared" si="539"/>
        <v>0.26996471346589784</v>
      </c>
      <c r="I1652">
        <f t="shared" si="540"/>
        <v>1.3907100690173493</v>
      </c>
      <c r="J1652">
        <f>(I1652-IF(I1624&gt;0,I1624,0))</f>
        <v>1.0609200773526721</v>
      </c>
      <c r="K1652">
        <f t="shared" si="541"/>
        <v>0.97413362695153549</v>
      </c>
    </row>
    <row r="1653" spans="1:14" x14ac:dyDescent="0.4">
      <c r="A1653">
        <v>37</v>
      </c>
      <c r="B1653" t="s">
        <v>165</v>
      </c>
      <c r="D1653">
        <v>13.05</v>
      </c>
      <c r="E1653">
        <v>2565.152</v>
      </c>
      <c r="F1653">
        <v>8814.884</v>
      </c>
      <c r="G1653">
        <v>24.773</v>
      </c>
      <c r="H1653">
        <f t="shared" si="539"/>
        <v>0.29100235465378782</v>
      </c>
      <c r="I1653">
        <f t="shared" si="540"/>
        <v>1.5044008749851967</v>
      </c>
      <c r="J1653">
        <f>(I1653-IF(I1624&gt;0,I1624,0))</f>
        <v>1.1746108833205193</v>
      </c>
      <c r="K1653">
        <f t="shared" si="541"/>
        <v>1.1198405023856572</v>
      </c>
      <c r="L1653" s="23"/>
      <c r="M1653" s="23"/>
      <c r="N1653" s="9"/>
    </row>
    <row r="1654" spans="1:14" x14ac:dyDescent="0.4">
      <c r="A1654">
        <v>38</v>
      </c>
      <c r="B1654" t="s">
        <v>22</v>
      </c>
      <c r="L1654" s="23" t="s">
        <v>227</v>
      </c>
      <c r="M1654" s="23" t="s">
        <v>228</v>
      </c>
      <c r="N1654" s="9" t="s">
        <v>231</v>
      </c>
    </row>
    <row r="1655" spans="1:14" x14ac:dyDescent="0.4">
      <c r="A1655">
        <v>39</v>
      </c>
      <c r="B1655" t="s">
        <v>164</v>
      </c>
      <c r="D1655">
        <v>13.08</v>
      </c>
      <c r="E1655">
        <v>2893.752</v>
      </c>
      <c r="F1655">
        <v>8410.0660000000007</v>
      </c>
      <c r="G1655">
        <v>202.815</v>
      </c>
      <c r="H1655">
        <f>E1655/F1655</f>
        <v>0.34408196083122294</v>
      </c>
      <c r="I1655">
        <f>((H1655-$J$1616)/$I$1616)</f>
        <v>1.7912516275421089</v>
      </c>
      <c r="J1655">
        <f>(I1655-IF(I1624&gt;0,I1624,0))</f>
        <v>1.4614616358774315</v>
      </c>
      <c r="K1655">
        <f>J1655/R1637*1.1</f>
        <v>1.4375460962757531</v>
      </c>
      <c r="L1655">
        <f>AVERAGE(K1655:K1657)</f>
        <v>1.3587558485298628</v>
      </c>
      <c r="M1655">
        <f>STDEV(K1656:K1657)</f>
        <v>0.28870266755138607</v>
      </c>
      <c r="N1655" t="str">
        <f>_xlfn.CONCAT(ROUND(L1655,1)," ± ",ROUND(M1655,1))</f>
        <v>1.4 ± 0.3</v>
      </c>
    </row>
    <row r="1656" spans="1:14" x14ac:dyDescent="0.4">
      <c r="A1656">
        <v>40</v>
      </c>
      <c r="B1656" t="s">
        <v>163</v>
      </c>
      <c r="D1656">
        <v>13.11</v>
      </c>
      <c r="E1656">
        <v>3141.0790000000002</v>
      </c>
      <c r="F1656">
        <v>8557.7710000000006</v>
      </c>
      <c r="G1656">
        <v>29.922000000000001</v>
      </c>
      <c r="H1656">
        <f t="shared" ref="H1656:H1660" si="542">E1656/F1656</f>
        <v>0.36704405855216271</v>
      </c>
      <c r="I1656">
        <f t="shared" ref="I1656:I1664" si="543">((H1656-$J$1616)/$I$1616)</f>
        <v>1.9153425069943575</v>
      </c>
      <c r="J1656">
        <f>(I1656-IF(I1624&gt;0,I1624,0))</f>
        <v>1.5855525153296801</v>
      </c>
      <c r="K1656">
        <f t="shared" ref="K1656:K1660" si="544">J1656/R1638*1.1</f>
        <v>1.5235043386291476</v>
      </c>
    </row>
    <row r="1657" spans="1:14" x14ac:dyDescent="0.4">
      <c r="A1657">
        <v>41</v>
      </c>
      <c r="B1657" t="s">
        <v>162</v>
      </c>
      <c r="D1657">
        <v>13.09</v>
      </c>
      <c r="E1657">
        <v>2671.4859999999999</v>
      </c>
      <c r="F1657">
        <v>9876.0840000000007</v>
      </c>
      <c r="G1657">
        <v>217.82900000000001</v>
      </c>
      <c r="H1657">
        <f t="shared" si="542"/>
        <v>0.27050053442234795</v>
      </c>
      <c r="I1657">
        <f t="shared" si="543"/>
        <v>1.3936057318841701</v>
      </c>
      <c r="J1657">
        <f>(I1657-IF(I1624&gt;0,I1624,0))</f>
        <v>1.0638157402194928</v>
      </c>
      <c r="K1657">
        <f t="shared" si="544"/>
        <v>1.1152171106846873</v>
      </c>
      <c r="L1657" s="23" t="s">
        <v>227</v>
      </c>
      <c r="M1657" s="23" t="s">
        <v>228</v>
      </c>
      <c r="N1657" s="9" t="s">
        <v>231</v>
      </c>
    </row>
    <row r="1658" spans="1:14" x14ac:dyDescent="0.4">
      <c r="A1658">
        <v>42</v>
      </c>
      <c r="B1658" t="s">
        <v>161</v>
      </c>
      <c r="D1658">
        <v>13.15</v>
      </c>
      <c r="E1658">
        <v>3336.3020000000001</v>
      </c>
      <c r="F1658">
        <v>10133.361000000001</v>
      </c>
      <c r="G1658">
        <v>88.352999999999994</v>
      </c>
      <c r="H1658">
        <f t="shared" si="542"/>
        <v>0.32923943003708245</v>
      </c>
      <c r="I1658">
        <f t="shared" si="543"/>
        <v>1.7110401973005953</v>
      </c>
      <c r="J1658">
        <f>(I1658-IF(I1624&gt;0,I1624,0))</f>
        <v>1.3812502056359182</v>
      </c>
      <c r="K1658">
        <f t="shared" si="544"/>
        <v>1.4194462128171805</v>
      </c>
      <c r="L1658">
        <f>AVERAGE(K1658:K1660)</f>
        <v>1.3948043016996445</v>
      </c>
      <c r="M1658">
        <f>STDEV(K1658:K1660)</f>
        <v>0.12933700648028634</v>
      </c>
      <c r="N1658" t="str">
        <f>_xlfn.CONCAT(ROUND(L1658,1)," ± ",ROUND(M1658,1))</f>
        <v>1.4 ± 0.1</v>
      </c>
    </row>
    <row r="1659" spans="1:14" x14ac:dyDescent="0.4">
      <c r="A1659">
        <v>43</v>
      </c>
      <c r="B1659" t="s">
        <v>160</v>
      </c>
      <c r="D1659">
        <v>13.13</v>
      </c>
      <c r="E1659">
        <v>3196.8609999999999</v>
      </c>
      <c r="F1659">
        <v>10043.648999999999</v>
      </c>
      <c r="G1659">
        <v>103.59699999999999</v>
      </c>
      <c r="H1659">
        <f t="shared" si="542"/>
        <v>0.31829676644414795</v>
      </c>
      <c r="I1659">
        <f t="shared" si="543"/>
        <v>1.6519042783919735</v>
      </c>
      <c r="J1659">
        <f>(I1659-IF(I1624&gt;0,I1624,0))</f>
        <v>1.3221142867272961</v>
      </c>
      <c r="K1659">
        <f t="shared" si="544"/>
        <v>1.2549190744671894</v>
      </c>
    </row>
    <row r="1660" spans="1:14" x14ac:dyDescent="0.4">
      <c r="A1660">
        <v>44</v>
      </c>
      <c r="B1660" t="s">
        <v>159</v>
      </c>
      <c r="D1660">
        <v>13.17</v>
      </c>
      <c r="E1660">
        <v>3197.22</v>
      </c>
      <c r="F1660">
        <v>9604.0540000000001</v>
      </c>
      <c r="G1660">
        <v>252.285</v>
      </c>
      <c r="H1660">
        <f t="shared" si="542"/>
        <v>0.3329031677664453</v>
      </c>
      <c r="I1660">
        <f t="shared" si="543"/>
        <v>1.7308396268842621</v>
      </c>
      <c r="J1660">
        <f>(I1660-IF(I1624&gt;0,I1624,0))</f>
        <v>1.4010496352195849</v>
      </c>
      <c r="K1660">
        <f t="shared" si="544"/>
        <v>1.5100476178145634</v>
      </c>
      <c r="L1660" s="23"/>
      <c r="M1660" s="23"/>
      <c r="N1660" s="9"/>
    </row>
    <row r="1661" spans="1:14" x14ac:dyDescent="0.4">
      <c r="A1661">
        <v>45</v>
      </c>
      <c r="B1661" t="s">
        <v>22</v>
      </c>
      <c r="D1661">
        <v>13.2</v>
      </c>
      <c r="E1661">
        <v>100.161</v>
      </c>
      <c r="G1661">
        <v>10.102</v>
      </c>
      <c r="L1661" s="23" t="s">
        <v>227</v>
      </c>
      <c r="M1661" s="23" t="s">
        <v>228</v>
      </c>
      <c r="N1661" s="9" t="s">
        <v>231</v>
      </c>
    </row>
    <row r="1662" spans="1:14" x14ac:dyDescent="0.4">
      <c r="A1662">
        <v>46</v>
      </c>
      <c r="B1662" t="s">
        <v>158</v>
      </c>
      <c r="D1662">
        <v>13.17</v>
      </c>
      <c r="E1662">
        <v>2168.7280000000001</v>
      </c>
      <c r="F1662">
        <v>9362.0679999999993</v>
      </c>
      <c r="G1662">
        <v>77.516000000000005</v>
      </c>
      <c r="H1662">
        <f t="shared" ref="H1662:H1664" si="545">E1662/F1662</f>
        <v>0.2316505284943455</v>
      </c>
      <c r="I1662">
        <f t="shared" si="543"/>
        <v>1.1836540340506332</v>
      </c>
      <c r="J1662">
        <f>(I1662-IF(I1624&gt;0,I1624,0))</f>
        <v>0.85386404238595592</v>
      </c>
      <c r="K1662">
        <f>J1662/R1643*1.1</f>
        <v>0.83200500188196613</v>
      </c>
      <c r="L1662">
        <f>AVERAGE(K1662:K1664)</f>
        <v>0.88044482021202264</v>
      </c>
      <c r="M1662">
        <f>STDEV(K1663:K1664)</f>
        <v>6.3439402722014496E-2</v>
      </c>
      <c r="N1662" t="str">
        <f>_xlfn.CONCAT(ROUND(L1662,1)," ± ",ROUND(M1662,1))</f>
        <v>0.9 ± 0.1</v>
      </c>
    </row>
    <row r="1663" spans="1:14" x14ac:dyDescent="0.4">
      <c r="A1663">
        <v>47</v>
      </c>
      <c r="B1663" t="s">
        <v>157</v>
      </c>
      <c r="D1663">
        <v>13.15</v>
      </c>
      <c r="E1663">
        <v>1967.7739999999999</v>
      </c>
      <c r="F1663">
        <v>7438.8729999999996</v>
      </c>
      <c r="G1663">
        <v>85.623999999999995</v>
      </c>
      <c r="H1663">
        <f t="shared" si="545"/>
        <v>0.26452582266157793</v>
      </c>
      <c r="I1663">
        <f t="shared" si="543"/>
        <v>1.3613174259167438</v>
      </c>
      <c r="J1663">
        <f>(I1663-IF(I1624&gt;0,I1624,0))</f>
        <v>1.0315274342520664</v>
      </c>
      <c r="K1663">
        <f t="shared" ref="K1663:K1664" si="546">J1663/R1644*1.1</f>
        <v>0.94952316123621172</v>
      </c>
    </row>
    <row r="1664" spans="1:14" x14ac:dyDescent="0.4">
      <c r="A1664">
        <v>48</v>
      </c>
      <c r="B1664" t="s">
        <v>156</v>
      </c>
      <c r="D1664">
        <v>13.16</v>
      </c>
      <c r="E1664">
        <v>1822.7439999999999</v>
      </c>
      <c r="F1664">
        <v>7497.73</v>
      </c>
      <c r="G1664">
        <v>19.824999999999999</v>
      </c>
      <c r="H1664">
        <f t="shared" si="545"/>
        <v>0.24310611345033764</v>
      </c>
      <c r="I1664">
        <f t="shared" si="543"/>
        <v>1.2455618627300955</v>
      </c>
      <c r="J1664">
        <f>(I1664-IF(I1624&gt;0,I1624,0))</f>
        <v>0.91577187106541824</v>
      </c>
      <c r="K1664">
        <f t="shared" si="546"/>
        <v>0.85980629751789017</v>
      </c>
      <c r="L1664" s="23"/>
      <c r="M1664" s="23"/>
      <c r="N1664" s="9"/>
    </row>
    <row r="1666" spans="1:18" x14ac:dyDescent="0.4">
      <c r="A1666" s="15" t="s">
        <v>108</v>
      </c>
      <c r="B1666" s="15"/>
    </row>
    <row r="1667" spans="1:18" x14ac:dyDescent="0.4">
      <c r="I1667" t="s">
        <v>216</v>
      </c>
      <c r="Q1667" t="s">
        <v>191</v>
      </c>
      <c r="R1667" t="s">
        <v>192</v>
      </c>
    </row>
    <row r="1668" spans="1:18" x14ac:dyDescent="0.4">
      <c r="B1668" t="s">
        <v>3</v>
      </c>
      <c r="C1668" t="s">
        <v>4</v>
      </c>
      <c r="D1668" t="s">
        <v>5</v>
      </c>
      <c r="E1668" t="s">
        <v>6</v>
      </c>
      <c r="F1668" t="s">
        <v>7</v>
      </c>
      <c r="G1668" t="s">
        <v>8</v>
      </c>
      <c r="H1668" t="s">
        <v>217</v>
      </c>
      <c r="I1668" cm="1">
        <f t="array" ref="I1668:J1672">LINEST(H1670:H1676,C1670:C1676,1,1)</f>
        <v>0.14288273224673512</v>
      </c>
      <c r="J1668">
        <v>-3.1137666120576668E-2</v>
      </c>
      <c r="L1668" s="20" t="s">
        <v>218</v>
      </c>
      <c r="Q1668" t="s">
        <v>27</v>
      </c>
      <c r="R1668">
        <v>1.0846</v>
      </c>
    </row>
    <row r="1669" spans="1:18" x14ac:dyDescent="0.4">
      <c r="A1669">
        <v>1</v>
      </c>
      <c r="B1669" t="s">
        <v>12</v>
      </c>
      <c r="C1669">
        <v>0</v>
      </c>
      <c r="D1669">
        <v>15.37</v>
      </c>
      <c r="E1669">
        <v>134.83600000000001</v>
      </c>
      <c r="F1669">
        <v>8869.8780000000006</v>
      </c>
      <c r="G1669">
        <v>0.78200000000000003</v>
      </c>
      <c r="H1669">
        <f>E1669/F1669</f>
        <v>1.5201561960604194E-2</v>
      </c>
      <c r="I1669">
        <v>3.6381166410211353E-3</v>
      </c>
      <c r="J1669">
        <v>3.1542114597534518E-2</v>
      </c>
      <c r="K1669" t="s">
        <v>219</v>
      </c>
      <c r="L1669" s="21">
        <f>IF(G1672&gt;3,C1672,IF(G1673&gt;3,C1673,IF(G1674&gt;3,C1674,IF(G1675&gt;3,C1675,C1676))))</f>
        <v>0.4</v>
      </c>
      <c r="Q1669" t="s">
        <v>28</v>
      </c>
      <c r="R1669">
        <v>1.0726</v>
      </c>
    </row>
    <row r="1670" spans="1:18" x14ac:dyDescent="0.4">
      <c r="A1670">
        <v>2</v>
      </c>
      <c r="B1670" t="s">
        <v>14</v>
      </c>
      <c r="C1670">
        <v>0.02</v>
      </c>
      <c r="D1670">
        <v>15.38</v>
      </c>
      <c r="E1670">
        <v>11.521000000000001</v>
      </c>
      <c r="F1670">
        <v>7362.8270000000002</v>
      </c>
      <c r="G1670">
        <v>0.34200000000000003</v>
      </c>
      <c r="H1670">
        <f t="shared" ref="H1670:H1676" si="547">E1670/F1670</f>
        <v>1.5647522344338662E-3</v>
      </c>
      <c r="I1670">
        <v>0.99676884193983217</v>
      </c>
      <c r="J1670">
        <v>6.6652078450153363E-2</v>
      </c>
      <c r="K1670" t="s">
        <v>220</v>
      </c>
      <c r="L1670" s="22">
        <f>IF(G1672&gt;10,C1672,IF(G1673&gt;10,C1673,IF(G1674&gt;10,C1674,IF(G1675&gt;10,C1675,C1676))))</f>
        <v>0.4</v>
      </c>
      <c r="Q1670" t="s">
        <v>29</v>
      </c>
      <c r="R1670">
        <v>1.1534</v>
      </c>
    </row>
    <row r="1671" spans="1:18" x14ac:dyDescent="0.4">
      <c r="A1671">
        <v>3</v>
      </c>
      <c r="B1671" t="s">
        <v>15</v>
      </c>
      <c r="C1671">
        <v>0.1</v>
      </c>
      <c r="D1671">
        <v>15.38</v>
      </c>
      <c r="E1671">
        <v>107.95</v>
      </c>
      <c r="F1671">
        <v>9670.4240000000009</v>
      </c>
      <c r="G1671">
        <v>1.3240000000000001</v>
      </c>
      <c r="H1671">
        <f t="shared" si="547"/>
        <v>1.116290247459677E-2</v>
      </c>
      <c r="I1671">
        <v>1542.4328110523452</v>
      </c>
      <c r="J1671">
        <v>5</v>
      </c>
      <c r="Q1671" t="s">
        <v>182</v>
      </c>
      <c r="R1671">
        <v>1.0266999999999999</v>
      </c>
    </row>
    <row r="1672" spans="1:18" x14ac:dyDescent="0.4">
      <c r="A1672">
        <v>4</v>
      </c>
      <c r="B1672" t="s">
        <v>17</v>
      </c>
      <c r="C1672">
        <v>0.4</v>
      </c>
      <c r="D1672">
        <v>15.39</v>
      </c>
      <c r="E1672">
        <v>535.005</v>
      </c>
      <c r="F1672">
        <v>8260.82</v>
      </c>
      <c r="G1672">
        <v>52.345999999999997</v>
      </c>
      <c r="H1672">
        <f t="shared" si="547"/>
        <v>6.4764151742805198E-2</v>
      </c>
      <c r="I1672">
        <v>6.8522570870909183</v>
      </c>
      <c r="J1672">
        <v>2.2212497808626993E-2</v>
      </c>
      <c r="Q1672" t="s">
        <v>181</v>
      </c>
      <c r="R1672">
        <v>1.1480999999999999</v>
      </c>
    </row>
    <row r="1673" spans="1:18" x14ac:dyDescent="0.4">
      <c r="A1673">
        <v>5</v>
      </c>
      <c r="B1673" t="s">
        <v>18</v>
      </c>
      <c r="C1673">
        <v>1</v>
      </c>
      <c r="D1673">
        <v>15.37</v>
      </c>
      <c r="E1673">
        <v>735.87199999999996</v>
      </c>
      <c r="F1673">
        <v>9618.6620000000003</v>
      </c>
      <c r="G1673">
        <v>5357</v>
      </c>
      <c r="H1673">
        <f t="shared" si="547"/>
        <v>7.6504611556160299E-2</v>
      </c>
      <c r="Q1673" t="s">
        <v>180</v>
      </c>
      <c r="R1673">
        <v>1.0402</v>
      </c>
    </row>
    <row r="1674" spans="1:18" x14ac:dyDescent="0.4">
      <c r="A1674">
        <v>6</v>
      </c>
      <c r="B1674" t="s">
        <v>19</v>
      </c>
      <c r="C1674">
        <v>5</v>
      </c>
      <c r="D1674">
        <v>15.34</v>
      </c>
      <c r="E1674">
        <v>4448.2860000000001</v>
      </c>
      <c r="F1674">
        <v>7907.1689999999999</v>
      </c>
      <c r="G1674">
        <v>31261</v>
      </c>
      <c r="H1674">
        <f t="shared" si="547"/>
        <v>0.56256366848868411</v>
      </c>
      <c r="Q1674" t="s">
        <v>179</v>
      </c>
      <c r="R1674">
        <v>1.127</v>
      </c>
    </row>
    <row r="1675" spans="1:18" x14ac:dyDescent="0.4">
      <c r="A1675">
        <v>7</v>
      </c>
      <c r="B1675" t="s">
        <v>20</v>
      </c>
      <c r="C1675">
        <v>10</v>
      </c>
      <c r="D1675">
        <v>15.36</v>
      </c>
      <c r="E1675">
        <v>9227.8019999999997</v>
      </c>
      <c r="F1675">
        <v>6344.7780000000002</v>
      </c>
      <c r="G1675">
        <v>65645</v>
      </c>
      <c r="H1675">
        <f t="shared" si="547"/>
        <v>1.4543932033555782</v>
      </c>
      <c r="I1675" s="23" t="s">
        <v>221</v>
      </c>
      <c r="J1675" s="23" t="s">
        <v>222</v>
      </c>
      <c r="K1675" s="9" t="s">
        <v>194</v>
      </c>
      <c r="O1675" s="24" t="s">
        <v>223</v>
      </c>
      <c r="Q1675" t="s">
        <v>178</v>
      </c>
      <c r="R1675">
        <v>1.1153999999999999</v>
      </c>
    </row>
    <row r="1676" spans="1:18" x14ac:dyDescent="0.4">
      <c r="A1676">
        <v>8</v>
      </c>
      <c r="B1676" t="s">
        <v>21</v>
      </c>
      <c r="C1676">
        <v>20</v>
      </c>
      <c r="D1676">
        <v>15.38</v>
      </c>
      <c r="E1676">
        <v>19508.636999999999</v>
      </c>
      <c r="F1676">
        <v>6895.5569999999998</v>
      </c>
      <c r="G1676">
        <v>1829.865</v>
      </c>
      <c r="H1676">
        <f t="shared" si="547"/>
        <v>2.8291604289544701</v>
      </c>
      <c r="I1676">
        <f>AVERAGE(I1679:I1681)</f>
        <v>0.23287556556928737</v>
      </c>
      <c r="J1676">
        <v>11</v>
      </c>
      <c r="Q1676" t="s">
        <v>177</v>
      </c>
      <c r="R1676">
        <v>1.1711</v>
      </c>
    </row>
    <row r="1677" spans="1:18" x14ac:dyDescent="0.4">
      <c r="A1677">
        <v>9</v>
      </c>
      <c r="B1677" t="s">
        <v>22</v>
      </c>
      <c r="F1677">
        <v>65.319999999999993</v>
      </c>
      <c r="I1677" s="23" t="s">
        <v>224</v>
      </c>
      <c r="J1677" s="9" t="s">
        <v>225</v>
      </c>
      <c r="K1677" s="9" t="s">
        <v>226</v>
      </c>
      <c r="Q1677" t="s">
        <v>176</v>
      </c>
      <c r="R1677">
        <v>1.0931999999999999</v>
      </c>
    </row>
    <row r="1678" spans="1:18" x14ac:dyDescent="0.4">
      <c r="A1678">
        <v>10</v>
      </c>
      <c r="B1678" t="s">
        <v>22</v>
      </c>
      <c r="F1678">
        <v>35.911000000000001</v>
      </c>
      <c r="L1678" s="23" t="s">
        <v>227</v>
      </c>
      <c r="M1678" s="23" t="s">
        <v>228</v>
      </c>
      <c r="N1678" s="9" t="s">
        <v>231</v>
      </c>
      <c r="O1678" s="9"/>
      <c r="P1678" s="9"/>
      <c r="Q1678" t="s">
        <v>175</v>
      </c>
      <c r="R1678">
        <v>1.1499999999999999</v>
      </c>
    </row>
    <row r="1679" spans="1:18" x14ac:dyDescent="0.4">
      <c r="A1679">
        <v>11</v>
      </c>
      <c r="B1679" t="s">
        <v>24</v>
      </c>
      <c r="F1679">
        <v>2375.9319999999998</v>
      </c>
      <c r="H1679">
        <f>E1679/F1679</f>
        <v>0</v>
      </c>
      <c r="I1679">
        <f>((H1679-$J$1668)/$I$1668)</f>
        <v>0.21792462693677364</v>
      </c>
      <c r="J1679">
        <f>(I1679-IF(I1676&gt;0,I1676,0))</f>
        <v>-1.4950938632513733E-2</v>
      </c>
      <c r="K1679">
        <f>J1679*1.1</f>
        <v>-1.6446032495765109E-2</v>
      </c>
      <c r="L1679">
        <f>AVERAGE(K1679:K1681)</f>
        <v>9.2518585385429707E-18</v>
      </c>
      <c r="M1679">
        <f>STDEV(K1680:K1681)</f>
        <v>3.488730330410951E-2</v>
      </c>
      <c r="N1679" t="str">
        <f>_xlfn.CONCAT(ROUND(L1679,1)," ± ",ROUND(M1679,1))</f>
        <v>0 ± 0</v>
      </c>
      <c r="Q1679" t="s">
        <v>174</v>
      </c>
      <c r="R1679">
        <v>1.0482</v>
      </c>
    </row>
    <row r="1680" spans="1:18" x14ac:dyDescent="0.4">
      <c r="A1680">
        <v>12</v>
      </c>
      <c r="B1680" t="s">
        <v>25</v>
      </c>
      <c r="D1680">
        <v>14.98</v>
      </c>
      <c r="E1680">
        <v>14.819000000000001</v>
      </c>
      <c r="F1680">
        <v>2312.328</v>
      </c>
      <c r="G1680">
        <v>134</v>
      </c>
      <c r="H1680">
        <f t="shared" ref="H1680:H1684" si="548">E1680/F1680</f>
        <v>6.4086928844004831E-3</v>
      </c>
      <c r="I1680">
        <f t="shared" ref="I1680:I1684" si="549">((H1680-$J$1668)/$I$1668)</f>
        <v>0.26277744283431487</v>
      </c>
      <c r="J1680">
        <f>(I1680-IF(I1676&gt;0,I1676,0))</f>
        <v>2.9901877265027493E-2</v>
      </c>
      <c r="K1680">
        <f>J1680*1.1</f>
        <v>3.2892064991530245E-2</v>
      </c>
      <c r="Q1680" t="s">
        <v>173</v>
      </c>
      <c r="R1680">
        <v>1.1053999999999999</v>
      </c>
    </row>
    <row r="1681" spans="1:18" x14ac:dyDescent="0.4">
      <c r="A1681">
        <v>13</v>
      </c>
      <c r="B1681" t="s">
        <v>26</v>
      </c>
      <c r="F1681">
        <v>2990.2640000000001</v>
      </c>
      <c r="H1681">
        <f t="shared" si="548"/>
        <v>0</v>
      </c>
      <c r="I1681">
        <f t="shared" si="549"/>
        <v>0.21792462693677364</v>
      </c>
      <c r="J1681">
        <f>(I1681-IF(I1676&gt;0,I1676,0))</f>
        <v>-1.4950938632513733E-2</v>
      </c>
      <c r="K1681" s="30">
        <f>J1681*1.1</f>
        <v>-1.6446032495765109E-2</v>
      </c>
      <c r="L1681" s="25" t="s">
        <v>227</v>
      </c>
      <c r="M1681" s="25" t="s">
        <v>228</v>
      </c>
      <c r="N1681" s="26" t="s">
        <v>229</v>
      </c>
      <c r="O1681" s="26" t="s">
        <v>230</v>
      </c>
      <c r="P1681" s="26" t="s">
        <v>231</v>
      </c>
      <c r="Q1681" t="s">
        <v>172</v>
      </c>
      <c r="R1681" s="10">
        <v>1.0463</v>
      </c>
    </row>
    <row r="1682" spans="1:18" x14ac:dyDescent="0.4">
      <c r="A1682">
        <v>14</v>
      </c>
      <c r="B1682" t="s">
        <v>27</v>
      </c>
      <c r="D1682">
        <v>15.44</v>
      </c>
      <c r="E1682">
        <v>1605.6369999999999</v>
      </c>
      <c r="F1682">
        <v>1863.89</v>
      </c>
      <c r="G1682">
        <v>96.150999999999996</v>
      </c>
      <c r="H1682">
        <f t="shared" si="548"/>
        <v>0.86144407663542366</v>
      </c>
      <c r="I1682">
        <f t="shared" si="549"/>
        <v>6.2469532092559481</v>
      </c>
      <c r="J1682">
        <f>(I1682-IF(I1676&gt;0,I1676,0))</f>
        <v>6.0140776436866608</v>
      </c>
      <c r="K1682">
        <f>J1682/R1668*1.1</f>
        <v>6.0994702268627403</v>
      </c>
      <c r="L1682" s="27">
        <f>AVERAGE(K1682:K1684)</f>
        <v>7.6001102074343807</v>
      </c>
      <c r="M1682" s="27">
        <f>STDEV(K1682:K1684)</f>
        <v>1.3081394089923968</v>
      </c>
      <c r="N1682" s="28">
        <f>L1682/J1676*100</f>
        <v>69.091910976676189</v>
      </c>
      <c r="O1682" s="29">
        <f>M1682/J1679*100</f>
        <v>-8749.5470428030021</v>
      </c>
      <c r="P1682" s="29" t="str">
        <f>_xlfn.CONCAT(ROUND(N1682,1)," ± ",ROUND(O1682,1))</f>
        <v>69.1 ± -8749.5</v>
      </c>
      <c r="Q1682" t="s">
        <v>171</v>
      </c>
      <c r="R1682">
        <v>1.1154999999999999</v>
      </c>
    </row>
    <row r="1683" spans="1:18" x14ac:dyDescent="0.4">
      <c r="A1683">
        <v>15</v>
      </c>
      <c r="B1683" t="s">
        <v>28</v>
      </c>
      <c r="D1683">
        <v>15.44</v>
      </c>
      <c r="E1683">
        <v>2852.241</v>
      </c>
      <c r="F1683">
        <v>2404.2179999999998</v>
      </c>
      <c r="G1683">
        <v>20388</v>
      </c>
      <c r="H1683">
        <f t="shared" si="548"/>
        <v>1.1863487420857843</v>
      </c>
      <c r="I1683">
        <f t="shared" si="549"/>
        <v>8.5208785488785388</v>
      </c>
      <c r="J1683">
        <f>(I1683-IF(I1676&gt;0,I1676,0))</f>
        <v>8.2880029833092514</v>
      </c>
      <c r="K1683">
        <f>J1683/R1669*1.1</f>
        <v>8.4997233653180846</v>
      </c>
      <c r="Q1683" t="s">
        <v>170</v>
      </c>
      <c r="R1683">
        <v>1.0873999999999999</v>
      </c>
    </row>
    <row r="1684" spans="1:18" x14ac:dyDescent="0.4">
      <c r="A1684">
        <v>16</v>
      </c>
      <c r="B1684" t="s">
        <v>29</v>
      </c>
      <c r="D1684">
        <v>15.46</v>
      </c>
      <c r="E1684">
        <v>2574.4699999999998</v>
      </c>
      <c r="F1684">
        <v>2091.6660000000002</v>
      </c>
      <c r="G1684">
        <v>18474</v>
      </c>
      <c r="H1684">
        <f t="shared" si="548"/>
        <v>1.2308227030510606</v>
      </c>
      <c r="I1684">
        <f t="shared" si="549"/>
        <v>8.8321405206084531</v>
      </c>
      <c r="J1684">
        <f>(I1684-IF(I1676&gt;0,I1676,0))</f>
        <v>8.5992649550391658</v>
      </c>
      <c r="K1684" s="30">
        <f>J1684/R1670*1.1</f>
        <v>8.2011370301223199</v>
      </c>
      <c r="Q1684" t="s">
        <v>169</v>
      </c>
      <c r="R1684">
        <v>1.0898000000000001</v>
      </c>
    </row>
    <row r="1685" spans="1:18" x14ac:dyDescent="0.4">
      <c r="A1685">
        <v>17</v>
      </c>
      <c r="B1685" t="s">
        <v>22</v>
      </c>
      <c r="L1685" s="23" t="s">
        <v>227</v>
      </c>
      <c r="M1685" s="23" t="s">
        <v>228</v>
      </c>
      <c r="N1685" s="9" t="s">
        <v>231</v>
      </c>
      <c r="Q1685" t="s">
        <v>168</v>
      </c>
      <c r="R1685">
        <v>1.0536000000000001</v>
      </c>
    </row>
    <row r="1686" spans="1:18" x14ac:dyDescent="0.4">
      <c r="A1686">
        <v>18</v>
      </c>
      <c r="B1686" t="s">
        <v>182</v>
      </c>
      <c r="F1686">
        <v>2980.241</v>
      </c>
      <c r="H1686">
        <f>E1686/F1686</f>
        <v>0</v>
      </c>
      <c r="I1686">
        <f>((H1686-$J$1668)/$I$1668)</f>
        <v>0.21792462693677364</v>
      </c>
      <c r="J1686">
        <f>(I1686-IF(I1676&gt;0,I1676,0))</f>
        <v>-1.4950938632513733E-2</v>
      </c>
      <c r="K1686">
        <f t="shared" ref="K1686:K1691" si="550">J1686/R1671*1.1</f>
        <v>-1.60183427444873E-2</v>
      </c>
      <c r="L1686">
        <f>AVERAGE(K1686:K1688)</f>
        <v>-1.4989145270489857E-2</v>
      </c>
      <c r="M1686">
        <f>STDEV(K1687:K1688)</f>
        <v>1.889256071138338E-3</v>
      </c>
      <c r="N1686" t="str">
        <f>_xlfn.CONCAT(ROUND(L1686,1)," ± ",ROUND(M1686,1))</f>
        <v>0 ± 0</v>
      </c>
      <c r="Q1686" t="s">
        <v>167</v>
      </c>
      <c r="R1686" s="10">
        <v>1.1217999999999999</v>
      </c>
    </row>
    <row r="1687" spans="1:18" x14ac:dyDescent="0.4">
      <c r="A1687">
        <v>19</v>
      </c>
      <c r="B1687" t="s">
        <v>181</v>
      </c>
      <c r="D1687">
        <v>14.02</v>
      </c>
      <c r="E1687">
        <v>0.59499999999999997</v>
      </c>
      <c r="F1687">
        <v>3364.29</v>
      </c>
      <c r="G1687">
        <v>6</v>
      </c>
      <c r="H1687">
        <f t="shared" ref="H1687:H1691" si="551">E1687/F1687</f>
        <v>1.7685752417300528E-4</v>
      </c>
      <c r="I1687">
        <f t="shared" ref="I1687:I1691" si="552">((H1687-$J$1668)/$I$1668)</f>
        <v>0.21916240788757183</v>
      </c>
      <c r="J1687">
        <f>(I1687-IF(I1676&gt;0,I1676,0))</f>
        <v>-1.3713157681715549E-2</v>
      </c>
      <c r="K1687">
        <f t="shared" si="550"/>
        <v>-1.3138640754191364E-2</v>
      </c>
      <c r="Q1687" t="s">
        <v>166</v>
      </c>
      <c r="R1687">
        <v>1.198</v>
      </c>
    </row>
    <row r="1688" spans="1:18" x14ac:dyDescent="0.4">
      <c r="A1688">
        <v>20</v>
      </c>
      <c r="B1688" t="s">
        <v>180</v>
      </c>
      <c r="F1688">
        <v>3837.76</v>
      </c>
      <c r="H1688">
        <f t="shared" si="551"/>
        <v>0</v>
      </c>
      <c r="I1688">
        <f t="shared" si="552"/>
        <v>0.21792462693677364</v>
      </c>
      <c r="J1688">
        <f>(I1688-IF(I1676&gt;0,I1676,0))</f>
        <v>-1.4950938632513733E-2</v>
      </c>
      <c r="K1688">
        <f t="shared" si="550"/>
        <v>-1.581045231279091E-2</v>
      </c>
      <c r="L1688" s="23" t="s">
        <v>227</v>
      </c>
      <c r="M1688" s="23" t="s">
        <v>228</v>
      </c>
      <c r="N1688" s="9" t="s">
        <v>231</v>
      </c>
      <c r="Q1688" t="s">
        <v>165</v>
      </c>
      <c r="R1688">
        <v>1.1537999999999999</v>
      </c>
    </row>
    <row r="1689" spans="1:18" x14ac:dyDescent="0.4">
      <c r="A1689">
        <v>21</v>
      </c>
      <c r="B1689" t="s">
        <v>179</v>
      </c>
      <c r="F1689">
        <v>2988.7779999999998</v>
      </c>
      <c r="H1689">
        <f t="shared" si="551"/>
        <v>0</v>
      </c>
      <c r="I1689">
        <f t="shared" si="552"/>
        <v>0.21792462693677364</v>
      </c>
      <c r="J1689">
        <f>(I1689-IF(I1676&gt;0,I1676,0))</f>
        <v>-1.4950938632513733E-2</v>
      </c>
      <c r="K1689">
        <f t="shared" si="550"/>
        <v>-1.4592752880004532E-2</v>
      </c>
      <c r="L1689">
        <f>AVERAGE(K1689:K1691)</f>
        <v>-1.4460167761936815E-2</v>
      </c>
      <c r="M1689">
        <f>STDEV(K1689:K1691)</f>
        <v>3.6896161001862096E-4</v>
      </c>
      <c r="N1689" t="str">
        <f>_xlfn.CONCAT(ROUND(L1689,1)," ± ",ROUND(M1689,1))</f>
        <v>0 ± 0</v>
      </c>
      <c r="Q1689" t="s">
        <v>164</v>
      </c>
      <c r="R1689">
        <v>1.1183000000000001</v>
      </c>
    </row>
    <row r="1690" spans="1:18" x14ac:dyDescent="0.4">
      <c r="A1690">
        <v>22</v>
      </c>
      <c r="B1690" t="s">
        <v>178</v>
      </c>
      <c r="F1690">
        <v>2732.1039999999998</v>
      </c>
      <c r="H1690">
        <f t="shared" si="551"/>
        <v>0</v>
      </c>
      <c r="I1690">
        <f t="shared" si="552"/>
        <v>0.21792462693677364</v>
      </c>
      <c r="J1690">
        <f>(I1690-IF(I1676&gt;0,I1676,0))</f>
        <v>-1.4950938632513733E-2</v>
      </c>
      <c r="K1690">
        <f t="shared" si="550"/>
        <v>-1.4744515416680213E-2</v>
      </c>
      <c r="Q1690" t="s">
        <v>163</v>
      </c>
      <c r="R1690">
        <v>1.1448</v>
      </c>
    </row>
    <row r="1691" spans="1:18" x14ac:dyDescent="0.4">
      <c r="A1691">
        <v>23</v>
      </c>
      <c r="B1691" t="s">
        <v>177</v>
      </c>
      <c r="F1691">
        <v>2088.2370000000001</v>
      </c>
      <c r="H1691">
        <f t="shared" si="551"/>
        <v>0</v>
      </c>
      <c r="I1691">
        <f t="shared" si="552"/>
        <v>0.21792462693677364</v>
      </c>
      <c r="J1691">
        <f>(I1691-IF(I1676&gt;0,I1676,0))</f>
        <v>-1.4950938632513733E-2</v>
      </c>
      <c r="K1691">
        <f t="shared" si="550"/>
        <v>-1.40432349891257E-2</v>
      </c>
      <c r="L1691" s="23"/>
      <c r="M1691" s="23"/>
      <c r="N1691" s="9"/>
      <c r="Q1691" t="s">
        <v>162</v>
      </c>
      <c r="R1691">
        <v>1.0492999999999999</v>
      </c>
    </row>
    <row r="1692" spans="1:18" x14ac:dyDescent="0.4">
      <c r="A1692">
        <v>24</v>
      </c>
      <c r="B1692" t="s">
        <v>22</v>
      </c>
      <c r="L1692" s="23" t="s">
        <v>227</v>
      </c>
      <c r="M1692" s="23" t="s">
        <v>228</v>
      </c>
      <c r="N1692" s="9" t="s">
        <v>231</v>
      </c>
      <c r="Q1692" t="s">
        <v>161</v>
      </c>
      <c r="R1692">
        <v>1.0704</v>
      </c>
    </row>
    <row r="1693" spans="1:18" x14ac:dyDescent="0.4">
      <c r="A1693">
        <v>25</v>
      </c>
      <c r="B1693" t="s">
        <v>176</v>
      </c>
      <c r="F1693">
        <v>3222.134</v>
      </c>
      <c r="H1693">
        <f>E1693/F1693</f>
        <v>0</v>
      </c>
      <c r="I1693">
        <f>((H1693-$J$1668)/$I$1668)</f>
        <v>0.21792462693677364</v>
      </c>
      <c r="J1693">
        <f>(I1693-IF(I1676&gt;0,I1676,0))</f>
        <v>-1.4950938632513733E-2</v>
      </c>
      <c r="K1693">
        <f t="shared" ref="K1693:K1698" si="553">J1693/R1677*1.1</f>
        <v>-1.5043937518994794E-2</v>
      </c>
      <c r="L1693">
        <f>AVERAGE(K1693:K1695)</f>
        <v>-1.4491104455509241E-2</v>
      </c>
      <c r="M1693">
        <f>STDEV(K1694:K1695)</f>
        <v>2.0861021004746545E-3</v>
      </c>
      <c r="N1693" t="str">
        <f>_xlfn.CONCAT(ROUND(L1693,1)," ± ",ROUND(M1693,1))</f>
        <v>0 ± 0</v>
      </c>
      <c r="Q1693" t="s">
        <v>160</v>
      </c>
      <c r="R1693">
        <v>1.1589</v>
      </c>
    </row>
    <row r="1694" spans="1:18" x14ac:dyDescent="0.4">
      <c r="A1694">
        <v>26</v>
      </c>
      <c r="B1694" t="s">
        <v>175</v>
      </c>
      <c r="D1694">
        <v>13.86</v>
      </c>
      <c r="E1694">
        <v>0.69599999999999995</v>
      </c>
      <c r="F1694">
        <v>2984.2559999999999</v>
      </c>
      <c r="G1694">
        <v>7</v>
      </c>
      <c r="H1694">
        <f t="shared" ref="H1694:H1698" si="554">E1694/F1694</f>
        <v>2.3322395933860903E-4</v>
      </c>
      <c r="I1694">
        <f t="shared" ref="I1694:I1698" si="555">((H1694-$J$1668)/$I$1668)</f>
        <v>0.21955690226963798</v>
      </c>
      <c r="J1694">
        <f>(I1694-IF(I1676&gt;0,I1676,0))</f>
        <v>-1.3318663299649397E-2</v>
      </c>
      <c r="K1694">
        <f t="shared" si="553"/>
        <v>-1.2739590982273338E-2</v>
      </c>
      <c r="Q1694" t="s">
        <v>159</v>
      </c>
      <c r="R1694">
        <v>1.0206</v>
      </c>
    </row>
    <row r="1695" spans="1:18" x14ac:dyDescent="0.4">
      <c r="A1695">
        <v>27</v>
      </c>
      <c r="B1695" t="s">
        <v>174</v>
      </c>
      <c r="F1695">
        <v>3124.1419999999998</v>
      </c>
      <c r="H1695">
        <f t="shared" si="554"/>
        <v>0</v>
      </c>
      <c r="I1695">
        <f t="shared" si="555"/>
        <v>0.21792462693677364</v>
      </c>
      <c r="J1695">
        <f>(I1695-IF(I1676&gt;0,I1676,0))</f>
        <v>-1.4950938632513733E-2</v>
      </c>
      <c r="K1695">
        <f t="shared" si="553"/>
        <v>-1.5689784865259595E-2</v>
      </c>
      <c r="L1695" s="23" t="s">
        <v>227</v>
      </c>
      <c r="M1695" s="23" t="s">
        <v>228</v>
      </c>
      <c r="N1695" s="9" t="s">
        <v>231</v>
      </c>
      <c r="Q1695" t="s">
        <v>158</v>
      </c>
      <c r="R1695">
        <v>1.1289</v>
      </c>
    </row>
    <row r="1696" spans="1:18" x14ac:dyDescent="0.4">
      <c r="A1696">
        <v>28</v>
      </c>
      <c r="B1696" t="s">
        <v>173</v>
      </c>
      <c r="F1696">
        <v>2396.0309999999999</v>
      </c>
      <c r="H1696">
        <f t="shared" si="554"/>
        <v>0</v>
      </c>
      <c r="I1696">
        <f t="shared" si="555"/>
        <v>0.21792462693677364</v>
      </c>
      <c r="J1696">
        <f>(I1696-IF(I1676&gt;0,I1676,0))</f>
        <v>-1.4950938632513733E-2</v>
      </c>
      <c r="K1696">
        <f t="shared" si="553"/>
        <v>-1.4877901660724722E-2</v>
      </c>
      <c r="L1696">
        <f>AVERAGE(K1696:K1698)</f>
        <v>-1.5113123865002845E-2</v>
      </c>
      <c r="M1696">
        <f>STDEV(K1696:K1698)</f>
        <v>5.283878009094598E-4</v>
      </c>
      <c r="N1696" t="str">
        <f>_xlfn.CONCAT(ROUND(L1696,1)," ± ",ROUND(M1696,1))</f>
        <v>0 ± 0</v>
      </c>
      <c r="Q1696" t="s">
        <v>157</v>
      </c>
      <c r="R1696">
        <v>1.1950000000000001</v>
      </c>
    </row>
    <row r="1697" spans="1:18" x14ac:dyDescent="0.4">
      <c r="A1697">
        <v>29</v>
      </c>
      <c r="B1697" t="s">
        <v>172</v>
      </c>
      <c r="F1697">
        <v>2338.5889999999999</v>
      </c>
      <c r="H1697">
        <f t="shared" si="554"/>
        <v>0</v>
      </c>
      <c r="I1697">
        <f t="shared" si="555"/>
        <v>0.21792462693677364</v>
      </c>
      <c r="J1697">
        <f>(I1697-IF(I1676&gt;0,I1676,0))</f>
        <v>-1.4950938632513733E-2</v>
      </c>
      <c r="K1697">
        <f t="shared" si="553"/>
        <v>-1.5718276302939028E-2</v>
      </c>
      <c r="Q1697" t="s">
        <v>156</v>
      </c>
      <c r="R1697">
        <v>1.1716</v>
      </c>
    </row>
    <row r="1698" spans="1:18" x14ac:dyDescent="0.4">
      <c r="A1698">
        <v>30</v>
      </c>
      <c r="B1698" t="s">
        <v>171</v>
      </c>
      <c r="F1698">
        <v>2243.741</v>
      </c>
      <c r="H1698">
        <f t="shared" si="554"/>
        <v>0</v>
      </c>
      <c r="I1698">
        <f t="shared" si="555"/>
        <v>0.21792462693677364</v>
      </c>
      <c r="J1698">
        <f>(I1698-IF(I1676&gt;0,I1676,0))</f>
        <v>-1.4950938632513733E-2</v>
      </c>
      <c r="K1698">
        <f t="shared" si="553"/>
        <v>-1.4743193631344787E-2</v>
      </c>
      <c r="L1698" s="23"/>
      <c r="M1698" s="23"/>
      <c r="N1698" s="9"/>
    </row>
    <row r="1699" spans="1:18" x14ac:dyDescent="0.4">
      <c r="A1699">
        <v>31</v>
      </c>
      <c r="B1699" t="s">
        <v>22</v>
      </c>
      <c r="L1699" s="23" t="s">
        <v>227</v>
      </c>
      <c r="M1699" s="23" t="s">
        <v>228</v>
      </c>
      <c r="N1699" s="9" t="s">
        <v>231</v>
      </c>
    </row>
    <row r="1700" spans="1:18" x14ac:dyDescent="0.4">
      <c r="A1700">
        <v>32</v>
      </c>
      <c r="B1700" t="s">
        <v>170</v>
      </c>
      <c r="D1700">
        <v>14.67</v>
      </c>
      <c r="E1700">
        <v>14.815</v>
      </c>
      <c r="F1700">
        <v>3346.8989999999999</v>
      </c>
      <c r="G1700">
        <v>134</v>
      </c>
      <c r="H1700">
        <f>E1700/F1700</f>
        <v>4.4264855318311069E-3</v>
      </c>
      <c r="I1700">
        <f>((H1700-$J$1668)/$I$1668)</f>
        <v>0.24890447637153454</v>
      </c>
      <c r="J1700">
        <f>(I1700-IF(I1676&gt;0,I1676,0))</f>
        <v>1.6028910802247165E-2</v>
      </c>
      <c r="K1700">
        <f>J1700/R1683*1.1</f>
        <v>1.6214642157873722E-2</v>
      </c>
      <c r="L1700">
        <f>AVERAGE(K1700:K1702)</f>
        <v>-4.2152959193156392E-3</v>
      </c>
      <c r="M1700">
        <f>STDEV(K1701:K1702)</f>
        <v>9.3423968509618693E-4</v>
      </c>
      <c r="N1700" t="str">
        <f>_xlfn.CONCAT(ROUND(L1700,1)," ± ",ROUND(M1700,1))</f>
        <v>0 ± 0</v>
      </c>
    </row>
    <row r="1701" spans="1:18" x14ac:dyDescent="0.4">
      <c r="A1701">
        <v>33</v>
      </c>
      <c r="B1701" t="s">
        <v>169</v>
      </c>
      <c r="F1701">
        <v>2776.6869999999999</v>
      </c>
      <c r="H1701">
        <f t="shared" ref="H1701:H1705" si="556">E1701/F1701</f>
        <v>0</v>
      </c>
      <c r="I1701">
        <f t="shared" ref="I1701:I1705" si="557">((H1701-$J$1668)/$I$1668)</f>
        <v>0.21792462693677364</v>
      </c>
      <c r="J1701">
        <f>(I1701-IF(I1676&gt;0,I1676,0))</f>
        <v>-1.4950938632513733E-2</v>
      </c>
      <c r="K1701">
        <f>J1701/R1684*1.1</f>
        <v>-1.5090872174495418E-2</v>
      </c>
    </row>
    <row r="1702" spans="1:18" x14ac:dyDescent="0.4">
      <c r="A1702">
        <v>34</v>
      </c>
      <c r="B1702" t="s">
        <v>168</v>
      </c>
      <c r="D1702">
        <v>15.07</v>
      </c>
      <c r="E1702">
        <v>1.1220000000000001</v>
      </c>
      <c r="F1702">
        <v>4456.3580000000002</v>
      </c>
      <c r="G1702">
        <v>11</v>
      </c>
      <c r="H1702">
        <f t="shared" si="556"/>
        <v>2.5177510424431791E-4</v>
      </c>
      <c r="I1702">
        <f t="shared" si="557"/>
        <v>0.2196867370272326</v>
      </c>
      <c r="J1702">
        <f>(I1702-IF(I1676&gt;0,I1676,0))</f>
        <v>-1.3188828542054776E-2</v>
      </c>
      <c r="K1702">
        <f>J1702/R1685*1.1</f>
        <v>-1.3769657741325221E-2</v>
      </c>
      <c r="L1702" s="23" t="s">
        <v>227</v>
      </c>
      <c r="M1702" s="23" t="s">
        <v>228</v>
      </c>
      <c r="N1702" s="9" t="s">
        <v>231</v>
      </c>
    </row>
    <row r="1703" spans="1:18" x14ac:dyDescent="0.4">
      <c r="A1703">
        <v>35</v>
      </c>
      <c r="B1703" t="s">
        <v>167</v>
      </c>
      <c r="F1703">
        <v>4389.1229999999996</v>
      </c>
      <c r="H1703">
        <f t="shared" si="556"/>
        <v>0</v>
      </c>
      <c r="I1703">
        <f t="shared" si="557"/>
        <v>0.21792462693677364</v>
      </c>
      <c r="J1703">
        <f>(I1703-IF(I1676&gt;0,I1676,0))</f>
        <v>-1.4950938632513733E-2</v>
      </c>
      <c r="K1703">
        <f t="shared" ref="K1703:K1705" si="558">J1703/R1686*1.1</f>
        <v>-1.466039623441354E-2</v>
      </c>
      <c r="L1703">
        <f>AVERAGE(K1703:K1705)</f>
        <v>8.9363885365717471E-3</v>
      </c>
      <c r="M1703">
        <f>STDEV(K1703:K1705)</f>
        <v>4.0065983605400327E-2</v>
      </c>
      <c r="N1703" t="str">
        <f>_xlfn.CONCAT(ROUND(L1703,1)," ± ",ROUND(M1703,1))</f>
        <v>0 ± 0</v>
      </c>
    </row>
    <row r="1704" spans="1:18" x14ac:dyDescent="0.4">
      <c r="A1704">
        <v>36</v>
      </c>
      <c r="B1704" t="s">
        <v>166</v>
      </c>
      <c r="F1704">
        <v>4280.7889999999998</v>
      </c>
      <c r="H1704">
        <f t="shared" si="556"/>
        <v>0</v>
      </c>
      <c r="I1704">
        <f t="shared" si="557"/>
        <v>0.21792462693677364</v>
      </c>
      <c r="J1704">
        <f>(I1704-IF(I1676&gt;0,I1676,0))</f>
        <v>-1.4950938632513733E-2</v>
      </c>
      <c r="K1704">
        <f t="shared" si="558"/>
        <v>-1.3727906924678721E-2</v>
      </c>
    </row>
    <row r="1705" spans="1:18" x14ac:dyDescent="0.4">
      <c r="A1705">
        <v>37</v>
      </c>
      <c r="B1705" t="s">
        <v>165</v>
      </c>
      <c r="D1705">
        <v>14.34</v>
      </c>
      <c r="E1705">
        <v>31.027000000000001</v>
      </c>
      <c r="F1705">
        <v>2980.8629999999998</v>
      </c>
      <c r="G1705">
        <v>277</v>
      </c>
      <c r="H1705">
        <f t="shared" si="556"/>
        <v>1.0408730625996567E-2</v>
      </c>
      <c r="I1705">
        <f t="shared" si="557"/>
        <v>0.29077269235606018</v>
      </c>
      <c r="J1705">
        <f>(I1705-IF(I1676&gt;0,I1676,0))</f>
        <v>5.7897126786772807E-2</v>
      </c>
      <c r="K1705">
        <f t="shared" si="558"/>
        <v>5.5197468768807503E-2</v>
      </c>
      <c r="L1705" s="23"/>
      <c r="M1705" s="23"/>
      <c r="N1705" s="9"/>
    </row>
    <row r="1706" spans="1:18" x14ac:dyDescent="0.4">
      <c r="A1706">
        <v>38</v>
      </c>
      <c r="B1706" t="s">
        <v>22</v>
      </c>
      <c r="L1706" s="23" t="s">
        <v>227</v>
      </c>
      <c r="M1706" s="23" t="s">
        <v>228</v>
      </c>
      <c r="N1706" s="9" t="s">
        <v>231</v>
      </c>
    </row>
    <row r="1707" spans="1:18" x14ac:dyDescent="0.4">
      <c r="A1707">
        <v>39</v>
      </c>
      <c r="B1707" t="s">
        <v>164</v>
      </c>
      <c r="F1707">
        <v>2857.3980000000001</v>
      </c>
      <c r="H1707">
        <f>E1707/F1707</f>
        <v>0</v>
      </c>
      <c r="I1707">
        <f>((H1707-$J$1668)/$I$1668)</f>
        <v>0.21792462693677364</v>
      </c>
      <c r="J1707">
        <f>(I1707-IF(I1676&gt;0,I1676,0))</f>
        <v>-1.4950938632513733E-2</v>
      </c>
      <c r="K1707">
        <f>J1707/R1689*1.1</f>
        <v>-1.4706279617066177E-2</v>
      </c>
      <c r="L1707">
        <f>AVERAGE(K1707:K1709)</f>
        <v>-7.3297632169092184E-3</v>
      </c>
      <c r="M1707">
        <f>STDEV(K1708:K1709)</f>
        <v>1.5166523283733326E-2</v>
      </c>
      <c r="N1707" t="str">
        <f>_xlfn.CONCAT(ROUND(L1707,1)," ± ",ROUND(M1707,1))</f>
        <v>0 ± 0</v>
      </c>
    </row>
    <row r="1708" spans="1:18" x14ac:dyDescent="0.4">
      <c r="A1708">
        <v>40</v>
      </c>
      <c r="B1708" t="s">
        <v>163</v>
      </c>
      <c r="F1708">
        <v>2854.998</v>
      </c>
      <c r="H1708">
        <f t="shared" ref="H1708:H1712" si="559">E1708/F1708</f>
        <v>0</v>
      </c>
      <c r="I1708">
        <f t="shared" ref="I1708:I1716" si="560">((H1708-$J$1668)/$I$1668)</f>
        <v>0.21792462693677364</v>
      </c>
      <c r="J1708">
        <f>(I1708-IF(I1676&gt;0,I1676,0))</f>
        <v>-1.4950938632513733E-2</v>
      </c>
      <c r="K1708">
        <f t="shared" ref="K1708:K1712" si="561">J1708/R1690*1.1</f>
        <v>-1.4365856477782239E-2</v>
      </c>
    </row>
    <row r="1709" spans="1:18" x14ac:dyDescent="0.4">
      <c r="A1709">
        <v>41</v>
      </c>
      <c r="B1709" t="s">
        <v>162</v>
      </c>
      <c r="D1709">
        <v>14.44</v>
      </c>
      <c r="E1709">
        <v>10.629</v>
      </c>
      <c r="F1709">
        <v>3426.9380000000001</v>
      </c>
      <c r="G1709">
        <v>98</v>
      </c>
      <c r="H1709">
        <f t="shared" si="559"/>
        <v>3.1016026551983138E-3</v>
      </c>
      <c r="I1709">
        <f t="shared" si="560"/>
        <v>0.23963195718184729</v>
      </c>
      <c r="J1709">
        <f>(I1709-IF(I1676&gt;0,I1676,0))</f>
        <v>6.7563916125599199E-3</v>
      </c>
      <c r="K1709">
        <f t="shared" si="561"/>
        <v>7.0828464441207604E-3</v>
      </c>
      <c r="L1709" s="23" t="s">
        <v>227</v>
      </c>
      <c r="M1709" s="23" t="s">
        <v>228</v>
      </c>
      <c r="N1709" s="9" t="s">
        <v>231</v>
      </c>
    </row>
    <row r="1710" spans="1:18" x14ac:dyDescent="0.4">
      <c r="A1710">
        <v>42</v>
      </c>
      <c r="B1710" t="s">
        <v>161</v>
      </c>
      <c r="F1710">
        <v>4359.2330000000002</v>
      </c>
      <c r="H1710">
        <f t="shared" si="559"/>
        <v>0</v>
      </c>
      <c r="I1710">
        <f t="shared" si="560"/>
        <v>0.21792462693677364</v>
      </c>
      <c r="J1710">
        <f>(I1710-IF(I1676&gt;0,I1676,0))</f>
        <v>-1.4950938632513733E-2</v>
      </c>
      <c r="K1710">
        <f t="shared" si="561"/>
        <v>-1.5364380134309703E-2</v>
      </c>
      <c r="L1710">
        <f>AVERAGE(K1710:K1712)</f>
        <v>-1.4934528337637113E-2</v>
      </c>
      <c r="M1710">
        <f>STDEV(K1710:K1712)</f>
        <v>6.4647089754444329E-4</v>
      </c>
      <c r="N1710" t="str">
        <f>_xlfn.CONCAT(ROUND(L1710,1)," ± ",ROUND(M1710,1))</f>
        <v>0 ± 0</v>
      </c>
    </row>
    <row r="1711" spans="1:18" x14ac:dyDescent="0.4">
      <c r="A1711">
        <v>43</v>
      </c>
      <c r="B1711" t="s">
        <v>160</v>
      </c>
      <c r="F1711">
        <v>3811.07</v>
      </c>
      <c r="H1711">
        <f t="shared" si="559"/>
        <v>0</v>
      </c>
      <c r="I1711">
        <f t="shared" si="560"/>
        <v>0.21792462693677364</v>
      </c>
      <c r="J1711">
        <f>(I1711-IF(I1676&gt;0,I1676,0))</f>
        <v>-1.4950938632513733E-2</v>
      </c>
      <c r="K1711">
        <f t="shared" si="561"/>
        <v>-1.4191071270830189E-2</v>
      </c>
    </row>
    <row r="1712" spans="1:18" x14ac:dyDescent="0.4">
      <c r="A1712">
        <v>44</v>
      </c>
      <c r="B1712" t="s">
        <v>159</v>
      </c>
      <c r="D1712">
        <v>14.81</v>
      </c>
      <c r="E1712">
        <v>0.315</v>
      </c>
      <c r="F1712">
        <v>2743.9470000000001</v>
      </c>
      <c r="G1712">
        <v>3</v>
      </c>
      <c r="H1712">
        <f t="shared" si="559"/>
        <v>1.1479813567827658E-4</v>
      </c>
      <c r="I1712">
        <f t="shared" si="560"/>
        <v>0.21872806996920416</v>
      </c>
      <c r="J1712">
        <f>(I1712-IF(I1676&gt;0,I1676,0))</f>
        <v>-1.4147495600083215E-2</v>
      </c>
      <c r="K1712">
        <f t="shared" si="561"/>
        <v>-1.5248133607771447E-2</v>
      </c>
      <c r="L1712" s="23"/>
      <c r="M1712" s="23"/>
      <c r="N1712" s="9"/>
    </row>
    <row r="1713" spans="1:18" x14ac:dyDescent="0.4">
      <c r="A1713">
        <v>45</v>
      </c>
      <c r="B1713" t="s">
        <v>22</v>
      </c>
      <c r="L1713" s="23" t="s">
        <v>227</v>
      </c>
      <c r="M1713" s="23" t="s">
        <v>228</v>
      </c>
      <c r="N1713" s="9" t="s">
        <v>231</v>
      </c>
    </row>
    <row r="1714" spans="1:18" x14ac:dyDescent="0.4">
      <c r="A1714">
        <v>46</v>
      </c>
      <c r="B1714" t="s">
        <v>158</v>
      </c>
      <c r="F1714">
        <v>3570.69</v>
      </c>
      <c r="H1714">
        <f t="shared" ref="H1714:H1716" si="562">E1714/F1714</f>
        <v>0</v>
      </c>
      <c r="I1714">
        <f t="shared" si="560"/>
        <v>0.21792462693677364</v>
      </c>
      <c r="J1714">
        <f>(I1714-IF(I1676&gt;0,I1676,0))</f>
        <v>-1.4950938632513733E-2</v>
      </c>
      <c r="K1714">
        <f>J1714/R1695*1.1</f>
        <v>-1.4568192484511567E-2</v>
      </c>
      <c r="L1714">
        <f>AVERAGE(K1714:K1716)</f>
        <v>-1.4122601525439099E-2</v>
      </c>
      <c r="M1714">
        <f>STDEV(K1715:K1716)</f>
        <v>1.9436351088169965E-4</v>
      </c>
      <c r="N1714" t="str">
        <f>_xlfn.CONCAT(ROUND(L1714,1)," ± ",ROUND(M1714,1))</f>
        <v>0 ± 0</v>
      </c>
    </row>
    <row r="1715" spans="1:18" x14ac:dyDescent="0.4">
      <c r="A1715">
        <v>47</v>
      </c>
      <c r="B1715" t="s">
        <v>157</v>
      </c>
      <c r="F1715">
        <v>2023.3789999999999</v>
      </c>
      <c r="H1715">
        <f t="shared" si="562"/>
        <v>0</v>
      </c>
      <c r="I1715">
        <f t="shared" si="560"/>
        <v>0.21792462693677364</v>
      </c>
      <c r="J1715">
        <f>(I1715-IF(I1676&gt;0,I1676,0))</f>
        <v>-1.4950938632513733E-2</v>
      </c>
      <c r="K1715">
        <f t="shared" ref="K1715:K1716" si="563">J1715/R1696*1.1</f>
        <v>-1.3762370289343186E-2</v>
      </c>
    </row>
    <row r="1716" spans="1:18" x14ac:dyDescent="0.4">
      <c r="A1716">
        <v>48</v>
      </c>
      <c r="B1716" t="s">
        <v>156</v>
      </c>
      <c r="F1716">
        <v>2531.4720000000002</v>
      </c>
      <c r="H1716">
        <f t="shared" si="562"/>
        <v>0</v>
      </c>
      <c r="I1716">
        <f t="shared" si="560"/>
        <v>0.21792462693677364</v>
      </c>
      <c r="J1716">
        <f>(I1716-IF(I1676&gt;0,I1676,0))</f>
        <v>-1.4950938632513733E-2</v>
      </c>
      <c r="K1716">
        <f t="shared" si="563"/>
        <v>-1.4037241802462536E-2</v>
      </c>
      <c r="L1716" s="23"/>
      <c r="M1716" s="23"/>
      <c r="N1716" s="9"/>
    </row>
    <row r="1718" spans="1:18" x14ac:dyDescent="0.4">
      <c r="A1718" s="15" t="s">
        <v>110</v>
      </c>
      <c r="B1718" s="15"/>
    </row>
    <row r="1719" spans="1:18" x14ac:dyDescent="0.4">
      <c r="I1719" t="s">
        <v>216</v>
      </c>
      <c r="Q1719" t="s">
        <v>191</v>
      </c>
      <c r="R1719" t="s">
        <v>192</v>
      </c>
    </row>
    <row r="1720" spans="1:18" x14ac:dyDescent="0.4">
      <c r="B1720" t="s">
        <v>3</v>
      </c>
      <c r="C1720" t="s">
        <v>4</v>
      </c>
      <c r="D1720" t="s">
        <v>5</v>
      </c>
      <c r="E1720" t="s">
        <v>6</v>
      </c>
      <c r="F1720" t="s">
        <v>7</v>
      </c>
      <c r="G1720" t="s">
        <v>8</v>
      </c>
      <c r="H1720" t="s">
        <v>217</v>
      </c>
      <c r="I1720" cm="1">
        <f t="array" ref="I1720:J1724">LINEST(H1724:H1728,C1724:C1728,1,1)</f>
        <v>15.606538004388764</v>
      </c>
      <c r="J1720">
        <v>-40.922876253892497</v>
      </c>
      <c r="L1720" s="20" t="s">
        <v>218</v>
      </c>
      <c r="Q1720" t="s">
        <v>27</v>
      </c>
      <c r="R1720">
        <v>1.0846</v>
      </c>
    </row>
    <row r="1721" spans="1:18" x14ac:dyDescent="0.4">
      <c r="A1721">
        <v>1</v>
      </c>
      <c r="B1721" t="s">
        <v>12</v>
      </c>
      <c r="C1721">
        <v>0</v>
      </c>
      <c r="D1721">
        <v>14</v>
      </c>
      <c r="E1721">
        <v>212.43600000000001</v>
      </c>
      <c r="F1721" s="29">
        <v>300.86599999999999</v>
      </c>
      <c r="G1721">
        <v>3.6629999999999998</v>
      </c>
      <c r="H1721">
        <f>E1721/F1721</f>
        <v>0.70608177726961507</v>
      </c>
      <c r="I1721">
        <v>4.0024751977544835</v>
      </c>
      <c r="J1721">
        <v>41.058451076429826</v>
      </c>
      <c r="K1721" t="s">
        <v>219</v>
      </c>
      <c r="L1721" s="21">
        <f>IF(G1724&gt;3,C1724,IF(G1725&gt;3,C1725,IF(G1726&gt;3,C1726,IF(G1727&gt;3,C1727,C1728))))</f>
        <v>0.4</v>
      </c>
      <c r="Q1721" t="s">
        <v>28</v>
      </c>
      <c r="R1721">
        <v>1.0726</v>
      </c>
    </row>
    <row r="1722" spans="1:18" x14ac:dyDescent="0.4">
      <c r="A1722">
        <v>2</v>
      </c>
      <c r="B1722" t="s">
        <v>14</v>
      </c>
      <c r="C1722" s="19">
        <v>0.02</v>
      </c>
      <c r="D1722">
        <v>14.08</v>
      </c>
      <c r="E1722">
        <v>260.86099999999999</v>
      </c>
      <c r="F1722" s="29">
        <v>321.66199999999998</v>
      </c>
      <c r="G1722">
        <v>14.211</v>
      </c>
      <c r="H1722">
        <f t="shared" ref="H1722:H1728" si="564">E1722/F1722</f>
        <v>0.81097860487095152</v>
      </c>
      <c r="I1722">
        <v>0.83520041731601513</v>
      </c>
      <c r="J1722">
        <v>64.68277312894088</v>
      </c>
      <c r="K1722" t="s">
        <v>220</v>
      </c>
      <c r="L1722" s="22">
        <f>IF(G1724&gt;10,C1724,IF(G1725&gt;10,C1725,IF(G1726&gt;10,C1726,IF(G1727&gt;10,C1727,C1728))))</f>
        <v>0.4</v>
      </c>
      <c r="Q1722" t="s">
        <v>29</v>
      </c>
      <c r="R1722">
        <v>1.1534</v>
      </c>
    </row>
    <row r="1723" spans="1:18" x14ac:dyDescent="0.4">
      <c r="A1723">
        <v>3</v>
      </c>
      <c r="B1723" t="s">
        <v>15</v>
      </c>
      <c r="C1723" s="19">
        <v>0.1</v>
      </c>
      <c r="D1723">
        <v>13.99</v>
      </c>
      <c r="E1723">
        <v>432.71699999999998</v>
      </c>
      <c r="F1723" s="29">
        <v>271.98099999999999</v>
      </c>
      <c r="G1723">
        <v>5.5380000000000003</v>
      </c>
      <c r="H1723">
        <f t="shared" si="564"/>
        <v>1.5909824583334866</v>
      </c>
      <c r="I1723">
        <v>15.203929592180565</v>
      </c>
      <c r="J1723">
        <v>3</v>
      </c>
      <c r="Q1723" t="s">
        <v>182</v>
      </c>
      <c r="R1723">
        <v>1.0266999999999999</v>
      </c>
    </row>
    <row r="1724" spans="1:18" x14ac:dyDescent="0.4">
      <c r="A1724">
        <v>4</v>
      </c>
      <c r="B1724" t="s">
        <v>17</v>
      </c>
      <c r="C1724" s="19">
        <v>0.4</v>
      </c>
      <c r="D1724">
        <v>14</v>
      </c>
      <c r="E1724">
        <v>614.86099999999999</v>
      </c>
      <c r="F1724" s="29">
        <v>575.19200000000001</v>
      </c>
      <c r="G1724">
        <v>20.256</v>
      </c>
      <c r="H1724">
        <f t="shared" si="564"/>
        <v>1.0689665363913268</v>
      </c>
      <c r="I1724">
        <v>63611.130190699478</v>
      </c>
      <c r="J1724">
        <v>12551.583418950107</v>
      </c>
      <c r="Q1724" t="s">
        <v>181</v>
      </c>
      <c r="R1724">
        <v>1.1480999999999999</v>
      </c>
    </row>
    <row r="1725" spans="1:18" x14ac:dyDescent="0.4">
      <c r="A1725">
        <v>5</v>
      </c>
      <c r="B1725" t="s">
        <v>18</v>
      </c>
      <c r="C1725" s="19">
        <v>1</v>
      </c>
      <c r="D1725">
        <v>13.99</v>
      </c>
      <c r="E1725">
        <v>827.03099999999995</v>
      </c>
      <c r="F1725" s="29">
        <v>121.73099999999999</v>
      </c>
      <c r="G1725">
        <v>39.81</v>
      </c>
      <c r="H1725">
        <f t="shared" si="564"/>
        <v>6.7939226655494487</v>
      </c>
      <c r="Q1725" t="s">
        <v>180</v>
      </c>
      <c r="R1725">
        <v>1.0402</v>
      </c>
    </row>
    <row r="1726" spans="1:18" x14ac:dyDescent="0.4">
      <c r="A1726">
        <v>6</v>
      </c>
      <c r="B1726" t="s">
        <v>19</v>
      </c>
      <c r="C1726" s="19">
        <v>5</v>
      </c>
      <c r="D1726">
        <v>13.92</v>
      </c>
      <c r="E1726">
        <v>3454.2640000000001</v>
      </c>
      <c r="F1726" s="29">
        <v>630.125</v>
      </c>
      <c r="G1726">
        <v>23.295999999999999</v>
      </c>
      <c r="H1726">
        <f t="shared" si="564"/>
        <v>5.4818710573298954</v>
      </c>
      <c r="Q1726" t="s">
        <v>179</v>
      </c>
      <c r="R1726">
        <v>1.127</v>
      </c>
    </row>
    <row r="1727" spans="1:18" x14ac:dyDescent="0.4">
      <c r="A1727">
        <v>7</v>
      </c>
      <c r="B1727" t="s">
        <v>20</v>
      </c>
      <c r="C1727" s="19">
        <v>10</v>
      </c>
      <c r="D1727">
        <v>13.93</v>
      </c>
      <c r="E1727">
        <v>5960.0410000000002</v>
      </c>
      <c r="F1727" s="29">
        <v>189.16900000000001</v>
      </c>
      <c r="G1727">
        <v>103.05200000000001</v>
      </c>
      <c r="H1727">
        <f t="shared" si="564"/>
        <v>31.50643604396069</v>
      </c>
      <c r="I1727" s="23" t="s">
        <v>221</v>
      </c>
      <c r="J1727" s="23" t="s">
        <v>222</v>
      </c>
      <c r="K1727" s="9" t="s">
        <v>194</v>
      </c>
      <c r="O1727" s="24" t="s">
        <v>223</v>
      </c>
      <c r="Q1727" t="s">
        <v>178</v>
      </c>
      <c r="R1727">
        <v>1.1153999999999999</v>
      </c>
    </row>
    <row r="1728" spans="1:18" x14ac:dyDescent="0.4">
      <c r="A1728">
        <v>8</v>
      </c>
      <c r="B1728" t="s">
        <v>21</v>
      </c>
      <c r="C1728" s="19">
        <v>20</v>
      </c>
      <c r="D1728">
        <v>13.96</v>
      </c>
      <c r="E1728">
        <v>11033.228999999999</v>
      </c>
      <c r="F1728" s="29">
        <v>34.628999999999998</v>
      </c>
      <c r="G1728">
        <v>47.206000000000003</v>
      </c>
      <c r="H1728">
        <f t="shared" si="564"/>
        <v>318.61240578705707</v>
      </c>
      <c r="I1728">
        <f>AVERAGE(I1731:I1733)</f>
        <v>2.7664890352809786</v>
      </c>
      <c r="J1728">
        <v>11</v>
      </c>
      <c r="Q1728" t="s">
        <v>177</v>
      </c>
      <c r="R1728">
        <v>1.1711</v>
      </c>
    </row>
    <row r="1729" spans="1:18" x14ac:dyDescent="0.4">
      <c r="A1729">
        <v>9</v>
      </c>
      <c r="B1729" t="s">
        <v>22</v>
      </c>
      <c r="D1729">
        <v>14.05</v>
      </c>
      <c r="E1729">
        <v>153.12200000000001</v>
      </c>
      <c r="G1729">
        <v>1091</v>
      </c>
      <c r="I1729" s="23" t="s">
        <v>224</v>
      </c>
      <c r="J1729" s="9" t="s">
        <v>225</v>
      </c>
      <c r="K1729" s="9" t="s">
        <v>226</v>
      </c>
      <c r="Q1729" t="s">
        <v>176</v>
      </c>
      <c r="R1729">
        <v>1.0931999999999999</v>
      </c>
    </row>
    <row r="1730" spans="1:18" x14ac:dyDescent="0.4">
      <c r="A1730">
        <v>10</v>
      </c>
      <c r="B1730" t="s">
        <v>22</v>
      </c>
      <c r="D1730">
        <v>14.02</v>
      </c>
      <c r="E1730">
        <v>181.38300000000001</v>
      </c>
      <c r="G1730">
        <v>127.4</v>
      </c>
      <c r="L1730" s="23" t="s">
        <v>227</v>
      </c>
      <c r="M1730" s="23" t="s">
        <v>228</v>
      </c>
      <c r="N1730" s="9" t="s">
        <v>231</v>
      </c>
      <c r="O1730" s="9"/>
      <c r="P1730" s="9"/>
      <c r="Q1730" t="s">
        <v>175</v>
      </c>
      <c r="R1730">
        <v>1.1499999999999999</v>
      </c>
    </row>
    <row r="1731" spans="1:18" x14ac:dyDescent="0.4">
      <c r="A1731">
        <v>11</v>
      </c>
      <c r="B1731" t="s">
        <v>24</v>
      </c>
      <c r="D1731">
        <v>13.99</v>
      </c>
      <c r="E1731">
        <v>154.71899999999999</v>
      </c>
      <c r="F1731">
        <v>61.923999999999999</v>
      </c>
      <c r="G1731">
        <v>4.242</v>
      </c>
      <c r="H1731">
        <f>E1731/F1731</f>
        <v>2.4985304566888442</v>
      </c>
      <c r="I1731">
        <f>((H1731-$J$1720)/$I$1720)</f>
        <v>2.782257455072398</v>
      </c>
      <c r="J1731">
        <f>(I1731-IF(I1728&gt;0,I1728,0))</f>
        <v>1.5768419791419408E-2</v>
      </c>
      <c r="K1731">
        <f>J1731*1.1</f>
        <v>1.7345261770561352E-2</v>
      </c>
      <c r="L1731">
        <f>AVERAGE(K1731:K1733)</f>
        <v>0</v>
      </c>
      <c r="M1731">
        <f>STDEV(K1732:K1733)</f>
        <v>6.3906035098026601E-2</v>
      </c>
      <c r="N1731" t="str">
        <f>_xlfn.CONCAT(ROUND(L1731,1)," ± ",ROUND(M1731,1))</f>
        <v>0 ± 0.1</v>
      </c>
      <c r="Q1731" t="s">
        <v>174</v>
      </c>
      <c r="R1731">
        <v>1.0482</v>
      </c>
    </row>
    <row r="1732" spans="1:18" x14ac:dyDescent="0.4">
      <c r="A1732">
        <v>12</v>
      </c>
      <c r="B1732" t="s">
        <v>25</v>
      </c>
      <c r="D1732">
        <v>14.25</v>
      </c>
      <c r="E1732">
        <v>104.889</v>
      </c>
      <c r="F1732">
        <v>37.859000000000002</v>
      </c>
      <c r="G1732">
        <v>6.407</v>
      </c>
      <c r="H1732">
        <f t="shared" ref="H1732:H1736" si="565">E1732/F1732</f>
        <v>2.7705169180379827</v>
      </c>
      <c r="I1732">
        <f t="shared" ref="I1732:I1736" si="566">((H1732-$J$1720)/$I$1720)</f>
        <v>2.7996851806366871</v>
      </c>
      <c r="J1732">
        <f>(I1732-IF(I1728&gt;0,I1728,0))</f>
        <v>3.3196145355708584E-2</v>
      </c>
      <c r="K1732">
        <f>J1732*1.1</f>
        <v>3.6515759891279448E-2</v>
      </c>
      <c r="Q1732" t="s">
        <v>173</v>
      </c>
      <c r="R1732">
        <v>1.1053999999999999</v>
      </c>
    </row>
    <row r="1733" spans="1:18" x14ac:dyDescent="0.4">
      <c r="A1733">
        <v>13</v>
      </c>
      <c r="B1733" t="s">
        <v>26</v>
      </c>
      <c r="D1733">
        <v>14.03</v>
      </c>
      <c r="E1733">
        <v>224.87799999999999</v>
      </c>
      <c r="F1733">
        <v>151.1</v>
      </c>
      <c r="G1733">
        <v>17.378</v>
      </c>
      <c r="H1733">
        <f t="shared" si="565"/>
        <v>1.4882726671078756</v>
      </c>
      <c r="I1733">
        <f t="shared" si="566"/>
        <v>2.7175244701338506</v>
      </c>
      <c r="J1733">
        <f>(I1733-IF(I1728&gt;0,I1728,0))</f>
        <v>-4.8964565147127992E-2</v>
      </c>
      <c r="K1733" s="30">
        <f>J1733*1.1</f>
        <v>-5.3861021661840792E-2</v>
      </c>
      <c r="L1733" s="25" t="s">
        <v>227</v>
      </c>
      <c r="M1733" s="25" t="s">
        <v>228</v>
      </c>
      <c r="N1733" s="26" t="s">
        <v>229</v>
      </c>
      <c r="O1733" s="26" t="s">
        <v>230</v>
      </c>
      <c r="P1733" s="26" t="s">
        <v>231</v>
      </c>
      <c r="Q1733" t="s">
        <v>172</v>
      </c>
      <c r="R1733" s="10">
        <v>1.0463</v>
      </c>
    </row>
    <row r="1734" spans="1:18" x14ac:dyDescent="0.4">
      <c r="A1734">
        <v>14</v>
      </c>
      <c r="B1734" t="s">
        <v>27</v>
      </c>
      <c r="D1734">
        <v>14.02</v>
      </c>
      <c r="E1734">
        <v>2284.3919999999998</v>
      </c>
      <c r="F1734">
        <v>120.184</v>
      </c>
      <c r="G1734">
        <v>87.626000000000005</v>
      </c>
      <c r="H1734">
        <f t="shared" si="565"/>
        <v>19.007455235305862</v>
      </c>
      <c r="I1734">
        <f t="shared" si="566"/>
        <v>3.8400785281364236</v>
      </c>
      <c r="J1734">
        <f>(I1734-IF(I1728&gt;0,I1728,0))</f>
        <v>1.073589492855445</v>
      </c>
      <c r="K1734">
        <f>J1734/R1720*1.1</f>
        <v>1.088833157054204</v>
      </c>
      <c r="L1734" s="27">
        <f>AVERAGE(K1734:K1736)</f>
        <v>0.97084927606659122</v>
      </c>
      <c r="M1734" s="27">
        <f>STDEV(K1734:K1736)</f>
        <v>0.11476653081156342</v>
      </c>
      <c r="N1734" s="28">
        <f>L1734/J1728*100</f>
        <v>8.8259025096962826</v>
      </c>
      <c r="O1734" s="29">
        <f>M1734/J1731*100</f>
        <v>727.82518685870559</v>
      </c>
      <c r="P1734" s="29" t="str">
        <f>_xlfn.CONCAT(ROUND(N1734,1)," ± ",ROUND(O1734,1))</f>
        <v>8.8 ± 727.8</v>
      </c>
      <c r="Q1734" t="s">
        <v>171</v>
      </c>
      <c r="R1734">
        <v>1.1154999999999999</v>
      </c>
    </row>
    <row r="1735" spans="1:18" x14ac:dyDescent="0.4">
      <c r="A1735">
        <v>15</v>
      </c>
      <c r="B1735" t="s">
        <v>28</v>
      </c>
      <c r="D1735">
        <v>14.02</v>
      </c>
      <c r="E1735">
        <v>2148.4520000000002</v>
      </c>
      <c r="F1735">
        <v>140.114</v>
      </c>
      <c r="G1735">
        <v>56.566000000000003</v>
      </c>
      <c r="H1735">
        <f t="shared" si="565"/>
        <v>15.333599783033817</v>
      </c>
      <c r="I1735">
        <f t="shared" si="566"/>
        <v>3.6046736323652468</v>
      </c>
      <c r="J1735">
        <f>(I1735-IF(I1728&gt;0,I1728,0))</f>
        <v>0.83818459708426829</v>
      </c>
      <c r="K1735">
        <f>J1735/R1721*1.1</f>
        <v>0.85959636098517167</v>
      </c>
      <c r="Q1735" t="s">
        <v>170</v>
      </c>
      <c r="R1735">
        <v>1.0873999999999999</v>
      </c>
    </row>
    <row r="1736" spans="1:18" x14ac:dyDescent="0.4">
      <c r="A1736">
        <v>16</v>
      </c>
      <c r="B1736" t="s">
        <v>29</v>
      </c>
      <c r="D1736">
        <v>14.03</v>
      </c>
      <c r="E1736">
        <v>1883.769</v>
      </c>
      <c r="F1736">
        <v>104.483</v>
      </c>
      <c r="G1736">
        <v>131.751</v>
      </c>
      <c r="H1736">
        <f t="shared" si="565"/>
        <v>18.029430625077762</v>
      </c>
      <c r="I1736">
        <f t="shared" si="566"/>
        <v>3.7774109070437083</v>
      </c>
      <c r="J1736">
        <f>(I1736-IF(I1728&gt;0,I1728,0))</f>
        <v>1.0109218717627297</v>
      </c>
      <c r="K1736" s="30">
        <f>J1736/R1722*1.1</f>
        <v>0.96411831016039784</v>
      </c>
      <c r="Q1736" t="s">
        <v>169</v>
      </c>
      <c r="R1736">
        <v>1.0898000000000001</v>
      </c>
    </row>
    <row r="1737" spans="1:18" x14ac:dyDescent="0.4">
      <c r="A1737">
        <v>17</v>
      </c>
      <c r="B1737" t="s">
        <v>22</v>
      </c>
      <c r="L1737" s="23" t="s">
        <v>227</v>
      </c>
      <c r="M1737" s="23" t="s">
        <v>228</v>
      </c>
      <c r="N1737" s="9" t="s">
        <v>231</v>
      </c>
      <c r="Q1737" t="s">
        <v>168</v>
      </c>
      <c r="R1737">
        <v>1.0536000000000001</v>
      </c>
    </row>
    <row r="1738" spans="1:18" x14ac:dyDescent="0.4">
      <c r="A1738">
        <v>18</v>
      </c>
      <c r="B1738" t="s">
        <v>182</v>
      </c>
      <c r="D1738">
        <v>14.05</v>
      </c>
      <c r="E1738">
        <v>258.78399999999999</v>
      </c>
      <c r="F1738">
        <v>293.28699999999998</v>
      </c>
      <c r="G1738">
        <v>1708</v>
      </c>
      <c r="H1738">
        <f>E1738/F1738</f>
        <v>0.88235755420458462</v>
      </c>
      <c r="I1738">
        <f>((H1738-$J$1720)/$I$1720)</f>
        <v>2.6787000292019214</v>
      </c>
      <c r="J1738">
        <f>(I1738-IF(I1728&gt;0,I1728,0))</f>
        <v>-8.7789006079057152E-2</v>
      </c>
      <c r="K1738">
        <f t="shared" ref="K1738:K1743" si="567">J1738/R1723*1.1</f>
        <v>-9.4056595584847455E-2</v>
      </c>
      <c r="L1738">
        <f>AVERAGE(K1738:K1740)</f>
        <v>-6.9123114894820523E-2</v>
      </c>
      <c r="M1738">
        <f>STDEV(K1739:K1740)</f>
        <v>4.5595828715954835E-2</v>
      </c>
      <c r="N1738" t="str">
        <f>_xlfn.CONCAT(ROUND(L1738,1)," ± ",ROUND(M1738,1))</f>
        <v>-0.1 ± 0</v>
      </c>
      <c r="Q1738" t="s">
        <v>167</v>
      </c>
      <c r="R1738" s="10">
        <v>1.1217999999999999</v>
      </c>
    </row>
    <row r="1739" spans="1:18" x14ac:dyDescent="0.4">
      <c r="A1739">
        <v>19</v>
      </c>
      <c r="B1739" t="s">
        <v>181</v>
      </c>
      <c r="D1739">
        <v>14.09</v>
      </c>
      <c r="E1739">
        <v>226.11699999999999</v>
      </c>
      <c r="F1739">
        <v>121.913</v>
      </c>
      <c r="G1739">
        <v>1.881</v>
      </c>
      <c r="H1739">
        <f t="shared" ref="H1739:H1743" si="568">E1739/F1739</f>
        <v>1.8547406757277731</v>
      </c>
      <c r="I1739">
        <f t="shared" ref="I1739:I1743" si="569">((H1739-$J$1720)/$I$1720)</f>
        <v>2.7410061679015962</v>
      </c>
      <c r="J1739">
        <f>(I1739-IF(I1728&gt;0,I1728,0))</f>
        <v>-2.5482867379382323E-2</v>
      </c>
      <c r="K1739">
        <f t="shared" si="567"/>
        <v>-2.4415254870935075E-2</v>
      </c>
      <c r="Q1739" t="s">
        <v>166</v>
      </c>
      <c r="R1739">
        <v>1.198</v>
      </c>
    </row>
    <row r="1740" spans="1:18" x14ac:dyDescent="0.4">
      <c r="A1740">
        <v>20</v>
      </c>
      <c r="B1740" t="s">
        <v>180</v>
      </c>
      <c r="D1740">
        <v>14.03</v>
      </c>
      <c r="E1740">
        <v>261.48099999999999</v>
      </c>
      <c r="F1740">
        <v>278.029</v>
      </c>
      <c r="G1740">
        <v>101.657</v>
      </c>
      <c r="H1740">
        <f t="shared" si="568"/>
        <v>0.94048102895741092</v>
      </c>
      <c r="I1740">
        <f t="shared" si="569"/>
        <v>2.6824243321021859</v>
      </c>
      <c r="J1740">
        <f>(I1740-IF(I1728&gt;0,I1728,0))</f>
        <v>-8.4064703178792666E-2</v>
      </c>
      <c r="K1740">
        <f t="shared" si="567"/>
        <v>-8.8897494228679041E-2</v>
      </c>
      <c r="L1740" s="23" t="s">
        <v>227</v>
      </c>
      <c r="M1740" s="23" t="s">
        <v>228</v>
      </c>
      <c r="N1740" s="9" t="s">
        <v>231</v>
      </c>
      <c r="Q1740" t="s">
        <v>165</v>
      </c>
      <c r="R1740">
        <v>1.1537999999999999</v>
      </c>
    </row>
    <row r="1741" spans="1:18" x14ac:dyDescent="0.4">
      <c r="A1741">
        <v>21</v>
      </c>
      <c r="B1741" t="s">
        <v>179</v>
      </c>
      <c r="D1741">
        <v>14.05</v>
      </c>
      <c r="E1741">
        <v>23.92</v>
      </c>
      <c r="F1741">
        <v>80.721000000000004</v>
      </c>
      <c r="G1741">
        <v>179</v>
      </c>
      <c r="H1741">
        <f t="shared" si="568"/>
        <v>0.29632933189628474</v>
      </c>
      <c r="I1741">
        <f t="shared" si="569"/>
        <v>2.6411498549003887</v>
      </c>
      <c r="J1741">
        <f>(I1741-IF(I1728&gt;0,I1728,0))</f>
        <v>-0.12533918038058989</v>
      </c>
      <c r="K1741">
        <f t="shared" si="567"/>
        <v>-0.12233637836614808</v>
      </c>
      <c r="L1741">
        <f>AVERAGE(K1741:K1743)</f>
        <v>0.86394611599045446</v>
      </c>
      <c r="M1741">
        <f>STDEV(K1741:K1743)</f>
        <v>1.6328095664215239</v>
      </c>
      <c r="N1741" t="str">
        <f>_xlfn.CONCAT(ROUND(L1741,1)," ± ",ROUND(M1741,1))</f>
        <v>0.9 ± 1.6</v>
      </c>
      <c r="Q1741" t="s">
        <v>164</v>
      </c>
      <c r="R1741">
        <v>1.1183000000000001</v>
      </c>
    </row>
    <row r="1742" spans="1:18" x14ac:dyDescent="0.4">
      <c r="A1742">
        <v>22</v>
      </c>
      <c r="B1742" t="s">
        <v>178</v>
      </c>
      <c r="D1742">
        <v>14.14</v>
      </c>
      <c r="E1742">
        <v>51.103000000000002</v>
      </c>
      <c r="F1742">
        <v>1.117</v>
      </c>
      <c r="G1742">
        <v>349</v>
      </c>
      <c r="H1742">
        <f t="shared" si="568"/>
        <v>45.750223813786931</v>
      </c>
      <c r="I1742">
        <f t="shared" si="569"/>
        <v>5.5536404065594693</v>
      </c>
      <c r="J1742">
        <f>(I1742-IF(I1728&gt;0,I1728,0))</f>
        <v>2.7871513712784908</v>
      </c>
      <c r="K1742">
        <f t="shared" si="567"/>
        <v>2.7486699913989066</v>
      </c>
      <c r="Q1742" t="s">
        <v>163</v>
      </c>
      <c r="R1742">
        <v>1.1448</v>
      </c>
    </row>
    <row r="1743" spans="1:18" x14ac:dyDescent="0.4">
      <c r="A1743">
        <v>23</v>
      </c>
      <c r="B1743" t="s">
        <v>177</v>
      </c>
      <c r="D1743">
        <v>14.12</v>
      </c>
      <c r="E1743">
        <v>108.89700000000001</v>
      </c>
      <c r="F1743">
        <v>64.846999999999994</v>
      </c>
      <c r="G1743">
        <v>819</v>
      </c>
      <c r="H1743">
        <f t="shared" si="568"/>
        <v>1.6792912547997596</v>
      </c>
      <c r="I1743">
        <f t="shared" si="569"/>
        <v>2.7297641217233424</v>
      </c>
      <c r="J1743">
        <f>(I1743-IF(I1728&gt;0,I1728,0))</f>
        <v>-3.6724913557636185E-2</v>
      </c>
      <c r="K1743">
        <f t="shared" si="567"/>
        <v>-3.4495265061395101E-2</v>
      </c>
      <c r="L1743" s="23"/>
      <c r="M1743" s="23"/>
      <c r="N1743" s="9"/>
      <c r="Q1743" t="s">
        <v>162</v>
      </c>
      <c r="R1743">
        <v>1.0492999999999999</v>
      </c>
    </row>
    <row r="1744" spans="1:18" x14ac:dyDescent="0.4">
      <c r="A1744">
        <v>24</v>
      </c>
      <c r="B1744" t="s">
        <v>22</v>
      </c>
      <c r="L1744" s="23" t="s">
        <v>227</v>
      </c>
      <c r="M1744" s="23" t="s">
        <v>228</v>
      </c>
      <c r="N1744" s="9" t="s">
        <v>231</v>
      </c>
      <c r="Q1744" t="s">
        <v>161</v>
      </c>
      <c r="R1744">
        <v>1.0704</v>
      </c>
    </row>
    <row r="1745" spans="1:18" x14ac:dyDescent="0.4">
      <c r="A1745">
        <v>25</v>
      </c>
      <c r="B1745" t="s">
        <v>176</v>
      </c>
      <c r="D1745">
        <v>14.06</v>
      </c>
      <c r="E1745">
        <v>144.435</v>
      </c>
      <c r="F1745">
        <v>92.721999999999994</v>
      </c>
      <c r="G1745">
        <v>1153</v>
      </c>
      <c r="H1745">
        <f>E1745/F1745</f>
        <v>1.5577209292293093</v>
      </c>
      <c r="I1745">
        <f>((H1745-$J$1720)/$I$1720)</f>
        <v>2.7219744168229818</v>
      </c>
      <c r="J1745">
        <f>(I1745-IF(I1728&gt;0,I1728,0))</f>
        <v>-4.4514618457996757E-2</v>
      </c>
      <c r="K1745">
        <f t="shared" ref="K1745:K1750" si="570">J1745/R1729*1.1</f>
        <v>-4.4791511437794036E-2</v>
      </c>
      <c r="L1745">
        <f>AVERAGE(K1745:K1747)</f>
        <v>-4.7022128871322656E-2</v>
      </c>
      <c r="M1745">
        <f>STDEV(K1746:K1747)</f>
        <v>1.4833573448726852E-2</v>
      </c>
      <c r="N1745" t="str">
        <f>_xlfn.CONCAT(ROUND(L1745,1)," ± ",ROUND(M1745,1))</f>
        <v>0 ± 0</v>
      </c>
      <c r="Q1745" t="s">
        <v>160</v>
      </c>
      <c r="R1745">
        <v>1.1589</v>
      </c>
    </row>
    <row r="1746" spans="1:18" x14ac:dyDescent="0.4">
      <c r="A1746">
        <v>26</v>
      </c>
      <c r="B1746" t="s">
        <v>175</v>
      </c>
      <c r="D1746">
        <v>14.12</v>
      </c>
      <c r="E1746">
        <v>157.58699999999999</v>
      </c>
      <c r="F1746">
        <v>96.197000000000003</v>
      </c>
      <c r="G1746">
        <v>1126</v>
      </c>
      <c r="H1746">
        <f t="shared" ref="H1746:H1750" si="571">E1746/F1746</f>
        <v>1.6381695894882375</v>
      </c>
      <c r="I1746">
        <f t="shared" ref="I1746:I1750" si="572">((H1746-$J$1720)/$I$1720)</f>
        <v>2.7271292218307486</v>
      </c>
      <c r="J1746">
        <f>(I1746-IF(I1728&gt;0,I1728,0))</f>
        <v>-3.9359813450229986E-2</v>
      </c>
      <c r="K1746">
        <f t="shared" si="570"/>
        <v>-3.7648517213263476E-2</v>
      </c>
      <c r="Q1746" t="s">
        <v>159</v>
      </c>
      <c r="R1746">
        <v>1.0206</v>
      </c>
    </row>
    <row r="1747" spans="1:18" x14ac:dyDescent="0.4">
      <c r="A1747">
        <v>27</v>
      </c>
      <c r="B1747" t="s">
        <v>174</v>
      </c>
      <c r="D1747">
        <v>14.14</v>
      </c>
      <c r="E1747">
        <v>168.83699999999999</v>
      </c>
      <c r="F1747">
        <v>122.295</v>
      </c>
      <c r="G1747">
        <v>11.018000000000001</v>
      </c>
      <c r="H1747">
        <f t="shared" si="571"/>
        <v>1.3805715687477</v>
      </c>
      <c r="I1747">
        <f t="shared" si="572"/>
        <v>2.7106234458112306</v>
      </c>
      <c r="J1747">
        <f>(I1747-IF(I1728&gt;0,I1728,0))</f>
        <v>-5.5865589469747956E-2</v>
      </c>
      <c r="K1747">
        <f t="shared" si="570"/>
        <v>-5.8626357962910464E-2</v>
      </c>
      <c r="L1747" s="23" t="s">
        <v>227</v>
      </c>
      <c r="M1747" s="23" t="s">
        <v>228</v>
      </c>
      <c r="N1747" s="9" t="s">
        <v>231</v>
      </c>
      <c r="Q1747" t="s">
        <v>158</v>
      </c>
      <c r="R1747">
        <v>1.1289</v>
      </c>
    </row>
    <row r="1748" spans="1:18" x14ac:dyDescent="0.4">
      <c r="A1748">
        <v>28</v>
      </c>
      <c r="B1748" t="s">
        <v>173</v>
      </c>
      <c r="D1748">
        <v>14.09</v>
      </c>
      <c r="E1748">
        <v>117.18</v>
      </c>
      <c r="F1748">
        <v>195.191</v>
      </c>
      <c r="G1748">
        <v>2.9689999999999999</v>
      </c>
      <c r="H1748">
        <f t="shared" si="571"/>
        <v>0.60033505643190521</v>
      </c>
      <c r="I1748">
        <f t="shared" si="572"/>
        <v>2.6606292374803129</v>
      </c>
      <c r="J1748">
        <f>(I1748-IF(I1728&gt;0,I1728,0))</f>
        <v>-0.10585979780066568</v>
      </c>
      <c r="K1748">
        <f t="shared" si="570"/>
        <v>-0.10534266110071673</v>
      </c>
      <c r="L1748">
        <f>AVERAGE(K1748:K1750)</f>
        <v>-0.10992671046454909</v>
      </c>
      <c r="M1748">
        <f>STDEV(K1748:K1750)</f>
        <v>6.6328073616143159E-3</v>
      </c>
      <c r="N1748" t="str">
        <f>_xlfn.CONCAT(ROUND(L1748,1)," ± ",ROUND(M1748,1))</f>
        <v>-0.1 ± 0</v>
      </c>
      <c r="Q1748" t="s">
        <v>157</v>
      </c>
      <c r="R1748">
        <v>1.1950000000000001</v>
      </c>
    </row>
    <row r="1749" spans="1:18" x14ac:dyDescent="0.4">
      <c r="A1749">
        <v>29</v>
      </c>
      <c r="B1749" t="s">
        <v>172</v>
      </c>
      <c r="D1749">
        <v>14.05</v>
      </c>
      <c r="E1749">
        <v>57.856999999999999</v>
      </c>
      <c r="F1749">
        <v>113.956</v>
      </c>
      <c r="G1749">
        <v>492</v>
      </c>
      <c r="H1749">
        <f t="shared" si="571"/>
        <v>0.50771350345747479</v>
      </c>
      <c r="I1749">
        <f t="shared" si="572"/>
        <v>2.6546944457315993</v>
      </c>
      <c r="J1749">
        <f>(I1749-IF(I1728&gt;0,I1728,0))</f>
        <v>-0.11179458954937926</v>
      </c>
      <c r="K1749">
        <f t="shared" si="570"/>
        <v>-0.11753230288093014</v>
      </c>
      <c r="Q1749" t="s">
        <v>156</v>
      </c>
      <c r="R1749">
        <v>1.1716</v>
      </c>
    </row>
    <row r="1750" spans="1:18" x14ac:dyDescent="0.4">
      <c r="A1750">
        <v>30</v>
      </c>
      <c r="B1750" t="s">
        <v>171</v>
      </c>
      <c r="D1750">
        <v>14.02</v>
      </c>
      <c r="E1750">
        <v>47.481999999999999</v>
      </c>
      <c r="F1750">
        <v>84.712000000000003</v>
      </c>
      <c r="G1750">
        <v>2.5990000000000002</v>
      </c>
      <c r="H1750">
        <f t="shared" si="571"/>
        <v>0.56051090754556609</v>
      </c>
      <c r="I1750">
        <f t="shared" si="572"/>
        <v>2.6580774768736273</v>
      </c>
      <c r="J1750">
        <f>(I1750-IF(I1728&gt;0,I1728,0))</f>
        <v>-0.10841155840735128</v>
      </c>
      <c r="K1750">
        <f t="shared" si="570"/>
        <v>-0.10690516741200039</v>
      </c>
      <c r="L1750" s="23"/>
      <c r="M1750" s="23"/>
      <c r="N1750" s="9"/>
    </row>
    <row r="1751" spans="1:18" x14ac:dyDescent="0.4">
      <c r="A1751">
        <v>31</v>
      </c>
      <c r="B1751" t="s">
        <v>22</v>
      </c>
      <c r="L1751" s="23" t="s">
        <v>227</v>
      </c>
      <c r="M1751" s="23" t="s">
        <v>228</v>
      </c>
      <c r="N1751" s="9" t="s">
        <v>231</v>
      </c>
    </row>
    <row r="1752" spans="1:18" x14ac:dyDescent="0.4">
      <c r="A1752">
        <v>32</v>
      </c>
      <c r="B1752" t="s">
        <v>170</v>
      </c>
      <c r="D1752">
        <v>14.03</v>
      </c>
      <c r="E1752">
        <v>94.941999999999993</v>
      </c>
      <c r="F1752">
        <v>8.5459999999999994</v>
      </c>
      <c r="G1752">
        <v>630</v>
      </c>
      <c r="H1752">
        <f>E1752/F1752</f>
        <v>11.109524923941025</v>
      </c>
      <c r="I1752">
        <f>((H1752-$J$1720)/$I$1720)</f>
        <v>3.3340130375616503</v>
      </c>
      <c r="J1752">
        <f>(I1752-IF(I1728&gt;0,I1728,0))</f>
        <v>0.56752400228067179</v>
      </c>
      <c r="K1752">
        <f>J1752/R1735*1.1</f>
        <v>0.57410005748458615</v>
      </c>
      <c r="L1752">
        <f>AVERAGE(K1752:K1754)</f>
        <v>0.19644820208739922</v>
      </c>
      <c r="M1752">
        <f>STDEV(K1753:K1754)</f>
        <v>0.16871518741261249</v>
      </c>
      <c r="N1752" t="str">
        <f>_xlfn.CONCAT(ROUND(L1752,1)," ± ",ROUND(M1752,1))</f>
        <v>0.2 ± 0.2</v>
      </c>
    </row>
    <row r="1753" spans="1:18" x14ac:dyDescent="0.4">
      <c r="A1753">
        <v>33</v>
      </c>
      <c r="B1753" t="s">
        <v>169</v>
      </c>
      <c r="D1753">
        <v>13.98</v>
      </c>
      <c r="E1753">
        <v>217.25200000000001</v>
      </c>
      <c r="F1753">
        <v>51.543999999999997</v>
      </c>
      <c r="G1753">
        <v>7.1070000000000002</v>
      </c>
      <c r="H1753">
        <f t="shared" ref="H1753:H1757" si="573">E1753/F1753</f>
        <v>4.214884370634798</v>
      </c>
      <c r="I1753">
        <f t="shared" ref="I1753:I1757" si="574">((H1753-$J$1720)/$I$1720)</f>
        <v>2.8922340503597894</v>
      </c>
      <c r="J1753">
        <f>(I1753-IF(I1728&gt;0,I1728,0))</f>
        <v>0.12574501507881086</v>
      </c>
      <c r="K1753">
        <f>J1753/R1736*1.1</f>
        <v>0.12692192749742331</v>
      </c>
    </row>
    <row r="1754" spans="1:18" x14ac:dyDescent="0.4">
      <c r="A1754">
        <v>34</v>
      </c>
      <c r="B1754" t="s">
        <v>168</v>
      </c>
      <c r="D1754">
        <v>14.02</v>
      </c>
      <c r="E1754">
        <v>119.685</v>
      </c>
      <c r="F1754">
        <v>205.27</v>
      </c>
      <c r="G1754">
        <v>845</v>
      </c>
      <c r="H1754">
        <f t="shared" si="573"/>
        <v>0.5830613338529741</v>
      </c>
      <c r="I1754">
        <f t="shared" si="574"/>
        <v>2.659522411445348</v>
      </c>
      <c r="J1754">
        <f>(I1754-IF(I1728&gt;0,I1728,0))</f>
        <v>-0.1069666238356306</v>
      </c>
      <c r="K1754">
        <f>J1754/R1737*1.1</f>
        <v>-0.11167737871981175</v>
      </c>
      <c r="L1754" s="23" t="s">
        <v>227</v>
      </c>
      <c r="M1754" s="23" t="s">
        <v>228</v>
      </c>
      <c r="N1754" s="9" t="s">
        <v>231</v>
      </c>
    </row>
    <row r="1755" spans="1:18" x14ac:dyDescent="0.4">
      <c r="A1755">
        <v>35</v>
      </c>
      <c r="B1755" t="s">
        <v>167</v>
      </c>
      <c r="D1755">
        <v>14.03</v>
      </c>
      <c r="E1755">
        <v>166.92599999999999</v>
      </c>
      <c r="F1755">
        <v>175.82499999999999</v>
      </c>
      <c r="G1755">
        <v>114.577</v>
      </c>
      <c r="H1755">
        <f t="shared" si="573"/>
        <v>0.94938717474761836</v>
      </c>
      <c r="I1755">
        <f t="shared" si="574"/>
        <v>2.6829949997151892</v>
      </c>
      <c r="J1755">
        <f>(I1755-IF(I1728&gt;0,I1728,0))</f>
        <v>-8.3494035565789382E-2</v>
      </c>
      <c r="K1755">
        <f t="shared" ref="K1755:K1757" si="575">J1755/R1738*1.1</f>
        <v>-8.1871491462264523E-2</v>
      </c>
      <c r="L1755">
        <f>AVERAGE(K1755:K1757)</f>
        <v>3.7833860624620352E-2</v>
      </c>
      <c r="M1755">
        <f>STDEV(K1755:K1757)</f>
        <v>0.18361379833240327</v>
      </c>
      <c r="N1755" t="str">
        <f>_xlfn.CONCAT(ROUND(L1755,1)," ± ",ROUND(M1755,1))</f>
        <v>0 ± 0.2</v>
      </c>
    </row>
    <row r="1756" spans="1:18" x14ac:dyDescent="0.4">
      <c r="A1756">
        <v>36</v>
      </c>
      <c r="B1756" t="s">
        <v>166</v>
      </c>
      <c r="D1756">
        <v>13.99</v>
      </c>
      <c r="E1756">
        <v>474.99700000000001</v>
      </c>
      <c r="F1756">
        <v>73.203999999999994</v>
      </c>
      <c r="G1756">
        <v>9.1539999999999999</v>
      </c>
      <c r="H1756">
        <f t="shared" si="573"/>
        <v>6.4886754822140871</v>
      </c>
      <c r="I1756">
        <f t="shared" si="574"/>
        <v>3.0379288297490339</v>
      </c>
      <c r="J1756">
        <f>(I1756-IF(I1728&gt;0,I1728,0))</f>
        <v>0.27143979446805533</v>
      </c>
      <c r="K1756">
        <f t="shared" si="575"/>
        <v>0.2492352036017203</v>
      </c>
    </row>
    <row r="1757" spans="1:18" x14ac:dyDescent="0.4">
      <c r="A1757">
        <v>37</v>
      </c>
      <c r="B1757" t="s">
        <v>165</v>
      </c>
      <c r="D1757">
        <v>14.03</v>
      </c>
      <c r="E1757">
        <v>246.684</v>
      </c>
      <c r="F1757">
        <v>179.96600000000001</v>
      </c>
      <c r="G1757">
        <v>1757</v>
      </c>
      <c r="H1757">
        <f t="shared" si="573"/>
        <v>1.3707255814987274</v>
      </c>
      <c r="I1757">
        <f t="shared" si="574"/>
        <v>2.7099925571896666</v>
      </c>
      <c r="J1757">
        <f>(I1757-IF(I1728&gt;0,I1728,0))</f>
        <v>-5.6496478091311975E-2</v>
      </c>
      <c r="K1757">
        <f t="shared" si="575"/>
        <v>-5.3862130265594714E-2</v>
      </c>
      <c r="L1757" s="23"/>
      <c r="M1757" s="23"/>
      <c r="N1757" s="9"/>
    </row>
    <row r="1758" spans="1:18" x14ac:dyDescent="0.4">
      <c r="A1758">
        <v>38</v>
      </c>
      <c r="B1758" t="s">
        <v>22</v>
      </c>
      <c r="L1758" s="23" t="s">
        <v>227</v>
      </c>
      <c r="M1758" s="23" t="s">
        <v>228</v>
      </c>
      <c r="N1758" s="9" t="s">
        <v>231</v>
      </c>
    </row>
    <row r="1759" spans="1:18" x14ac:dyDescent="0.4">
      <c r="A1759">
        <v>39</v>
      </c>
      <c r="B1759" t="s">
        <v>164</v>
      </c>
      <c r="D1759">
        <v>14.08</v>
      </c>
      <c r="E1759">
        <v>135.191</v>
      </c>
      <c r="F1759">
        <v>243.20599999999999</v>
      </c>
      <c r="G1759">
        <v>2.7090000000000001</v>
      </c>
      <c r="H1759">
        <f>E1759/F1759</f>
        <v>0.55587033214641091</v>
      </c>
      <c r="I1759">
        <f>((H1759-$J$1720)/$I$1720)</f>
        <v>2.6577801287110914</v>
      </c>
      <c r="J1759">
        <f>(I1759-IF(I1728&gt;0,I1728,0))</f>
        <v>-0.10870890656988719</v>
      </c>
      <c r="K1759">
        <f>J1759/R1741*1.1</f>
        <v>-0.1069299805301582</v>
      </c>
      <c r="L1759">
        <f>AVERAGE(K1759:K1761)</f>
        <v>-8.0116021545733343E-2</v>
      </c>
      <c r="M1759">
        <f>STDEV(K1760:K1761)</f>
        <v>5.3793034393805866E-2</v>
      </c>
      <c r="N1759" t="str">
        <f>_xlfn.CONCAT(ROUND(L1759,1)," ± ",ROUND(M1759,1))</f>
        <v>-0.1 ± 0.1</v>
      </c>
    </row>
    <row r="1760" spans="1:18" x14ac:dyDescent="0.4">
      <c r="A1760">
        <v>40</v>
      </c>
      <c r="B1760" t="s">
        <v>163</v>
      </c>
      <c r="D1760">
        <v>14.08</v>
      </c>
      <c r="E1760">
        <v>155.001</v>
      </c>
      <c r="F1760">
        <v>281.24099999999999</v>
      </c>
      <c r="G1760">
        <v>3.8650000000000002</v>
      </c>
      <c r="H1760">
        <f t="shared" ref="H1760:H1764" si="576">E1760/F1760</f>
        <v>0.55113230290035953</v>
      </c>
      <c r="I1760">
        <f t="shared" ref="I1760:I1768" si="577">((H1760-$J$1720)/$I$1720)</f>
        <v>2.6574765361241433</v>
      </c>
      <c r="J1760">
        <f>(I1760-IF(I1728&gt;0,I1728,0))</f>
        <v>-0.10901249915683531</v>
      </c>
      <c r="K1760">
        <f t="shared" ref="K1760:K1764" si="578">J1760/R1742*1.1</f>
        <v>-0.10474646145398223</v>
      </c>
    </row>
    <row r="1761" spans="1:18" x14ac:dyDescent="0.4">
      <c r="A1761">
        <v>41</v>
      </c>
      <c r="B1761" t="s">
        <v>162</v>
      </c>
      <c r="D1761">
        <v>14.06</v>
      </c>
      <c r="E1761">
        <v>226.40899999999999</v>
      </c>
      <c r="F1761">
        <v>124.01900000000001</v>
      </c>
      <c r="G1761">
        <v>6.7240000000000002</v>
      </c>
      <c r="H1761">
        <f t="shared" si="576"/>
        <v>1.8255993033325537</v>
      </c>
      <c r="I1761">
        <f t="shared" si="577"/>
        <v>2.73913891378111</v>
      </c>
      <c r="J1761">
        <f>(I1761-IF(I1728&gt;0,I1728,0))</f>
        <v>-2.7350121499868596E-2</v>
      </c>
      <c r="K1761">
        <f t="shared" si="578"/>
        <v>-2.8671622653059621E-2</v>
      </c>
      <c r="L1761" s="23" t="s">
        <v>227</v>
      </c>
      <c r="M1761" s="23" t="s">
        <v>228</v>
      </c>
      <c r="N1761" s="9" t="s">
        <v>231</v>
      </c>
    </row>
    <row r="1762" spans="1:18" x14ac:dyDescent="0.4">
      <c r="A1762">
        <v>42</v>
      </c>
      <c r="B1762" t="s">
        <v>161</v>
      </c>
      <c r="D1762">
        <v>14.11</v>
      </c>
      <c r="E1762">
        <v>368.87299999999999</v>
      </c>
      <c r="F1762">
        <v>159.03800000000001</v>
      </c>
      <c r="G1762">
        <v>12.03</v>
      </c>
      <c r="H1762">
        <f t="shared" si="576"/>
        <v>2.3194016524352667</v>
      </c>
      <c r="I1762">
        <f t="shared" si="577"/>
        <v>2.7707796497959682</v>
      </c>
      <c r="J1762">
        <f>(I1762-IF(I1728&gt;0,I1728,0))</f>
        <v>4.2906145149896879E-3</v>
      </c>
      <c r="K1762">
        <f t="shared" si="578"/>
        <v>4.4092637952995667E-3</v>
      </c>
      <c r="L1762">
        <f>AVERAGE(K1762:K1764)</f>
        <v>-8.9909885648776101E-3</v>
      </c>
      <c r="M1762">
        <f>STDEV(K1762:K1764)</f>
        <v>4.7557828339188292E-2</v>
      </c>
      <c r="N1762" t="str">
        <f>_xlfn.CONCAT(ROUND(L1762,1)," ± ",ROUND(M1762,1))</f>
        <v>0 ± 0</v>
      </c>
    </row>
    <row r="1763" spans="1:18" x14ac:dyDescent="0.4">
      <c r="A1763">
        <v>43</v>
      </c>
      <c r="B1763" t="s">
        <v>160</v>
      </c>
      <c r="D1763">
        <v>14.08</v>
      </c>
      <c r="E1763">
        <v>410.78899999999999</v>
      </c>
      <c r="F1763">
        <v>149.22800000000001</v>
      </c>
      <c r="G1763">
        <v>7.6820000000000004</v>
      </c>
      <c r="H1763">
        <f t="shared" si="576"/>
        <v>2.7527608759750177</v>
      </c>
      <c r="I1763">
        <f t="shared" si="577"/>
        <v>2.7985474496384373</v>
      </c>
      <c r="J1763">
        <f>(I1763-IF(I1728&gt;0,I1728,0))</f>
        <v>3.2058414357458709E-2</v>
      </c>
      <c r="K1763">
        <f t="shared" si="578"/>
        <v>3.0429075669345572E-2</v>
      </c>
    </row>
    <row r="1764" spans="1:18" x14ac:dyDescent="0.4">
      <c r="A1764">
        <v>44</v>
      </c>
      <c r="B1764" t="s">
        <v>159</v>
      </c>
      <c r="D1764">
        <v>14.14</v>
      </c>
      <c r="E1764">
        <v>331.5</v>
      </c>
      <c r="F1764">
        <v>244.215</v>
      </c>
      <c r="G1764">
        <v>14.212999999999999</v>
      </c>
      <c r="H1764">
        <f t="shared" si="576"/>
        <v>1.3574104784718384</v>
      </c>
      <c r="I1764">
        <f t="shared" si="577"/>
        <v>2.7091393825122885</v>
      </c>
      <c r="J1764">
        <f>(I1764-IF(I1728&gt;0,I1728,0))</f>
        <v>-5.7349652768690085E-2</v>
      </c>
      <c r="K1764">
        <f t="shared" si="578"/>
        <v>-6.181130515927797E-2</v>
      </c>
      <c r="L1764" s="23"/>
      <c r="M1764" s="23"/>
      <c r="N1764" s="9"/>
    </row>
    <row r="1765" spans="1:18" x14ac:dyDescent="0.4">
      <c r="A1765">
        <v>45</v>
      </c>
      <c r="B1765" t="s">
        <v>22</v>
      </c>
      <c r="L1765" s="23" t="s">
        <v>227</v>
      </c>
      <c r="M1765" s="23" t="s">
        <v>228</v>
      </c>
      <c r="N1765" s="9" t="s">
        <v>231</v>
      </c>
    </row>
    <row r="1766" spans="1:18" x14ac:dyDescent="0.4">
      <c r="A1766">
        <v>46</v>
      </c>
      <c r="B1766" t="s">
        <v>158</v>
      </c>
      <c r="D1766">
        <v>14.12</v>
      </c>
      <c r="E1766">
        <v>48.381999999999998</v>
      </c>
      <c r="F1766">
        <v>11.224</v>
      </c>
      <c r="G1766">
        <v>6.6829999999999998</v>
      </c>
      <c r="H1766">
        <f t="shared" ref="H1766:H1768" si="579">E1766/F1766</f>
        <v>4.3105844618674265</v>
      </c>
      <c r="I1766">
        <f t="shared" si="577"/>
        <v>2.8983661016325133</v>
      </c>
      <c r="J1766">
        <f>(I1766-IF(I1728&gt;0,I1728,0))</f>
        <v>0.13187706635153473</v>
      </c>
      <c r="K1766">
        <f>J1766/R1747*1.1</f>
        <v>0.12850099476188168</v>
      </c>
      <c r="L1766">
        <f>AVERAGE(K1766:K1768)</f>
        <v>-8.123015069657161E-3</v>
      </c>
      <c r="M1766">
        <f>STDEV(K1767:K1768)</f>
        <v>5.7596923339979816E-2</v>
      </c>
      <c r="N1766" t="str">
        <f>_xlfn.CONCAT(ROUND(L1766,1)," ± ",ROUND(M1766,1))</f>
        <v>0 ± 0.1</v>
      </c>
    </row>
    <row r="1767" spans="1:18" x14ac:dyDescent="0.4">
      <c r="A1767">
        <v>47</v>
      </c>
      <c r="B1767" t="s">
        <v>157</v>
      </c>
      <c r="D1767">
        <v>14.15</v>
      </c>
      <c r="E1767">
        <v>147.32900000000001</v>
      </c>
      <c r="F1767">
        <v>89.450999999999993</v>
      </c>
      <c r="G1767">
        <v>804</v>
      </c>
      <c r="H1767">
        <f t="shared" si="579"/>
        <v>1.6470358073135014</v>
      </c>
      <c r="I1767">
        <f t="shared" si="577"/>
        <v>2.7276973310310577</v>
      </c>
      <c r="J1767">
        <f>(I1767-IF(I1728&gt;0,I1728,0))</f>
        <v>-3.8791704249920844E-2</v>
      </c>
      <c r="K1767">
        <f t="shared" ref="K1767:K1768" si="580">J1767/R1748*1.1</f>
        <v>-3.5707844916245131E-2</v>
      </c>
    </row>
    <row r="1768" spans="1:18" x14ac:dyDescent="0.4">
      <c r="A1768">
        <v>48</v>
      </c>
      <c r="B1768" t="s">
        <v>156</v>
      </c>
      <c r="D1768">
        <v>14.09</v>
      </c>
      <c r="E1768">
        <v>70.620999999999995</v>
      </c>
      <c r="F1768">
        <v>231.601</v>
      </c>
      <c r="G1768">
        <v>573</v>
      </c>
      <c r="H1768">
        <f t="shared" si="579"/>
        <v>0.30492528097892496</v>
      </c>
      <c r="I1768">
        <f t="shared" si="577"/>
        <v>2.6417006464391797</v>
      </c>
      <c r="J1768">
        <f>(I1768-IF(I1728&gt;0,I1728,0))</f>
        <v>-0.12478838884179888</v>
      </c>
      <c r="K1768">
        <f t="shared" si="580"/>
        <v>-0.11716219505460804</v>
      </c>
      <c r="L1768" s="23"/>
      <c r="M1768" s="23"/>
      <c r="N1768" s="9"/>
    </row>
    <row r="1770" spans="1:18" x14ac:dyDescent="0.4">
      <c r="A1770" s="15" t="s">
        <v>116</v>
      </c>
      <c r="B1770" s="15"/>
    </row>
    <row r="1771" spans="1:18" x14ac:dyDescent="0.4">
      <c r="I1771" t="s">
        <v>216</v>
      </c>
      <c r="Q1771" t="s">
        <v>191</v>
      </c>
      <c r="R1771" t="s">
        <v>192</v>
      </c>
    </row>
    <row r="1772" spans="1:18" x14ac:dyDescent="0.4">
      <c r="B1772" t="s">
        <v>3</v>
      </c>
      <c r="C1772" t="s">
        <v>4</v>
      </c>
      <c r="D1772" t="s">
        <v>5</v>
      </c>
      <c r="E1772" t="s">
        <v>6</v>
      </c>
      <c r="F1772" t="s">
        <v>7</v>
      </c>
      <c r="G1772" t="s">
        <v>8</v>
      </c>
      <c r="H1772" t="s">
        <v>217</v>
      </c>
      <c r="I1772" cm="1">
        <f t="array" ref="I1772:J1776">LINEST(H1774:H1780,C1774:C1780,1,1)</f>
        <v>0.13501082619717275</v>
      </c>
      <c r="J1772">
        <v>-7.864052449163994E-3</v>
      </c>
      <c r="L1772" s="20" t="s">
        <v>218</v>
      </c>
      <c r="Q1772" t="s">
        <v>27</v>
      </c>
      <c r="R1772">
        <v>1.0846</v>
      </c>
    </row>
    <row r="1773" spans="1:18" x14ac:dyDescent="0.4">
      <c r="A1773">
        <v>1</v>
      </c>
      <c r="B1773" t="s">
        <v>12</v>
      </c>
      <c r="C1773">
        <v>0</v>
      </c>
      <c r="D1773">
        <v>16.43</v>
      </c>
      <c r="E1773">
        <v>84.759</v>
      </c>
      <c r="F1773">
        <v>9366.2909999999993</v>
      </c>
      <c r="G1773">
        <v>2.1309999999999998</v>
      </c>
      <c r="H1773">
        <f>E1773/F1773</f>
        <v>9.0493664995033793E-3</v>
      </c>
      <c r="I1773">
        <v>3.5354131955383796E-3</v>
      </c>
      <c r="J1773">
        <v>3.0651685794221204E-2</v>
      </c>
      <c r="K1773" t="s">
        <v>219</v>
      </c>
      <c r="L1773" s="21">
        <f>IF(G1776&gt;3,C1776,IF(G1777&gt;3,C1777,IF(G1778&gt;3,C1778,IF(G1779&gt;3,C1779,C1780))))</f>
        <v>0.4</v>
      </c>
      <c r="Q1773" t="s">
        <v>28</v>
      </c>
      <c r="R1773">
        <v>1.0726</v>
      </c>
    </row>
    <row r="1774" spans="1:18" x14ac:dyDescent="0.4">
      <c r="A1774">
        <v>2</v>
      </c>
      <c r="B1774" t="s">
        <v>14</v>
      </c>
      <c r="C1774">
        <v>0.02</v>
      </c>
      <c r="D1774">
        <v>16.420000000000002</v>
      </c>
      <c r="E1774">
        <v>38.430999999999997</v>
      </c>
      <c r="F1774">
        <v>8227.4500000000007</v>
      </c>
      <c r="G1774">
        <v>6.3250000000000002</v>
      </c>
      <c r="H1774">
        <f t="shared" ref="H1774:H1780" si="581">E1774/F1774</f>
        <v>4.6710706233401593E-3</v>
      </c>
      <c r="I1774">
        <v>0.99658314374428192</v>
      </c>
      <c r="J1774">
        <v>6.4770501035005854E-2</v>
      </c>
      <c r="K1774" t="s">
        <v>220</v>
      </c>
      <c r="L1774" s="22">
        <f>IF(G1776&gt;10,C1776,IF(G1777&gt;10,C1777,IF(G1778&gt;10,C1778,IF(G1779&gt;10,C1779,C1780))))</f>
        <v>1</v>
      </c>
      <c r="Q1774" t="s">
        <v>29</v>
      </c>
      <c r="R1774">
        <v>1.1534</v>
      </c>
    </row>
    <row r="1775" spans="1:18" x14ac:dyDescent="0.4">
      <c r="A1775">
        <v>3</v>
      </c>
      <c r="B1775" t="s">
        <v>15</v>
      </c>
      <c r="C1775">
        <v>0.1</v>
      </c>
      <c r="D1775">
        <v>16.440000000000001</v>
      </c>
      <c r="E1775">
        <v>156.36799999999999</v>
      </c>
      <c r="F1775">
        <v>8592.9390000000003</v>
      </c>
      <c r="G1775">
        <v>4.8129999999999997</v>
      </c>
      <c r="H1775">
        <f t="shared" si="581"/>
        <v>1.8197266383480667E-2</v>
      </c>
      <c r="I1775">
        <v>1458.3334345372273</v>
      </c>
      <c r="J1775">
        <v>5</v>
      </c>
      <c r="Q1775" t="s">
        <v>182</v>
      </c>
      <c r="R1775">
        <v>1.0266999999999999</v>
      </c>
    </row>
    <row r="1776" spans="1:18" x14ac:dyDescent="0.4">
      <c r="A1776">
        <v>4</v>
      </c>
      <c r="B1776" t="s">
        <v>17</v>
      </c>
      <c r="C1776">
        <v>0.4</v>
      </c>
      <c r="D1776">
        <v>16.440000000000001</v>
      </c>
      <c r="E1776">
        <v>534.49800000000005</v>
      </c>
      <c r="F1776">
        <v>8009.04</v>
      </c>
      <c r="G1776">
        <v>4.9749999999999996</v>
      </c>
      <c r="H1776">
        <f t="shared" si="581"/>
        <v>6.6736837373767649E-2</v>
      </c>
      <c r="I1776">
        <v>6.1180263892140161</v>
      </c>
      <c r="J1776">
        <v>2.0976089021628473E-2</v>
      </c>
      <c r="Q1776" t="s">
        <v>181</v>
      </c>
      <c r="R1776">
        <v>1.1480999999999999</v>
      </c>
    </row>
    <row r="1777" spans="1:18" x14ac:dyDescent="0.4">
      <c r="A1777">
        <v>5</v>
      </c>
      <c r="B1777" t="s">
        <v>18</v>
      </c>
      <c r="C1777">
        <v>1</v>
      </c>
      <c r="D1777">
        <v>16.420000000000002</v>
      </c>
      <c r="E1777">
        <v>904.56600000000003</v>
      </c>
      <c r="F1777">
        <v>9820.1129999999994</v>
      </c>
      <c r="G1777">
        <v>7040</v>
      </c>
      <c r="H1777">
        <f t="shared" si="581"/>
        <v>9.2113603988060025E-2</v>
      </c>
      <c r="Q1777" t="s">
        <v>180</v>
      </c>
      <c r="R1777">
        <v>1.0402</v>
      </c>
    </row>
    <row r="1778" spans="1:18" x14ac:dyDescent="0.4">
      <c r="A1778">
        <v>6</v>
      </c>
      <c r="B1778" t="s">
        <v>19</v>
      </c>
      <c r="C1778">
        <v>5</v>
      </c>
      <c r="D1778">
        <v>16.399999999999999</v>
      </c>
      <c r="E1778">
        <v>5185.2719999999999</v>
      </c>
      <c r="F1778">
        <v>8875.2129999999997</v>
      </c>
      <c r="G1778">
        <v>23.241</v>
      </c>
      <c r="H1778">
        <f t="shared" si="581"/>
        <v>0.58424197819252344</v>
      </c>
      <c r="Q1778" t="s">
        <v>179</v>
      </c>
      <c r="R1778">
        <v>1.127</v>
      </c>
    </row>
    <row r="1779" spans="1:18" x14ac:dyDescent="0.4">
      <c r="A1779">
        <v>7</v>
      </c>
      <c r="B1779" t="s">
        <v>20</v>
      </c>
      <c r="C1779">
        <v>10</v>
      </c>
      <c r="D1779">
        <v>16.420000000000002</v>
      </c>
      <c r="E1779">
        <v>9113.1759999999995</v>
      </c>
      <c r="F1779">
        <v>6292.6949999999997</v>
      </c>
      <c r="G1779">
        <v>366.02499999999998</v>
      </c>
      <c r="H1779">
        <f t="shared" si="581"/>
        <v>1.4482151129206167</v>
      </c>
      <c r="I1779" s="23" t="s">
        <v>221</v>
      </c>
      <c r="J1779" s="23" t="s">
        <v>222</v>
      </c>
      <c r="K1779" s="9" t="s">
        <v>194</v>
      </c>
      <c r="O1779" s="24" t="s">
        <v>223</v>
      </c>
      <c r="Q1779" t="s">
        <v>178</v>
      </c>
      <c r="R1779">
        <v>1.1153999999999999</v>
      </c>
    </row>
    <row r="1780" spans="1:18" x14ac:dyDescent="0.4">
      <c r="A1780">
        <v>8</v>
      </c>
      <c r="B1780" t="s">
        <v>21</v>
      </c>
      <c r="C1780">
        <v>20</v>
      </c>
      <c r="D1780">
        <v>16.43</v>
      </c>
      <c r="E1780">
        <v>20767.504000000001</v>
      </c>
      <c r="F1780">
        <v>7803.31</v>
      </c>
      <c r="G1780">
        <v>894.76300000000003</v>
      </c>
      <c r="H1780">
        <f t="shared" si="581"/>
        <v>2.6613711360948109</v>
      </c>
      <c r="I1780">
        <f>AVERAGE(I1783:I1785)</f>
        <v>0.23422865548817406</v>
      </c>
      <c r="J1780">
        <v>11</v>
      </c>
      <c r="Q1780" t="s">
        <v>177</v>
      </c>
      <c r="R1780">
        <v>1.1711</v>
      </c>
    </row>
    <row r="1781" spans="1:18" x14ac:dyDescent="0.4">
      <c r="A1781">
        <v>9</v>
      </c>
      <c r="B1781" t="s">
        <v>22</v>
      </c>
      <c r="F1781">
        <v>19.677</v>
      </c>
      <c r="I1781" s="23" t="s">
        <v>224</v>
      </c>
      <c r="J1781" s="9" t="s">
        <v>225</v>
      </c>
      <c r="K1781" s="9" t="s">
        <v>226</v>
      </c>
      <c r="Q1781" t="s">
        <v>176</v>
      </c>
      <c r="R1781">
        <v>1.0931999999999999</v>
      </c>
    </row>
    <row r="1782" spans="1:18" x14ac:dyDescent="0.4">
      <c r="A1782">
        <v>10</v>
      </c>
      <c r="B1782" t="s">
        <v>22</v>
      </c>
      <c r="D1782">
        <v>16.71</v>
      </c>
      <c r="E1782">
        <v>1.2130000000000001</v>
      </c>
      <c r="F1782">
        <v>0.218</v>
      </c>
      <c r="G1782">
        <v>16</v>
      </c>
      <c r="L1782" s="23" t="s">
        <v>227</v>
      </c>
      <c r="M1782" s="23" t="s">
        <v>228</v>
      </c>
      <c r="N1782" s="9" t="s">
        <v>231</v>
      </c>
      <c r="O1782" s="9"/>
      <c r="P1782" s="9"/>
      <c r="Q1782" t="s">
        <v>175</v>
      </c>
      <c r="R1782">
        <v>1.1499999999999999</v>
      </c>
    </row>
    <row r="1783" spans="1:18" x14ac:dyDescent="0.4">
      <c r="A1783">
        <v>11</v>
      </c>
      <c r="B1783" t="s">
        <v>24</v>
      </c>
      <c r="D1783">
        <v>16.45</v>
      </c>
      <c r="E1783">
        <v>110.438</v>
      </c>
      <c r="F1783">
        <v>1812.627</v>
      </c>
      <c r="G1783">
        <v>45.241</v>
      </c>
      <c r="H1783">
        <f>E1783/F1783</f>
        <v>6.092704125007517E-2</v>
      </c>
      <c r="I1783">
        <f>((H1783-$J$1772)/$I$1772)</f>
        <v>0.50952279633320041</v>
      </c>
      <c r="J1783">
        <f>(I1783-IF(I1780&gt;0,I1780,0))</f>
        <v>0.27529414084502635</v>
      </c>
      <c r="K1783">
        <f>J1783*1.1</f>
        <v>0.302823554929529</v>
      </c>
      <c r="L1783">
        <f>AVERAGE(K1783:K1785)</f>
        <v>0</v>
      </c>
      <c r="M1783">
        <f>STDEV(K1784:K1785)</f>
        <v>5.9633733564827714E-2</v>
      </c>
      <c r="N1783" t="str">
        <f>_xlfn.CONCAT(ROUND(L1783,1)," ± ",ROUND(M1783,1))</f>
        <v>0 ± 0.1</v>
      </c>
      <c r="Q1783" t="s">
        <v>174</v>
      </c>
      <c r="R1783">
        <v>1.0482</v>
      </c>
    </row>
    <row r="1784" spans="1:18" x14ac:dyDescent="0.4">
      <c r="A1784">
        <v>12</v>
      </c>
      <c r="B1784" t="s">
        <v>25</v>
      </c>
      <c r="D1784">
        <v>16.22</v>
      </c>
      <c r="E1784">
        <v>22.16</v>
      </c>
      <c r="F1784">
        <v>2140.8530000000001</v>
      </c>
      <c r="G1784">
        <v>4.3220000000000001</v>
      </c>
      <c r="H1784">
        <f t="shared" ref="H1784:H1788" si="582">E1784/F1784</f>
        <v>1.03510142919668E-2</v>
      </c>
      <c r="I1784">
        <f t="shared" ref="I1784:I1788" si="583">((H1784-$J$1772)/$I$1772)</f>
        <v>0.13491560087580765</v>
      </c>
      <c r="J1784">
        <f>(I1784-IF(I1780&gt;0,I1780,0))</f>
        <v>-9.9313054612366419E-2</v>
      </c>
      <c r="K1784">
        <f>J1784*1.1</f>
        <v>-0.10924436007360307</v>
      </c>
      <c r="Q1784" t="s">
        <v>173</v>
      </c>
      <c r="R1784">
        <v>1.1053999999999999</v>
      </c>
    </row>
    <row r="1785" spans="1:18" x14ac:dyDescent="0.4">
      <c r="A1785">
        <v>13</v>
      </c>
      <c r="B1785" t="s">
        <v>26</v>
      </c>
      <c r="F1785">
        <v>2104.6669999999999</v>
      </c>
      <c r="H1785">
        <f t="shared" si="582"/>
        <v>0</v>
      </c>
      <c r="I1785">
        <f t="shared" si="583"/>
        <v>5.8247569255514074E-2</v>
      </c>
      <c r="J1785">
        <f>(I1785-IF(I1780&gt;0,I1780,0))</f>
        <v>-0.17598108623265998</v>
      </c>
      <c r="K1785" s="30">
        <f>J1785*1.1</f>
        <v>-0.19357919485592601</v>
      </c>
      <c r="L1785" s="25" t="s">
        <v>227</v>
      </c>
      <c r="M1785" s="25" t="s">
        <v>228</v>
      </c>
      <c r="N1785" s="26" t="s">
        <v>229</v>
      </c>
      <c r="O1785" s="26" t="s">
        <v>230</v>
      </c>
      <c r="P1785" s="26" t="s">
        <v>231</v>
      </c>
      <c r="Q1785" t="s">
        <v>172</v>
      </c>
      <c r="R1785" s="10">
        <v>1.0463</v>
      </c>
    </row>
    <row r="1786" spans="1:18" x14ac:dyDescent="0.4">
      <c r="A1786">
        <v>14</v>
      </c>
      <c r="B1786" t="s">
        <v>27</v>
      </c>
      <c r="D1786">
        <v>16.489999999999998</v>
      </c>
      <c r="E1786">
        <v>2709.8339999999998</v>
      </c>
      <c r="F1786">
        <v>2157.7869999999998</v>
      </c>
      <c r="G1786">
        <v>25779</v>
      </c>
      <c r="H1786">
        <f t="shared" si="582"/>
        <v>1.2558394317882164</v>
      </c>
      <c r="I1786">
        <f t="shared" si="583"/>
        <v>9.3600159322915353</v>
      </c>
      <c r="J1786">
        <f>(I1786-IF(I1780&gt;0,I1780,0))</f>
        <v>9.1257872768033614</v>
      </c>
      <c r="K1786">
        <f>J1786/R1772*1.1</f>
        <v>9.2553623496991513</v>
      </c>
      <c r="L1786" s="27">
        <f>AVERAGE(K1786:K1788)</f>
        <v>8.4075915854650809</v>
      </c>
      <c r="M1786" s="27">
        <f>STDEV(K1786:K1788)</f>
        <v>0.81002638464451382</v>
      </c>
      <c r="N1786" s="28">
        <f>L1786/J1780*100</f>
        <v>76.432650776955285</v>
      </c>
      <c r="O1786" s="29">
        <f>M1786/J1783*100</f>
        <v>294.24032860202021</v>
      </c>
      <c r="P1786" s="29" t="str">
        <f>_xlfn.CONCAT(ROUND(N1786,1)," ± ",ROUND(O1786,1))</f>
        <v>76.4 ± 294.2</v>
      </c>
      <c r="Q1786" t="s">
        <v>171</v>
      </c>
      <c r="R1786">
        <v>1.1154999999999999</v>
      </c>
    </row>
    <row r="1787" spans="1:18" x14ac:dyDescent="0.4">
      <c r="A1787">
        <v>15</v>
      </c>
      <c r="B1787" t="s">
        <v>28</v>
      </c>
      <c r="D1787">
        <v>16.5</v>
      </c>
      <c r="E1787">
        <v>2763.527</v>
      </c>
      <c r="F1787">
        <v>2467.77</v>
      </c>
      <c r="G1787">
        <v>25557</v>
      </c>
      <c r="H1787">
        <f t="shared" si="582"/>
        <v>1.1198478788541881</v>
      </c>
      <c r="I1787">
        <f t="shared" si="583"/>
        <v>8.3527518723307193</v>
      </c>
      <c r="J1787">
        <f>(I1787-IF(I1780&gt;0,I1780,0))</f>
        <v>8.1185232168425454</v>
      </c>
      <c r="K1787">
        <f>J1787/R1773*1.1</f>
        <v>8.3259141697993666</v>
      </c>
      <c r="Q1787" t="s">
        <v>170</v>
      </c>
      <c r="R1787">
        <v>1.0873999999999999</v>
      </c>
    </row>
    <row r="1788" spans="1:18" x14ac:dyDescent="0.4">
      <c r="A1788">
        <v>16</v>
      </c>
      <c r="B1788" t="s">
        <v>29</v>
      </c>
      <c r="D1788">
        <v>16.510000000000002</v>
      </c>
      <c r="E1788">
        <v>2355.1039999999998</v>
      </c>
      <c r="F1788">
        <v>2130.2979999999998</v>
      </c>
      <c r="G1788">
        <v>90.137</v>
      </c>
      <c r="H1788">
        <f t="shared" si="582"/>
        <v>1.1055279589991636</v>
      </c>
      <c r="I1788">
        <f t="shared" si="583"/>
        <v>8.2466868977033414</v>
      </c>
      <c r="J1788">
        <f>(I1788-IF(I1780&gt;0,I1780,0))</f>
        <v>8.0124582422151676</v>
      </c>
      <c r="K1788" s="30">
        <f>J1788/R1774*1.1</f>
        <v>7.6414982368967266</v>
      </c>
      <c r="Q1788" t="s">
        <v>169</v>
      </c>
      <c r="R1788">
        <v>1.0898000000000001</v>
      </c>
    </row>
    <row r="1789" spans="1:18" x14ac:dyDescent="0.4">
      <c r="A1789" s="19">
        <v>17</v>
      </c>
      <c r="B1789" s="19" t="s">
        <v>22</v>
      </c>
      <c r="L1789" s="23" t="s">
        <v>227</v>
      </c>
      <c r="M1789" s="23" t="s">
        <v>228</v>
      </c>
      <c r="N1789" s="9" t="s">
        <v>231</v>
      </c>
      <c r="Q1789" t="s">
        <v>168</v>
      </c>
      <c r="R1789">
        <v>1.0536000000000001</v>
      </c>
    </row>
    <row r="1790" spans="1:18" x14ac:dyDescent="0.4">
      <c r="A1790" s="19">
        <v>18</v>
      </c>
      <c r="B1790" s="19" t="s">
        <v>182</v>
      </c>
      <c r="D1790">
        <v>16.920000000000002</v>
      </c>
      <c r="E1790">
        <v>49.901000000000003</v>
      </c>
      <c r="F1790">
        <v>3005.7220000000002</v>
      </c>
      <c r="G1790">
        <v>2.621</v>
      </c>
      <c r="H1790">
        <f>E1790/F1790</f>
        <v>1.6602001116537059E-2</v>
      </c>
      <c r="I1790">
        <f>((H1790-$J$1772)/$I$1772)</f>
        <v>0.18121549400764569</v>
      </c>
      <c r="J1790">
        <f>(I1790-IF(I1780&gt;0,I1780,0))</f>
        <v>-5.301316148052837E-2</v>
      </c>
      <c r="K1790">
        <f t="shared" ref="K1790:K1795" si="584">J1790/R1775*1.1</f>
        <v>-5.6797971782001772E-2</v>
      </c>
      <c r="L1790">
        <f>AVERAGE(K1790:K1792)</f>
        <v>-0.13165307808704832</v>
      </c>
      <c r="M1790">
        <f>STDEV(K1791:K1792)</f>
        <v>2.042571913565203E-2</v>
      </c>
      <c r="N1790" t="str">
        <f>_xlfn.CONCAT(ROUND(L1790,1)," ± ",ROUND(M1790,1))</f>
        <v>-0.1 ± 0</v>
      </c>
      <c r="Q1790" t="s">
        <v>167</v>
      </c>
      <c r="R1790" s="10">
        <v>1.1217999999999999</v>
      </c>
    </row>
    <row r="1791" spans="1:18" x14ac:dyDescent="0.4">
      <c r="A1791" s="19">
        <v>19</v>
      </c>
      <c r="B1791" s="19" t="s">
        <v>181</v>
      </c>
      <c r="D1791">
        <v>16.27</v>
      </c>
      <c r="E1791">
        <v>5.42</v>
      </c>
      <c r="F1791">
        <v>2753.0949999999998</v>
      </c>
      <c r="G1791">
        <v>55</v>
      </c>
      <c r="H1791">
        <f t="shared" ref="H1791:H1795" si="585">E1791/F1791</f>
        <v>1.9686934159554976E-3</v>
      </c>
      <c r="I1791">
        <f t="shared" ref="I1791:I1795" si="586">((H1791-$J$1772)/$I$1772)</f>
        <v>7.282931407855793E-2</v>
      </c>
      <c r="J1791">
        <f>(I1791-IF(I1780&gt;0,I1780,0))</f>
        <v>-0.16139934140961615</v>
      </c>
      <c r="K1791">
        <f t="shared" si="584"/>
        <v>-0.15463746672814022</v>
      </c>
      <c r="Q1791" t="s">
        <v>166</v>
      </c>
      <c r="R1791">
        <v>1.198</v>
      </c>
    </row>
    <row r="1792" spans="1:18" x14ac:dyDescent="0.4">
      <c r="A1792" s="19">
        <v>20</v>
      </c>
      <c r="B1792" s="19" t="s">
        <v>180</v>
      </c>
      <c r="D1792">
        <v>16.28</v>
      </c>
      <c r="E1792">
        <v>1.0580000000000001</v>
      </c>
      <c r="F1792">
        <v>3219.1480000000001</v>
      </c>
      <c r="G1792">
        <v>11</v>
      </c>
      <c r="H1792">
        <f t="shared" si="585"/>
        <v>3.2865839035670308E-4</v>
      </c>
      <c r="I1792">
        <f t="shared" si="586"/>
        <v>6.068188063345293E-2</v>
      </c>
      <c r="J1792">
        <f>(I1792-IF(I1780&gt;0,I1780,0))</f>
        <v>-0.17354677485472114</v>
      </c>
      <c r="K1792">
        <f t="shared" si="584"/>
        <v>-0.18352379575100297</v>
      </c>
      <c r="L1792" s="23" t="s">
        <v>227</v>
      </c>
      <c r="M1792" s="23" t="s">
        <v>228</v>
      </c>
      <c r="N1792" s="9" t="s">
        <v>231</v>
      </c>
      <c r="Q1792" t="s">
        <v>165</v>
      </c>
      <c r="R1792">
        <v>1.1537999999999999</v>
      </c>
    </row>
    <row r="1793" spans="1:18" x14ac:dyDescent="0.4">
      <c r="A1793" s="19">
        <v>21</v>
      </c>
      <c r="B1793" s="19" t="s">
        <v>179</v>
      </c>
      <c r="D1793">
        <v>16.489999999999998</v>
      </c>
      <c r="E1793">
        <v>12.297000000000001</v>
      </c>
      <c r="F1793">
        <v>3074.9209999999998</v>
      </c>
      <c r="G1793">
        <v>143</v>
      </c>
      <c r="H1793">
        <f t="shared" si="585"/>
        <v>3.9991271320466452E-3</v>
      </c>
      <c r="I1793">
        <f t="shared" si="586"/>
        <v>8.7868357785511178E-2</v>
      </c>
      <c r="J1793">
        <f>(I1793-IF(I1780&gt;0,I1780,0))</f>
        <v>-0.1463602977026629</v>
      </c>
      <c r="K1793">
        <f t="shared" si="584"/>
        <v>-0.14285388418183603</v>
      </c>
      <c r="L1793">
        <f>AVERAGE(K1793:K1795)</f>
        <v>-0.15933265339703576</v>
      </c>
      <c r="M1793">
        <f>STDEV(K1793:K1795)</f>
        <v>1.4451250723384667E-2</v>
      </c>
      <c r="N1793" t="str">
        <f>_xlfn.CONCAT(ROUND(L1793,1)," ± ",ROUND(M1793,1))</f>
        <v>-0.2 ± 0</v>
      </c>
      <c r="Q1793" t="s">
        <v>164</v>
      </c>
      <c r="R1793">
        <v>1.1183000000000001</v>
      </c>
    </row>
    <row r="1794" spans="1:18" x14ac:dyDescent="0.4">
      <c r="A1794" s="19">
        <v>22</v>
      </c>
      <c r="B1794" s="19" t="s">
        <v>178</v>
      </c>
      <c r="D1794">
        <v>16.149999999999999</v>
      </c>
      <c r="E1794">
        <v>1.0720000000000001</v>
      </c>
      <c r="F1794">
        <v>2113.953</v>
      </c>
      <c r="G1794">
        <v>11</v>
      </c>
      <c r="H1794">
        <f t="shared" si="585"/>
        <v>5.071068278244597E-4</v>
      </c>
      <c r="I1794">
        <f t="shared" si="586"/>
        <v>6.2003614915762617E-2</v>
      </c>
      <c r="J1794">
        <f>(I1794-IF(I1780&gt;0,I1780,0))</f>
        <v>-0.17222504057241145</v>
      </c>
      <c r="K1794">
        <f t="shared" si="584"/>
        <v>-0.16984718005168783</v>
      </c>
      <c r="Q1794" t="s">
        <v>163</v>
      </c>
      <c r="R1794">
        <v>1.1448</v>
      </c>
    </row>
    <row r="1795" spans="1:18" x14ac:dyDescent="0.4">
      <c r="A1795" s="19">
        <v>23</v>
      </c>
      <c r="B1795" s="19" t="s">
        <v>177</v>
      </c>
      <c r="F1795">
        <v>2043.23</v>
      </c>
      <c r="H1795">
        <f t="shared" si="585"/>
        <v>0</v>
      </c>
      <c r="I1795">
        <f t="shared" si="586"/>
        <v>5.8247569255514074E-2</v>
      </c>
      <c r="J1795">
        <f>(I1795-IF(I1780&gt;0,I1780,0))</f>
        <v>-0.17598108623265998</v>
      </c>
      <c r="K1795">
        <f t="shared" si="584"/>
        <v>-0.16529689595758346</v>
      </c>
      <c r="L1795" s="23"/>
      <c r="M1795" s="23"/>
      <c r="N1795" s="9"/>
      <c r="Q1795" t="s">
        <v>162</v>
      </c>
      <c r="R1795">
        <v>1.0492999999999999</v>
      </c>
    </row>
    <row r="1796" spans="1:18" x14ac:dyDescent="0.4">
      <c r="A1796" s="19">
        <v>24</v>
      </c>
      <c r="B1796" s="19" t="s">
        <v>22</v>
      </c>
      <c r="L1796" s="23" t="s">
        <v>227</v>
      </c>
      <c r="M1796" s="23" t="s">
        <v>228</v>
      </c>
      <c r="N1796" s="9" t="s">
        <v>231</v>
      </c>
      <c r="Q1796" t="s">
        <v>161</v>
      </c>
      <c r="R1796">
        <v>1.0704</v>
      </c>
    </row>
    <row r="1797" spans="1:18" x14ac:dyDescent="0.4">
      <c r="A1797" s="19">
        <v>25</v>
      </c>
      <c r="B1797" s="19" t="s">
        <v>176</v>
      </c>
      <c r="F1797">
        <v>3196.453</v>
      </c>
      <c r="H1797">
        <f>E1797/F1797</f>
        <v>0</v>
      </c>
      <c r="I1797">
        <f>((H1797-$J$1772)/$I$1772)</f>
        <v>5.8247569255514074E-2</v>
      </c>
      <c r="J1797">
        <f>(I1797-IF(I1780&gt;0,I1780,0))</f>
        <v>-0.17598108623265998</v>
      </c>
      <c r="K1797">
        <f t="shared" ref="K1797:K1802" si="587">J1797/R1781*1.1</f>
        <v>-0.17707573623849798</v>
      </c>
      <c r="L1797">
        <f>AVERAGE(K1797:K1799)</f>
        <v>-0.17380425308873423</v>
      </c>
      <c r="M1797">
        <f>STDEV(K1798:K1799)</f>
        <v>1.7690704103611891E-2</v>
      </c>
      <c r="N1797" t="str">
        <f>_xlfn.CONCAT(ROUND(L1797,1)," ± ",ROUND(M1797,1))</f>
        <v>-0.2 ± 0</v>
      </c>
      <c r="Q1797" t="s">
        <v>160</v>
      </c>
      <c r="R1797">
        <v>1.1589</v>
      </c>
    </row>
    <row r="1798" spans="1:18" x14ac:dyDescent="0.4">
      <c r="A1798" s="19">
        <v>26</v>
      </c>
      <c r="B1798" s="19" t="s">
        <v>175</v>
      </c>
      <c r="D1798">
        <v>16.37</v>
      </c>
      <c r="E1798">
        <v>2.9249999999999998</v>
      </c>
      <c r="F1798">
        <v>2390.0720000000001</v>
      </c>
      <c r="G1798">
        <v>32</v>
      </c>
      <c r="H1798">
        <f t="shared" ref="H1798:H1802" si="588">E1798/F1798</f>
        <v>1.223812504393173E-3</v>
      </c>
      <c r="I1798">
        <f t="shared" ref="I1798:I1802" si="589">((H1798-$J$1772)/$I$1772)</f>
        <v>6.7312120142758405E-2</v>
      </c>
      <c r="J1798">
        <f>(I1798-IF(I1780&gt;0,I1780,0))</f>
        <v>-0.16691653534541567</v>
      </c>
      <c r="K1798">
        <f t="shared" si="587"/>
        <v>-0.15965929467822371</v>
      </c>
      <c r="Q1798" t="s">
        <v>159</v>
      </c>
      <c r="R1798">
        <v>1.0206</v>
      </c>
    </row>
    <row r="1799" spans="1:18" x14ac:dyDescent="0.4">
      <c r="A1799" s="19">
        <v>27</v>
      </c>
      <c r="B1799" s="19" t="s">
        <v>174</v>
      </c>
      <c r="F1799">
        <v>2962.2530000000002</v>
      </c>
      <c r="H1799">
        <f t="shared" si="588"/>
        <v>0</v>
      </c>
      <c r="I1799">
        <f t="shared" si="589"/>
        <v>5.8247569255514074E-2</v>
      </c>
      <c r="J1799">
        <f>(I1799-IF(I1780&gt;0,I1780,0))</f>
        <v>-0.17598108623265998</v>
      </c>
      <c r="K1799">
        <f t="shared" si="587"/>
        <v>-0.18467772834948101</v>
      </c>
      <c r="L1799" s="23" t="s">
        <v>227</v>
      </c>
      <c r="M1799" s="23" t="s">
        <v>228</v>
      </c>
      <c r="N1799" s="9" t="s">
        <v>231</v>
      </c>
      <c r="Q1799" t="s">
        <v>158</v>
      </c>
      <c r="R1799">
        <v>1.1289</v>
      </c>
    </row>
    <row r="1800" spans="1:18" x14ac:dyDescent="0.4">
      <c r="A1800" s="19">
        <v>28</v>
      </c>
      <c r="B1800" s="19" t="s">
        <v>173</v>
      </c>
      <c r="D1800">
        <v>16.57</v>
      </c>
      <c r="E1800">
        <v>1.8260000000000001</v>
      </c>
      <c r="F1800">
        <v>2517.348</v>
      </c>
      <c r="G1800">
        <v>0.39800000000000002</v>
      </c>
      <c r="H1800">
        <f t="shared" si="588"/>
        <v>7.2536653652971309E-4</v>
      </c>
      <c r="I1800">
        <f t="shared" si="589"/>
        <v>6.362022385634121E-2</v>
      </c>
      <c r="J1800">
        <f>(I1800-IF(I1780&gt;0,I1780,0))</f>
        <v>-0.17060843163183287</v>
      </c>
      <c r="K1800">
        <f t="shared" si="587"/>
        <v>-0.16977499076806238</v>
      </c>
      <c r="L1800">
        <f>AVERAGE(K1800:K1802)</f>
        <v>-0.16127728461249594</v>
      </c>
      <c r="M1800">
        <f>STDEV(K1800:K1802)</f>
        <v>7.9719381275646702E-3</v>
      </c>
      <c r="N1800" t="str">
        <f>_xlfn.CONCAT(ROUND(L1800,1)," ± ",ROUND(M1800,1))</f>
        <v>-0.2 ± 0</v>
      </c>
      <c r="Q1800" t="s">
        <v>157</v>
      </c>
      <c r="R1800">
        <v>1.1950000000000001</v>
      </c>
    </row>
    <row r="1801" spans="1:18" x14ac:dyDescent="0.4">
      <c r="A1801" s="19">
        <v>29</v>
      </c>
      <c r="B1801" s="19" t="s">
        <v>172</v>
      </c>
      <c r="D1801">
        <v>16.52</v>
      </c>
      <c r="E1801">
        <v>11.006</v>
      </c>
      <c r="F1801">
        <v>2760.21</v>
      </c>
      <c r="G1801">
        <v>139</v>
      </c>
      <c r="H1801">
        <f t="shared" si="588"/>
        <v>3.9873777719811173E-3</v>
      </c>
      <c r="I1801">
        <f t="shared" si="589"/>
        <v>8.7781332467642456E-2</v>
      </c>
      <c r="J1801">
        <f>(I1801-IF(I1780&gt;0,I1780,0))</f>
        <v>-0.14644732302053159</v>
      </c>
      <c r="K1801">
        <f t="shared" si="587"/>
        <v>-0.1539635432692199</v>
      </c>
      <c r="Q1801" t="s">
        <v>156</v>
      </c>
      <c r="R1801">
        <v>1.1716</v>
      </c>
    </row>
    <row r="1802" spans="1:18" x14ac:dyDescent="0.4">
      <c r="A1802" s="19">
        <v>30</v>
      </c>
      <c r="B1802" s="19" t="s">
        <v>171</v>
      </c>
      <c r="D1802">
        <v>16.03</v>
      </c>
      <c r="E1802">
        <v>4.2770000000000001</v>
      </c>
      <c r="F1802">
        <v>2323.8820000000001</v>
      </c>
      <c r="G1802">
        <v>44</v>
      </c>
      <c r="H1802">
        <f t="shared" si="588"/>
        <v>1.8404548940092484E-3</v>
      </c>
      <c r="I1802">
        <f t="shared" si="589"/>
        <v>7.1879475272601981E-2</v>
      </c>
      <c r="J1802">
        <f>(I1802-IF(I1780&gt;0,I1780,0))</f>
        <v>-0.1623491802155721</v>
      </c>
      <c r="K1802">
        <f t="shared" si="587"/>
        <v>-0.16009331980020561</v>
      </c>
      <c r="L1802" s="23"/>
      <c r="M1802" s="23"/>
      <c r="N1802" s="9"/>
    </row>
    <row r="1803" spans="1:18" x14ac:dyDescent="0.4">
      <c r="A1803" s="19">
        <v>31</v>
      </c>
      <c r="B1803" s="19" t="s">
        <v>22</v>
      </c>
      <c r="L1803" s="23" t="s">
        <v>227</v>
      </c>
      <c r="M1803" s="23" t="s">
        <v>228</v>
      </c>
      <c r="N1803" s="9" t="s">
        <v>231</v>
      </c>
    </row>
    <row r="1804" spans="1:18" x14ac:dyDescent="0.4">
      <c r="A1804" s="19">
        <v>32</v>
      </c>
      <c r="B1804" s="19" t="s">
        <v>170</v>
      </c>
      <c r="F1804">
        <v>3000.7350000000001</v>
      </c>
      <c r="H1804">
        <f>E1804/F1804</f>
        <v>0</v>
      </c>
      <c r="I1804">
        <f>((H1804-$J$1772)/$I$1772)</f>
        <v>5.8247569255514074E-2</v>
      </c>
      <c r="J1804">
        <f>(I1804-IF(I1780&gt;0,I1780,0))</f>
        <v>-0.17598108623265998</v>
      </c>
      <c r="K1804">
        <f>J1804/R1787*1.1</f>
        <v>-0.17802022701482989</v>
      </c>
      <c r="L1804">
        <f>AVERAGE(K1804:K1806)</f>
        <v>-0.17834701254816795</v>
      </c>
      <c r="M1804">
        <f>STDEV(K1805:K1806)</f>
        <v>7.383322054015211E-3</v>
      </c>
      <c r="N1804" t="str">
        <f>_xlfn.CONCAT(ROUND(L1804,1)," ± ",ROUND(M1804,1))</f>
        <v>-0.2 ± 0</v>
      </c>
    </row>
    <row r="1805" spans="1:18" x14ac:dyDescent="0.4">
      <c r="A1805" s="19">
        <v>33</v>
      </c>
      <c r="B1805" s="19" t="s">
        <v>169</v>
      </c>
      <c r="D1805">
        <v>16.5</v>
      </c>
      <c r="E1805">
        <v>1.1020000000000001</v>
      </c>
      <c r="F1805">
        <v>1898.942</v>
      </c>
      <c r="G1805">
        <v>13</v>
      </c>
      <c r="H1805">
        <f t="shared" ref="H1805:H1809" si="590">E1805/F1805</f>
        <v>5.8032314836366781E-4</v>
      </c>
      <c r="I1805">
        <f t="shared" ref="I1805:I1809" si="591">((H1805-$J$1772)/$I$1772)</f>
        <v>6.2545914541662834E-2</v>
      </c>
      <c r="J1805">
        <f>(I1805-IF(I1780&gt;0,I1780,0))</f>
        <v>-0.17168274094651123</v>
      </c>
      <c r="K1805">
        <f>J1805/R1788*1.1</f>
        <v>-0.17328960822275863</v>
      </c>
    </row>
    <row r="1806" spans="1:18" x14ac:dyDescent="0.4">
      <c r="A1806" s="19">
        <v>34</v>
      </c>
      <c r="B1806" s="19" t="s">
        <v>168</v>
      </c>
      <c r="F1806">
        <v>3850.1930000000002</v>
      </c>
      <c r="H1806">
        <f t="shared" si="590"/>
        <v>0</v>
      </c>
      <c r="I1806">
        <f t="shared" si="591"/>
        <v>5.8247569255514074E-2</v>
      </c>
      <c r="J1806">
        <f>(I1806-IF(I1780&gt;0,I1780,0))</f>
        <v>-0.17598108623265998</v>
      </c>
      <c r="K1806">
        <f>J1806/R1789*1.1</f>
        <v>-0.18373120240691532</v>
      </c>
      <c r="L1806" s="23" t="s">
        <v>227</v>
      </c>
      <c r="M1806" s="23" t="s">
        <v>228</v>
      </c>
      <c r="N1806" s="9" t="s">
        <v>231</v>
      </c>
    </row>
    <row r="1807" spans="1:18" x14ac:dyDescent="0.4">
      <c r="A1807" s="19">
        <v>35</v>
      </c>
      <c r="B1807" s="19" t="s">
        <v>167</v>
      </c>
      <c r="D1807">
        <v>16.52</v>
      </c>
      <c r="E1807">
        <v>20.768000000000001</v>
      </c>
      <c r="F1807">
        <v>3639.9319999999998</v>
      </c>
      <c r="G1807">
        <v>4.7850000000000001</v>
      </c>
      <c r="H1807">
        <f t="shared" si="590"/>
        <v>5.705601093646805E-3</v>
      </c>
      <c r="I1807">
        <f t="shared" si="591"/>
        <v>0.10050789203373499</v>
      </c>
      <c r="J1807">
        <f>(I1807-IF(I1780&gt;0,I1780,0))</f>
        <v>-0.13372076345443906</v>
      </c>
      <c r="K1807">
        <f t="shared" ref="K1807:K1809" si="592">J1807/R1790*1.1</f>
        <v>-0.13112216063458992</v>
      </c>
      <c r="L1807">
        <f>AVERAGE(K1807:K1809)</f>
        <v>-0.12462009356820658</v>
      </c>
      <c r="M1807">
        <f>STDEV(K1807:K1809)</f>
        <v>4.674666924753524E-2</v>
      </c>
      <c r="N1807" t="str">
        <f>_xlfn.CONCAT(ROUND(L1807,1)," ± ",ROUND(M1807,1))</f>
        <v>-0.1 ± 0</v>
      </c>
    </row>
    <row r="1808" spans="1:18" x14ac:dyDescent="0.4">
      <c r="A1808" s="19">
        <v>36</v>
      </c>
      <c r="B1808" s="19" t="s">
        <v>166</v>
      </c>
      <c r="D1808">
        <v>16.329999999999998</v>
      </c>
      <c r="E1808">
        <v>47.034999999999997</v>
      </c>
      <c r="F1808">
        <v>3692.8150000000001</v>
      </c>
      <c r="G1808">
        <v>4.2140000000000004</v>
      </c>
      <c r="H1808">
        <f t="shared" si="590"/>
        <v>1.273689583691574E-2</v>
      </c>
      <c r="I1808">
        <f t="shared" si="591"/>
        <v>0.1525873803334383</v>
      </c>
      <c r="J1808">
        <f>(I1808-IF(I1780&gt;0,I1780,0))</f>
        <v>-8.1641275154735765E-2</v>
      </c>
      <c r="K1808">
        <f t="shared" si="592"/>
        <v>-7.4962773514365061E-2</v>
      </c>
    </row>
    <row r="1809" spans="1:18" x14ac:dyDescent="0.4">
      <c r="A1809" s="19">
        <v>37</v>
      </c>
      <c r="B1809" s="19" t="s">
        <v>165</v>
      </c>
      <c r="F1809">
        <v>2895.058</v>
      </c>
      <c r="H1809">
        <f t="shared" si="590"/>
        <v>0</v>
      </c>
      <c r="I1809">
        <f t="shared" si="591"/>
        <v>5.8247569255514074E-2</v>
      </c>
      <c r="J1809">
        <f>(I1809-IF(I1780&gt;0,I1780,0))</f>
        <v>-0.17598108623265998</v>
      </c>
      <c r="K1809">
        <f t="shared" si="592"/>
        <v>-0.16777534655566476</v>
      </c>
      <c r="L1809" s="23"/>
      <c r="M1809" s="23"/>
      <c r="N1809" s="9"/>
    </row>
    <row r="1810" spans="1:18" x14ac:dyDescent="0.4">
      <c r="A1810" s="19">
        <v>38</v>
      </c>
      <c r="B1810" s="19" t="s">
        <v>22</v>
      </c>
      <c r="D1810">
        <v>16.59</v>
      </c>
      <c r="E1810">
        <v>6.1479999999999997</v>
      </c>
      <c r="G1810">
        <v>81</v>
      </c>
      <c r="L1810" s="23" t="s">
        <v>227</v>
      </c>
      <c r="M1810" s="23" t="s">
        <v>228</v>
      </c>
      <c r="N1810" s="9" t="s">
        <v>231</v>
      </c>
    </row>
    <row r="1811" spans="1:18" x14ac:dyDescent="0.4">
      <c r="A1811" s="19">
        <v>39</v>
      </c>
      <c r="B1811" s="19" t="s">
        <v>164</v>
      </c>
      <c r="F1811">
        <v>2161.9349999999999</v>
      </c>
      <c r="H1811">
        <f>E1811/F1811</f>
        <v>0</v>
      </c>
      <c r="I1811">
        <f>((H1811-$J$1772)/$I$1772)</f>
        <v>5.8247569255514074E-2</v>
      </c>
      <c r="J1811">
        <f>(I1811-IF(I1780&gt;0,I1780,0))</f>
        <v>-0.17598108623265998</v>
      </c>
      <c r="K1811">
        <f>J1811/R1793*1.1</f>
        <v>-0.17310130989531075</v>
      </c>
      <c r="L1811">
        <f>AVERAGE(K1811:K1813)</f>
        <v>-0.16464691869684325</v>
      </c>
      <c r="M1811">
        <f>STDEV(K1812:K1813)</f>
        <v>8.5337746333631771E-3</v>
      </c>
      <c r="N1811" t="str">
        <f>_xlfn.CONCAT(ROUND(L1811,1)," ± ",ROUND(M1811,1))</f>
        <v>-0.2 ± 0</v>
      </c>
    </row>
    <row r="1812" spans="1:18" x14ac:dyDescent="0.4">
      <c r="A1812" s="19">
        <v>40</v>
      </c>
      <c r="B1812" s="19" t="s">
        <v>163</v>
      </c>
      <c r="D1812">
        <v>16.61</v>
      </c>
      <c r="E1812">
        <v>1.131</v>
      </c>
      <c r="F1812">
        <v>3048.598</v>
      </c>
      <c r="G1812">
        <v>15</v>
      </c>
      <c r="H1812">
        <f t="shared" ref="H1812:H1816" si="593">E1812/F1812</f>
        <v>3.7099020598976975E-4</v>
      </c>
      <c r="I1812">
        <f t="shared" ref="I1812:I1820" si="594">((H1812-$J$1772)/$I$1772)</f>
        <v>6.0995424493789328E-2</v>
      </c>
      <c r="J1812">
        <f>(I1812-IF(I1780&gt;0,I1780,0))</f>
        <v>-0.17323323099438473</v>
      </c>
      <c r="K1812">
        <f t="shared" ref="K1812:K1816" si="595">J1812/R1794*1.1</f>
        <v>-0.16645401300997834</v>
      </c>
    </row>
    <row r="1813" spans="1:18" x14ac:dyDescent="0.4">
      <c r="A1813" s="19">
        <v>41</v>
      </c>
      <c r="B1813" s="19" t="s">
        <v>162</v>
      </c>
      <c r="D1813">
        <v>16.61</v>
      </c>
      <c r="E1813">
        <v>12.505000000000001</v>
      </c>
      <c r="F1813">
        <v>3225.971</v>
      </c>
      <c r="G1813">
        <v>155</v>
      </c>
      <c r="H1813">
        <f t="shared" si="593"/>
        <v>3.876352267270847E-3</v>
      </c>
      <c r="I1813">
        <f t="shared" si="594"/>
        <v>8.6958987268835011E-2</v>
      </c>
      <c r="J1813">
        <f>(I1813-IF(I1780&gt;0,I1780,0))</f>
        <v>-0.14726966821933907</v>
      </c>
      <c r="K1813">
        <f t="shared" si="595"/>
        <v>-0.15438543318524064</v>
      </c>
      <c r="L1813" s="23" t="s">
        <v>227</v>
      </c>
      <c r="M1813" s="23" t="s">
        <v>228</v>
      </c>
      <c r="N1813" s="9" t="s">
        <v>231</v>
      </c>
    </row>
    <row r="1814" spans="1:18" x14ac:dyDescent="0.4">
      <c r="A1814" s="19">
        <v>42</v>
      </c>
      <c r="B1814" s="19" t="s">
        <v>161</v>
      </c>
      <c r="F1814">
        <v>3658.864</v>
      </c>
      <c r="H1814">
        <f t="shared" si="593"/>
        <v>0</v>
      </c>
      <c r="I1814">
        <f t="shared" si="594"/>
        <v>5.8247569255514074E-2</v>
      </c>
      <c r="J1814">
        <f>(I1814-IF(I1780&gt;0,I1780,0))</f>
        <v>-0.17598108623265998</v>
      </c>
      <c r="K1814">
        <f t="shared" si="595"/>
        <v>-0.18084752882653773</v>
      </c>
      <c r="L1814">
        <f>AVERAGE(K1814:K1816)</f>
        <v>-0.17378880072411751</v>
      </c>
      <c r="M1814">
        <f>STDEV(K1814:K1816)</f>
        <v>2.0352272788777031E-2</v>
      </c>
      <c r="N1814" t="str">
        <f>_xlfn.CONCAT(ROUND(L1814,1)," ± ",ROUND(M1814,1))</f>
        <v>-0.2 ± 0</v>
      </c>
    </row>
    <row r="1815" spans="1:18" x14ac:dyDescent="0.4">
      <c r="A1815" s="19">
        <v>43</v>
      </c>
      <c r="B1815" s="19" t="s">
        <v>160</v>
      </c>
      <c r="D1815">
        <v>16.39</v>
      </c>
      <c r="E1815">
        <v>7.0010000000000003</v>
      </c>
      <c r="F1815">
        <v>3040.107</v>
      </c>
      <c r="G1815">
        <v>63</v>
      </c>
      <c r="H1815">
        <f t="shared" si="593"/>
        <v>2.3028794710186189E-3</v>
      </c>
      <c r="I1815">
        <f t="shared" si="594"/>
        <v>7.5304567837653283E-2</v>
      </c>
      <c r="J1815">
        <f>(I1815-IF(I1780&gt;0,I1780,0))</f>
        <v>-0.1589240876505208</v>
      </c>
      <c r="K1815">
        <f t="shared" si="595"/>
        <v>-0.15084692071410208</v>
      </c>
    </row>
    <row r="1816" spans="1:18" x14ac:dyDescent="0.4">
      <c r="A1816" s="19">
        <v>44</v>
      </c>
      <c r="B1816" s="19" t="s">
        <v>159</v>
      </c>
      <c r="F1816">
        <v>3328.9929999999999</v>
      </c>
      <c r="H1816">
        <f t="shared" si="593"/>
        <v>0</v>
      </c>
      <c r="I1816">
        <f t="shared" si="594"/>
        <v>5.8247569255514074E-2</v>
      </c>
      <c r="J1816">
        <f>(I1816-IF(I1780&gt;0,I1780,0))</f>
        <v>-0.17598108623265998</v>
      </c>
      <c r="K1816">
        <f t="shared" si="595"/>
        <v>-0.18967195263171271</v>
      </c>
      <c r="L1816" s="23"/>
      <c r="M1816" s="23"/>
      <c r="N1816" s="9"/>
    </row>
    <row r="1817" spans="1:18" x14ac:dyDescent="0.4">
      <c r="A1817" s="19">
        <v>45</v>
      </c>
      <c r="B1817" s="19" t="s">
        <v>22</v>
      </c>
      <c r="F1817">
        <v>22.63</v>
      </c>
      <c r="L1817" s="23" t="s">
        <v>227</v>
      </c>
      <c r="M1817" s="23" t="s">
        <v>228</v>
      </c>
      <c r="N1817" s="9" t="s">
        <v>231</v>
      </c>
    </row>
    <row r="1818" spans="1:18" x14ac:dyDescent="0.4">
      <c r="A1818" s="19">
        <v>46</v>
      </c>
      <c r="B1818" s="19" t="s">
        <v>158</v>
      </c>
      <c r="D1818">
        <v>16.489999999999998</v>
      </c>
      <c r="E1818">
        <v>12.382999999999999</v>
      </c>
      <c r="F1818">
        <v>3672.7440000000001</v>
      </c>
      <c r="G1818">
        <v>143</v>
      </c>
      <c r="H1818">
        <f t="shared" ref="H1818:H1820" si="596">E1818/F1818</f>
        <v>3.3715935551184616E-3</v>
      </c>
      <c r="I1818">
        <f t="shared" si="594"/>
        <v>8.3220333663269877E-2</v>
      </c>
      <c r="J1818">
        <f>(I1818-IF(I1780&gt;0,I1780,0))</f>
        <v>-0.1510083218249042</v>
      </c>
      <c r="K1818">
        <f>J1818/R1799*1.1</f>
        <v>-0.14714248738364302</v>
      </c>
      <c r="L1818">
        <f>AVERAGE(K1818:K1820)</f>
        <v>-0.15419381030744961</v>
      </c>
      <c r="M1818">
        <f>STDEV(K1819:K1820)</f>
        <v>6.0407938132217573E-3</v>
      </c>
      <c r="N1818" t="str">
        <f>_xlfn.CONCAT(ROUND(L1818,1)," ± ",ROUND(M1818,1))</f>
        <v>-0.2 ± 0</v>
      </c>
    </row>
    <row r="1819" spans="1:18" x14ac:dyDescent="0.4">
      <c r="A1819" s="19">
        <v>47</v>
      </c>
      <c r="B1819" s="19" t="s">
        <v>157</v>
      </c>
      <c r="F1819">
        <v>2772.7440000000001</v>
      </c>
      <c r="H1819">
        <f t="shared" si="596"/>
        <v>0</v>
      </c>
      <c r="I1819">
        <f t="shared" si="594"/>
        <v>5.8247569255514074E-2</v>
      </c>
      <c r="J1819">
        <f>(I1819-IF(I1780&gt;0,I1780,0))</f>
        <v>-0.17598108623265998</v>
      </c>
      <c r="K1819">
        <f t="shared" ref="K1819:K1820" si="597">J1819/R1800*1.1</f>
        <v>-0.16199095803843178</v>
      </c>
    </row>
    <row r="1820" spans="1:18" x14ac:dyDescent="0.4">
      <c r="A1820" s="19">
        <v>48</v>
      </c>
      <c r="B1820" s="19" t="s">
        <v>156</v>
      </c>
      <c r="D1820">
        <v>16.3</v>
      </c>
      <c r="E1820">
        <v>4.1740000000000004</v>
      </c>
      <c r="F1820">
        <v>2464.4050000000002</v>
      </c>
      <c r="G1820">
        <v>45</v>
      </c>
      <c r="H1820">
        <f t="shared" si="596"/>
        <v>1.6937151158190314E-3</v>
      </c>
      <c r="I1820">
        <f t="shared" si="594"/>
        <v>7.0792601113518511E-2</v>
      </c>
      <c r="J1820">
        <f>(I1820-IF(I1780&gt;0,I1780,0))</f>
        <v>-0.16343605437465555</v>
      </c>
      <c r="K1820">
        <f t="shared" si="597"/>
        <v>-0.15344798550027408</v>
      </c>
      <c r="L1820" s="23"/>
      <c r="M1820" s="23"/>
      <c r="N1820" s="9"/>
    </row>
    <row r="1822" spans="1:18" x14ac:dyDescent="0.4">
      <c r="A1822" t="s">
        <v>118</v>
      </c>
    </row>
    <row r="1823" spans="1:18" x14ac:dyDescent="0.4">
      <c r="I1823" t="s">
        <v>216</v>
      </c>
      <c r="Q1823" t="s">
        <v>191</v>
      </c>
      <c r="R1823" t="s">
        <v>192</v>
      </c>
    </row>
    <row r="1824" spans="1:18" x14ac:dyDescent="0.4">
      <c r="B1824" t="s">
        <v>3</v>
      </c>
      <c r="C1824" t="s">
        <v>4</v>
      </c>
      <c r="D1824" t="s">
        <v>5</v>
      </c>
      <c r="E1824" t="s">
        <v>6</v>
      </c>
      <c r="F1824" t="s">
        <v>7</v>
      </c>
      <c r="G1824" t="s">
        <v>8</v>
      </c>
      <c r="H1824" t="s">
        <v>217</v>
      </c>
      <c r="I1824" cm="1">
        <f t="array" ref="I1824:J1828">LINEST(H1827:H1832,C1827:C1832,1,1)</f>
        <v>7.1341449827529463E-2</v>
      </c>
      <c r="J1824">
        <v>0.24429685216850827</v>
      </c>
      <c r="L1824" s="20" t="s">
        <v>218</v>
      </c>
      <c r="Q1824" t="s">
        <v>27</v>
      </c>
      <c r="R1824">
        <v>1.0846</v>
      </c>
    </row>
    <row r="1825" spans="1:18" x14ac:dyDescent="0.4">
      <c r="A1825">
        <v>1</v>
      </c>
      <c r="B1825" t="s">
        <v>12</v>
      </c>
      <c r="C1825">
        <v>0</v>
      </c>
      <c r="D1825">
        <v>13.85</v>
      </c>
      <c r="E1825">
        <v>276.70600000000002</v>
      </c>
      <c r="F1825">
        <v>30965.986000000001</v>
      </c>
      <c r="G1825">
        <v>8.3140000000000001</v>
      </c>
      <c r="H1825">
        <f>E1825/F1825</f>
        <v>8.9358045954034855E-3</v>
      </c>
      <c r="I1825">
        <v>5.3373969243383666E-3</v>
      </c>
      <c r="J1825">
        <v>0.19992951321304839</v>
      </c>
      <c r="K1825" t="s">
        <v>219</v>
      </c>
      <c r="L1825" s="21">
        <f>IF(G1828&gt;3,C1828,IF(G1829&gt;3,C1829,IF(G1830&gt;3,C1830,IF(G1831&gt;3,C1831,C1832))))</f>
        <v>1.6</v>
      </c>
      <c r="Q1825" t="s">
        <v>28</v>
      </c>
      <c r="R1825">
        <v>1.0726</v>
      </c>
    </row>
    <row r="1826" spans="1:18" x14ac:dyDescent="0.4">
      <c r="A1826">
        <v>2</v>
      </c>
      <c r="B1826" t="s">
        <v>14</v>
      </c>
      <c r="C1826">
        <v>0.08</v>
      </c>
      <c r="D1826">
        <v>13.86</v>
      </c>
      <c r="E1826">
        <v>1018.703</v>
      </c>
      <c r="F1826">
        <v>26256.978999999999</v>
      </c>
      <c r="G1826">
        <v>7885</v>
      </c>
      <c r="H1826">
        <f t="shared" ref="H1826:H1832" si="598">E1826/F1826</f>
        <v>3.8797418393029907E-2</v>
      </c>
      <c r="I1826">
        <v>0.97810126875563397</v>
      </c>
      <c r="J1826">
        <v>0.37232134372741688</v>
      </c>
      <c r="K1826" t="s">
        <v>220</v>
      </c>
      <c r="L1826" s="22">
        <f>IF(G1828&gt;10,C1828,IF(G1829&gt;10,C1829,IF(G1830&gt;10,C1830,IF(G1831&gt;10,C1831,C1832))))</f>
        <v>1.6</v>
      </c>
      <c r="Q1826" t="s">
        <v>29</v>
      </c>
      <c r="R1826">
        <v>1.1534</v>
      </c>
    </row>
    <row r="1827" spans="1:18" x14ac:dyDescent="0.4">
      <c r="A1827">
        <v>3</v>
      </c>
      <c r="B1827" t="s">
        <v>15</v>
      </c>
      <c r="C1827">
        <v>0.4</v>
      </c>
      <c r="D1827">
        <v>13.86</v>
      </c>
      <c r="E1827">
        <v>2584.64</v>
      </c>
      <c r="F1827">
        <v>29442.266</v>
      </c>
      <c r="G1827">
        <v>170.53</v>
      </c>
      <c r="H1827">
        <f t="shared" si="598"/>
        <v>8.7786721307388502E-2</v>
      </c>
      <c r="I1827">
        <v>178.65898400068687</v>
      </c>
      <c r="J1827">
        <v>4</v>
      </c>
      <c r="Q1827" t="s">
        <v>182</v>
      </c>
      <c r="R1827">
        <v>1.0266999999999999</v>
      </c>
    </row>
    <row r="1828" spans="1:18" x14ac:dyDescent="0.4">
      <c r="A1828">
        <v>4</v>
      </c>
      <c r="B1828" t="s">
        <v>17</v>
      </c>
      <c r="C1828">
        <v>1.6</v>
      </c>
      <c r="D1828">
        <v>13.88</v>
      </c>
      <c r="E1828">
        <v>6387.7820000000002</v>
      </c>
      <c r="F1828">
        <v>26004.188999999998</v>
      </c>
      <c r="G1828">
        <v>417.71300000000002</v>
      </c>
      <c r="H1828">
        <f t="shared" si="598"/>
        <v>0.24564434599363974</v>
      </c>
      <c r="I1828">
        <v>24.766277032826082</v>
      </c>
      <c r="J1828">
        <v>0.55449273197995719</v>
      </c>
      <c r="Q1828" t="s">
        <v>181</v>
      </c>
      <c r="R1828">
        <v>1.1480999999999999</v>
      </c>
    </row>
    <row r="1829" spans="1:18" x14ac:dyDescent="0.4">
      <c r="A1829">
        <v>5</v>
      </c>
      <c r="B1829" t="s">
        <v>18</v>
      </c>
      <c r="C1829">
        <v>4</v>
      </c>
      <c r="D1829">
        <v>13.86</v>
      </c>
      <c r="E1829">
        <v>11925.851000000001</v>
      </c>
      <c r="F1829">
        <v>33901.273000000001</v>
      </c>
      <c r="G1829">
        <v>86642</v>
      </c>
      <c r="H1829">
        <f t="shared" si="598"/>
        <v>0.35178180477175591</v>
      </c>
      <c r="Q1829" t="s">
        <v>180</v>
      </c>
      <c r="R1829">
        <v>1.0402</v>
      </c>
    </row>
    <row r="1830" spans="1:18" x14ac:dyDescent="0.4">
      <c r="A1830">
        <v>6</v>
      </c>
      <c r="B1830" t="s">
        <v>19</v>
      </c>
      <c r="C1830">
        <v>20</v>
      </c>
      <c r="D1830">
        <v>13.81</v>
      </c>
      <c r="E1830">
        <v>55993.508000000002</v>
      </c>
      <c r="F1830">
        <v>29163.5</v>
      </c>
      <c r="G1830">
        <v>1422.991</v>
      </c>
      <c r="H1830">
        <f t="shared" si="598"/>
        <v>1.9199858727518988</v>
      </c>
      <c r="Q1830" t="s">
        <v>179</v>
      </c>
      <c r="R1830">
        <v>1.127</v>
      </c>
    </row>
    <row r="1831" spans="1:18" x14ac:dyDescent="0.4">
      <c r="A1831">
        <v>7</v>
      </c>
      <c r="B1831" t="s">
        <v>20</v>
      </c>
      <c r="C1831">
        <v>40</v>
      </c>
      <c r="D1831">
        <v>13.82</v>
      </c>
      <c r="E1831">
        <v>96105.358999999997</v>
      </c>
      <c r="F1831">
        <v>26316.053</v>
      </c>
      <c r="G1831">
        <v>721.81</v>
      </c>
      <c r="H1831">
        <f t="shared" si="598"/>
        <v>3.6519670712017489</v>
      </c>
      <c r="I1831" s="23" t="s">
        <v>221</v>
      </c>
      <c r="J1831" s="23" t="s">
        <v>222</v>
      </c>
      <c r="K1831" s="9" t="s">
        <v>194</v>
      </c>
      <c r="O1831" s="24" t="s">
        <v>223</v>
      </c>
      <c r="Q1831" t="s">
        <v>178</v>
      </c>
      <c r="R1831">
        <v>1.1153999999999999</v>
      </c>
    </row>
    <row r="1832" spans="1:18" x14ac:dyDescent="0.4">
      <c r="A1832">
        <v>8</v>
      </c>
      <c r="B1832" t="s">
        <v>21</v>
      </c>
      <c r="C1832">
        <v>80</v>
      </c>
      <c r="D1832">
        <v>13.85</v>
      </c>
      <c r="E1832">
        <v>196691.609</v>
      </c>
      <c r="F1832">
        <v>34970.711000000003</v>
      </c>
      <c r="G1832">
        <v>1007.646</v>
      </c>
      <c r="H1832">
        <f t="shared" si="598"/>
        <v>5.6244669718039182</v>
      </c>
      <c r="I1832">
        <f>AVERAGE(I1835:I1837)</f>
        <v>-3.3758219605878907</v>
      </c>
      <c r="J1832">
        <v>44</v>
      </c>
      <c r="Q1832" t="s">
        <v>177</v>
      </c>
      <c r="R1832">
        <v>1.1711</v>
      </c>
    </row>
    <row r="1833" spans="1:18" x14ac:dyDescent="0.4">
      <c r="A1833">
        <v>9</v>
      </c>
      <c r="B1833" t="s">
        <v>22</v>
      </c>
      <c r="D1833">
        <v>13.88</v>
      </c>
      <c r="E1833">
        <v>485.21</v>
      </c>
      <c r="F1833">
        <v>190.67</v>
      </c>
      <c r="G1833">
        <v>3967</v>
      </c>
      <c r="I1833" s="23" t="s">
        <v>224</v>
      </c>
      <c r="J1833" s="9" t="s">
        <v>225</v>
      </c>
      <c r="K1833" s="9" t="s">
        <v>226</v>
      </c>
      <c r="Q1833" t="s">
        <v>176</v>
      </c>
      <c r="R1833">
        <v>1.0931999999999999</v>
      </c>
    </row>
    <row r="1834" spans="1:18" x14ac:dyDescent="0.4">
      <c r="A1834">
        <v>10</v>
      </c>
      <c r="B1834" t="s">
        <v>22</v>
      </c>
      <c r="D1834">
        <v>13.92</v>
      </c>
      <c r="E1834">
        <v>278.55599999999998</v>
      </c>
      <c r="G1834">
        <v>8.02</v>
      </c>
      <c r="L1834" s="23" t="s">
        <v>227</v>
      </c>
      <c r="M1834" s="23" t="s">
        <v>228</v>
      </c>
      <c r="N1834" s="9" t="s">
        <v>231</v>
      </c>
      <c r="O1834" s="9"/>
      <c r="P1834" s="9"/>
      <c r="Q1834" t="s">
        <v>175</v>
      </c>
      <c r="R1834">
        <v>1.1499999999999999</v>
      </c>
    </row>
    <row r="1835" spans="1:18" x14ac:dyDescent="0.4">
      <c r="A1835">
        <v>11</v>
      </c>
      <c r="B1835" t="s">
        <v>24</v>
      </c>
      <c r="D1835">
        <v>13.86</v>
      </c>
      <c r="E1835">
        <v>85.29</v>
      </c>
      <c r="F1835">
        <v>13138.81</v>
      </c>
      <c r="G1835">
        <v>681</v>
      </c>
      <c r="H1835">
        <f>E1835/F1835</f>
        <v>6.4914554666670732E-3</v>
      </c>
      <c r="I1835">
        <f>((H1835-$J$1824)/$I$1824)</f>
        <v>-3.3333412381826322</v>
      </c>
      <c r="J1835">
        <f>(I1835-IF(I1832&gt;0,I1832,0))</f>
        <v>-3.3333412381826322</v>
      </c>
      <c r="K1835">
        <f>J1835*1.1</f>
        <v>-3.6666753620008956</v>
      </c>
      <c r="L1835">
        <f>AVERAGE(K1835:K1837)</f>
        <v>-3.7134041566466802</v>
      </c>
      <c r="M1835">
        <f>STDEV(K1836:K1837)</f>
        <v>2.4479893640598046E-2</v>
      </c>
      <c r="N1835" t="str">
        <f>_xlfn.CONCAT(ROUND(L1835,1)," ± ",ROUND(M1835,1))</f>
        <v>-3.7 ± 0</v>
      </c>
      <c r="Q1835" t="s">
        <v>174</v>
      </c>
      <c r="R1835">
        <v>1.0482</v>
      </c>
    </row>
    <row r="1836" spans="1:18" x14ac:dyDescent="0.4">
      <c r="A1836">
        <v>12</v>
      </c>
      <c r="B1836" t="s">
        <v>25</v>
      </c>
      <c r="D1836">
        <v>13.91</v>
      </c>
      <c r="E1836">
        <v>8.859</v>
      </c>
      <c r="F1836">
        <v>10766.206</v>
      </c>
      <c r="G1836">
        <v>85</v>
      </c>
      <c r="H1836">
        <f t="shared" ref="H1836:H1840" si="599">E1836/F1836</f>
        <v>8.2285254434106127E-4</v>
      </c>
      <c r="I1836">
        <f t="shared" ref="I1836:I1840" si="600">((H1836-$J$1824)/$I$1824)</f>
        <v>-3.4127985934232403</v>
      </c>
      <c r="J1836">
        <f>(I1836-IF(I1832&gt;0,I1832,0))</f>
        <v>-3.4127985934232403</v>
      </c>
      <c r="K1836">
        <f>J1836*1.1</f>
        <v>-3.7540784527655648</v>
      </c>
      <c r="Q1836" t="s">
        <v>173</v>
      </c>
      <c r="R1836">
        <v>1.1053999999999999</v>
      </c>
    </row>
    <row r="1837" spans="1:18" x14ac:dyDescent="0.4">
      <c r="A1837">
        <v>13</v>
      </c>
      <c r="B1837" t="s">
        <v>26</v>
      </c>
      <c r="D1837">
        <v>13.85</v>
      </c>
      <c r="E1837">
        <v>36.470999999999997</v>
      </c>
      <c r="F1837">
        <v>11886.97</v>
      </c>
      <c r="G1837">
        <v>13.742000000000001</v>
      </c>
      <c r="H1837">
        <f t="shared" si="599"/>
        <v>3.0681494106572153E-3</v>
      </c>
      <c r="I1837">
        <f t="shared" si="600"/>
        <v>-3.3813260501577997</v>
      </c>
      <c r="J1837">
        <f>(I1837-IF(I1832&gt;0,I1832,0))</f>
        <v>-3.3813260501577997</v>
      </c>
      <c r="K1837" s="30">
        <f>J1837*1.1</f>
        <v>-3.7194586551735802</v>
      </c>
      <c r="L1837" s="23" t="s">
        <v>227</v>
      </c>
      <c r="M1837" s="23" t="s">
        <v>228</v>
      </c>
      <c r="N1837" s="9" t="s">
        <v>229</v>
      </c>
      <c r="O1837" s="9" t="s">
        <v>230</v>
      </c>
      <c r="P1837" s="9" t="s">
        <v>231</v>
      </c>
      <c r="Q1837" t="s">
        <v>172</v>
      </c>
      <c r="R1837" s="10">
        <v>1.0463</v>
      </c>
    </row>
    <row r="1838" spans="1:18" x14ac:dyDescent="0.4">
      <c r="A1838">
        <v>14</v>
      </c>
      <c r="B1838" t="s">
        <v>27</v>
      </c>
      <c r="D1838">
        <v>13.91</v>
      </c>
      <c r="E1838">
        <v>43100.574000000001</v>
      </c>
      <c r="F1838">
        <v>13876.597</v>
      </c>
      <c r="G1838">
        <v>293.09800000000001</v>
      </c>
      <c r="H1838">
        <f t="shared" si="599"/>
        <v>3.1059901790042619</v>
      </c>
      <c r="I1838">
        <f t="shared" si="600"/>
        <v>40.112632049867237</v>
      </c>
      <c r="J1838">
        <f>(I1838-IF(I1832&gt;0,I1832,0))</f>
        <v>40.112632049867237</v>
      </c>
      <c r="K1838">
        <f>J1838/R1824*1.1</f>
        <v>40.682182606356221</v>
      </c>
      <c r="L1838" s="30">
        <f>AVERAGE(K1838:K1840)</f>
        <v>42.133986218805916</v>
      </c>
      <c r="M1838" s="30">
        <f>STDEV(K1838:K1840)</f>
        <v>1.4687129914494144</v>
      </c>
      <c r="N1838" s="31">
        <f>L1838/J1832*100</f>
        <v>95.759059588195257</v>
      </c>
      <c r="O1838">
        <f>M1838/J1835*100</f>
        <v>-44.061285254136479</v>
      </c>
      <c r="P1838" t="str">
        <f>_xlfn.CONCAT(ROUND(N1838,1)," ± ",ROUND(O1838,1))</f>
        <v>95.8 ± -44.1</v>
      </c>
      <c r="Q1838" t="s">
        <v>171</v>
      </c>
      <c r="R1838">
        <v>1.1154999999999999</v>
      </c>
    </row>
    <row r="1839" spans="1:18" x14ac:dyDescent="0.4">
      <c r="A1839">
        <v>15</v>
      </c>
      <c r="B1839" t="s">
        <v>28</v>
      </c>
      <c r="D1839">
        <v>13.92</v>
      </c>
      <c r="E1839">
        <v>44511.66</v>
      </c>
      <c r="F1839">
        <v>13576.300999999999</v>
      </c>
      <c r="G1839">
        <v>1531.261</v>
      </c>
      <c r="H1839">
        <f t="shared" si="599"/>
        <v>3.2786294293268838</v>
      </c>
      <c r="I1839">
        <f t="shared" si="600"/>
        <v>42.532533113554379</v>
      </c>
      <c r="J1839">
        <f>(I1839-IF(I1832&gt;0,I1832,0))</f>
        <v>42.532533113554379</v>
      </c>
      <c r="K1839">
        <f>J1839/R1825*1.1</f>
        <v>43.619043841981934</v>
      </c>
      <c r="Q1839" t="s">
        <v>170</v>
      </c>
      <c r="R1839">
        <v>1.0873999999999999</v>
      </c>
    </row>
    <row r="1840" spans="1:18" x14ac:dyDescent="0.4">
      <c r="A1840">
        <v>16</v>
      </c>
      <c r="B1840" t="s">
        <v>29</v>
      </c>
      <c r="D1840">
        <v>13.94</v>
      </c>
      <c r="E1840">
        <v>43011.987999999998</v>
      </c>
      <c r="F1840">
        <v>12674.324000000001</v>
      </c>
      <c r="G1840">
        <v>272.05599999999998</v>
      </c>
      <c r="H1840">
        <f t="shared" si="599"/>
        <v>3.393631723474956</v>
      </c>
      <c r="I1840">
        <f t="shared" si="600"/>
        <v>44.144531389817267</v>
      </c>
      <c r="J1840">
        <f>(I1840-IF(I1832&gt;0,I1832,0))</f>
        <v>44.144531389817267</v>
      </c>
      <c r="K1840" s="30">
        <f>J1840/R1826*1.1</f>
        <v>42.100732208079592</v>
      </c>
      <c r="Q1840" t="s">
        <v>169</v>
      </c>
      <c r="R1840">
        <v>1.0898000000000001</v>
      </c>
    </row>
    <row r="1841" spans="1:18" x14ac:dyDescent="0.4">
      <c r="A1841" s="19">
        <v>17</v>
      </c>
      <c r="B1841" s="19" t="s">
        <v>22</v>
      </c>
      <c r="L1841" s="23" t="s">
        <v>227</v>
      </c>
      <c r="M1841" s="23" t="s">
        <v>228</v>
      </c>
      <c r="N1841" s="9" t="s">
        <v>231</v>
      </c>
      <c r="Q1841" t="s">
        <v>168</v>
      </c>
      <c r="R1841">
        <v>1.0536000000000001</v>
      </c>
    </row>
    <row r="1842" spans="1:18" x14ac:dyDescent="0.4">
      <c r="A1842" s="19">
        <v>18</v>
      </c>
      <c r="B1842" s="19" t="s">
        <v>182</v>
      </c>
      <c r="D1842">
        <v>13.91</v>
      </c>
      <c r="E1842">
        <v>119.703</v>
      </c>
      <c r="F1842">
        <v>14693.816000000001</v>
      </c>
      <c r="G1842">
        <v>12.537000000000001</v>
      </c>
      <c r="H1842">
        <f>E1842/F1842</f>
        <v>8.1464882914009541E-3</v>
      </c>
      <c r="I1842">
        <f>((H1842-$J$1824)/$I$1824)</f>
        <v>-3.3101424830587178</v>
      </c>
      <c r="J1842">
        <f>(I1842-IF(I1832&gt;0,I1832,0))</f>
        <v>-3.3101424830587178</v>
      </c>
      <c r="K1842">
        <f t="shared" ref="K1842:K1847" si="601">J1842/R1827*1.1</f>
        <v>-3.5464660868458067</v>
      </c>
      <c r="L1842">
        <f>AVERAGE(K1842:K1844)</f>
        <v>-3.4771414179332694</v>
      </c>
      <c r="M1842">
        <f>STDEV(K1843:K1844)</f>
        <v>0.22963734443051556</v>
      </c>
      <c r="N1842" t="str">
        <f>_xlfn.CONCAT(ROUND(L1842,1)," ± ",ROUND(M1842,1))</f>
        <v>-3.5 ± 0.2</v>
      </c>
      <c r="Q1842" t="s">
        <v>167</v>
      </c>
      <c r="R1842" s="10">
        <v>1.1217999999999999</v>
      </c>
    </row>
    <row r="1843" spans="1:18" x14ac:dyDescent="0.4">
      <c r="A1843" s="19">
        <v>19</v>
      </c>
      <c r="B1843" s="19" t="s">
        <v>181</v>
      </c>
      <c r="D1843">
        <v>13.92</v>
      </c>
      <c r="E1843">
        <v>0.79700000000000004</v>
      </c>
      <c r="F1843">
        <v>13933.742</v>
      </c>
      <c r="G1843">
        <v>8</v>
      </c>
      <c r="H1843">
        <f t="shared" ref="H1843:H1847" si="602">E1843/F1843</f>
        <v>5.7199279274727495E-5</v>
      </c>
      <c r="I1843">
        <f t="shared" ref="I1843:I1847" si="603">((H1843-$J$1824)/$I$1824)</f>
        <v>-3.423530829268143</v>
      </c>
      <c r="J1843">
        <f>(I1843-IF(I1832&gt;0,I1832,0))</f>
        <v>-3.423530829268143</v>
      </c>
      <c r="K1843">
        <f t="shared" si="601"/>
        <v>-3.2801009600165125</v>
      </c>
      <c r="Q1843" t="s">
        <v>166</v>
      </c>
      <c r="R1843">
        <v>1.198</v>
      </c>
    </row>
    <row r="1844" spans="1:18" x14ac:dyDescent="0.4">
      <c r="A1844" s="19">
        <v>20</v>
      </c>
      <c r="B1844" s="19" t="s">
        <v>180</v>
      </c>
      <c r="D1844">
        <v>13.89</v>
      </c>
      <c r="E1844">
        <v>16.122</v>
      </c>
      <c r="F1844">
        <v>14628.157999999999</v>
      </c>
      <c r="G1844">
        <v>154</v>
      </c>
      <c r="H1844">
        <f t="shared" si="602"/>
        <v>1.1021209915834927E-3</v>
      </c>
      <c r="I1844">
        <f t="shared" si="603"/>
        <v>-3.4088840605967055</v>
      </c>
      <c r="J1844">
        <f>(I1844-IF(I1832&gt;0,I1832,0))</f>
        <v>-3.4088840605967055</v>
      </c>
      <c r="K1844">
        <f t="shared" si="601"/>
        <v>-3.6048572069374893</v>
      </c>
      <c r="L1844" s="23" t="s">
        <v>227</v>
      </c>
      <c r="M1844" s="23" t="s">
        <v>228</v>
      </c>
      <c r="N1844" s="9" t="s">
        <v>231</v>
      </c>
      <c r="Q1844" t="s">
        <v>165</v>
      </c>
      <c r="R1844">
        <v>1.1537999999999999</v>
      </c>
    </row>
    <row r="1845" spans="1:18" x14ac:dyDescent="0.4">
      <c r="A1845" s="19">
        <v>21</v>
      </c>
      <c r="B1845" s="19" t="s">
        <v>179</v>
      </c>
      <c r="D1845">
        <v>13.96</v>
      </c>
      <c r="E1845">
        <v>12.869</v>
      </c>
      <c r="F1845">
        <v>15029.15</v>
      </c>
      <c r="G1845">
        <v>5.0469999999999997</v>
      </c>
      <c r="H1845">
        <f t="shared" si="602"/>
        <v>8.5626931662801959E-4</v>
      </c>
      <c r="I1845">
        <f t="shared" si="603"/>
        <v>-3.412330187295137</v>
      </c>
      <c r="J1845">
        <f>(I1845-IF(I1832&gt;0,I1832,0))</f>
        <v>-3.412330187295137</v>
      </c>
      <c r="K1845">
        <f t="shared" si="601"/>
        <v>-3.3305795971824765</v>
      </c>
      <c r="L1845">
        <f>AVERAGE(K1845:K1847)</f>
        <v>-3.3033000181464374</v>
      </c>
      <c r="M1845">
        <f>STDEV(K1845:K1847)</f>
        <v>7.8840392510928531E-2</v>
      </c>
      <c r="N1845" t="str">
        <f>_xlfn.CONCAT(ROUND(L1845,1)," ± ",ROUND(M1845,1))</f>
        <v>-3.3 ± 0.1</v>
      </c>
      <c r="Q1845" t="s">
        <v>164</v>
      </c>
      <c r="R1845">
        <v>1.1183000000000001</v>
      </c>
    </row>
    <row r="1846" spans="1:18" x14ac:dyDescent="0.4">
      <c r="A1846" s="19">
        <v>22</v>
      </c>
      <c r="B1846" s="19" t="s">
        <v>178</v>
      </c>
      <c r="D1846">
        <v>13.95</v>
      </c>
      <c r="E1846">
        <v>11.621</v>
      </c>
      <c r="F1846">
        <v>13193.37</v>
      </c>
      <c r="G1846">
        <v>3.8570000000000002</v>
      </c>
      <c r="H1846">
        <f t="shared" si="602"/>
        <v>8.8082120034532491E-4</v>
      </c>
      <c r="I1846">
        <f t="shared" si="603"/>
        <v>-3.4119860411672316</v>
      </c>
      <c r="J1846">
        <f>(I1846-IF(I1832&gt;0,I1832,0))</f>
        <v>-3.4119860411672316</v>
      </c>
      <c r="K1846">
        <f t="shared" si="601"/>
        <v>-3.3648777526304063</v>
      </c>
      <c r="Q1846" t="s">
        <v>163</v>
      </c>
      <c r="R1846">
        <v>1.1448</v>
      </c>
    </row>
    <row r="1847" spans="1:18" x14ac:dyDescent="0.4">
      <c r="A1847" s="19">
        <v>23</v>
      </c>
      <c r="B1847" s="19" t="s">
        <v>177</v>
      </c>
      <c r="D1847">
        <v>13.99</v>
      </c>
      <c r="E1847">
        <v>1.7709999999999999</v>
      </c>
      <c r="F1847">
        <v>11709.538</v>
      </c>
      <c r="G1847">
        <v>17</v>
      </c>
      <c r="H1847">
        <f t="shared" si="602"/>
        <v>1.5124422500699855E-4</v>
      </c>
      <c r="I1847">
        <f t="shared" si="603"/>
        <v>-3.4222125921709203</v>
      </c>
      <c r="J1847">
        <f>(I1847-IF(I1832&gt;0,I1832,0))</f>
        <v>-3.4222125921709203</v>
      </c>
      <c r="K1847">
        <f t="shared" si="601"/>
        <v>-3.2144427046264301</v>
      </c>
      <c r="L1847" s="23"/>
      <c r="M1847" s="23"/>
      <c r="N1847" s="9"/>
      <c r="Q1847" t="s">
        <v>162</v>
      </c>
      <c r="R1847">
        <v>1.0492999999999999</v>
      </c>
    </row>
    <row r="1848" spans="1:18" x14ac:dyDescent="0.4">
      <c r="A1848" s="19">
        <v>24</v>
      </c>
      <c r="B1848" s="19" t="s">
        <v>22</v>
      </c>
      <c r="L1848" s="23" t="s">
        <v>227</v>
      </c>
      <c r="M1848" s="23" t="s">
        <v>228</v>
      </c>
      <c r="N1848" s="9" t="s">
        <v>231</v>
      </c>
      <c r="Q1848" t="s">
        <v>161</v>
      </c>
      <c r="R1848">
        <v>1.0704</v>
      </c>
    </row>
    <row r="1849" spans="1:18" x14ac:dyDescent="0.4">
      <c r="A1849" s="19">
        <v>25</v>
      </c>
      <c r="B1849" s="19" t="s">
        <v>176</v>
      </c>
      <c r="D1849">
        <v>14.36</v>
      </c>
      <c r="E1849">
        <v>0.95199999999999996</v>
      </c>
      <c r="F1849">
        <v>15668.421</v>
      </c>
      <c r="G1849">
        <v>9</v>
      </c>
      <c r="H1849">
        <f>E1849/F1849</f>
        <v>6.0759153714340449E-5</v>
      </c>
      <c r="I1849">
        <f>((H1849-$J$1824)/$I$1824)</f>
        <v>-3.4234809301639304</v>
      </c>
      <c r="J1849">
        <f>(I1849-IF(I1832&gt;0,I1832,0))</f>
        <v>-3.4234809301639304</v>
      </c>
      <c r="K1849">
        <f t="shared" ref="K1849:K1854" si="604">J1849/R1833*1.1</f>
        <v>-3.444775908507431</v>
      </c>
      <c r="L1849">
        <f>AVERAGE(K1849:K1851)</f>
        <v>-3.4264641523264365</v>
      </c>
      <c r="M1849">
        <f>STDEV(K1850:K1851)</f>
        <v>0.23141829597029978</v>
      </c>
      <c r="N1849" t="str">
        <f>_xlfn.CONCAT(ROUND(L1849,1)," ± ",ROUND(M1849,1))</f>
        <v>-3.4 ± 0.2</v>
      </c>
      <c r="Q1849" t="s">
        <v>160</v>
      </c>
      <c r="R1849">
        <v>1.1589</v>
      </c>
    </row>
    <row r="1850" spans="1:18" x14ac:dyDescent="0.4">
      <c r="A1850" s="19">
        <v>26</v>
      </c>
      <c r="B1850" s="19" t="s">
        <v>175</v>
      </c>
      <c r="D1850">
        <v>13.99</v>
      </c>
      <c r="E1850">
        <v>25.61</v>
      </c>
      <c r="F1850">
        <v>15767.02</v>
      </c>
      <c r="G1850">
        <v>238</v>
      </c>
      <c r="H1850">
        <f t="shared" ref="H1850:H1854" si="605">E1850/F1850</f>
        <v>1.624276496129262E-3</v>
      </c>
      <c r="I1850">
        <f t="shared" ref="I1850:I1854" si="606">((H1850-$J$1824)/$I$1824)</f>
        <v>-3.4015649564040085</v>
      </c>
      <c r="J1850">
        <f>(I1850-IF(I1832&gt;0,I1832,0))</f>
        <v>-3.4015649564040085</v>
      </c>
      <c r="K1850">
        <f t="shared" si="604"/>
        <v>-3.2536708278647044</v>
      </c>
      <c r="Q1850" t="s">
        <v>159</v>
      </c>
      <c r="R1850">
        <v>1.0206</v>
      </c>
    </row>
    <row r="1851" spans="1:18" x14ac:dyDescent="0.4">
      <c r="A1851" s="19">
        <v>27</v>
      </c>
      <c r="B1851" s="19" t="s">
        <v>174</v>
      </c>
      <c r="D1851">
        <v>13.95</v>
      </c>
      <c r="E1851">
        <v>15.121</v>
      </c>
      <c r="F1851">
        <v>17637.919999999998</v>
      </c>
      <c r="G1851">
        <v>144</v>
      </c>
      <c r="H1851">
        <f t="shared" si="605"/>
        <v>8.5730063408837336E-4</v>
      </c>
      <c r="I1851">
        <f t="shared" si="606"/>
        <v>-3.4123157312185808</v>
      </c>
      <c r="J1851">
        <f>(I1851-IF(I1832&gt;0,I1832,0))</f>
        <v>-3.4123157312185808</v>
      </c>
      <c r="K1851">
        <f t="shared" si="604"/>
        <v>-3.5809457206071733</v>
      </c>
      <c r="L1851" s="23" t="s">
        <v>227</v>
      </c>
      <c r="M1851" s="23" t="s">
        <v>228</v>
      </c>
      <c r="N1851" s="9" t="s">
        <v>231</v>
      </c>
      <c r="Q1851" t="s">
        <v>158</v>
      </c>
      <c r="R1851">
        <v>1.1289</v>
      </c>
    </row>
    <row r="1852" spans="1:18" x14ac:dyDescent="0.4">
      <c r="A1852" s="19">
        <v>28</v>
      </c>
      <c r="B1852" s="19" t="s">
        <v>173</v>
      </c>
      <c r="F1852">
        <v>14951.4</v>
      </c>
      <c r="H1852">
        <f t="shared" si="605"/>
        <v>0</v>
      </c>
      <c r="I1852">
        <f t="shared" si="606"/>
        <v>-3.4243325970961447</v>
      </c>
      <c r="J1852">
        <f>(I1852-IF(I1832&gt;0,I1832,0))</f>
        <v>-3.4243325970961447</v>
      </c>
      <c r="K1852">
        <f t="shared" si="604"/>
        <v>-3.4076043575228514</v>
      </c>
      <c r="L1852">
        <f>AVERAGE(K1852:K1854)</f>
        <v>-3.4602906035564822</v>
      </c>
      <c r="M1852">
        <f>STDEV(K1852:K1854)</f>
        <v>0.12228002367650688</v>
      </c>
      <c r="N1852" t="str">
        <f>_xlfn.CONCAT(ROUND(L1852,1)," ± ",ROUND(M1852,1))</f>
        <v>-3.5 ± 0.1</v>
      </c>
      <c r="Q1852" t="s">
        <v>157</v>
      </c>
      <c r="R1852">
        <v>1.1950000000000001</v>
      </c>
    </row>
    <row r="1853" spans="1:18" x14ac:dyDescent="0.4">
      <c r="A1853" s="19">
        <v>29</v>
      </c>
      <c r="B1853" s="19" t="s">
        <v>172</v>
      </c>
      <c r="F1853">
        <v>14532.852000000001</v>
      </c>
      <c r="H1853">
        <f t="shared" si="605"/>
        <v>0</v>
      </c>
      <c r="I1853">
        <f t="shared" si="606"/>
        <v>-3.4243325970961447</v>
      </c>
      <c r="J1853">
        <f>(I1853-IF(I1832&gt;0,I1832,0))</f>
        <v>-3.4243325970961447</v>
      </c>
      <c r="K1853">
        <f t="shared" si="604"/>
        <v>-3.6000820575415839</v>
      </c>
      <c r="Q1853" t="s">
        <v>156</v>
      </c>
      <c r="R1853">
        <v>1.1716</v>
      </c>
    </row>
    <row r="1854" spans="1:18" x14ac:dyDescent="0.4">
      <c r="A1854" s="19">
        <v>30</v>
      </c>
      <c r="B1854" s="19" t="s">
        <v>171</v>
      </c>
      <c r="D1854">
        <v>13.92</v>
      </c>
      <c r="E1854">
        <v>3.827</v>
      </c>
      <c r="F1854">
        <v>14835.213</v>
      </c>
      <c r="G1854">
        <v>37</v>
      </c>
      <c r="H1854">
        <f t="shared" si="605"/>
        <v>2.5796731061427969E-4</v>
      </c>
      <c r="I1854">
        <f t="shared" si="606"/>
        <v>-3.4207166443612631</v>
      </c>
      <c r="J1854">
        <f>(I1854-IF(I1832&gt;0,I1832,0))</f>
        <v>-3.4207166443612631</v>
      </c>
      <c r="K1854">
        <f t="shared" si="604"/>
        <v>-3.3731853956050109</v>
      </c>
      <c r="L1854" s="23"/>
      <c r="M1854" s="23"/>
      <c r="N1854" s="9"/>
    </row>
    <row r="1855" spans="1:18" x14ac:dyDescent="0.4">
      <c r="A1855" s="19">
        <v>31</v>
      </c>
      <c r="B1855" s="19" t="s">
        <v>22</v>
      </c>
      <c r="L1855" s="23" t="s">
        <v>227</v>
      </c>
      <c r="M1855" s="23" t="s">
        <v>228</v>
      </c>
      <c r="N1855" s="9" t="s">
        <v>231</v>
      </c>
    </row>
    <row r="1856" spans="1:18" x14ac:dyDescent="0.4">
      <c r="A1856" s="19">
        <v>32</v>
      </c>
      <c r="B1856" s="19" t="s">
        <v>170</v>
      </c>
      <c r="D1856">
        <v>13.76</v>
      </c>
      <c r="E1856">
        <v>0.40600000000000003</v>
      </c>
      <c r="F1856">
        <v>15618.279</v>
      </c>
      <c r="G1856">
        <v>4</v>
      </c>
      <c r="H1856">
        <f>E1856/F1856</f>
        <v>2.5995181671424873E-5</v>
      </c>
      <c r="I1856">
        <f>((H1856-$J$1824)/$I$1824)</f>
        <v>-3.4239682201212687</v>
      </c>
      <c r="J1856">
        <f>(I1856-IF(I1832&gt;0,I1832,0))</f>
        <v>-3.4239682201212687</v>
      </c>
      <c r="K1856">
        <f>J1856/R1839*1.1</f>
        <v>-3.4636426725523233</v>
      </c>
      <c r="L1856">
        <f>AVERAGE(K1856:K1858)</f>
        <v>-3.4871898933404748</v>
      </c>
      <c r="M1856">
        <f>STDEV(K1857:K1858)</f>
        <v>0.10772762317654593</v>
      </c>
      <c r="N1856" t="str">
        <f>_xlfn.CONCAT(ROUND(L1856,1)," ± ",ROUND(M1856,1))</f>
        <v>-3.5 ± 0.1</v>
      </c>
    </row>
    <row r="1857" spans="1:14" x14ac:dyDescent="0.4">
      <c r="A1857" s="19">
        <v>33</v>
      </c>
      <c r="B1857" s="19" t="s">
        <v>169</v>
      </c>
      <c r="D1857">
        <v>13.85</v>
      </c>
      <c r="E1857">
        <v>35.68</v>
      </c>
      <c r="F1857">
        <v>15026.766</v>
      </c>
      <c r="G1857">
        <v>328</v>
      </c>
      <c r="H1857">
        <f t="shared" ref="H1857:H1861" si="607">E1857/F1857</f>
        <v>2.374429734248873E-3</v>
      </c>
      <c r="I1857">
        <f t="shared" ref="I1857:I1861" si="608">((H1857-$J$1824)/$I$1824)</f>
        <v>-3.3910499859354641</v>
      </c>
      <c r="J1857">
        <f>(I1857-IF(I1832&gt;0,I1832,0))</f>
        <v>-3.3910499859354641</v>
      </c>
      <c r="K1857">
        <f>J1857/R1840*1.1</f>
        <v>-3.4227885708653063</v>
      </c>
    </row>
    <row r="1858" spans="1:14" x14ac:dyDescent="0.4">
      <c r="A1858" s="19">
        <v>34</v>
      </c>
      <c r="B1858" s="19" t="s">
        <v>168</v>
      </c>
      <c r="F1858">
        <v>20473.66</v>
      </c>
      <c r="H1858">
        <f t="shared" si="607"/>
        <v>0</v>
      </c>
      <c r="I1858">
        <f t="shared" si="608"/>
        <v>-3.4243325970961447</v>
      </c>
      <c r="J1858">
        <f>(I1858-IF(I1832&gt;0,I1832,0))</f>
        <v>-3.4243325970961447</v>
      </c>
      <c r="K1858">
        <f>J1858/R1841*1.1</f>
        <v>-3.5751384366037957</v>
      </c>
      <c r="L1858" s="23" t="s">
        <v>227</v>
      </c>
      <c r="M1858" s="23" t="s">
        <v>228</v>
      </c>
      <c r="N1858" s="9" t="s">
        <v>231</v>
      </c>
    </row>
    <row r="1859" spans="1:14" x14ac:dyDescent="0.4">
      <c r="A1859" s="19">
        <v>35</v>
      </c>
      <c r="B1859" s="19" t="s">
        <v>167</v>
      </c>
      <c r="D1859">
        <v>13.88</v>
      </c>
      <c r="E1859">
        <v>57.116</v>
      </c>
      <c r="F1859">
        <v>18932.715</v>
      </c>
      <c r="G1859">
        <v>3.8170000000000002</v>
      </c>
      <c r="H1859">
        <f t="shared" si="607"/>
        <v>3.0167886644889546E-3</v>
      </c>
      <c r="I1859">
        <f t="shared" si="608"/>
        <v>-3.3820459787027404</v>
      </c>
      <c r="J1859">
        <f>(I1859-IF(I1832&gt;0,I1832,0))</f>
        <v>-3.3820459787027404</v>
      </c>
      <c r="K1859">
        <f t="shared" ref="K1859:K1861" si="609">J1859/R1842*1.1</f>
        <v>-3.3163224964993891</v>
      </c>
      <c r="L1859">
        <f>AVERAGE(K1859:K1861)</f>
        <v>-3.2411743696170667</v>
      </c>
      <c r="M1859">
        <f>STDEV(K1859:K1861)</f>
        <v>8.9240341393995837E-2</v>
      </c>
      <c r="N1859" t="str">
        <f>_xlfn.CONCAT(ROUND(L1859,1)," ± ",ROUND(M1859,1))</f>
        <v>-3.2 ± 0.1</v>
      </c>
    </row>
    <row r="1860" spans="1:14" x14ac:dyDescent="0.4">
      <c r="A1860" s="19">
        <v>36</v>
      </c>
      <c r="B1860" s="19" t="s">
        <v>166</v>
      </c>
      <c r="D1860">
        <v>14.69</v>
      </c>
      <c r="E1860">
        <v>2.6560000000000001</v>
      </c>
      <c r="F1860">
        <v>20441.465</v>
      </c>
      <c r="G1860">
        <v>24</v>
      </c>
      <c r="H1860">
        <f t="shared" si="607"/>
        <v>1.2993197894573604E-4</v>
      </c>
      <c r="I1860">
        <f t="shared" si="608"/>
        <v>-3.4225113279845716</v>
      </c>
      <c r="J1860">
        <f>(I1860-IF(I1832&gt;0,I1832,0))</f>
        <v>-3.4225113279845716</v>
      </c>
      <c r="K1860">
        <f t="shared" si="609"/>
        <v>-3.1425396166803248</v>
      </c>
    </row>
    <row r="1861" spans="1:14" x14ac:dyDescent="0.4">
      <c r="A1861" s="19">
        <v>37</v>
      </c>
      <c r="B1861" s="19" t="s">
        <v>165</v>
      </c>
      <c r="F1861">
        <v>16814.208999999999</v>
      </c>
      <c r="H1861">
        <f t="shared" si="607"/>
        <v>0</v>
      </c>
      <c r="I1861">
        <f t="shared" si="608"/>
        <v>-3.4243325970961447</v>
      </c>
      <c r="J1861">
        <f>(I1861-IF(I1832&gt;0,I1832,0))</f>
        <v>-3.4243325970961447</v>
      </c>
      <c r="K1861">
        <f t="shared" si="609"/>
        <v>-3.2646609956714854</v>
      </c>
      <c r="L1861" s="23"/>
      <c r="M1861" s="23"/>
      <c r="N1861" s="9"/>
    </row>
    <row r="1862" spans="1:14" x14ac:dyDescent="0.4">
      <c r="A1862" s="19">
        <v>38</v>
      </c>
      <c r="B1862" s="19" t="s">
        <v>22</v>
      </c>
      <c r="L1862" s="23" t="s">
        <v>227</v>
      </c>
      <c r="M1862" s="23" t="s">
        <v>228</v>
      </c>
      <c r="N1862" s="9" t="s">
        <v>231</v>
      </c>
    </row>
    <row r="1863" spans="1:14" x14ac:dyDescent="0.4">
      <c r="A1863" s="19">
        <v>39</v>
      </c>
      <c r="B1863" s="19" t="s">
        <v>164</v>
      </c>
      <c r="F1863">
        <v>15959.361999999999</v>
      </c>
      <c r="H1863">
        <f>E1863/F1863</f>
        <v>0</v>
      </c>
      <c r="I1863">
        <f>((H1863-$J$1824)/$I$1824)</f>
        <v>-3.4243325970961447</v>
      </c>
      <c r="J1863">
        <f>(I1863-IF(I1832&gt;0,I1832,0))</f>
        <v>-3.4243325970961447</v>
      </c>
      <c r="K1863">
        <f>J1863/R1845*1.1</f>
        <v>-3.3682963934595005</v>
      </c>
      <c r="L1863">
        <f>AVERAGE(K1863:K1865)</f>
        <v>-3.4076089474019882</v>
      </c>
      <c r="M1863">
        <f>STDEV(K1864:K1865)</f>
        <v>0.19524883748463259</v>
      </c>
      <c r="N1863" t="str">
        <f>_xlfn.CONCAT(ROUND(L1863,1)," ± ",ROUND(M1863,1))</f>
        <v>-3.4 ± 0.2</v>
      </c>
    </row>
    <row r="1864" spans="1:14" x14ac:dyDescent="0.4">
      <c r="A1864" s="19">
        <v>40</v>
      </c>
      <c r="B1864" s="19" t="s">
        <v>163</v>
      </c>
      <c r="D1864">
        <v>13.96</v>
      </c>
      <c r="E1864">
        <v>1.57</v>
      </c>
      <c r="F1864">
        <v>18827.548999999999</v>
      </c>
      <c r="G1864">
        <v>15</v>
      </c>
      <c r="H1864">
        <f t="shared" ref="H1864:H1868" si="610">E1864/F1864</f>
        <v>8.3388443179725633E-5</v>
      </c>
      <c r="I1864">
        <f t="shared" ref="I1864:I1872" si="611">((H1864-$J$1824)/$I$1824)</f>
        <v>-3.4231637332255431</v>
      </c>
      <c r="J1864">
        <f>(I1864-IF(I1832&gt;0,I1832,0))</f>
        <v>-3.4231637332255431</v>
      </c>
      <c r="K1864">
        <f t="shared" ref="K1864:K1868" si="612">J1864/R1846*1.1</f>
        <v>-3.2892034473690579</v>
      </c>
    </row>
    <row r="1865" spans="1:14" x14ac:dyDescent="0.4">
      <c r="A1865" s="19">
        <v>41</v>
      </c>
      <c r="B1865" s="19" t="s">
        <v>162</v>
      </c>
      <c r="D1865">
        <v>13.94</v>
      </c>
      <c r="E1865">
        <v>34.512999999999998</v>
      </c>
      <c r="F1865">
        <v>20731.822</v>
      </c>
      <c r="G1865">
        <v>316</v>
      </c>
      <c r="H1865">
        <f t="shared" si="610"/>
        <v>1.6647354969572862E-3</v>
      </c>
      <c r="I1865">
        <f t="shared" si="611"/>
        <v>-3.4009978386775557</v>
      </c>
      <c r="J1865">
        <f>(I1865-IF(I1832&gt;0,I1832,0))</f>
        <v>-3.4009978386775557</v>
      </c>
      <c r="K1865">
        <f t="shared" si="612"/>
        <v>-3.5653270013774057</v>
      </c>
      <c r="L1865" s="23" t="s">
        <v>227</v>
      </c>
      <c r="M1865" s="23" t="s">
        <v>228</v>
      </c>
      <c r="N1865" s="9" t="s">
        <v>231</v>
      </c>
    </row>
    <row r="1866" spans="1:14" x14ac:dyDescent="0.4">
      <c r="A1866" s="19">
        <v>42</v>
      </c>
      <c r="B1866" s="19" t="s">
        <v>161</v>
      </c>
      <c r="D1866">
        <v>14.3</v>
      </c>
      <c r="E1866">
        <v>3.7360000000000002</v>
      </c>
      <c r="F1866">
        <v>23327.653999999999</v>
      </c>
      <c r="G1866">
        <v>35</v>
      </c>
      <c r="H1866">
        <f t="shared" si="610"/>
        <v>1.6015326701947826E-4</v>
      </c>
      <c r="I1866">
        <f t="shared" si="611"/>
        <v>-3.4220877132676457</v>
      </c>
      <c r="J1866">
        <f>(I1866-IF(I1832&gt;0,I1832,0))</f>
        <v>-3.4220877132676457</v>
      </c>
      <c r="K1866">
        <f t="shared" si="612"/>
        <v>-3.5167194362802792</v>
      </c>
      <c r="L1866">
        <f>AVERAGE(K1866:K1868)</f>
        <v>-3.4859167461452074</v>
      </c>
      <c r="M1866">
        <f>STDEV(K1866:K1868)</f>
        <v>0.22183105395041153</v>
      </c>
      <c r="N1866" t="str">
        <f>_xlfn.CONCAT(ROUND(L1866,1)," ± ",ROUND(M1866,1))</f>
        <v>-3.5 ± 0.2</v>
      </c>
    </row>
    <row r="1867" spans="1:14" x14ac:dyDescent="0.4">
      <c r="A1867" s="19">
        <v>43</v>
      </c>
      <c r="B1867" s="19" t="s">
        <v>160</v>
      </c>
      <c r="F1867">
        <v>21138.484</v>
      </c>
      <c r="H1867">
        <f t="shared" si="610"/>
        <v>0</v>
      </c>
      <c r="I1867">
        <f t="shared" si="611"/>
        <v>-3.4243325970961447</v>
      </c>
      <c r="J1867">
        <f>(I1867-IF(I1832&gt;0,I1832,0))</f>
        <v>-3.4243325970961447</v>
      </c>
      <c r="K1867">
        <f t="shared" si="612"/>
        <v>-3.2502941209817582</v>
      </c>
    </row>
    <row r="1868" spans="1:14" x14ac:dyDescent="0.4">
      <c r="A1868" s="19">
        <v>44</v>
      </c>
      <c r="B1868" s="19" t="s">
        <v>159</v>
      </c>
      <c r="F1868">
        <v>24052.028999999999</v>
      </c>
      <c r="H1868">
        <f t="shared" si="610"/>
        <v>0</v>
      </c>
      <c r="I1868">
        <f t="shared" si="611"/>
        <v>-3.4243325970961447</v>
      </c>
      <c r="J1868">
        <f>(I1868-IF(I1832&gt;0,I1832,0))</f>
        <v>-3.4243325970961447</v>
      </c>
      <c r="K1868">
        <f t="shared" si="612"/>
        <v>-3.6907366811735836</v>
      </c>
      <c r="L1868" s="23"/>
      <c r="M1868" s="23"/>
      <c r="N1868" s="9"/>
    </row>
    <row r="1869" spans="1:14" x14ac:dyDescent="0.4">
      <c r="A1869" s="19">
        <v>45</v>
      </c>
      <c r="B1869" s="19" t="s">
        <v>22</v>
      </c>
      <c r="L1869" s="23" t="s">
        <v>227</v>
      </c>
      <c r="M1869" s="23" t="s">
        <v>228</v>
      </c>
      <c r="N1869" s="9" t="s">
        <v>231</v>
      </c>
    </row>
    <row r="1870" spans="1:14" x14ac:dyDescent="0.4">
      <c r="A1870" s="19">
        <v>46</v>
      </c>
      <c r="B1870" s="19" t="s">
        <v>158</v>
      </c>
      <c r="F1870">
        <v>19976.734</v>
      </c>
      <c r="H1870">
        <f t="shared" ref="H1870:H1872" si="613">E1870/F1870</f>
        <v>0</v>
      </c>
      <c r="I1870">
        <f t="shared" si="611"/>
        <v>-3.4243325970961447</v>
      </c>
      <c r="J1870">
        <f>(I1870-IF(I1832&gt;0,I1832,0))</f>
        <v>-3.4243325970961447</v>
      </c>
      <c r="K1870">
        <f>J1870/R1851*1.1</f>
        <v>-3.3366691972767821</v>
      </c>
      <c r="L1870">
        <f>AVERAGE(K1870:K1872)</f>
        <v>-3.2081164442781769</v>
      </c>
      <c r="M1870">
        <f>STDEV(K1871:K1872)</f>
        <v>6.0083552929422315E-2</v>
      </c>
      <c r="N1870" t="str">
        <f>_xlfn.CONCAT(ROUND(L1870,1)," ± ",ROUND(M1870,1))</f>
        <v>-3.2 ± 0.1</v>
      </c>
    </row>
    <row r="1871" spans="1:14" x14ac:dyDescent="0.4">
      <c r="A1871" s="19">
        <v>47</v>
      </c>
      <c r="B1871" s="19" t="s">
        <v>157</v>
      </c>
      <c r="D1871">
        <v>14.08</v>
      </c>
      <c r="E1871">
        <v>62.805</v>
      </c>
      <c r="F1871">
        <v>15967.418</v>
      </c>
      <c r="G1871">
        <v>328</v>
      </c>
      <c r="H1871">
        <f t="shared" si="613"/>
        <v>3.9333222190337854E-3</v>
      </c>
      <c r="I1871">
        <f t="shared" si="611"/>
        <v>-3.3691988392521042</v>
      </c>
      <c r="J1871">
        <f>(I1871-IF(I1832&gt;0,I1832,0))</f>
        <v>-3.3691988392521042</v>
      </c>
      <c r="K1871">
        <f t="shared" ref="K1871:K1872" si="614">J1871/R1852*1.1</f>
        <v>-3.1013545800646982</v>
      </c>
    </row>
    <row r="1872" spans="1:14" x14ac:dyDescent="0.4">
      <c r="A1872" s="19">
        <v>48</v>
      </c>
      <c r="B1872" s="19" t="s">
        <v>156</v>
      </c>
      <c r="D1872">
        <v>14.11</v>
      </c>
      <c r="E1872">
        <v>31.911000000000001</v>
      </c>
      <c r="F1872">
        <v>14614.665000000001</v>
      </c>
      <c r="G1872">
        <v>3.137</v>
      </c>
      <c r="H1872">
        <f t="shared" si="613"/>
        <v>2.1834917187633107E-3</v>
      </c>
      <c r="I1872">
        <f t="shared" si="611"/>
        <v>-3.3937263825596871</v>
      </c>
      <c r="J1872">
        <f>(I1872-IF(I1832&gt;0,I1832,0))</f>
        <v>-3.3937263825596871</v>
      </c>
      <c r="K1872">
        <f t="shared" si="614"/>
        <v>-3.186325555493049</v>
      </c>
      <c r="L1872" s="23"/>
      <c r="M1872" s="23"/>
      <c r="N1872" s="9"/>
    </row>
    <row r="1874" spans="1:18" x14ac:dyDescent="0.4">
      <c r="A1874" t="s">
        <v>122</v>
      </c>
    </row>
    <row r="1875" spans="1:18" x14ac:dyDescent="0.4">
      <c r="I1875" t="s">
        <v>216</v>
      </c>
      <c r="Q1875" t="s">
        <v>191</v>
      </c>
      <c r="R1875" t="s">
        <v>192</v>
      </c>
    </row>
    <row r="1876" spans="1:18" x14ac:dyDescent="0.4">
      <c r="B1876" t="s">
        <v>3</v>
      </c>
      <c r="C1876" t="s">
        <v>4</v>
      </c>
      <c r="D1876" t="s">
        <v>5</v>
      </c>
      <c r="E1876" t="s">
        <v>6</v>
      </c>
      <c r="F1876" t="s">
        <v>7</v>
      </c>
      <c r="G1876" t="s">
        <v>8</v>
      </c>
      <c r="H1876" t="s">
        <v>217</v>
      </c>
      <c r="I1876" cm="1">
        <f t="array" ref="I1876:J1880">LINEST(H1878:H1884,C1878:C1884,1,1)</f>
        <v>19.925035645037532</v>
      </c>
      <c r="J1876">
        <v>-12.353666507974935</v>
      </c>
      <c r="L1876" s="20" t="s">
        <v>218</v>
      </c>
      <c r="Q1876" t="s">
        <v>27</v>
      </c>
      <c r="R1876">
        <v>1.0846</v>
      </c>
    </row>
    <row r="1877" spans="1:18" x14ac:dyDescent="0.4">
      <c r="A1877">
        <v>1</v>
      </c>
      <c r="B1877" t="s">
        <v>12</v>
      </c>
      <c r="C1877">
        <v>0</v>
      </c>
      <c r="D1877">
        <v>13.59</v>
      </c>
      <c r="E1877">
        <v>2699.672</v>
      </c>
      <c r="F1877">
        <v>818.54200000000003</v>
      </c>
      <c r="G1877">
        <v>140.596</v>
      </c>
      <c r="H1877">
        <f>E1877/F1877</f>
        <v>3.2981471934244055</v>
      </c>
      <c r="I1877">
        <v>0.51495229072830084</v>
      </c>
      <c r="J1877">
        <v>17.858343499240899</v>
      </c>
      <c r="K1877" t="s">
        <v>219</v>
      </c>
      <c r="L1877" s="21">
        <f>IF(G1880&gt;3,C1880,IF(G1881&gt;3,C1881,IF(G1882&gt;3,C1882,IF(G1883&gt;3,C1883,C1884))))</f>
        <v>1.6</v>
      </c>
      <c r="Q1877" t="s">
        <v>28</v>
      </c>
      <c r="R1877">
        <v>1.0726</v>
      </c>
    </row>
    <row r="1878" spans="1:18" x14ac:dyDescent="0.4">
      <c r="A1878">
        <v>2</v>
      </c>
      <c r="B1878" t="s">
        <v>14</v>
      </c>
      <c r="C1878">
        <v>0.08</v>
      </c>
      <c r="D1878">
        <v>13.62</v>
      </c>
      <c r="E1878">
        <v>6565.0709999999999</v>
      </c>
      <c r="F1878">
        <v>878.93100000000004</v>
      </c>
      <c r="G1878">
        <v>787.86599999999999</v>
      </c>
      <c r="H1878">
        <f t="shared" ref="H1878:H1884" si="615">E1878/F1878</f>
        <v>7.4693815555487291</v>
      </c>
      <c r="I1878">
        <v>0.99667142928389607</v>
      </c>
      <c r="J1878">
        <v>37.736712553641844</v>
      </c>
      <c r="K1878" t="s">
        <v>220</v>
      </c>
      <c r="L1878" s="22">
        <f>IF(G1880&gt;10,C1880,IF(G1881&gt;10,C1881,IF(G1882&gt;10,C1882,IF(G1883&gt;10,C1883,C1884))))</f>
        <v>1.6</v>
      </c>
      <c r="Q1878" t="s">
        <v>29</v>
      </c>
      <c r="R1878">
        <v>1.1534</v>
      </c>
    </row>
    <row r="1879" spans="1:18" x14ac:dyDescent="0.4">
      <c r="A1879">
        <v>3</v>
      </c>
      <c r="B1879" t="s">
        <v>15</v>
      </c>
      <c r="C1879">
        <v>0.4</v>
      </c>
      <c r="D1879">
        <v>13.62</v>
      </c>
      <c r="E1879">
        <v>12696.771000000001</v>
      </c>
      <c r="F1879">
        <v>947.3</v>
      </c>
      <c r="G1879">
        <v>508.95499999999998</v>
      </c>
      <c r="H1879">
        <f t="shared" si="615"/>
        <v>13.403115169428904</v>
      </c>
      <c r="I1879">
        <v>1497.1462442752363</v>
      </c>
      <c r="J1879">
        <v>5</v>
      </c>
      <c r="Q1879" t="s">
        <v>182</v>
      </c>
      <c r="R1879">
        <v>1.0266999999999999</v>
      </c>
    </row>
    <row r="1880" spans="1:18" x14ac:dyDescent="0.4">
      <c r="A1880">
        <v>4</v>
      </c>
      <c r="B1880" t="s">
        <v>17</v>
      </c>
      <c r="C1880">
        <v>1.6</v>
      </c>
      <c r="D1880">
        <v>13.61</v>
      </c>
      <c r="E1880">
        <v>38141.038999999997</v>
      </c>
      <c r="F1880">
        <v>785.46900000000005</v>
      </c>
      <c r="G1880">
        <v>872.68499999999995</v>
      </c>
      <c r="H1880">
        <f t="shared" si="615"/>
        <v>48.558299563700153</v>
      </c>
      <c r="I1880">
        <v>2132025.2936569373</v>
      </c>
      <c r="J1880">
        <v>7120.29737178095</v>
      </c>
      <c r="Q1880" t="s">
        <v>181</v>
      </c>
      <c r="R1880">
        <v>1.1480999999999999</v>
      </c>
    </row>
    <row r="1881" spans="1:18" x14ac:dyDescent="0.4">
      <c r="A1881">
        <v>5</v>
      </c>
      <c r="B1881" t="s">
        <v>18</v>
      </c>
      <c r="C1881">
        <v>4</v>
      </c>
      <c r="D1881">
        <v>13.63</v>
      </c>
      <c r="E1881">
        <v>63651.218999999997</v>
      </c>
      <c r="F1881">
        <v>1347.0239999999999</v>
      </c>
      <c r="G1881">
        <v>1327.623</v>
      </c>
      <c r="H1881">
        <f t="shared" si="615"/>
        <v>47.253218205466275</v>
      </c>
      <c r="Q1881" t="s">
        <v>180</v>
      </c>
      <c r="R1881">
        <v>1.0402</v>
      </c>
    </row>
    <row r="1882" spans="1:18" x14ac:dyDescent="0.4">
      <c r="A1882">
        <v>6</v>
      </c>
      <c r="B1882" t="s">
        <v>19</v>
      </c>
      <c r="C1882">
        <v>20</v>
      </c>
      <c r="D1882">
        <v>13.56</v>
      </c>
      <c r="E1882">
        <v>300471.5</v>
      </c>
      <c r="F1882">
        <v>950.48500000000001</v>
      </c>
      <c r="G1882">
        <v>7424.08</v>
      </c>
      <c r="H1882">
        <f t="shared" si="615"/>
        <v>316.12439964860044</v>
      </c>
      <c r="Q1882" t="s">
        <v>179</v>
      </c>
      <c r="R1882">
        <v>1.127</v>
      </c>
    </row>
    <row r="1883" spans="1:18" x14ac:dyDescent="0.4">
      <c r="A1883">
        <v>7</v>
      </c>
      <c r="B1883" t="s">
        <v>20</v>
      </c>
      <c r="C1883">
        <v>40</v>
      </c>
      <c r="D1883">
        <v>13.57</v>
      </c>
      <c r="E1883">
        <v>539908.75</v>
      </c>
      <c r="F1883">
        <v>675.61300000000006</v>
      </c>
      <c r="G1883">
        <v>7375.817</v>
      </c>
      <c r="H1883">
        <f t="shared" si="615"/>
        <v>799.13907814088827</v>
      </c>
      <c r="I1883" s="23" t="s">
        <v>221</v>
      </c>
      <c r="J1883" s="23" t="s">
        <v>222</v>
      </c>
      <c r="K1883" s="9" t="s">
        <v>194</v>
      </c>
      <c r="O1883" s="24" t="s">
        <v>223</v>
      </c>
      <c r="Q1883" t="s">
        <v>178</v>
      </c>
      <c r="R1883">
        <v>1.1153999999999999</v>
      </c>
    </row>
    <row r="1884" spans="1:18" x14ac:dyDescent="0.4">
      <c r="A1884">
        <v>8</v>
      </c>
      <c r="B1884" t="s">
        <v>21</v>
      </c>
      <c r="C1884">
        <v>80</v>
      </c>
      <c r="D1884">
        <v>13.59</v>
      </c>
      <c r="E1884">
        <v>1066024</v>
      </c>
      <c r="F1884">
        <v>669.51800000000003</v>
      </c>
      <c r="G1884">
        <v>3999.6610000000001</v>
      </c>
      <c r="H1884">
        <f t="shared" si="615"/>
        <v>1592.2260491876245</v>
      </c>
      <c r="I1884">
        <f>AVERAGE(I1887:I1889)</f>
        <v>0.6745042239537099</v>
      </c>
      <c r="J1884">
        <v>44</v>
      </c>
      <c r="Q1884" t="s">
        <v>177</v>
      </c>
      <c r="R1884">
        <v>1.1711</v>
      </c>
    </row>
    <row r="1885" spans="1:18" x14ac:dyDescent="0.4">
      <c r="A1885">
        <v>9</v>
      </c>
      <c r="B1885" t="s">
        <v>22</v>
      </c>
      <c r="D1885">
        <v>13.61</v>
      </c>
      <c r="E1885">
        <v>2658.1239999999998</v>
      </c>
      <c r="G1885">
        <v>183.5</v>
      </c>
      <c r="I1885" s="23" t="s">
        <v>224</v>
      </c>
      <c r="J1885" s="9" t="s">
        <v>225</v>
      </c>
      <c r="K1885" s="9" t="s">
        <v>226</v>
      </c>
      <c r="Q1885" t="s">
        <v>176</v>
      </c>
      <c r="R1885">
        <v>1.0931999999999999</v>
      </c>
    </row>
    <row r="1886" spans="1:18" x14ac:dyDescent="0.4">
      <c r="A1886">
        <v>10</v>
      </c>
      <c r="B1886" t="s">
        <v>22</v>
      </c>
      <c r="D1886">
        <v>13.63</v>
      </c>
      <c r="E1886">
        <v>1898.098</v>
      </c>
      <c r="G1886">
        <v>14492</v>
      </c>
      <c r="L1886" s="23" t="s">
        <v>227</v>
      </c>
      <c r="M1886" s="23" t="s">
        <v>228</v>
      </c>
      <c r="N1886" s="9" t="s">
        <v>231</v>
      </c>
      <c r="O1886" s="9"/>
      <c r="P1886" s="9"/>
      <c r="Q1886" t="s">
        <v>175</v>
      </c>
      <c r="R1886">
        <v>1.1499999999999999</v>
      </c>
    </row>
    <row r="1887" spans="1:18" x14ac:dyDescent="0.4">
      <c r="A1887">
        <v>11</v>
      </c>
      <c r="B1887" t="s">
        <v>24</v>
      </c>
      <c r="D1887">
        <v>13.64</v>
      </c>
      <c r="E1887">
        <v>910.8</v>
      </c>
      <c r="F1887">
        <v>454.851</v>
      </c>
      <c r="G1887">
        <v>74.870999999999995</v>
      </c>
      <c r="H1887">
        <f>E1887/F1887</f>
        <v>2.0024139773244425</v>
      </c>
      <c r="I1887">
        <f>((H1887-$J$1876)/$I$1876)</f>
        <v>0.72050463251617114</v>
      </c>
      <c r="J1887">
        <f>(I1887-IF(I1884&gt;0,I1884,0))</f>
        <v>4.6000408562461237E-2</v>
      </c>
      <c r="K1887">
        <f>J1887*1.1</f>
        <v>5.0600449418707366E-2</v>
      </c>
      <c r="L1887">
        <f>AVERAGE(K1887:K1889)</f>
        <v>4.2211604582102304E-17</v>
      </c>
      <c r="M1887">
        <f>STDEV(K1888:K1889)</f>
        <v>4.3682201186095573E-2</v>
      </c>
      <c r="N1887" t="str">
        <f>_xlfn.CONCAT(ROUND(L1887,1)," ± ",ROUND(M1887,1))</f>
        <v>0 ± 0</v>
      </c>
      <c r="Q1887" t="s">
        <v>174</v>
      </c>
      <c r="R1887">
        <v>1.0482</v>
      </c>
    </row>
    <row r="1888" spans="1:18" x14ac:dyDescent="0.4">
      <c r="A1888">
        <v>12</v>
      </c>
      <c r="B1888" t="s">
        <v>25</v>
      </c>
      <c r="D1888">
        <v>13.64</v>
      </c>
      <c r="E1888">
        <v>22.324000000000002</v>
      </c>
      <c r="F1888">
        <v>327.91</v>
      </c>
      <c r="G1888">
        <v>199</v>
      </c>
      <c r="H1888">
        <f t="shared" ref="H1888:H1892" si="616">E1888/F1888</f>
        <v>6.8079656003171604E-2</v>
      </c>
      <c r="I1888">
        <f t="shared" ref="I1888:I1892" si="617">((H1888-$J$1876)/$I$1876)</f>
        <v>0.62342403723989459</v>
      </c>
      <c r="J1888">
        <f>(I1888-IF(I1884&gt;0,I1884,0))</f>
        <v>-5.1080186713815312E-2</v>
      </c>
      <c r="K1888">
        <f>J1888*1.1</f>
        <v>-5.6188205385196845E-2</v>
      </c>
      <c r="Q1888" t="s">
        <v>173</v>
      </c>
      <c r="R1888">
        <v>1.1053999999999999</v>
      </c>
    </row>
    <row r="1889" spans="1:18" x14ac:dyDescent="0.4">
      <c r="A1889">
        <v>13</v>
      </c>
      <c r="B1889" t="s">
        <v>26</v>
      </c>
      <c r="D1889">
        <v>13.66</v>
      </c>
      <c r="E1889">
        <v>264.03500000000003</v>
      </c>
      <c r="F1889">
        <v>222.42599999999999</v>
      </c>
      <c r="G1889">
        <v>17.385000000000002</v>
      </c>
      <c r="H1889">
        <f t="shared" si="616"/>
        <v>1.187068957765729</v>
      </c>
      <c r="I1889">
        <f t="shared" si="617"/>
        <v>0.67958400210506409</v>
      </c>
      <c r="J1889">
        <f>(I1889-IF(I1884&gt;0,I1884,0))</f>
        <v>5.0797781513541862E-3</v>
      </c>
      <c r="K1889" s="30">
        <f>J1889*1.1</f>
        <v>5.5877559664896052E-3</v>
      </c>
      <c r="L1889" s="23" t="s">
        <v>227</v>
      </c>
      <c r="M1889" s="23" t="s">
        <v>228</v>
      </c>
      <c r="N1889" s="9" t="s">
        <v>229</v>
      </c>
      <c r="O1889" s="9" t="s">
        <v>230</v>
      </c>
      <c r="P1889" s="9" t="s">
        <v>231</v>
      </c>
      <c r="Q1889" t="s">
        <v>172</v>
      </c>
      <c r="R1889" s="10">
        <v>1.0463</v>
      </c>
    </row>
    <row r="1890" spans="1:18" x14ac:dyDescent="0.4">
      <c r="A1890">
        <v>14</v>
      </c>
      <c r="B1890" t="s">
        <v>27</v>
      </c>
      <c r="D1890">
        <v>13.66</v>
      </c>
      <c r="E1890">
        <v>208530.359</v>
      </c>
      <c r="F1890">
        <v>226.19200000000001</v>
      </c>
      <c r="G1890">
        <v>18871.507000000001</v>
      </c>
      <c r="H1890">
        <f t="shared" si="616"/>
        <v>921.9174816085449</v>
      </c>
      <c r="I1890">
        <f t="shared" si="617"/>
        <v>46.88930874506147</v>
      </c>
      <c r="J1890">
        <f>(I1890-IF(I1884&gt;0,I1884,0))</f>
        <v>46.214804521107759</v>
      </c>
      <c r="K1890">
        <f>J1890/R1876*1.1</f>
        <v>46.870998500109295</v>
      </c>
      <c r="L1890" s="30">
        <f>AVERAGE(K1890:K1892)</f>
        <v>42.404485649564243</v>
      </c>
      <c r="M1890" s="30">
        <f>STDEV(K1890:K1892)</f>
        <v>4.9394253278213567</v>
      </c>
      <c r="N1890" s="31">
        <f>L1890/J1884*100</f>
        <v>96.373831021736919</v>
      </c>
      <c r="O1890">
        <f>M1890/J1887*100</f>
        <v>10737.785776651099</v>
      </c>
      <c r="P1890" t="str">
        <f>_xlfn.CONCAT(ROUND(N1890,1)," ± ",ROUND(O1890,1))</f>
        <v>96.4 ± 10737.8</v>
      </c>
      <c r="Q1890" t="s">
        <v>171</v>
      </c>
      <c r="R1890">
        <v>1.1154999999999999</v>
      </c>
    </row>
    <row r="1891" spans="1:18" x14ac:dyDescent="0.4">
      <c r="A1891">
        <v>15</v>
      </c>
      <c r="B1891" t="s">
        <v>28</v>
      </c>
      <c r="D1891">
        <v>13.67</v>
      </c>
      <c r="E1891">
        <v>226677.25</v>
      </c>
      <c r="F1891">
        <v>314.00900000000001</v>
      </c>
      <c r="G1891">
        <v>1949.23</v>
      </c>
      <c r="H1891">
        <f t="shared" si="616"/>
        <v>721.88137919613769</v>
      </c>
      <c r="I1891">
        <f t="shared" si="617"/>
        <v>36.849873635582625</v>
      </c>
      <c r="J1891">
        <f>(I1891-IF(I1884&gt;0,I1884,0))</f>
        <v>36.175369411628914</v>
      </c>
      <c r="K1891">
        <f>J1891/R1877*1.1</f>
        <v>37.099483826954881</v>
      </c>
      <c r="Q1891" t="s">
        <v>170</v>
      </c>
      <c r="R1891">
        <v>1.0873999999999999</v>
      </c>
    </row>
    <row r="1892" spans="1:18" x14ac:dyDescent="0.4">
      <c r="A1892">
        <v>16</v>
      </c>
      <c r="B1892" t="s">
        <v>29</v>
      </c>
      <c r="D1892">
        <v>13.68</v>
      </c>
      <c r="E1892">
        <v>212668.875</v>
      </c>
      <c r="F1892">
        <v>235.11500000000001</v>
      </c>
      <c r="G1892">
        <v>7448.8379999999997</v>
      </c>
      <c r="H1892">
        <f t="shared" si="616"/>
        <v>904.53129319694619</v>
      </c>
      <c r="I1892">
        <f t="shared" si="617"/>
        <v>46.016728704486795</v>
      </c>
      <c r="J1892">
        <f>(I1892-IF(I1884&gt;0,I1884,0))</f>
        <v>45.342224480533083</v>
      </c>
      <c r="K1892" s="30">
        <f>J1892/R1878*1.1</f>
        <v>43.242974621628569</v>
      </c>
      <c r="Q1892" t="s">
        <v>169</v>
      </c>
      <c r="R1892">
        <v>1.0898000000000001</v>
      </c>
    </row>
    <row r="1893" spans="1:18" x14ac:dyDescent="0.4">
      <c r="A1893" s="19">
        <v>17</v>
      </c>
      <c r="B1893" s="19" t="s">
        <v>22</v>
      </c>
      <c r="L1893" s="23" t="s">
        <v>227</v>
      </c>
      <c r="M1893" s="23" t="s">
        <v>228</v>
      </c>
      <c r="N1893" s="9" t="s">
        <v>231</v>
      </c>
      <c r="Q1893" t="s">
        <v>168</v>
      </c>
      <c r="R1893">
        <v>1.0536000000000001</v>
      </c>
    </row>
    <row r="1894" spans="1:18" x14ac:dyDescent="0.4">
      <c r="A1894" s="19">
        <v>18</v>
      </c>
      <c r="B1894" s="19" t="s">
        <v>182</v>
      </c>
      <c r="D1894">
        <v>13.7</v>
      </c>
      <c r="E1894">
        <v>343.774</v>
      </c>
      <c r="F1894">
        <v>242.81800000000001</v>
      </c>
      <c r="G1894">
        <v>2634</v>
      </c>
      <c r="H1894">
        <f>E1894/F1894</f>
        <v>1.4157681885197966</v>
      </c>
      <c r="I1894">
        <f>((H1894-$J$1876)/$I$1876)</f>
        <v>0.6910619856243071</v>
      </c>
      <c r="J1894">
        <f>(I1894-IF(I1884&gt;0,I1884,0))</f>
        <v>1.6557761670597193E-2</v>
      </c>
      <c r="K1894">
        <f t="shared" ref="K1894:K1899" si="618">J1894/R1879*1.1</f>
        <v>1.7739882962556654E-2</v>
      </c>
      <c r="L1894">
        <f>AVERAGE(K1894:K1896)</f>
        <v>-1.0084231225614354E-2</v>
      </c>
      <c r="M1894">
        <f>STDEV(K1895:K1896)</f>
        <v>2.4315954181522919E-2</v>
      </c>
      <c r="N1894" t="str">
        <f>_xlfn.CONCAT(ROUND(L1894,1)," ± ",ROUND(M1894,1))</f>
        <v>0 ± 0</v>
      </c>
      <c r="Q1894" t="s">
        <v>167</v>
      </c>
      <c r="R1894" s="10">
        <v>1.1217999999999999</v>
      </c>
    </row>
    <row r="1895" spans="1:18" x14ac:dyDescent="0.4">
      <c r="A1895" s="19">
        <v>19</v>
      </c>
      <c r="B1895" s="19" t="s">
        <v>181</v>
      </c>
      <c r="D1895">
        <v>13.67</v>
      </c>
      <c r="E1895">
        <v>116.63500000000001</v>
      </c>
      <c r="F1895">
        <v>508.77</v>
      </c>
      <c r="G1895">
        <v>951</v>
      </c>
      <c r="H1895">
        <f t="shared" ref="H1895:H1899" si="619">E1895/F1895</f>
        <v>0.22924897301334593</v>
      </c>
      <c r="I1895">
        <f t="shared" ref="I1895:I1899" si="620">((H1895-$J$1876)/$I$1876)</f>
        <v>0.63151282161556099</v>
      </c>
      <c r="J1895">
        <f>(I1895-IF(I1884&gt;0,I1884,0))</f>
        <v>-4.299140233814891E-2</v>
      </c>
      <c r="K1895">
        <f t="shared" si="618"/>
        <v>-4.1190264412476099E-2</v>
      </c>
      <c r="Q1895" t="s">
        <v>166</v>
      </c>
      <c r="R1895">
        <v>1.198</v>
      </c>
    </row>
    <row r="1896" spans="1:18" x14ac:dyDescent="0.4">
      <c r="A1896" s="19">
        <v>20</v>
      </c>
      <c r="B1896" s="19" t="s">
        <v>180</v>
      </c>
      <c r="D1896">
        <v>13.71</v>
      </c>
      <c r="E1896">
        <v>181.267</v>
      </c>
      <c r="F1896">
        <v>189.27600000000001</v>
      </c>
      <c r="G1896">
        <v>3.9249999999999998</v>
      </c>
      <c r="H1896">
        <f t="shared" si="619"/>
        <v>0.95768613030706473</v>
      </c>
      <c r="I1896">
        <f t="shared" si="620"/>
        <v>0.66807171015512268</v>
      </c>
      <c r="J1896">
        <f>(I1896-IF(I1884&gt;0,I1884,0))</f>
        <v>-6.4325137985872249E-3</v>
      </c>
      <c r="K1896">
        <f t="shared" si="618"/>
        <v>-6.8023122269236184E-3</v>
      </c>
      <c r="L1896" s="23" t="s">
        <v>227</v>
      </c>
      <c r="M1896" s="23" t="s">
        <v>228</v>
      </c>
      <c r="N1896" s="9" t="s">
        <v>231</v>
      </c>
      <c r="Q1896" t="s">
        <v>165</v>
      </c>
      <c r="R1896">
        <v>1.1537999999999999</v>
      </c>
    </row>
    <row r="1897" spans="1:18" x14ac:dyDescent="0.4">
      <c r="A1897" s="19">
        <v>21</v>
      </c>
      <c r="B1897" s="19" t="s">
        <v>179</v>
      </c>
      <c r="D1897">
        <v>13.74</v>
      </c>
      <c r="E1897">
        <v>72.566000000000003</v>
      </c>
      <c r="F1897">
        <v>318.21100000000001</v>
      </c>
      <c r="G1897">
        <v>1.996</v>
      </c>
      <c r="H1897">
        <f t="shared" si="619"/>
        <v>0.22804365656749767</v>
      </c>
      <c r="I1897">
        <f t="shared" si="620"/>
        <v>0.63145232905397553</v>
      </c>
      <c r="J1897">
        <f>(I1897-IF(I1884&gt;0,I1884,0))</f>
        <v>-4.3051894899734378E-2</v>
      </c>
      <c r="K1897">
        <f t="shared" si="618"/>
        <v>-4.2020483043219002E-2</v>
      </c>
      <c r="L1897">
        <f>AVERAGE(K1897:K1899)</f>
        <v>-4.2534154015909272E-2</v>
      </c>
      <c r="M1897">
        <f>STDEV(K1897:K1899)</f>
        <v>9.3577076312316206E-3</v>
      </c>
      <c r="N1897" t="str">
        <f>_xlfn.CONCAT(ROUND(L1897,1)," ± ",ROUND(M1897,1))</f>
        <v>0 ± 0</v>
      </c>
      <c r="Q1897" t="s">
        <v>164</v>
      </c>
      <c r="R1897">
        <v>1.1183000000000001</v>
      </c>
    </row>
    <row r="1898" spans="1:18" x14ac:dyDescent="0.4">
      <c r="A1898" s="19">
        <v>22</v>
      </c>
      <c r="B1898" s="19" t="s">
        <v>178</v>
      </c>
      <c r="D1898">
        <v>13.68</v>
      </c>
      <c r="E1898">
        <v>19.759</v>
      </c>
      <c r="F1898">
        <v>608.78599999999994</v>
      </c>
      <c r="G1898">
        <v>1.1970000000000001</v>
      </c>
      <c r="H1898">
        <f t="shared" si="619"/>
        <v>3.2456396829099225E-2</v>
      </c>
      <c r="I1898">
        <f t="shared" si="620"/>
        <v>0.62163617297662821</v>
      </c>
      <c r="J1898">
        <f>(I1898-IF(I1884&gt;0,I1884,0))</f>
        <v>-5.2868050977081693E-2</v>
      </c>
      <c r="K1898">
        <f t="shared" si="618"/>
        <v>-5.2138117334400096E-2</v>
      </c>
      <c r="Q1898" t="s">
        <v>163</v>
      </c>
      <c r="R1898">
        <v>1.1448</v>
      </c>
    </row>
    <row r="1899" spans="1:18" x14ac:dyDescent="0.4">
      <c r="A1899" s="19">
        <v>23</v>
      </c>
      <c r="B1899" s="19" t="s">
        <v>177</v>
      </c>
      <c r="D1899">
        <v>13.71</v>
      </c>
      <c r="E1899">
        <v>86.486000000000004</v>
      </c>
      <c r="F1899">
        <v>229.76400000000001</v>
      </c>
      <c r="G1899">
        <v>2.6789999999999998</v>
      </c>
      <c r="H1899">
        <f t="shared" si="619"/>
        <v>0.37641231872704167</v>
      </c>
      <c r="I1899">
        <f t="shared" si="620"/>
        <v>0.63889867267928779</v>
      </c>
      <c r="J1899">
        <f>(I1899-IF(I1884&gt;0,I1884,0))</f>
        <v>-3.5605551274422109E-2</v>
      </c>
      <c r="K1899">
        <f t="shared" si="618"/>
        <v>-3.3443861670108717E-2</v>
      </c>
      <c r="L1899" s="23"/>
      <c r="M1899" s="23"/>
      <c r="N1899" s="9"/>
      <c r="Q1899" t="s">
        <v>162</v>
      </c>
      <c r="R1899">
        <v>1.0492999999999999</v>
      </c>
    </row>
    <row r="1900" spans="1:18" x14ac:dyDescent="0.4">
      <c r="A1900" s="19">
        <v>24</v>
      </c>
      <c r="B1900" s="19" t="s">
        <v>22</v>
      </c>
      <c r="L1900" s="23" t="s">
        <v>227</v>
      </c>
      <c r="M1900" s="23" t="s">
        <v>228</v>
      </c>
      <c r="N1900" s="9" t="s">
        <v>231</v>
      </c>
      <c r="Q1900" t="s">
        <v>161</v>
      </c>
      <c r="R1900">
        <v>1.0704</v>
      </c>
    </row>
    <row r="1901" spans="1:18" x14ac:dyDescent="0.4">
      <c r="A1901" s="19">
        <v>25</v>
      </c>
      <c r="B1901" s="19" t="s">
        <v>176</v>
      </c>
      <c r="D1901">
        <v>13.74</v>
      </c>
      <c r="E1901">
        <v>6.91</v>
      </c>
      <c r="F1901">
        <v>288.06700000000001</v>
      </c>
      <c r="G1901">
        <v>60</v>
      </c>
      <c r="H1901">
        <f>E1901/F1901</f>
        <v>2.398747513599267E-2</v>
      </c>
      <c r="I1901">
        <f>((H1901-$J$1876)/$I$1876)</f>
        <v>0.62121113375240899</v>
      </c>
      <c r="J1901">
        <f>(I1901-IF(I1884&gt;0,I1884,0))</f>
        <v>-5.3293090201300908E-2</v>
      </c>
      <c r="K1901">
        <f t="shared" ref="K1901:K1906" si="621">J1901/R1885*1.1</f>
        <v>-5.3624587652242046E-2</v>
      </c>
      <c r="L1901">
        <f>AVERAGE(K1901:K1903)</f>
        <v>-4.5853798547644188E-2</v>
      </c>
      <c r="M1901">
        <f>STDEV(K1902:K1903)</f>
        <v>1.6345652625824228E-2</v>
      </c>
      <c r="N1901" t="str">
        <f>_xlfn.CONCAT(ROUND(L1901,1)," ± ",ROUND(M1901,1))</f>
        <v>0 ± 0</v>
      </c>
      <c r="Q1901" t="s">
        <v>160</v>
      </c>
      <c r="R1901">
        <v>1.1589</v>
      </c>
    </row>
    <row r="1902" spans="1:18" x14ac:dyDescent="0.4">
      <c r="A1902" s="19">
        <v>26</v>
      </c>
      <c r="B1902" s="19" t="s">
        <v>175</v>
      </c>
      <c r="D1902">
        <v>13.71</v>
      </c>
      <c r="E1902">
        <v>99.438999999999993</v>
      </c>
      <c r="F1902">
        <v>219.81</v>
      </c>
      <c r="G1902">
        <v>936</v>
      </c>
      <c r="H1902">
        <f t="shared" ref="H1902:H1906" si="622">E1902/F1902</f>
        <v>0.4523861516764478</v>
      </c>
      <c r="I1902">
        <f t="shared" ref="I1902:I1906" si="623">((H1902-$J$1876)/$I$1876)</f>
        <v>0.64271165621933624</v>
      </c>
      <c r="J1902">
        <f>(I1902-IF(I1884&gt;0,I1884,0))</f>
        <v>-3.1792567734373667E-2</v>
      </c>
      <c r="K1902">
        <f t="shared" si="621"/>
        <v>-3.0410282180705253E-2</v>
      </c>
      <c r="Q1902" t="s">
        <v>159</v>
      </c>
      <c r="R1902">
        <v>1.0206</v>
      </c>
    </row>
    <row r="1903" spans="1:18" x14ac:dyDescent="0.4">
      <c r="A1903" s="19">
        <v>27</v>
      </c>
      <c r="B1903" s="19" t="s">
        <v>174</v>
      </c>
      <c r="D1903">
        <v>13.71</v>
      </c>
      <c r="E1903">
        <v>22.457999999999998</v>
      </c>
      <c r="F1903">
        <v>322.86</v>
      </c>
      <c r="G1903">
        <v>2.6429999999999998</v>
      </c>
      <c r="H1903">
        <f t="shared" si="622"/>
        <v>6.9559561419810442E-2</v>
      </c>
      <c r="I1903">
        <f t="shared" si="623"/>
        <v>0.62349831090459484</v>
      </c>
      <c r="J1903">
        <f>(I1903-IF(I1884&gt;0,I1884,0))</f>
        <v>-5.1005913049115059E-2</v>
      </c>
      <c r="K1903">
        <f t="shared" si="621"/>
        <v>-5.3526525809985279E-2</v>
      </c>
      <c r="L1903" s="23" t="s">
        <v>227</v>
      </c>
      <c r="M1903" s="23" t="s">
        <v>228</v>
      </c>
      <c r="N1903" s="9" t="s">
        <v>231</v>
      </c>
      <c r="Q1903" t="s">
        <v>158</v>
      </c>
      <c r="R1903">
        <v>1.1289</v>
      </c>
    </row>
    <row r="1904" spans="1:18" x14ac:dyDescent="0.4">
      <c r="A1904" s="19">
        <v>28</v>
      </c>
      <c r="B1904" s="19" t="s">
        <v>173</v>
      </c>
      <c r="D1904">
        <v>13.7</v>
      </c>
      <c r="E1904">
        <v>96.555999999999997</v>
      </c>
      <c r="F1904">
        <v>302.863</v>
      </c>
      <c r="G1904">
        <v>702</v>
      </c>
      <c r="H1904">
        <f t="shared" si="622"/>
        <v>0.31881081545121059</v>
      </c>
      <c r="I1904">
        <f t="shared" si="623"/>
        <v>0.63600776175184992</v>
      </c>
      <c r="J1904">
        <f>(I1904-IF(I1884&gt;0,I1884,0))</f>
        <v>-3.8496462201859982E-2</v>
      </c>
      <c r="K1904">
        <f t="shared" si="621"/>
        <v>-3.8308402770079596E-2</v>
      </c>
      <c r="L1904">
        <f>AVERAGE(K1904:K1906)</f>
        <v>-4.5854170110277127E-2</v>
      </c>
      <c r="M1904">
        <f>STDEV(K1904:K1906)</f>
        <v>7.4663675549162768E-3</v>
      </c>
      <c r="N1904" t="str">
        <f>_xlfn.CONCAT(ROUND(L1904,1)," ± ",ROUND(M1904,1))</f>
        <v>0 ± 0</v>
      </c>
      <c r="Q1904" t="s">
        <v>157</v>
      </c>
      <c r="R1904">
        <v>1.1950000000000001</v>
      </c>
    </row>
    <row r="1905" spans="1:18" x14ac:dyDescent="0.4">
      <c r="A1905" s="19">
        <v>29</v>
      </c>
      <c r="B1905" s="19" t="s">
        <v>172</v>
      </c>
      <c r="D1905">
        <v>13.68</v>
      </c>
      <c r="E1905">
        <v>40.386000000000003</v>
      </c>
      <c r="F1905">
        <v>188.93899999999999</v>
      </c>
      <c r="G1905">
        <v>2.9169999999999998</v>
      </c>
      <c r="H1905">
        <f t="shared" si="622"/>
        <v>0.21375152827102931</v>
      </c>
      <c r="I1905">
        <f t="shared" si="623"/>
        <v>0.63073503406133014</v>
      </c>
      <c r="J1905">
        <f>(I1905-IF(I1884&gt;0,I1884,0))</f>
        <v>-4.3769189892379767E-2</v>
      </c>
      <c r="K1905">
        <f t="shared" si="621"/>
        <v>-4.6015587194511848E-2</v>
      </c>
      <c r="Q1905" t="s">
        <v>156</v>
      </c>
      <c r="R1905">
        <v>1.1716</v>
      </c>
    </row>
    <row r="1906" spans="1:18" x14ac:dyDescent="0.4">
      <c r="A1906" s="19">
        <v>30</v>
      </c>
      <c r="B1906" s="19" t="s">
        <v>171</v>
      </c>
      <c r="D1906">
        <v>13.24</v>
      </c>
      <c r="E1906">
        <v>3.91</v>
      </c>
      <c r="F1906">
        <v>386.08</v>
      </c>
      <c r="G1906">
        <v>33</v>
      </c>
      <c r="H1906">
        <f t="shared" si="622"/>
        <v>1.0127434728553668E-2</v>
      </c>
      <c r="I1906">
        <f t="shared" si="623"/>
        <v>0.62051552443685476</v>
      </c>
      <c r="J1906">
        <f>(I1906-IF(I1884&gt;0,I1884,0))</f>
        <v>-5.3988699516855143E-2</v>
      </c>
      <c r="K1906">
        <f t="shared" si="621"/>
        <v>-5.3238520366239946E-2</v>
      </c>
      <c r="L1906" s="23"/>
      <c r="M1906" s="23"/>
      <c r="N1906" s="9"/>
    </row>
    <row r="1907" spans="1:18" x14ac:dyDescent="0.4">
      <c r="A1907" s="19">
        <v>31</v>
      </c>
      <c r="B1907" s="19" t="s">
        <v>22</v>
      </c>
      <c r="L1907" s="23" t="s">
        <v>227</v>
      </c>
      <c r="M1907" s="23" t="s">
        <v>228</v>
      </c>
      <c r="N1907" s="9" t="s">
        <v>231</v>
      </c>
    </row>
    <row r="1908" spans="1:18" x14ac:dyDescent="0.4">
      <c r="A1908" s="19">
        <v>32</v>
      </c>
      <c r="B1908" s="19" t="s">
        <v>170</v>
      </c>
      <c r="D1908">
        <v>13.6</v>
      </c>
      <c r="E1908">
        <v>164.905</v>
      </c>
      <c r="F1908">
        <v>273.06799999999998</v>
      </c>
      <c r="G1908">
        <v>4.6760000000000002</v>
      </c>
      <c r="H1908">
        <f>E1908/F1908</f>
        <v>0.6038971977675891</v>
      </c>
      <c r="I1908">
        <f>((H1908-$J$1876)/$I$1876)</f>
        <v>0.65031571017388345</v>
      </c>
      <c r="J1908">
        <f>(I1908-IF(I1884&gt;0,I1884,0))</f>
        <v>-2.4188513779826448E-2</v>
      </c>
      <c r="K1908">
        <f>J1908/R1891*1.1</f>
        <v>-2.4468792677771842E-2</v>
      </c>
      <c r="L1908">
        <f>AVERAGE(K1908:K1910)</f>
        <v>-4.0571794552841302E-2</v>
      </c>
      <c r="M1908">
        <f>STDEV(K1909:K1910)</f>
        <v>1.0769264584120914E-2</v>
      </c>
      <c r="N1908" t="str">
        <f>_xlfn.CONCAT(ROUND(L1908,1)," ± ",ROUND(M1908,1))</f>
        <v>0 ± 0</v>
      </c>
    </row>
    <row r="1909" spans="1:18" x14ac:dyDescent="0.4">
      <c r="A1909" s="19">
        <v>33</v>
      </c>
      <c r="B1909" s="19" t="s">
        <v>169</v>
      </c>
      <c r="D1909">
        <v>13.62</v>
      </c>
      <c r="E1909">
        <v>31.114999999999998</v>
      </c>
      <c r="F1909">
        <v>112.59699999999999</v>
      </c>
      <c r="G1909">
        <v>307</v>
      </c>
      <c r="H1909">
        <f t="shared" ref="H1909:H1913" si="624">E1909/F1909</f>
        <v>0.27633951170990345</v>
      </c>
      <c r="I1909">
        <f t="shared" ref="I1909:I1913" si="625">((H1909-$J$1876)/$I$1876)</f>
        <v>0.63387620703355829</v>
      </c>
      <c r="J1909">
        <f>(I1909-IF(I1884&gt;0,I1884,0))</f>
        <v>-4.0628016920151611E-2</v>
      </c>
      <c r="K1909">
        <f>J1909/R1892*1.1</f>
        <v>-4.1008275474551999E-2</v>
      </c>
    </row>
    <row r="1910" spans="1:18" x14ac:dyDescent="0.4">
      <c r="A1910" s="19">
        <v>34</v>
      </c>
      <c r="B1910" s="19" t="s">
        <v>168</v>
      </c>
      <c r="D1910">
        <v>13.63</v>
      </c>
      <c r="E1910">
        <v>7.2389999999999999</v>
      </c>
      <c r="F1910">
        <v>575.86699999999996</v>
      </c>
      <c r="G1910">
        <v>73</v>
      </c>
      <c r="H1910">
        <f t="shared" si="624"/>
        <v>1.2570610922313661E-2</v>
      </c>
      <c r="I1910">
        <f t="shared" si="625"/>
        <v>0.62063814284704411</v>
      </c>
      <c r="J1910">
        <f>(I1910-IF(I1884&gt;0,I1884,0))</f>
        <v>-5.3866081106665797E-2</v>
      </c>
      <c r="K1910">
        <f>J1910/R1893*1.1</f>
        <v>-5.6238315506200058E-2</v>
      </c>
      <c r="L1910" s="23" t="s">
        <v>227</v>
      </c>
      <c r="M1910" s="23" t="s">
        <v>228</v>
      </c>
      <c r="N1910" s="9" t="s">
        <v>231</v>
      </c>
    </row>
    <row r="1911" spans="1:18" x14ac:dyDescent="0.4">
      <c r="A1911" s="19">
        <v>35</v>
      </c>
      <c r="B1911" s="19" t="s">
        <v>167</v>
      </c>
      <c r="F1911">
        <v>406.81700000000001</v>
      </c>
      <c r="H1911">
        <f t="shared" si="624"/>
        <v>0</v>
      </c>
      <c r="I1911">
        <f t="shared" si="625"/>
        <v>0.62000724756804648</v>
      </c>
      <c r="J1911">
        <f>(I1911-IF(I1884&gt;0,I1884,0))</f>
        <v>-5.449697638566342E-2</v>
      </c>
      <c r="K1911">
        <f t="shared" ref="K1911:K1913" si="626">J1911/R1894*1.1</f>
        <v>-5.3437933699616483E-2</v>
      </c>
      <c r="L1911">
        <f>AVERAGE(K1911:K1913)</f>
        <v>-4.9458581532963619E-2</v>
      </c>
      <c r="M1911">
        <f>STDEV(K1911:K1913)</f>
        <v>4.7088756932109968E-3</v>
      </c>
      <c r="N1911" t="str">
        <f>_xlfn.CONCAT(ROUND(L1911,1)," ± ",ROUND(M1911,1))</f>
        <v>0 ± 0</v>
      </c>
    </row>
    <row r="1912" spans="1:18" x14ac:dyDescent="0.4">
      <c r="A1912" s="19">
        <v>36</v>
      </c>
      <c r="B1912" s="19" t="s">
        <v>166</v>
      </c>
      <c r="D1912">
        <v>13.66</v>
      </c>
      <c r="E1912">
        <v>33.369999999999997</v>
      </c>
      <c r="F1912">
        <v>266.09899999999999</v>
      </c>
      <c r="G1912">
        <v>334</v>
      </c>
      <c r="H1912">
        <f t="shared" si="624"/>
        <v>0.1254044547330129</v>
      </c>
      <c r="I1912">
        <f t="shared" si="625"/>
        <v>0.62630106088748438</v>
      </c>
      <c r="J1912">
        <f>(I1912-IF(I1884&gt;0,I1884,0))</f>
        <v>-4.8203163066225518E-2</v>
      </c>
      <c r="K1912">
        <f t="shared" si="626"/>
        <v>-4.4259999476500902E-2</v>
      </c>
    </row>
    <row r="1913" spans="1:18" x14ac:dyDescent="0.4">
      <c r="A1913" s="19">
        <v>37</v>
      </c>
      <c r="B1913" s="19" t="s">
        <v>165</v>
      </c>
      <c r="D1913">
        <v>12.81</v>
      </c>
      <c r="E1913">
        <v>2.2570000000000001</v>
      </c>
      <c r="F1913">
        <v>84.498000000000005</v>
      </c>
      <c r="G1913">
        <v>22</v>
      </c>
      <c r="H1913">
        <f t="shared" si="624"/>
        <v>2.6710691377310705E-2</v>
      </c>
      <c r="I1913">
        <f t="shared" si="625"/>
        <v>0.62134780684498625</v>
      </c>
      <c r="J1913">
        <f>(I1913-IF(I1884&gt;0,I1884,0))</f>
        <v>-5.3156417108723653E-2</v>
      </c>
      <c r="K1913">
        <f t="shared" si="626"/>
        <v>-5.0677811422773465E-2</v>
      </c>
      <c r="L1913" s="23"/>
      <c r="M1913" s="23"/>
      <c r="N1913" s="9"/>
    </row>
    <row r="1914" spans="1:18" x14ac:dyDescent="0.4">
      <c r="A1914" s="19">
        <v>38</v>
      </c>
      <c r="B1914" s="19" t="s">
        <v>22</v>
      </c>
      <c r="L1914" s="23" t="s">
        <v>227</v>
      </c>
      <c r="M1914" s="23" t="s">
        <v>228</v>
      </c>
      <c r="N1914" s="9" t="s">
        <v>231</v>
      </c>
    </row>
    <row r="1915" spans="1:18" x14ac:dyDescent="0.4">
      <c r="A1915" s="19">
        <v>39</v>
      </c>
      <c r="B1915" s="19" t="s">
        <v>164</v>
      </c>
      <c r="D1915">
        <v>13.67</v>
      </c>
      <c r="E1915">
        <v>20.468</v>
      </c>
      <c r="F1915">
        <v>164.97300000000001</v>
      </c>
      <c r="G1915">
        <v>192</v>
      </c>
      <c r="H1915">
        <f>E1915/F1915</f>
        <v>0.12406878701363253</v>
      </c>
      <c r="I1915">
        <f>((H1915-$J$1876)/$I$1876)</f>
        <v>0.62623402624106395</v>
      </c>
      <c r="J1915">
        <f>(I1915-IF(I1884&gt;0,I1884,0))</f>
        <v>-4.8270197712645957E-2</v>
      </c>
      <c r="K1915">
        <f>J1915/R1897*1.1</f>
        <v>-4.7480298206125864E-2</v>
      </c>
      <c r="L1915">
        <f>AVERAGE(K1915:K1917)</f>
        <v>-4.9888765746185088E-2</v>
      </c>
      <c r="M1915">
        <f>STDEV(K1916:K1917)</f>
        <v>8.3934947331752493E-3</v>
      </c>
      <c r="N1915" t="str">
        <f>_xlfn.CONCAT(ROUND(L1915,1)," ± ",ROUND(M1915,1))</f>
        <v>0 ± 0</v>
      </c>
    </row>
    <row r="1916" spans="1:18" x14ac:dyDescent="0.4">
      <c r="A1916" s="19">
        <v>40</v>
      </c>
      <c r="B1916" s="19" t="s">
        <v>163</v>
      </c>
      <c r="D1916">
        <v>13.3</v>
      </c>
      <c r="E1916">
        <v>56.14</v>
      </c>
      <c r="F1916">
        <v>375.67899999999997</v>
      </c>
      <c r="G1916">
        <v>449</v>
      </c>
      <c r="H1916">
        <f t="shared" ref="H1916:H1920" si="627">E1916/F1916</f>
        <v>0.14943608772382808</v>
      </c>
      <c r="I1916">
        <f t="shared" ref="I1916:I1924" si="628">((H1916-$J$1876)/$I$1876)</f>
        <v>0.62750716327138656</v>
      </c>
      <c r="J1916">
        <f>(I1916-IF(I1884&gt;0,I1884,0))</f>
        <v>-4.6997060682323344E-2</v>
      </c>
      <c r="K1916">
        <f t="shared" ref="K1916:K1920" si="629">J1916/R1898*1.1</f>
        <v>-4.5157902472532915E-2</v>
      </c>
    </row>
    <row r="1917" spans="1:18" x14ac:dyDescent="0.4">
      <c r="A1917" s="19">
        <v>41</v>
      </c>
      <c r="B1917" s="19" t="s">
        <v>162</v>
      </c>
      <c r="D1917">
        <v>13.68</v>
      </c>
      <c r="E1917">
        <v>1.014</v>
      </c>
      <c r="F1917">
        <v>522.72500000000002</v>
      </c>
      <c r="G1917">
        <v>10</v>
      </c>
      <c r="H1917">
        <f t="shared" si="627"/>
        <v>1.9398345210196565E-3</v>
      </c>
      <c r="I1917">
        <f t="shared" si="628"/>
        <v>0.62010460420798319</v>
      </c>
      <c r="J1917">
        <f>(I1917-IF(I1884&gt;0,I1884,0))</f>
        <v>-5.4399619745726713E-2</v>
      </c>
      <c r="K1917">
        <f t="shared" si="629"/>
        <v>-5.7028096559896498E-2</v>
      </c>
      <c r="L1917" s="23" t="s">
        <v>227</v>
      </c>
      <c r="M1917" s="23" t="s">
        <v>228</v>
      </c>
      <c r="N1917" s="9" t="s">
        <v>231</v>
      </c>
    </row>
    <row r="1918" spans="1:18" x14ac:dyDescent="0.4">
      <c r="A1918" s="19">
        <v>42</v>
      </c>
      <c r="B1918" s="19" t="s">
        <v>161</v>
      </c>
      <c r="D1918">
        <v>13.72</v>
      </c>
      <c r="E1918">
        <v>0.86299999999999999</v>
      </c>
      <c r="F1918">
        <v>299.25700000000001</v>
      </c>
      <c r="G1918">
        <v>6</v>
      </c>
      <c r="H1918">
        <f t="shared" si="627"/>
        <v>2.8838089000424384E-3</v>
      </c>
      <c r="I1918">
        <f t="shared" si="628"/>
        <v>0.62015198050360643</v>
      </c>
      <c r="J1918">
        <f>(I1918-IF(I1884&gt;0,I1884,0))</f>
        <v>-5.4352243450103477E-2</v>
      </c>
      <c r="K1918">
        <f t="shared" si="629"/>
        <v>-5.585525765612278E-2</v>
      </c>
      <c r="L1918">
        <f>AVERAGE(K1918:K1920)</f>
        <v>-5.4631042648941815E-2</v>
      </c>
      <c r="M1918">
        <f>STDEV(K1918:K1920)</f>
        <v>4.7913888894525669E-3</v>
      </c>
      <c r="N1918" t="str">
        <f>_xlfn.CONCAT(ROUND(L1918,1)," ± ",ROUND(M1918,1))</f>
        <v>-0.1 ± 0</v>
      </c>
    </row>
    <row r="1919" spans="1:18" x14ac:dyDescent="0.4">
      <c r="A1919" s="19">
        <v>43</v>
      </c>
      <c r="B1919" s="19" t="s">
        <v>160</v>
      </c>
      <c r="D1919">
        <v>13.71</v>
      </c>
      <c r="E1919">
        <v>22.486999999999998</v>
      </c>
      <c r="F1919">
        <v>449.92200000000003</v>
      </c>
      <c r="G1919">
        <v>206</v>
      </c>
      <c r="H1919">
        <f t="shared" si="627"/>
        <v>4.9979774271984918E-2</v>
      </c>
      <c r="I1919">
        <f t="shared" si="628"/>
        <v>0.62251563827621736</v>
      </c>
      <c r="J1919">
        <f>(I1919-IF(I1884&gt;0,I1884,0))</f>
        <v>-5.1988585677492538E-2</v>
      </c>
      <c r="K1919">
        <f t="shared" si="629"/>
        <v>-4.9346314820296652E-2</v>
      </c>
    </row>
    <row r="1920" spans="1:18" x14ac:dyDescent="0.4">
      <c r="A1920" s="19">
        <v>44</v>
      </c>
      <c r="B1920" s="19" t="s">
        <v>159</v>
      </c>
      <c r="D1920">
        <v>13.86</v>
      </c>
      <c r="E1920">
        <v>0.29799999999999999</v>
      </c>
      <c r="F1920">
        <v>357.08199999999999</v>
      </c>
      <c r="G1920">
        <v>3</v>
      </c>
      <c r="H1920">
        <f t="shared" si="627"/>
        <v>8.3454220599190102E-4</v>
      </c>
      <c r="I1920">
        <f t="shared" si="628"/>
        <v>0.62004913166907683</v>
      </c>
      <c r="J1920">
        <f>(I1920-IF(I1884&gt;0,I1884,0))</f>
        <v>-5.4455092284633078E-2</v>
      </c>
      <c r="K1920">
        <f t="shared" si="629"/>
        <v>-5.8691555470406033E-2</v>
      </c>
      <c r="L1920" s="23"/>
      <c r="M1920" s="23"/>
      <c r="N1920" s="9"/>
    </row>
    <row r="1921" spans="1:18" x14ac:dyDescent="0.4">
      <c r="A1921" s="19">
        <v>45</v>
      </c>
      <c r="B1921" s="19" t="s">
        <v>22</v>
      </c>
      <c r="L1921" s="23" t="s">
        <v>227</v>
      </c>
      <c r="M1921" s="23" t="s">
        <v>228</v>
      </c>
      <c r="N1921" s="9" t="s">
        <v>231</v>
      </c>
    </row>
    <row r="1922" spans="1:18" x14ac:dyDescent="0.4">
      <c r="A1922" s="19">
        <v>46</v>
      </c>
      <c r="B1922" s="19" t="s">
        <v>158</v>
      </c>
      <c r="D1922">
        <v>13.79</v>
      </c>
      <c r="E1922">
        <v>12.23</v>
      </c>
      <c r="F1922">
        <v>481.18599999999998</v>
      </c>
      <c r="G1922">
        <v>106</v>
      </c>
      <c r="H1922">
        <f t="shared" ref="H1922:H1924" si="630">E1922/F1922</f>
        <v>2.541636705972327E-2</v>
      </c>
      <c r="I1922">
        <f t="shared" si="628"/>
        <v>0.62128284714601023</v>
      </c>
      <c r="J1922">
        <f>(I1922-IF(I1884&gt;0,I1884,0))</f>
        <v>-5.3221376807699672E-2</v>
      </c>
      <c r="K1922">
        <f>J1922/R1903*1.1</f>
        <v>-5.185890201830954E-2</v>
      </c>
      <c r="L1922">
        <f>AVERAGE(K1922:K1924)</f>
        <v>-5.0457277424342438E-2</v>
      </c>
      <c r="M1922">
        <f>STDEV(K1923:K1924)</f>
        <v>1.887613159332156E-3</v>
      </c>
      <c r="N1922" t="str">
        <f>_xlfn.CONCAT(ROUND(L1922,1)," ± ",ROUND(M1922,1))</f>
        <v>-0.1 ± 0</v>
      </c>
    </row>
    <row r="1923" spans="1:18" x14ac:dyDescent="0.4">
      <c r="A1923" s="19">
        <v>47</v>
      </c>
      <c r="B1923" s="19" t="s">
        <v>157</v>
      </c>
      <c r="D1923">
        <v>13.72</v>
      </c>
      <c r="E1923">
        <v>7.9580000000000002</v>
      </c>
      <c r="F1923">
        <v>210.94399999999999</v>
      </c>
      <c r="G1923">
        <v>78</v>
      </c>
      <c r="H1923">
        <f t="shared" si="630"/>
        <v>3.7725652305825245E-2</v>
      </c>
      <c r="I1923">
        <f t="shared" si="628"/>
        <v>0.62190062698165982</v>
      </c>
      <c r="J1923">
        <f>(I1923-IF(I1884&gt;0,I1884,0))</f>
        <v>-5.2603596972050082E-2</v>
      </c>
      <c r="K1923">
        <f t="shared" ref="K1923:K1924" si="631">J1923/R1904*1.1</f>
        <v>-4.8421721062138157E-2</v>
      </c>
    </row>
    <row r="1924" spans="1:18" x14ac:dyDescent="0.4">
      <c r="A1924" s="19">
        <v>48</v>
      </c>
      <c r="B1924" s="19" t="s">
        <v>156</v>
      </c>
      <c r="D1924">
        <v>13.38</v>
      </c>
      <c r="E1924">
        <v>0.71199999999999997</v>
      </c>
      <c r="F1924">
        <v>445.59399999999999</v>
      </c>
      <c r="G1924">
        <v>6</v>
      </c>
      <c r="H1924">
        <f t="shared" si="630"/>
        <v>1.5978671167026486E-3</v>
      </c>
      <c r="I1924">
        <f t="shared" si="628"/>
        <v>0.62008744150823147</v>
      </c>
      <c r="J1924">
        <f>(I1924-IF(I1884&gt;0,I1884,0))</f>
        <v>-5.4416782445478429E-2</v>
      </c>
      <c r="K1924">
        <f t="shared" si="631"/>
        <v>-5.1091209192579617E-2</v>
      </c>
      <c r="L1924" s="23"/>
      <c r="M1924" s="23"/>
      <c r="N1924" s="9"/>
    </row>
    <row r="1926" spans="1:18" x14ac:dyDescent="0.4">
      <c r="A1926" s="15" t="s">
        <v>126</v>
      </c>
      <c r="B1926" s="15"/>
    </row>
    <row r="1927" spans="1:18" x14ac:dyDescent="0.4">
      <c r="I1927" t="s">
        <v>216</v>
      </c>
      <c r="Q1927" t="s">
        <v>191</v>
      </c>
      <c r="R1927" t="s">
        <v>192</v>
      </c>
    </row>
    <row r="1928" spans="1:18" x14ac:dyDescent="0.4">
      <c r="B1928" t="s">
        <v>3</v>
      </c>
      <c r="C1928" t="s">
        <v>4</v>
      </c>
      <c r="D1928" t="s">
        <v>5</v>
      </c>
      <c r="E1928" t="s">
        <v>6</v>
      </c>
      <c r="F1928" t="s">
        <v>7</v>
      </c>
      <c r="G1928" t="s">
        <v>8</v>
      </c>
      <c r="H1928" t="s">
        <v>217</v>
      </c>
      <c r="I1928" cm="1">
        <f t="array" ref="I1928:J1932">LINEST(H1930:H1936,C1930:C1936,1,1)</f>
        <v>0.10102197110706448</v>
      </c>
      <c r="J1928">
        <v>9.182712069145893E-2</v>
      </c>
      <c r="L1928" s="20" t="s">
        <v>218</v>
      </c>
      <c r="Q1928" t="s">
        <v>27</v>
      </c>
      <c r="R1928">
        <v>1.0846</v>
      </c>
    </row>
    <row r="1929" spans="1:18" x14ac:dyDescent="0.4">
      <c r="A1929">
        <v>1</v>
      </c>
      <c r="B1929" t="s">
        <v>12</v>
      </c>
      <c r="C1929">
        <v>0</v>
      </c>
      <c r="D1929">
        <v>15.14</v>
      </c>
      <c r="E1929">
        <v>3983.5309999999999</v>
      </c>
      <c r="F1929">
        <v>68189.008000000002</v>
      </c>
      <c r="G1929">
        <v>26.872</v>
      </c>
      <c r="H1929">
        <f>E1929/F1929</f>
        <v>5.8418961014948333E-2</v>
      </c>
      <c r="I1929">
        <v>2.2218200926379331E-3</v>
      </c>
      <c r="J1929">
        <v>0.19262962376440015</v>
      </c>
      <c r="K1929" t="s">
        <v>219</v>
      </c>
      <c r="L1929" s="21">
        <f>IF(G1932&gt;3,C1932,IF(G1933&gt;3,C1933,IF(G1934&gt;3,C1934,IF(G1935&gt;3,C1935,C1936))))</f>
        <v>4</v>
      </c>
      <c r="Q1929" t="s">
        <v>28</v>
      </c>
      <c r="R1929">
        <v>1.0726</v>
      </c>
    </row>
    <row r="1930" spans="1:18" x14ac:dyDescent="0.4">
      <c r="A1930">
        <v>2</v>
      </c>
      <c r="B1930" t="s">
        <v>14</v>
      </c>
      <c r="C1930">
        <v>0.2</v>
      </c>
      <c r="D1930">
        <v>15.17</v>
      </c>
      <c r="E1930">
        <v>6130.9589999999998</v>
      </c>
      <c r="F1930">
        <v>61484.391000000003</v>
      </c>
      <c r="G1930">
        <v>164.126</v>
      </c>
      <c r="H1930">
        <f t="shared" ref="H1930:H1936" si="632">E1930/F1930</f>
        <v>9.9715698574618705E-2</v>
      </c>
      <c r="I1930">
        <v>0.9975872795195847</v>
      </c>
      <c r="J1930">
        <v>0.40704832122992468</v>
      </c>
      <c r="K1930" t="s">
        <v>220</v>
      </c>
      <c r="L1930" s="22">
        <f>IF(G1932&gt;10,C1932,IF(G1933&gt;10,C1933,IF(G1934&gt;10,C1934,IF(G1935&gt;10,C1935,C1936))))</f>
        <v>4</v>
      </c>
      <c r="Q1930" t="s">
        <v>29</v>
      </c>
      <c r="R1930">
        <v>1.1534</v>
      </c>
    </row>
    <row r="1931" spans="1:18" x14ac:dyDescent="0.4">
      <c r="A1931">
        <v>3</v>
      </c>
      <c r="B1931" t="s">
        <v>15</v>
      </c>
      <c r="C1931">
        <v>1</v>
      </c>
      <c r="D1931">
        <v>15.17</v>
      </c>
      <c r="E1931">
        <v>11482.545</v>
      </c>
      <c r="F1931">
        <v>63501.434000000001</v>
      </c>
      <c r="G1931">
        <v>72902</v>
      </c>
      <c r="H1931">
        <f t="shared" si="632"/>
        <v>0.18082339683856588</v>
      </c>
      <c r="I1931">
        <v>2067.3494663332926</v>
      </c>
      <c r="J1931">
        <v>5</v>
      </c>
      <c r="Q1931" t="s">
        <v>182</v>
      </c>
      <c r="R1931">
        <v>1.0266999999999999</v>
      </c>
    </row>
    <row r="1932" spans="1:18" x14ac:dyDescent="0.4">
      <c r="A1932">
        <v>4</v>
      </c>
      <c r="B1932" t="s">
        <v>17</v>
      </c>
      <c r="C1932">
        <v>4</v>
      </c>
      <c r="D1932">
        <v>15.17</v>
      </c>
      <c r="E1932">
        <v>35478.269999999997</v>
      </c>
      <c r="F1932">
        <v>57149.976999999999</v>
      </c>
      <c r="G1932">
        <v>1015.5650000000001</v>
      </c>
      <c r="H1932">
        <f t="shared" si="632"/>
        <v>0.62079237582195346</v>
      </c>
      <c r="I1932">
        <v>342.5356926270656</v>
      </c>
      <c r="J1932">
        <v>0.8284416790804997</v>
      </c>
      <c r="Q1932" t="s">
        <v>181</v>
      </c>
      <c r="R1932">
        <v>1.1480999999999999</v>
      </c>
    </row>
    <row r="1933" spans="1:18" x14ac:dyDescent="0.4">
      <c r="A1933">
        <v>5</v>
      </c>
      <c r="B1933" t="s">
        <v>18</v>
      </c>
      <c r="C1933">
        <v>10</v>
      </c>
      <c r="D1933">
        <v>15.15</v>
      </c>
      <c r="E1933">
        <v>63231.913999999997</v>
      </c>
      <c r="F1933">
        <v>71495.452999999994</v>
      </c>
      <c r="G1933">
        <v>2362.4899999999998</v>
      </c>
      <c r="H1933">
        <f t="shared" si="632"/>
        <v>0.88441867764653515</v>
      </c>
      <c r="Q1933" t="s">
        <v>180</v>
      </c>
      <c r="R1933">
        <v>1.0402</v>
      </c>
    </row>
    <row r="1934" spans="1:18" x14ac:dyDescent="0.4">
      <c r="A1934">
        <v>6</v>
      </c>
      <c r="B1934" t="s">
        <v>19</v>
      </c>
      <c r="C1934">
        <v>50</v>
      </c>
      <c r="D1934">
        <v>15.13</v>
      </c>
      <c r="E1934">
        <v>265786.59399999998</v>
      </c>
      <c r="F1934">
        <v>55511.487999999998</v>
      </c>
      <c r="G1934">
        <v>997.17600000000004</v>
      </c>
      <c r="H1934">
        <f t="shared" si="632"/>
        <v>4.7879565757632001</v>
      </c>
      <c r="Q1934" t="s">
        <v>179</v>
      </c>
      <c r="R1934">
        <v>1.127</v>
      </c>
    </row>
    <row r="1935" spans="1:18" x14ac:dyDescent="0.4">
      <c r="A1935">
        <v>7</v>
      </c>
      <c r="B1935" t="s">
        <v>20</v>
      </c>
      <c r="C1935">
        <v>100</v>
      </c>
      <c r="D1935">
        <v>15.13</v>
      </c>
      <c r="E1935">
        <v>466660</v>
      </c>
      <c r="F1935">
        <v>42641.690999999999</v>
      </c>
      <c r="G1935">
        <v>8034.8620000000001</v>
      </c>
      <c r="H1935">
        <f t="shared" si="632"/>
        <v>10.943749862077468</v>
      </c>
      <c r="I1935" s="23" t="s">
        <v>221</v>
      </c>
      <c r="J1935" s="23" t="s">
        <v>222</v>
      </c>
      <c r="K1935" s="9" t="s">
        <v>194</v>
      </c>
      <c r="O1935" s="24" t="s">
        <v>223</v>
      </c>
      <c r="Q1935" t="s">
        <v>178</v>
      </c>
      <c r="R1935">
        <v>1.1153999999999999</v>
      </c>
    </row>
    <row r="1936" spans="1:18" x14ac:dyDescent="0.4">
      <c r="A1936">
        <v>8</v>
      </c>
      <c r="B1936" t="s">
        <v>21</v>
      </c>
      <c r="C1936">
        <v>200</v>
      </c>
      <c r="D1936">
        <v>15.14</v>
      </c>
      <c r="E1936">
        <v>979481.875</v>
      </c>
      <c r="F1936">
        <v>48928.695</v>
      </c>
      <c r="G1936">
        <v>7103.9930000000004</v>
      </c>
      <c r="H1936">
        <f t="shared" si="632"/>
        <v>20.01855710641782</v>
      </c>
      <c r="I1936">
        <f>AVERAGE(I1939:I1941)</f>
        <v>-0.81746073726967017</v>
      </c>
      <c r="J1936">
        <v>110</v>
      </c>
      <c r="Q1936" t="s">
        <v>177</v>
      </c>
      <c r="R1936">
        <v>1.1711</v>
      </c>
    </row>
    <row r="1937" spans="1:18" x14ac:dyDescent="0.4">
      <c r="A1937">
        <v>9</v>
      </c>
      <c r="B1937" t="s">
        <v>22</v>
      </c>
      <c r="D1937">
        <v>15.17</v>
      </c>
      <c r="E1937">
        <v>2745.4</v>
      </c>
      <c r="F1937">
        <v>142.221</v>
      </c>
      <c r="G1937">
        <v>16394</v>
      </c>
      <c r="I1937" s="23" t="s">
        <v>224</v>
      </c>
      <c r="J1937" s="9" t="s">
        <v>225</v>
      </c>
      <c r="K1937" s="9" t="s">
        <v>226</v>
      </c>
      <c r="Q1937" t="s">
        <v>176</v>
      </c>
      <c r="R1937">
        <v>1.0931999999999999</v>
      </c>
    </row>
    <row r="1938" spans="1:18" x14ac:dyDescent="0.4">
      <c r="A1938">
        <v>10</v>
      </c>
      <c r="B1938" t="s">
        <v>22</v>
      </c>
      <c r="D1938">
        <v>15.18</v>
      </c>
      <c r="E1938">
        <v>1154.211</v>
      </c>
      <c r="F1938">
        <v>51.685000000000002</v>
      </c>
      <c r="G1938">
        <v>7210</v>
      </c>
      <c r="L1938" s="23" t="s">
        <v>227</v>
      </c>
      <c r="M1938" s="23" t="s">
        <v>228</v>
      </c>
      <c r="N1938" s="9" t="s">
        <v>231</v>
      </c>
      <c r="O1938" s="9"/>
      <c r="P1938" s="9"/>
      <c r="Q1938" t="s">
        <v>175</v>
      </c>
      <c r="R1938">
        <v>1.1499999999999999</v>
      </c>
    </row>
    <row r="1939" spans="1:18" x14ac:dyDescent="0.4">
      <c r="A1939">
        <v>11</v>
      </c>
      <c r="B1939" t="s">
        <v>24</v>
      </c>
      <c r="D1939">
        <v>15.17</v>
      </c>
      <c r="E1939">
        <v>541.81799999999998</v>
      </c>
      <c r="F1939">
        <v>23240.384999999998</v>
      </c>
      <c r="G1939">
        <v>10.423</v>
      </c>
      <c r="H1939">
        <f>E1939/F1939</f>
        <v>2.3313641318764729E-2</v>
      </c>
      <c r="I1939">
        <f>((H1939-$J$1928)/$I$1928)</f>
        <v>-0.67820374738167266</v>
      </c>
      <c r="J1939">
        <f>(I1939-IF(I1936&gt;0,I1936,0))</f>
        <v>-0.67820374738167266</v>
      </c>
      <c r="K1939">
        <f>J1939*1.1</f>
        <v>-0.74602412211984004</v>
      </c>
      <c r="L1939">
        <f>AVERAGE(K1939:K1941)</f>
        <v>-0.89920681099663735</v>
      </c>
      <c r="M1939">
        <f>STDEV(K1940:K1941)</f>
        <v>2.466907101195201E-2</v>
      </c>
      <c r="N1939" t="str">
        <f>_xlfn.CONCAT(ROUND(L1939,1)," ± ",ROUND(M1939,1))</f>
        <v>-0.9 ± 0</v>
      </c>
      <c r="Q1939" t="s">
        <v>174</v>
      </c>
      <c r="R1939">
        <v>1.0482</v>
      </c>
    </row>
    <row r="1940" spans="1:18" x14ac:dyDescent="0.4">
      <c r="A1940">
        <v>12</v>
      </c>
      <c r="B1940" t="s">
        <v>25</v>
      </c>
      <c r="D1940">
        <v>15.23</v>
      </c>
      <c r="E1940">
        <v>12.718</v>
      </c>
      <c r="F1940">
        <v>20862.050999999999</v>
      </c>
      <c r="G1940">
        <v>108</v>
      </c>
      <c r="H1940">
        <f t="shared" ref="H1940:H1944" si="633">E1940/F1940</f>
        <v>6.0962366547756975E-4</v>
      </c>
      <c r="I1940">
        <f t="shared" ref="I1940:I1944" si="634">((H1940-$J$1928)/$I$1928)</f>
        <v>-0.90294711166650865</v>
      </c>
      <c r="J1940">
        <f>(I1940-IF(I1936&gt;0,I1936,0))</f>
        <v>-0.90294711166650865</v>
      </c>
      <c r="K1940">
        <f>J1940*1.1</f>
        <v>-0.99324182283315965</v>
      </c>
      <c r="Q1940" t="s">
        <v>173</v>
      </c>
      <c r="R1940">
        <v>1.1053999999999999</v>
      </c>
    </row>
    <row r="1941" spans="1:18" x14ac:dyDescent="0.4">
      <c r="A1941">
        <v>13</v>
      </c>
      <c r="B1941" t="s">
        <v>26</v>
      </c>
      <c r="D1941">
        <v>15.2</v>
      </c>
      <c r="E1941">
        <v>73.296999999999997</v>
      </c>
      <c r="F1941">
        <v>19219.835999999999</v>
      </c>
      <c r="G1941">
        <v>475</v>
      </c>
      <c r="H1941">
        <f t="shared" si="633"/>
        <v>3.8136121452857349E-3</v>
      </c>
      <c r="I1941">
        <f t="shared" si="634"/>
        <v>-0.87123135276082919</v>
      </c>
      <c r="J1941">
        <f>(I1941-IF(I1936&gt;0,I1936,0))</f>
        <v>-0.87123135276082919</v>
      </c>
      <c r="K1941" s="30">
        <f>J1941*1.1</f>
        <v>-0.95835448803691214</v>
      </c>
      <c r="L1941" s="25" t="s">
        <v>227</v>
      </c>
      <c r="M1941" s="25" t="s">
        <v>228</v>
      </c>
      <c r="N1941" s="26" t="s">
        <v>229</v>
      </c>
      <c r="O1941" s="26" t="s">
        <v>230</v>
      </c>
      <c r="P1941" s="26" t="s">
        <v>231</v>
      </c>
      <c r="Q1941" t="s">
        <v>172</v>
      </c>
      <c r="R1941" s="10">
        <v>1.0463</v>
      </c>
    </row>
    <row r="1942" spans="1:18" x14ac:dyDescent="0.4">
      <c r="A1942">
        <v>14</v>
      </c>
      <c r="B1942" t="s">
        <v>27</v>
      </c>
      <c r="D1942">
        <v>15.21</v>
      </c>
      <c r="E1942">
        <v>185035.766</v>
      </c>
      <c r="F1942">
        <v>19767.511999999999</v>
      </c>
      <c r="G1942">
        <v>3214.4059999999999</v>
      </c>
      <c r="H1942">
        <f t="shared" si="633"/>
        <v>9.3605996546252257</v>
      </c>
      <c r="I1942">
        <f t="shared" si="634"/>
        <v>91.750066172343764</v>
      </c>
      <c r="J1942">
        <f>(I1942-IF(I1936&gt;0,I1936,0))</f>
        <v>91.750066172343764</v>
      </c>
      <c r="K1942">
        <f>J1942/R1928*1.1</f>
        <v>93.052805448624511</v>
      </c>
      <c r="L1942" s="27">
        <f>AVERAGE(K1942:K1944)</f>
        <v>94.700162890133967</v>
      </c>
      <c r="M1942" s="27">
        <f>STDEV(K1942:K1944)</f>
        <v>1.8294808790235619</v>
      </c>
      <c r="N1942" s="28">
        <f>L1942/J1936*100</f>
        <v>86.091057172849062</v>
      </c>
      <c r="O1942" s="29">
        <f>M1942/J1939*100</f>
        <v>-269.75387353529101</v>
      </c>
      <c r="P1942" s="29" t="str">
        <f>_xlfn.CONCAT(ROUND(N1942,1)," ± ",ROUND(O1942,1))</f>
        <v>86.1 ± -269.8</v>
      </c>
      <c r="Q1942" t="s">
        <v>171</v>
      </c>
      <c r="R1942">
        <v>1.1154999999999999</v>
      </c>
    </row>
    <row r="1943" spans="1:18" x14ac:dyDescent="0.4">
      <c r="A1943">
        <v>15</v>
      </c>
      <c r="B1943" t="s">
        <v>28</v>
      </c>
      <c r="D1943">
        <v>15.21</v>
      </c>
      <c r="E1943">
        <v>194341.17199999999</v>
      </c>
      <c r="F1943">
        <v>20699.598000000002</v>
      </c>
      <c r="G1943">
        <v>2008.0609999999999</v>
      </c>
      <c r="H1943">
        <f t="shared" si="633"/>
        <v>9.3886447456612423</v>
      </c>
      <c r="I1943">
        <f t="shared" si="634"/>
        <v>92.027679950105977</v>
      </c>
      <c r="J1943">
        <f>(I1943-IF(I1936&gt;0,I1936,0))</f>
        <v>92.027679950105977</v>
      </c>
      <c r="K1943">
        <f>J1943/R1929*1.1</f>
        <v>94.378564185266256</v>
      </c>
      <c r="Q1943" t="s">
        <v>170</v>
      </c>
      <c r="R1943">
        <v>1.0873999999999999</v>
      </c>
    </row>
    <row r="1944" spans="1:18" x14ac:dyDescent="0.4">
      <c r="A1944">
        <v>16</v>
      </c>
      <c r="B1944" t="s">
        <v>29</v>
      </c>
      <c r="D1944">
        <v>15.23</v>
      </c>
      <c r="E1944">
        <v>179323.09400000001</v>
      </c>
      <c r="F1944">
        <v>17356.738000000001</v>
      </c>
      <c r="G1944">
        <v>2044.404</v>
      </c>
      <c r="H1944">
        <f t="shared" si="633"/>
        <v>10.331612656710034</v>
      </c>
      <c r="I1944">
        <f t="shared" si="634"/>
        <v>101.36196536064722</v>
      </c>
      <c r="J1944">
        <f>(I1944-IF(I1936&gt;0,I1936,0))</f>
        <v>101.36196536064722</v>
      </c>
      <c r="K1944" s="30">
        <f>J1944/R1930*1.1</f>
        <v>96.669119036511148</v>
      </c>
      <c r="Q1944" t="s">
        <v>169</v>
      </c>
      <c r="R1944">
        <v>1.0898000000000001</v>
      </c>
    </row>
    <row r="1945" spans="1:18" x14ac:dyDescent="0.4">
      <c r="A1945" s="19">
        <v>17</v>
      </c>
      <c r="B1945" s="19" t="s">
        <v>22</v>
      </c>
      <c r="L1945" s="23" t="s">
        <v>227</v>
      </c>
      <c r="M1945" s="23" t="s">
        <v>228</v>
      </c>
      <c r="N1945" s="9" t="s">
        <v>231</v>
      </c>
      <c r="Q1945" t="s">
        <v>168</v>
      </c>
      <c r="R1945">
        <v>1.0536000000000001</v>
      </c>
    </row>
    <row r="1946" spans="1:18" x14ac:dyDescent="0.4">
      <c r="A1946" s="19">
        <v>18</v>
      </c>
      <c r="B1946" s="19" t="s">
        <v>182</v>
      </c>
      <c r="D1946">
        <v>15.23</v>
      </c>
      <c r="E1946">
        <v>521.45799999999997</v>
      </c>
      <c r="F1946">
        <v>24821.026999999998</v>
      </c>
      <c r="G1946">
        <v>3550</v>
      </c>
      <c r="H1946">
        <f>E1946/F1946</f>
        <v>2.1008719743949356E-2</v>
      </c>
      <c r="I1946">
        <f>((H1946-$J$1928)/$I$1928)</f>
        <v>-0.70101978976885382</v>
      </c>
      <c r="J1946">
        <f>(I1946-IF(I1936&gt;0,I1936,0))</f>
        <v>-0.70101978976885382</v>
      </c>
      <c r="K1946">
        <f t="shared" ref="K1946:K1951" si="635">J1946/R1931*1.1</f>
        <v>-0.75106824656252003</v>
      </c>
      <c r="L1946">
        <f>AVERAGE(K1946:K1948)</f>
        <v>-0.80088980923066788</v>
      </c>
      <c r="M1946">
        <f>STDEV(K1947:K1948)</f>
        <v>3.6044393780707319E-2</v>
      </c>
      <c r="N1946" t="str">
        <f>_xlfn.CONCAT(ROUND(L1946,1)," ± ",ROUND(M1946,1))</f>
        <v>-0.8 ± 0</v>
      </c>
      <c r="Q1946" t="s">
        <v>167</v>
      </c>
      <c r="R1946" s="10">
        <v>1.1217999999999999</v>
      </c>
    </row>
    <row r="1947" spans="1:18" x14ac:dyDescent="0.4">
      <c r="A1947" s="19">
        <v>19</v>
      </c>
      <c r="B1947" s="19" t="s">
        <v>181</v>
      </c>
      <c r="D1947">
        <v>15.23</v>
      </c>
      <c r="E1947">
        <v>181.73699999999999</v>
      </c>
      <c r="F1947">
        <v>24418.576000000001</v>
      </c>
      <c r="G1947">
        <v>1252</v>
      </c>
      <c r="H1947">
        <f t="shared" ref="H1947:H1951" si="636">E1947/F1947</f>
        <v>7.4425715897601889E-3</v>
      </c>
      <c r="I1947">
        <f t="shared" ref="I1947:I1951" si="637">((H1947-$J$1928)/$I$1928)</f>
        <v>-0.83530887565306777</v>
      </c>
      <c r="J1947">
        <f>(I1947-IF(I1936&gt;0,I1936,0))</f>
        <v>-0.83530887565306777</v>
      </c>
      <c r="K1947">
        <f t="shared" si="635"/>
        <v>-0.80031335529864533</v>
      </c>
      <c r="Q1947" t="s">
        <v>166</v>
      </c>
      <c r="R1947">
        <v>1.198</v>
      </c>
    </row>
    <row r="1948" spans="1:18" x14ac:dyDescent="0.4">
      <c r="A1948" s="19">
        <v>20</v>
      </c>
      <c r="B1948" s="19" t="s">
        <v>180</v>
      </c>
      <c r="D1948">
        <v>15.31</v>
      </c>
      <c r="E1948">
        <v>241.453</v>
      </c>
      <c r="F1948">
        <v>22987.745999999999</v>
      </c>
      <c r="G1948">
        <v>1245</v>
      </c>
      <c r="H1948">
        <f t="shared" si="636"/>
        <v>1.0503552631910933E-2</v>
      </c>
      <c r="I1948">
        <f t="shared" si="637"/>
        <v>-0.80500872402657975</v>
      </c>
      <c r="J1948">
        <f>(I1948-IF(I1936&gt;0,I1936,0))</f>
        <v>-0.80500872402657975</v>
      </c>
      <c r="K1948">
        <f t="shared" si="635"/>
        <v>-0.85128782583083806</v>
      </c>
      <c r="L1948" s="23" t="s">
        <v>227</v>
      </c>
      <c r="M1948" s="23" t="s">
        <v>228</v>
      </c>
      <c r="N1948" s="9" t="s">
        <v>231</v>
      </c>
      <c r="Q1948" t="s">
        <v>165</v>
      </c>
      <c r="R1948">
        <v>1.1537999999999999</v>
      </c>
    </row>
    <row r="1949" spans="1:18" x14ac:dyDescent="0.4">
      <c r="A1949" s="19">
        <v>21</v>
      </c>
      <c r="B1949" s="19" t="s">
        <v>179</v>
      </c>
      <c r="D1949">
        <v>15.26</v>
      </c>
      <c r="E1949">
        <v>84.518000000000001</v>
      </c>
      <c r="F1949">
        <v>22065.328000000001</v>
      </c>
      <c r="G1949">
        <v>3.4540000000000002</v>
      </c>
      <c r="H1949">
        <f t="shared" si="636"/>
        <v>3.8303532129683273E-3</v>
      </c>
      <c r="I1949">
        <f t="shared" si="637"/>
        <v>-0.87106563566484374</v>
      </c>
      <c r="J1949">
        <f>(I1949-IF(I1936&gt;0,I1936,0))</f>
        <v>-0.87106563566484374</v>
      </c>
      <c r="K1949">
        <f t="shared" si="635"/>
        <v>-0.8501971599213205</v>
      </c>
      <c r="L1949">
        <f>AVERAGE(K1949:K1951)</f>
        <v>-0.85100663021810563</v>
      </c>
      <c r="M1949">
        <f>STDEV(K1949:K1951)</f>
        <v>2.2156048149152889E-2</v>
      </c>
      <c r="N1949" t="str">
        <f>_xlfn.CONCAT(ROUND(L1949,1)," ± ",ROUND(M1949,1))</f>
        <v>-0.9 ± 0</v>
      </c>
      <c r="Q1949" t="s">
        <v>164</v>
      </c>
      <c r="R1949">
        <v>1.1183000000000001</v>
      </c>
    </row>
    <row r="1950" spans="1:18" x14ac:dyDescent="0.4">
      <c r="A1950" s="19">
        <v>22</v>
      </c>
      <c r="B1950" s="19" t="s">
        <v>178</v>
      </c>
      <c r="D1950">
        <v>15.31</v>
      </c>
      <c r="E1950">
        <v>52.84</v>
      </c>
      <c r="F1950">
        <v>22549.761999999999</v>
      </c>
      <c r="G1950">
        <v>422</v>
      </c>
      <c r="H1950">
        <f t="shared" si="636"/>
        <v>2.3432619820998556E-3</v>
      </c>
      <c r="I1950">
        <f t="shared" si="637"/>
        <v>-0.88578610898932908</v>
      </c>
      <c r="J1950">
        <f>(I1950-IF(I1936&gt;0,I1936,0))</f>
        <v>-0.88578610898932908</v>
      </c>
      <c r="K1950">
        <f t="shared" si="635"/>
        <v>-0.87355632050229703</v>
      </c>
      <c r="Q1950" t="s">
        <v>163</v>
      </c>
      <c r="R1950">
        <v>1.1448</v>
      </c>
    </row>
    <row r="1951" spans="1:18" x14ac:dyDescent="0.4">
      <c r="A1951" s="19">
        <v>23</v>
      </c>
      <c r="B1951" s="19" t="s">
        <v>177</v>
      </c>
      <c r="D1951">
        <v>15.3</v>
      </c>
      <c r="E1951">
        <v>56.225999999999999</v>
      </c>
      <c r="F1951">
        <v>21312.756000000001</v>
      </c>
      <c r="G1951">
        <v>439</v>
      </c>
      <c r="H1951">
        <f t="shared" si="636"/>
        <v>2.6381383993698418E-3</v>
      </c>
      <c r="I1951">
        <f t="shared" si="637"/>
        <v>-0.88286717547379245</v>
      </c>
      <c r="J1951">
        <f>(I1951-IF(I1936&gt;0,I1936,0))</f>
        <v>-0.88286717547379245</v>
      </c>
      <c r="K1951">
        <f t="shared" si="635"/>
        <v>-0.82926641023069914</v>
      </c>
      <c r="L1951" s="23"/>
      <c r="M1951" s="23"/>
      <c r="N1951" s="9"/>
      <c r="Q1951" t="s">
        <v>162</v>
      </c>
      <c r="R1951">
        <v>1.0492999999999999</v>
      </c>
    </row>
    <row r="1952" spans="1:18" x14ac:dyDescent="0.4">
      <c r="A1952" s="19">
        <v>24</v>
      </c>
      <c r="B1952" s="19" t="s">
        <v>22</v>
      </c>
      <c r="L1952" s="23" t="s">
        <v>227</v>
      </c>
      <c r="M1952" s="23" t="s">
        <v>228</v>
      </c>
      <c r="N1952" s="9" t="s">
        <v>231</v>
      </c>
      <c r="Q1952" t="s">
        <v>161</v>
      </c>
      <c r="R1952">
        <v>1.0704</v>
      </c>
    </row>
    <row r="1953" spans="1:18" x14ac:dyDescent="0.4">
      <c r="A1953" s="19">
        <v>25</v>
      </c>
      <c r="B1953" s="19" t="s">
        <v>176</v>
      </c>
      <c r="F1953">
        <v>23539.835999999999</v>
      </c>
      <c r="H1953">
        <f>E1953/F1953</f>
        <v>0</v>
      </c>
      <c r="I1953">
        <f>((H1953-$J$1928)/$I$1928)</f>
        <v>-0.90898167680909014</v>
      </c>
      <c r="J1953">
        <f>(I1953-IF(I1936&gt;0,I1936,0))</f>
        <v>-0.90898167680909014</v>
      </c>
      <c r="K1953">
        <f t="shared" ref="K1953:K1958" si="638">J1953/R1937*1.1</f>
        <v>-0.91463578895901876</v>
      </c>
      <c r="L1953">
        <f>AVERAGE(K1953:K1955)</f>
        <v>-0.89322823837810716</v>
      </c>
      <c r="M1953">
        <f>STDEV(K1954:K1955)</f>
        <v>0.10094276786121183</v>
      </c>
      <c r="N1953" t="str">
        <f>_xlfn.CONCAT(ROUND(L1953,1)," ± ",ROUND(M1953,1))</f>
        <v>-0.9 ± 0.1</v>
      </c>
      <c r="Q1953" t="s">
        <v>160</v>
      </c>
      <c r="R1953">
        <v>1.1589</v>
      </c>
    </row>
    <row r="1954" spans="1:18" x14ac:dyDescent="0.4">
      <c r="A1954" s="19">
        <v>26</v>
      </c>
      <c r="B1954" s="19" t="s">
        <v>175</v>
      </c>
      <c r="D1954">
        <v>15.33</v>
      </c>
      <c r="E1954">
        <v>147.751</v>
      </c>
      <c r="F1954">
        <v>23990.521000000001</v>
      </c>
      <c r="G1954">
        <v>4.375</v>
      </c>
      <c r="H1954">
        <f t="shared" ref="H1954:H1958" si="639">E1954/F1954</f>
        <v>6.1587241060750619E-3</v>
      </c>
      <c r="I1954">
        <f t="shared" ref="I1954:I1958" si="640">((H1954-$J$1928)/$I$1928)</f>
        <v>-0.8480174723040329</v>
      </c>
      <c r="J1954">
        <f>(I1954-IF(I1936&gt;0,I1936,0))</f>
        <v>-0.8480174723040329</v>
      </c>
      <c r="K1954">
        <f t="shared" si="638"/>
        <v>-0.81114714742124905</v>
      </c>
      <c r="Q1954" t="s">
        <v>159</v>
      </c>
      <c r="R1954">
        <v>1.0206</v>
      </c>
    </row>
    <row r="1955" spans="1:18" x14ac:dyDescent="0.4">
      <c r="A1955" s="19">
        <v>27</v>
      </c>
      <c r="B1955" s="19" t="s">
        <v>174</v>
      </c>
      <c r="F1955">
        <v>26560.857</v>
      </c>
      <c r="H1955">
        <f t="shared" si="639"/>
        <v>0</v>
      </c>
      <c r="I1955">
        <f t="shared" si="640"/>
        <v>-0.90898167680909014</v>
      </c>
      <c r="J1955">
        <f>(I1955-IF(I1936&gt;0,I1936,0))</f>
        <v>-0.90898167680909014</v>
      </c>
      <c r="K1955">
        <f t="shared" si="638"/>
        <v>-0.9539017787540538</v>
      </c>
      <c r="L1955" s="23" t="s">
        <v>227</v>
      </c>
      <c r="M1955" s="23" t="s">
        <v>228</v>
      </c>
      <c r="N1955" s="9" t="s">
        <v>231</v>
      </c>
      <c r="Q1955" t="s">
        <v>158</v>
      </c>
      <c r="R1955">
        <v>1.1289</v>
      </c>
    </row>
    <row r="1956" spans="1:18" x14ac:dyDescent="0.4">
      <c r="A1956" s="19">
        <v>28</v>
      </c>
      <c r="B1956" s="19" t="s">
        <v>173</v>
      </c>
      <c r="D1956">
        <v>15.21</v>
      </c>
      <c r="E1956">
        <v>82.849000000000004</v>
      </c>
      <c r="F1956">
        <v>21848.643</v>
      </c>
      <c r="G1956">
        <v>613</v>
      </c>
      <c r="H1956">
        <f t="shared" si="639"/>
        <v>3.7919517473007365E-3</v>
      </c>
      <c r="I1956">
        <f t="shared" si="640"/>
        <v>-0.87144576550439012</v>
      </c>
      <c r="J1956">
        <f>(I1956-IF(I1936&gt;0,I1936,0))</f>
        <v>-0.87144576550439012</v>
      </c>
      <c r="K1956">
        <f t="shared" si="638"/>
        <v>-0.86718865754914898</v>
      </c>
      <c r="L1956">
        <f>AVERAGE(K1956:K1958)</f>
        <v>-0.90350846322169265</v>
      </c>
      <c r="M1956">
        <f>STDEV(K1956:K1958)</f>
        <v>4.2004731537844321E-2</v>
      </c>
      <c r="N1956" t="str">
        <f>_xlfn.CONCAT(ROUND(L1956,1)," ± ",ROUND(M1956,1))</f>
        <v>-0.9 ± 0</v>
      </c>
      <c r="Q1956" t="s">
        <v>157</v>
      </c>
      <c r="R1956">
        <v>1.1950000000000001</v>
      </c>
    </row>
    <row r="1957" spans="1:18" x14ac:dyDescent="0.4">
      <c r="A1957" s="19">
        <v>29</v>
      </c>
      <c r="B1957" s="19" t="s">
        <v>172</v>
      </c>
      <c r="D1957">
        <v>15.44</v>
      </c>
      <c r="E1957">
        <v>13.442</v>
      </c>
      <c r="F1957">
        <v>22835.780999999999</v>
      </c>
      <c r="G1957">
        <v>111</v>
      </c>
      <c r="H1957">
        <f t="shared" si="639"/>
        <v>5.886376296917544E-4</v>
      </c>
      <c r="I1957">
        <f t="shared" si="640"/>
        <v>-0.90315484900875043</v>
      </c>
      <c r="J1957">
        <f>(I1957-IF(I1936&gt;0,I1936,0))</f>
        <v>-0.90315484900875043</v>
      </c>
      <c r="K1957">
        <f t="shared" si="638"/>
        <v>-0.94950810848669165</v>
      </c>
      <c r="Q1957" t="s">
        <v>156</v>
      </c>
      <c r="R1957">
        <v>1.1716</v>
      </c>
    </row>
    <row r="1958" spans="1:18" x14ac:dyDescent="0.4">
      <c r="A1958" s="19">
        <v>30</v>
      </c>
      <c r="B1958" s="19" t="s">
        <v>171</v>
      </c>
      <c r="D1958">
        <v>15.23</v>
      </c>
      <c r="E1958">
        <v>5.86</v>
      </c>
      <c r="F1958">
        <v>22675.041000000001</v>
      </c>
      <c r="G1958">
        <v>50</v>
      </c>
      <c r="H1958">
        <f t="shared" si="639"/>
        <v>2.584339318283923E-4</v>
      </c>
      <c r="I1958">
        <f t="shared" si="640"/>
        <v>-0.90642348150764918</v>
      </c>
      <c r="J1958">
        <f>(I1958-IF(I1936&gt;0,I1936,0))</f>
        <v>-0.90642348150764918</v>
      </c>
      <c r="K1958">
        <f t="shared" si="638"/>
        <v>-0.89382862362923732</v>
      </c>
      <c r="L1958" s="23"/>
      <c r="M1958" s="23"/>
      <c r="N1958" s="9"/>
    </row>
    <row r="1959" spans="1:18" x14ac:dyDescent="0.4">
      <c r="A1959" s="19">
        <v>31</v>
      </c>
      <c r="B1959" s="19" t="s">
        <v>22</v>
      </c>
      <c r="D1959">
        <v>15.13</v>
      </c>
      <c r="E1959">
        <v>1079.1389999999999</v>
      </c>
      <c r="G1959">
        <v>7490</v>
      </c>
      <c r="L1959" s="23" t="s">
        <v>227</v>
      </c>
      <c r="M1959" s="23" t="s">
        <v>228</v>
      </c>
      <c r="N1959" s="9" t="s">
        <v>231</v>
      </c>
    </row>
    <row r="1960" spans="1:18" x14ac:dyDescent="0.4">
      <c r="A1960" s="19">
        <v>32</v>
      </c>
      <c r="B1960" s="19" t="s">
        <v>170</v>
      </c>
      <c r="D1960">
        <v>15.18</v>
      </c>
      <c r="E1960">
        <v>77.554000000000002</v>
      </c>
      <c r="F1960">
        <v>26872.741999999998</v>
      </c>
      <c r="G1960">
        <v>653</v>
      </c>
      <c r="H1960">
        <f>E1960/F1960</f>
        <v>2.8859727079581237E-3</v>
      </c>
      <c r="I1960">
        <f>((H1960-$J$1928)/$I$1928)</f>
        <v>-0.88041390411240095</v>
      </c>
      <c r="J1960">
        <f>(I1960-IF(I1936&gt;0,I1936,0))</f>
        <v>-0.88041390411240095</v>
      </c>
      <c r="K1960">
        <f>J1960/R1943*1.1</f>
        <v>-0.89061549983781607</v>
      </c>
      <c r="L1960">
        <f>AVERAGE(K1960:K1962)</f>
        <v>-0.90009831522133921</v>
      </c>
      <c r="M1960">
        <f>STDEV(K1961:K1962)</f>
        <v>8.1563926077628766E-3</v>
      </c>
      <c r="N1960" t="str">
        <f>_xlfn.CONCAT(ROUND(L1960,1)," ± ",ROUND(M1960,1))</f>
        <v>-0.9 ± 0</v>
      </c>
    </row>
    <row r="1961" spans="1:18" x14ac:dyDescent="0.4">
      <c r="A1961" s="19">
        <v>33</v>
      </c>
      <c r="B1961" s="19" t="s">
        <v>169</v>
      </c>
      <c r="D1961">
        <v>15.18</v>
      </c>
      <c r="E1961">
        <v>40.314</v>
      </c>
      <c r="F1961">
        <v>21870.893</v>
      </c>
      <c r="G1961">
        <v>272</v>
      </c>
      <c r="H1961">
        <f t="shared" ref="H1961:H1965" si="641">E1961/F1961</f>
        <v>1.8432717859302773E-3</v>
      </c>
      <c r="I1961">
        <f t="shared" ref="I1961:I1965" si="642">((H1961-$J$1928)/$I$1928)</f>
        <v>-0.89073543031705971</v>
      </c>
      <c r="J1961">
        <f>(I1961-IF(I1936&gt;0,I1936,0))</f>
        <v>-0.89073543031705971</v>
      </c>
      <c r="K1961">
        <f>J1961/R1944*1.1</f>
        <v>-0.89907228239013182</v>
      </c>
    </row>
    <row r="1962" spans="1:18" x14ac:dyDescent="0.4">
      <c r="A1962" s="19">
        <v>34</v>
      </c>
      <c r="B1962" s="19" t="s">
        <v>168</v>
      </c>
      <c r="D1962">
        <v>15.21</v>
      </c>
      <c r="E1962">
        <v>122.29600000000001</v>
      </c>
      <c r="F1962">
        <v>32909.313000000002</v>
      </c>
      <c r="G1962">
        <v>1023</v>
      </c>
      <c r="H1962">
        <f t="shared" si="641"/>
        <v>3.7161517166888289E-3</v>
      </c>
      <c r="I1962">
        <f t="shared" si="642"/>
        <v>-0.87219609763294825</v>
      </c>
      <c r="J1962">
        <f>(I1962-IF(I1936&gt;0,I1936,0))</f>
        <v>-0.87219609763294825</v>
      </c>
      <c r="K1962">
        <f>J1962/R1945*1.1</f>
        <v>-0.91060716343606973</v>
      </c>
      <c r="L1962" s="23" t="s">
        <v>227</v>
      </c>
      <c r="M1962" s="23" t="s">
        <v>228</v>
      </c>
      <c r="N1962" s="9" t="s">
        <v>231</v>
      </c>
    </row>
    <row r="1963" spans="1:18" x14ac:dyDescent="0.4">
      <c r="A1963" s="19">
        <v>35</v>
      </c>
      <c r="B1963" s="19" t="s">
        <v>167</v>
      </c>
      <c r="D1963">
        <v>15.23</v>
      </c>
      <c r="E1963">
        <v>33.673000000000002</v>
      </c>
      <c r="F1963">
        <v>26168.053</v>
      </c>
      <c r="G1963">
        <v>281</v>
      </c>
      <c r="H1963">
        <f t="shared" si="641"/>
        <v>1.2867980663291993E-3</v>
      </c>
      <c r="I1963">
        <f t="shared" si="642"/>
        <v>-0.89624387282221851</v>
      </c>
      <c r="J1963">
        <f>(I1963-IF(I1936&gt;0,I1936,0))</f>
        <v>-0.89624387282221851</v>
      </c>
      <c r="K1963">
        <f t="shared" ref="K1963:K1965" si="643">J1963/R1946*1.1</f>
        <v>-0.87882711722627971</v>
      </c>
      <c r="L1963">
        <f>AVERAGE(K1963:K1965)</f>
        <v>-0.85925271717738383</v>
      </c>
      <c r="M1963">
        <f>STDEV(K1963:K1965)</f>
        <v>2.4101084322246096E-2</v>
      </c>
      <c r="N1963" t="str">
        <f>_xlfn.CONCAT(ROUND(L1963,1)," ± ",ROUND(M1963,1))</f>
        <v>-0.9 ± 0</v>
      </c>
    </row>
    <row r="1964" spans="1:18" x14ac:dyDescent="0.4">
      <c r="A1964" s="19">
        <v>36</v>
      </c>
      <c r="B1964" s="19" t="s">
        <v>166</v>
      </c>
      <c r="D1964">
        <v>15.18</v>
      </c>
      <c r="E1964">
        <v>7.9029999999999996</v>
      </c>
      <c r="F1964">
        <v>31361.701000000001</v>
      </c>
      <c r="G1964">
        <v>71</v>
      </c>
      <c r="H1964">
        <f t="shared" si="641"/>
        <v>2.5199526007852699E-4</v>
      </c>
      <c r="I1964">
        <f t="shared" si="642"/>
        <v>-0.90648721686817824</v>
      </c>
      <c r="J1964">
        <f>(I1964-IF(I1936&gt;0,I1936,0))</f>
        <v>-0.90648721686817824</v>
      </c>
      <c r="K1964">
        <f t="shared" si="643"/>
        <v>-0.83233383852670795</v>
      </c>
    </row>
    <row r="1965" spans="1:18" x14ac:dyDescent="0.4">
      <c r="A1965" s="19">
        <v>37</v>
      </c>
      <c r="B1965" s="19" t="s">
        <v>165</v>
      </c>
      <c r="F1965">
        <v>25991.197</v>
      </c>
      <c r="H1965">
        <f t="shared" si="641"/>
        <v>0</v>
      </c>
      <c r="I1965">
        <f t="shared" si="642"/>
        <v>-0.90898167680909014</v>
      </c>
      <c r="J1965">
        <f>(I1965-IF(I1936&gt;0,I1936,0))</f>
        <v>-0.90898167680909014</v>
      </c>
      <c r="K1965">
        <f t="shared" si="643"/>
        <v>-0.86659719577916383</v>
      </c>
      <c r="L1965" s="23"/>
      <c r="M1965" s="23"/>
      <c r="N1965" s="9"/>
    </row>
    <row r="1966" spans="1:18" x14ac:dyDescent="0.4">
      <c r="A1966" s="19">
        <v>38</v>
      </c>
      <c r="B1966" s="19" t="s">
        <v>22</v>
      </c>
      <c r="L1966" s="23" t="s">
        <v>227</v>
      </c>
      <c r="M1966" s="23" t="s">
        <v>228</v>
      </c>
      <c r="N1966" s="9" t="s">
        <v>231</v>
      </c>
    </row>
    <row r="1967" spans="1:18" x14ac:dyDescent="0.4">
      <c r="A1967" s="19">
        <v>39</v>
      </c>
      <c r="B1967" s="19" t="s">
        <v>164</v>
      </c>
      <c r="D1967">
        <v>15.23</v>
      </c>
      <c r="E1967">
        <v>60.186</v>
      </c>
      <c r="F1967">
        <v>22350.550999999999</v>
      </c>
      <c r="G1967">
        <v>488</v>
      </c>
      <c r="H1967">
        <f>E1967/F1967</f>
        <v>2.6928195193040207E-3</v>
      </c>
      <c r="I1967">
        <f>((H1967-$J$1928)/$I$1928)</f>
        <v>-0.88232589599433919</v>
      </c>
      <c r="J1967">
        <f>(I1967-IF(I1936&gt;0,I1936,0))</f>
        <v>-0.88232589599433919</v>
      </c>
      <c r="K1967">
        <f>J1967/R1949*1.1</f>
        <v>-0.867887405520677</v>
      </c>
      <c r="L1967">
        <f>AVERAGE(K1967:K1969)</f>
        <v>-0.89388284927700867</v>
      </c>
      <c r="M1967">
        <f>STDEV(K1968:K1969)</f>
        <v>5.2432747884283031E-2</v>
      </c>
      <c r="N1967" t="str">
        <f>_xlfn.CONCAT(ROUND(L1967,1)," ± ",ROUND(M1967,1))</f>
        <v>-0.9 ± 0.1</v>
      </c>
    </row>
    <row r="1968" spans="1:18" x14ac:dyDescent="0.4">
      <c r="A1968" s="19">
        <v>40</v>
      </c>
      <c r="B1968" s="19" t="s">
        <v>163</v>
      </c>
      <c r="D1968">
        <v>15.26</v>
      </c>
      <c r="E1968">
        <v>9.75</v>
      </c>
      <c r="F1968">
        <v>25724.141</v>
      </c>
      <c r="G1968">
        <v>62</v>
      </c>
      <c r="H1968">
        <f t="shared" ref="H1968:H1972" si="644">E1968/F1968</f>
        <v>3.7902140250280854E-4</v>
      </c>
      <c r="I1968">
        <f t="shared" ref="I1968:I1976" si="645">((H1968-$J$1928)/$I$1928)</f>
        <v>-0.90522980582152934</v>
      </c>
      <c r="J1968">
        <f>(I1968-IF(I1936&gt;0,I1936,0))</f>
        <v>-0.90522980582152934</v>
      </c>
      <c r="K1968">
        <f t="shared" ref="K1968:K1972" si="646">J1968/R1950*1.1</f>
        <v>-0.86980501956995315</v>
      </c>
    </row>
    <row r="1969" spans="1:18" x14ac:dyDescent="0.4">
      <c r="A1969" s="19">
        <v>41</v>
      </c>
      <c r="B1969" s="19" t="s">
        <v>162</v>
      </c>
      <c r="D1969">
        <v>15.28</v>
      </c>
      <c r="E1969">
        <v>25.568000000000001</v>
      </c>
      <c r="F1969">
        <v>29659.331999999999</v>
      </c>
      <c r="G1969">
        <v>1.827</v>
      </c>
      <c r="H1969">
        <f t="shared" si="644"/>
        <v>8.6205582782511762E-4</v>
      </c>
      <c r="I1969">
        <f t="shared" si="645"/>
        <v>-0.90044832690136067</v>
      </c>
      <c r="J1969">
        <f>(I1969-IF(I1936&gt;0,I1936,0))</f>
        <v>-0.90044832690136067</v>
      </c>
      <c r="K1969">
        <f t="shared" si="646"/>
        <v>-0.94395612274039542</v>
      </c>
      <c r="L1969" s="23" t="s">
        <v>227</v>
      </c>
      <c r="M1969" s="23" t="s">
        <v>228</v>
      </c>
      <c r="N1969" s="9" t="s">
        <v>231</v>
      </c>
    </row>
    <row r="1970" spans="1:18" x14ac:dyDescent="0.4">
      <c r="A1970" s="19">
        <v>42</v>
      </c>
      <c r="B1970" s="19" t="s">
        <v>161</v>
      </c>
      <c r="D1970">
        <v>15.4</v>
      </c>
      <c r="E1970">
        <v>48.418999999999997</v>
      </c>
      <c r="F1970">
        <v>31270.463</v>
      </c>
      <c r="G1970">
        <v>390</v>
      </c>
      <c r="H1970">
        <f t="shared" si="644"/>
        <v>1.5483940867776725E-3</v>
      </c>
      <c r="I1970">
        <f t="shared" si="645"/>
        <v>-0.89365437652174307</v>
      </c>
      <c r="J1970">
        <f>(I1970-IF(I1936&gt;0,I1936,0))</f>
        <v>-0.89365437652174307</v>
      </c>
      <c r="K1970">
        <f t="shared" si="646"/>
        <v>-0.9183667920159917</v>
      </c>
      <c r="L1970">
        <f>AVERAGE(K1970:K1972)</f>
        <v>-0.91532477338522167</v>
      </c>
      <c r="M1970">
        <f>STDEV(K1970:K1972)</f>
        <v>5.1311644575314758E-2</v>
      </c>
      <c r="N1970" t="str">
        <f>_xlfn.CONCAT(ROUND(L1970,1)," ± ",ROUND(M1970,1))</f>
        <v>-0.9 ± 0.1</v>
      </c>
    </row>
    <row r="1971" spans="1:18" x14ac:dyDescent="0.4">
      <c r="A1971" s="19">
        <v>43</v>
      </c>
      <c r="B1971" s="19" t="s">
        <v>160</v>
      </c>
      <c r="D1971">
        <v>15.36</v>
      </c>
      <c r="E1971">
        <v>0.73299999999999998</v>
      </c>
      <c r="F1971">
        <v>30780.789000000001</v>
      </c>
      <c r="G1971">
        <v>6</v>
      </c>
      <c r="H1971">
        <f t="shared" si="644"/>
        <v>2.3813554616809856E-5</v>
      </c>
      <c r="I1971">
        <f t="shared" si="645"/>
        <v>-0.90874595031953698</v>
      </c>
      <c r="J1971">
        <f>(I1971-IF(I1936&gt;0,I1936,0))</f>
        <v>-0.90874595031953698</v>
      </c>
      <c r="K1971">
        <f t="shared" si="646"/>
        <v>-0.86255979407325112</v>
      </c>
    </row>
    <row r="1972" spans="1:18" x14ac:dyDescent="0.4">
      <c r="A1972" s="19">
        <v>44</v>
      </c>
      <c r="B1972" s="19" t="s">
        <v>159</v>
      </c>
      <c r="D1972">
        <v>15.28</v>
      </c>
      <c r="E1972">
        <v>43.694000000000003</v>
      </c>
      <c r="F1972">
        <v>31819.67</v>
      </c>
      <c r="G1972">
        <v>345</v>
      </c>
      <c r="H1972">
        <f t="shared" si="644"/>
        <v>1.3731757746073422E-3</v>
      </c>
      <c r="I1972">
        <f t="shared" si="645"/>
        <v>-0.89538883398926405</v>
      </c>
      <c r="J1972">
        <f>(I1972-IF(I1936&gt;0,I1936,0))</f>
        <v>-0.89538883398926405</v>
      </c>
      <c r="K1972">
        <f t="shared" si="646"/>
        <v>-0.9650477340664223</v>
      </c>
      <c r="L1972" s="23"/>
      <c r="M1972" s="23"/>
      <c r="N1972" s="9"/>
    </row>
    <row r="1973" spans="1:18" x14ac:dyDescent="0.4">
      <c r="A1973" s="19">
        <v>45</v>
      </c>
      <c r="B1973" s="19" t="s">
        <v>22</v>
      </c>
      <c r="L1973" s="23" t="s">
        <v>227</v>
      </c>
      <c r="M1973" s="23" t="s">
        <v>228</v>
      </c>
      <c r="N1973" s="9" t="s">
        <v>231</v>
      </c>
    </row>
    <row r="1974" spans="1:18" x14ac:dyDescent="0.4">
      <c r="A1974" s="19">
        <v>46</v>
      </c>
      <c r="B1974" s="19" t="s">
        <v>158</v>
      </c>
      <c r="D1974">
        <v>15.3</v>
      </c>
      <c r="E1974">
        <v>1.2310000000000001</v>
      </c>
      <c r="F1974">
        <v>28759.182000000001</v>
      </c>
      <c r="G1974">
        <v>10</v>
      </c>
      <c r="H1974">
        <f t="shared" ref="H1974:H1976" si="647">E1974/F1974</f>
        <v>4.2803720912507177E-5</v>
      </c>
      <c r="I1974">
        <f t="shared" si="645"/>
        <v>-0.90855796976354908</v>
      </c>
      <c r="J1974">
        <f>(I1974-IF(I1936&gt;0,I1936,0))</f>
        <v>-0.90855796976354908</v>
      </c>
      <c r="K1974">
        <f>J1974/R1955*1.1</f>
        <v>-0.88529875696687399</v>
      </c>
      <c r="L1974">
        <f>AVERAGE(K1974:K1976)</f>
        <v>-0.85330141229095091</v>
      </c>
      <c r="M1974">
        <f>STDEV(K1975:K1976)</f>
        <v>2.2808906564883841E-2</v>
      </c>
      <c r="N1974" t="str">
        <f>_xlfn.CONCAT(ROUND(L1974,1)," ± ",ROUND(M1974,1))</f>
        <v>-0.9 ± 0</v>
      </c>
    </row>
    <row r="1975" spans="1:18" x14ac:dyDescent="0.4">
      <c r="A1975" s="19">
        <v>47</v>
      </c>
      <c r="B1975" s="19" t="s">
        <v>157</v>
      </c>
      <c r="D1975">
        <v>15.33</v>
      </c>
      <c r="E1975">
        <v>42.466999999999999</v>
      </c>
      <c r="F1975">
        <v>24892.368999999999</v>
      </c>
      <c r="G1975">
        <v>2.2690000000000001</v>
      </c>
      <c r="H1975">
        <f t="shared" si="647"/>
        <v>1.7060248464097572E-3</v>
      </c>
      <c r="I1975">
        <f t="shared" si="645"/>
        <v>-0.89209401536560384</v>
      </c>
      <c r="J1975">
        <f>(I1975-IF(I1936&gt;0,I1936,0))</f>
        <v>-0.89209401536560384</v>
      </c>
      <c r="K1975">
        <f t="shared" ref="K1975:K1976" si="648">J1975/R1956*1.1</f>
        <v>-0.82117440744950976</v>
      </c>
    </row>
    <row r="1976" spans="1:18" x14ac:dyDescent="0.4">
      <c r="A1976" s="19">
        <v>48</v>
      </c>
      <c r="B1976" s="19" t="s">
        <v>156</v>
      </c>
      <c r="F1976">
        <v>20317.258000000002</v>
      </c>
      <c r="H1976">
        <f t="shared" si="647"/>
        <v>0</v>
      </c>
      <c r="I1976">
        <f t="shared" si="645"/>
        <v>-0.90898167680909014</v>
      </c>
      <c r="J1976">
        <f>(I1976-IF(I1936&gt;0,I1936,0))</f>
        <v>-0.90898167680909014</v>
      </c>
      <c r="K1976">
        <f t="shared" si="648"/>
        <v>-0.85343107245646921</v>
      </c>
      <c r="L1976" s="23"/>
      <c r="M1976" s="23"/>
      <c r="N1976" s="9"/>
    </row>
    <row r="1978" spans="1:18" x14ac:dyDescent="0.4">
      <c r="A1978" t="s">
        <v>128</v>
      </c>
    </row>
    <row r="1979" spans="1:18" x14ac:dyDescent="0.4">
      <c r="I1979" t="s">
        <v>216</v>
      </c>
      <c r="Q1979" t="s">
        <v>191</v>
      </c>
      <c r="R1979" t="s">
        <v>192</v>
      </c>
    </row>
    <row r="1980" spans="1:18" x14ac:dyDescent="0.4">
      <c r="B1980" t="s">
        <v>3</v>
      </c>
      <c r="C1980" t="s">
        <v>4</v>
      </c>
      <c r="D1980" t="s">
        <v>5</v>
      </c>
      <c r="E1980" t="s">
        <v>6</v>
      </c>
      <c r="F1980" t="s">
        <v>7</v>
      </c>
      <c r="G1980" t="s">
        <v>8</v>
      </c>
      <c r="H1980" t="s">
        <v>217</v>
      </c>
      <c r="I1980" cm="1">
        <f t="array" ref="I1980:J1984">LINEST(H1982:H1988,C1982:C1988,1,1)</f>
        <v>0.88749528440221837</v>
      </c>
      <c r="J1980">
        <v>-0.21288508272396367</v>
      </c>
      <c r="L1980" s="20" t="s">
        <v>218</v>
      </c>
      <c r="Q1980" t="s">
        <v>27</v>
      </c>
      <c r="R1980">
        <v>1.0846</v>
      </c>
    </row>
    <row r="1981" spans="1:18" x14ac:dyDescent="0.4">
      <c r="A1981">
        <v>1</v>
      </c>
      <c r="B1981" t="s">
        <v>12</v>
      </c>
      <c r="C1981">
        <v>0</v>
      </c>
      <c r="D1981">
        <v>14.78</v>
      </c>
      <c r="E1981">
        <v>176.054</v>
      </c>
      <c r="F1981">
        <v>818.54200000000003</v>
      </c>
      <c r="G1981">
        <v>6.1239999999999997</v>
      </c>
      <c r="H1981">
        <f>E1981/F1981</f>
        <v>0.21508242704711547</v>
      </c>
      <c r="I1981">
        <v>3.8669753752827912E-2</v>
      </c>
      <c r="J1981">
        <v>0.33526297386325415</v>
      </c>
      <c r="K1981" t="s">
        <v>219</v>
      </c>
      <c r="L1981" s="21">
        <f>IF(G1984&gt;3,C1984,IF(G1985&gt;3,C1985,IF(G1986&gt;3,C1986,IF(G1987&gt;3,C1987,C1988))))</f>
        <v>1</v>
      </c>
      <c r="Q1981" t="s">
        <v>28</v>
      </c>
      <c r="R1981">
        <v>1.0726</v>
      </c>
    </row>
    <row r="1982" spans="1:18" x14ac:dyDescent="0.4">
      <c r="A1982">
        <v>2</v>
      </c>
      <c r="B1982" t="s">
        <v>14</v>
      </c>
      <c r="C1982">
        <v>0.02</v>
      </c>
      <c r="D1982">
        <v>14.81</v>
      </c>
      <c r="E1982">
        <v>138.09</v>
      </c>
      <c r="F1982">
        <v>878.93100000000004</v>
      </c>
      <c r="G1982">
        <v>5.0830000000000002</v>
      </c>
      <c r="H1982">
        <f t="shared" ref="H1982:H1988" si="649">E1982/F1982</f>
        <v>0.15711130907886967</v>
      </c>
      <c r="I1982">
        <v>0.99059675803922043</v>
      </c>
      <c r="J1982">
        <v>0.70844882534007392</v>
      </c>
      <c r="K1982" t="s">
        <v>220</v>
      </c>
      <c r="L1982" s="22">
        <f>IF(G1984&gt;10,C1984,IF(G1985&gt;10,C1985,IF(G1986&gt;10,C1986,IF(G1987&gt;10,C1987,C1988))))</f>
        <v>1</v>
      </c>
      <c r="Q1982" t="s">
        <v>29</v>
      </c>
      <c r="R1982">
        <v>1.1534</v>
      </c>
    </row>
    <row r="1983" spans="1:18" x14ac:dyDescent="0.4">
      <c r="A1983">
        <v>3</v>
      </c>
      <c r="B1983" t="s">
        <v>15</v>
      </c>
      <c r="C1983">
        <v>0.1</v>
      </c>
      <c r="D1983">
        <v>14.81</v>
      </c>
      <c r="E1983">
        <v>149.58600000000001</v>
      </c>
      <c r="F1983">
        <v>947.3</v>
      </c>
      <c r="G1983">
        <v>1060</v>
      </c>
      <c r="H1983">
        <f t="shared" si="649"/>
        <v>0.15790773778106199</v>
      </c>
      <c r="I1983">
        <v>526.7315050335593</v>
      </c>
      <c r="J1983">
        <v>5</v>
      </c>
      <c r="Q1983" t="s">
        <v>182</v>
      </c>
      <c r="R1983">
        <v>1.0266999999999999</v>
      </c>
    </row>
    <row r="1984" spans="1:18" x14ac:dyDescent="0.4">
      <c r="A1984">
        <v>4</v>
      </c>
      <c r="B1984" t="s">
        <v>17</v>
      </c>
      <c r="C1984">
        <v>0.4</v>
      </c>
      <c r="D1984">
        <v>14.84</v>
      </c>
      <c r="E1984">
        <v>556.37199999999996</v>
      </c>
      <c r="F1984">
        <v>785.46900000000005</v>
      </c>
      <c r="G1984">
        <v>2.859</v>
      </c>
      <c r="H1984">
        <f t="shared" si="649"/>
        <v>0.70833094622448489</v>
      </c>
      <c r="I1984">
        <v>264.36640443891531</v>
      </c>
      <c r="J1984">
        <v>2.5094986906286527</v>
      </c>
      <c r="Q1984" t="s">
        <v>181</v>
      </c>
      <c r="R1984">
        <v>1.1480999999999999</v>
      </c>
    </row>
    <row r="1985" spans="1:18" x14ac:dyDescent="0.4">
      <c r="A1985">
        <v>5</v>
      </c>
      <c r="B1985" t="s">
        <v>18</v>
      </c>
      <c r="C1985">
        <v>1</v>
      </c>
      <c r="D1985">
        <v>14.8</v>
      </c>
      <c r="E1985">
        <v>854.27700000000004</v>
      </c>
      <c r="F1985">
        <v>1347.0239999999999</v>
      </c>
      <c r="G1985">
        <v>20.524000000000001</v>
      </c>
      <c r="H1985">
        <f t="shared" si="649"/>
        <v>0.63419582724583978</v>
      </c>
      <c r="Q1985" t="s">
        <v>180</v>
      </c>
      <c r="R1985">
        <v>1.0402</v>
      </c>
    </row>
    <row r="1986" spans="1:18" x14ac:dyDescent="0.4">
      <c r="A1986">
        <v>6</v>
      </c>
      <c r="B1986" t="s">
        <v>19</v>
      </c>
      <c r="C1986">
        <v>5</v>
      </c>
      <c r="D1986">
        <v>14.77</v>
      </c>
      <c r="E1986">
        <v>2860.8319999999999</v>
      </c>
      <c r="F1986">
        <v>950.48500000000001</v>
      </c>
      <c r="G1986">
        <v>17855</v>
      </c>
      <c r="H1986">
        <f t="shared" si="649"/>
        <v>3.0098654897236674</v>
      </c>
      <c r="Q1986" t="s">
        <v>179</v>
      </c>
      <c r="R1986">
        <v>1.127</v>
      </c>
    </row>
    <row r="1987" spans="1:18" x14ac:dyDescent="0.4">
      <c r="A1987">
        <v>7</v>
      </c>
      <c r="B1987" t="s">
        <v>20</v>
      </c>
      <c r="C1987">
        <v>10</v>
      </c>
      <c r="D1987">
        <v>14.78</v>
      </c>
      <c r="E1987">
        <v>5530.6369999999997</v>
      </c>
      <c r="F1987">
        <v>675.61300000000006</v>
      </c>
      <c r="G1987">
        <v>31.346</v>
      </c>
      <c r="H1987">
        <f t="shared" si="649"/>
        <v>8.1861021028310574</v>
      </c>
      <c r="I1987" s="23" t="s">
        <v>221</v>
      </c>
      <c r="J1987" s="23" t="s">
        <v>222</v>
      </c>
      <c r="K1987" s="9" t="s">
        <v>194</v>
      </c>
      <c r="O1987" s="24" t="s">
        <v>223</v>
      </c>
      <c r="Q1987" t="s">
        <v>178</v>
      </c>
      <c r="R1987">
        <v>1.1153999999999999</v>
      </c>
    </row>
    <row r="1988" spans="1:18" x14ac:dyDescent="0.4">
      <c r="A1988">
        <v>8</v>
      </c>
      <c r="B1988" t="s">
        <v>21</v>
      </c>
      <c r="C1988">
        <v>20</v>
      </c>
      <c r="D1988">
        <v>14.8</v>
      </c>
      <c r="E1988">
        <v>12096.596</v>
      </c>
      <c r="F1988">
        <v>669.51800000000003</v>
      </c>
      <c r="G1988">
        <v>295.23599999999999</v>
      </c>
      <c r="H1988">
        <f t="shared" si="649"/>
        <v>18.06761879441628</v>
      </c>
      <c r="I1988">
        <f>AVERAGE(I1991:I1993)</f>
        <v>1.2079714581164629</v>
      </c>
      <c r="J1988">
        <v>11</v>
      </c>
      <c r="Q1988" t="s">
        <v>177</v>
      </c>
      <c r="R1988">
        <v>1.1711</v>
      </c>
    </row>
    <row r="1989" spans="1:18" x14ac:dyDescent="0.4">
      <c r="A1989">
        <v>9</v>
      </c>
      <c r="B1989" t="s">
        <v>22</v>
      </c>
      <c r="D1989">
        <v>14.83</v>
      </c>
      <c r="E1989">
        <v>67.355999999999995</v>
      </c>
      <c r="G1989">
        <v>456</v>
      </c>
      <c r="I1989" s="23" t="s">
        <v>224</v>
      </c>
      <c r="J1989" s="9" t="s">
        <v>225</v>
      </c>
      <c r="K1989" s="9" t="s">
        <v>226</v>
      </c>
      <c r="Q1989" t="s">
        <v>176</v>
      </c>
      <c r="R1989">
        <v>1.0931999999999999</v>
      </c>
    </row>
    <row r="1990" spans="1:18" x14ac:dyDescent="0.4">
      <c r="A1990">
        <v>10</v>
      </c>
      <c r="B1990" t="s">
        <v>22</v>
      </c>
      <c r="D1990">
        <v>14.97</v>
      </c>
      <c r="E1990">
        <v>56.265000000000001</v>
      </c>
      <c r="G1990">
        <v>345</v>
      </c>
      <c r="L1990" s="23" t="s">
        <v>227</v>
      </c>
      <c r="M1990" s="23" t="s">
        <v>228</v>
      </c>
      <c r="N1990" s="9" t="s">
        <v>231</v>
      </c>
      <c r="O1990" s="9"/>
      <c r="P1990" s="9"/>
      <c r="Q1990" t="s">
        <v>175</v>
      </c>
      <c r="R1990">
        <v>1.1499999999999999</v>
      </c>
    </row>
    <row r="1991" spans="1:18" x14ac:dyDescent="0.4">
      <c r="A1991">
        <v>11</v>
      </c>
      <c r="B1991" t="s">
        <v>24</v>
      </c>
      <c r="D1991">
        <v>14.81</v>
      </c>
      <c r="E1991">
        <v>871.87599999999998</v>
      </c>
      <c r="F1991">
        <v>454.851</v>
      </c>
      <c r="G1991">
        <v>68.051000000000002</v>
      </c>
      <c r="H1991">
        <f>E1991/F1991</f>
        <v>1.9168387010251708</v>
      </c>
      <c r="I1991">
        <f>((H1991-$J$1980)/$I$1980)</f>
        <v>2.3997015208747072</v>
      </c>
      <c r="J1991">
        <f>(I1991-IF(I1988&gt;0,I1988,0))</f>
        <v>1.1917300627582443</v>
      </c>
      <c r="K1991">
        <f>J1991*1.1</f>
        <v>1.3109030690340688</v>
      </c>
      <c r="L1991">
        <f>AVERAGE(K1991:K1993)</f>
        <v>0</v>
      </c>
      <c r="M1991">
        <f>STDEV(K1992:K1993)</f>
        <v>0.26648941472815879</v>
      </c>
      <c r="N1991" t="str">
        <f>_xlfn.CONCAT(ROUND(L1991,1)," ± ",ROUND(M1991,1))</f>
        <v>0 ± 0.3</v>
      </c>
      <c r="Q1991" t="s">
        <v>174</v>
      </c>
      <c r="R1991">
        <v>1.0482</v>
      </c>
    </row>
    <row r="1992" spans="1:18" x14ac:dyDescent="0.4">
      <c r="A1992">
        <v>12</v>
      </c>
      <c r="B1992" t="s">
        <v>25</v>
      </c>
      <c r="D1992">
        <v>14.83</v>
      </c>
      <c r="E1992">
        <v>58.473999999999997</v>
      </c>
      <c r="F1992">
        <v>327.91</v>
      </c>
      <c r="G1992">
        <v>368</v>
      </c>
      <c r="H1992">
        <f t="shared" ref="H1992:H1996" si="650">E1992/F1992</f>
        <v>0.17832332042328686</v>
      </c>
      <c r="I1992">
        <f t="shared" ref="I1992:I1996" si="651">((H1992-$J$1980)/$I$1980)</f>
        <v>0.44080054285669024</v>
      </c>
      <c r="J1992">
        <f>(I1992-IF(I1988&gt;0,I1988,0))</f>
        <v>-0.76717091525977266</v>
      </c>
      <c r="K1992">
        <f>J1992*1.1</f>
        <v>-0.84388800678575004</v>
      </c>
      <c r="Q1992" t="s">
        <v>173</v>
      </c>
      <c r="R1992">
        <v>1.1053999999999999</v>
      </c>
    </row>
    <row r="1993" spans="1:18" x14ac:dyDescent="0.4">
      <c r="A1993">
        <v>13</v>
      </c>
      <c r="B1993" t="s">
        <v>26</v>
      </c>
      <c r="D1993">
        <v>14.91</v>
      </c>
      <c r="E1993">
        <v>107.29600000000001</v>
      </c>
      <c r="F1993">
        <v>222.42599999999999</v>
      </c>
      <c r="G1993">
        <v>8.1660000000000004</v>
      </c>
      <c r="H1993">
        <f t="shared" si="650"/>
        <v>0.48238964869214934</v>
      </c>
      <c r="I1993">
        <f t="shared" si="651"/>
        <v>0.78341231061799099</v>
      </c>
      <c r="J1993">
        <f>(I1993-IF(I1988&gt;0,I1988,0))</f>
        <v>-0.4245591474984719</v>
      </c>
      <c r="K1993" s="30">
        <f>J1993*1.1</f>
        <v>-0.46701506224831912</v>
      </c>
      <c r="L1993" s="23" t="s">
        <v>227</v>
      </c>
      <c r="M1993" s="23" t="s">
        <v>228</v>
      </c>
      <c r="N1993" s="9" t="s">
        <v>229</v>
      </c>
      <c r="O1993" s="9" t="s">
        <v>230</v>
      </c>
      <c r="P1993" s="9" t="s">
        <v>231</v>
      </c>
      <c r="Q1993" t="s">
        <v>172</v>
      </c>
      <c r="R1993" s="10">
        <v>1.0463</v>
      </c>
    </row>
    <row r="1994" spans="1:18" x14ac:dyDescent="0.4">
      <c r="A1994">
        <v>14</v>
      </c>
      <c r="B1994" t="s">
        <v>27</v>
      </c>
      <c r="D1994">
        <v>14.84</v>
      </c>
      <c r="E1994">
        <v>2915.8420000000001</v>
      </c>
      <c r="F1994">
        <v>226.19200000000001</v>
      </c>
      <c r="G1994">
        <v>16.713000000000001</v>
      </c>
      <c r="H1994">
        <f t="shared" si="650"/>
        <v>12.891004102709203</v>
      </c>
      <c r="I1994">
        <f t="shared" si="651"/>
        <v>14.765024012786084</v>
      </c>
      <c r="J1994">
        <f>(I1994-IF(I1988&gt;0,I1988,0))</f>
        <v>13.557052554669621</v>
      </c>
      <c r="K1994">
        <f>J1994/R1980*1.1</f>
        <v>13.749546201490489</v>
      </c>
      <c r="L1994" s="30">
        <f>AVERAGE(K1994:K1996)</f>
        <v>10.561937430723388</v>
      </c>
      <c r="M1994" s="30">
        <f>STDEV(K1994:K1996)</f>
        <v>3.4103755878127835</v>
      </c>
      <c r="N1994" s="31">
        <f>L1994/J1988*100</f>
        <v>96.017613006576255</v>
      </c>
      <c r="O1994">
        <f>M1994/J1991*100</f>
        <v>286.1701398989224</v>
      </c>
      <c r="P1994" t="str">
        <f>_xlfn.CONCAT(ROUND(N1994,1)," ± ",ROUND(O1994,1))</f>
        <v>96 ± 286.2</v>
      </c>
      <c r="Q1994" t="s">
        <v>171</v>
      </c>
      <c r="R1994">
        <v>1.1154999999999999</v>
      </c>
    </row>
    <row r="1995" spans="1:18" x14ac:dyDescent="0.4">
      <c r="A1995">
        <v>15</v>
      </c>
      <c r="B1995" t="s">
        <v>28</v>
      </c>
      <c r="D1995">
        <v>14.88</v>
      </c>
      <c r="E1995">
        <v>2162.63</v>
      </c>
      <c r="F1995">
        <v>314.00900000000001</v>
      </c>
      <c r="G1995">
        <v>14188</v>
      </c>
      <c r="H1995">
        <f t="shared" si="650"/>
        <v>6.8871592852434169</v>
      </c>
      <c r="I1995">
        <f t="shared" si="651"/>
        <v>8.0000924993643086</v>
      </c>
      <c r="J1995">
        <f>(I1995-IF(I1988&gt;0,I1988,0))</f>
        <v>6.7921210412478459</v>
      </c>
      <c r="K1995">
        <f>J1995/R1981*1.1</f>
        <v>6.9656285151712023</v>
      </c>
      <c r="Q1995" t="s">
        <v>170</v>
      </c>
      <c r="R1995">
        <v>1.0873999999999999</v>
      </c>
    </row>
    <row r="1996" spans="1:18" x14ac:dyDescent="0.4">
      <c r="A1996">
        <v>16</v>
      </c>
      <c r="B1996" t="s">
        <v>29</v>
      </c>
      <c r="D1996">
        <v>14.88</v>
      </c>
      <c r="E1996">
        <v>2602.3069999999998</v>
      </c>
      <c r="F1996">
        <v>235.11500000000001</v>
      </c>
      <c r="G1996">
        <v>59.633000000000003</v>
      </c>
      <c r="H1996">
        <f t="shared" si="650"/>
        <v>11.06823044042277</v>
      </c>
      <c r="I1996">
        <f t="shared" si="651"/>
        <v>12.711183621381434</v>
      </c>
      <c r="J1996">
        <f>(I1996-IF(I1988&gt;0,I1988,0))</f>
        <v>11.503212163264971</v>
      </c>
      <c r="K1996" s="30">
        <f>J1996/R1982*1.1</f>
        <v>10.970637575508469</v>
      </c>
      <c r="Q1996" t="s">
        <v>169</v>
      </c>
      <c r="R1996">
        <v>1.0898000000000001</v>
      </c>
    </row>
    <row r="1997" spans="1:18" x14ac:dyDescent="0.4">
      <c r="A1997" s="19">
        <v>17</v>
      </c>
      <c r="B1997" s="19" t="s">
        <v>22</v>
      </c>
      <c r="L1997" s="23" t="s">
        <v>227</v>
      </c>
      <c r="M1997" s="23" t="s">
        <v>228</v>
      </c>
      <c r="N1997" s="9" t="s">
        <v>231</v>
      </c>
      <c r="Q1997" t="s">
        <v>168</v>
      </c>
      <c r="R1997">
        <v>1.0536000000000001</v>
      </c>
    </row>
    <row r="1998" spans="1:18" x14ac:dyDescent="0.4">
      <c r="A1998" s="19">
        <v>18</v>
      </c>
      <c r="B1998" s="19" t="s">
        <v>182</v>
      </c>
      <c r="D1998">
        <v>14.92</v>
      </c>
      <c r="E1998">
        <v>116.30500000000001</v>
      </c>
      <c r="F1998">
        <v>242.81800000000001</v>
      </c>
      <c r="G1998">
        <v>2.6070000000000002</v>
      </c>
      <c r="H1998">
        <f>E1998/F1998</f>
        <v>0.47898014150516027</v>
      </c>
      <c r="I1998">
        <f>((H1998-$J$1980)/$I$1980)</f>
        <v>0.77957059196673573</v>
      </c>
      <c r="J1998">
        <f>(I1998-IF(I1988&gt;0,I1988,0))</f>
        <v>-0.42840086614972717</v>
      </c>
      <c r="K1998">
        <f t="shared" ref="K1998:K2003" si="652">J1998/R1983*1.1</f>
        <v>-0.45898602587386766</v>
      </c>
      <c r="L1998">
        <f>AVERAGE(K1998:K2000)</f>
        <v>-0.75774943583341392</v>
      </c>
      <c r="M1998">
        <f>STDEV(K1999:K2000)</f>
        <v>6.7141669702291476E-2</v>
      </c>
      <c r="N1998" t="str">
        <f>_xlfn.CONCAT(ROUND(L1998,1)," ± ",ROUND(M1998,1))</f>
        <v>-0.8 ± 0.1</v>
      </c>
      <c r="Q1998" t="s">
        <v>167</v>
      </c>
      <c r="R1998" s="10">
        <v>1.1217999999999999</v>
      </c>
    </row>
    <row r="1999" spans="1:18" x14ac:dyDescent="0.4">
      <c r="A1999" s="19">
        <v>19</v>
      </c>
      <c r="B1999" s="19" t="s">
        <v>181</v>
      </c>
      <c r="D1999">
        <v>14.88</v>
      </c>
      <c r="E1999">
        <v>31.992999999999999</v>
      </c>
      <c r="F1999">
        <v>508.77</v>
      </c>
      <c r="G1999">
        <v>262</v>
      </c>
      <c r="H1999">
        <f t="shared" ref="H1999:H2003" si="653">E1999/F1999</f>
        <v>6.2883031625292365E-2</v>
      </c>
      <c r="I1999">
        <f t="shared" ref="I1999:I2003" si="654">((H1999-$J$1980)/$I$1980)</f>
        <v>0.31072628688388187</v>
      </c>
      <c r="J1999">
        <f>(I1999-IF(I1988&gt;0,I1988,0))</f>
        <v>-0.89724517123258107</v>
      </c>
      <c r="K1999">
        <f t="shared" si="652"/>
        <v>-0.85965481086650941</v>
      </c>
      <c r="Q1999" t="s">
        <v>166</v>
      </c>
      <c r="R1999">
        <v>1.198</v>
      </c>
    </row>
    <row r="2000" spans="1:18" x14ac:dyDescent="0.4">
      <c r="A2000" s="19">
        <v>20</v>
      </c>
      <c r="B2000" s="19" t="s">
        <v>180</v>
      </c>
      <c r="D2000">
        <v>14.92</v>
      </c>
      <c r="E2000">
        <v>10.984</v>
      </c>
      <c r="F2000">
        <v>189.27600000000001</v>
      </c>
      <c r="G2000">
        <v>94</v>
      </c>
      <c r="H2000">
        <f t="shared" si="653"/>
        <v>5.8031657473742046E-2</v>
      </c>
      <c r="I2000">
        <f t="shared" si="654"/>
        <v>0.30525992076699821</v>
      </c>
      <c r="J2000">
        <f>(I2000-IF(I1988&gt;0,I1988,0))</f>
        <v>-0.90271153734946474</v>
      </c>
      <c r="K2000">
        <f t="shared" si="652"/>
        <v>-0.95460747075986474</v>
      </c>
      <c r="L2000" s="23" t="s">
        <v>227</v>
      </c>
      <c r="M2000" s="23" t="s">
        <v>228</v>
      </c>
      <c r="N2000" s="9" t="s">
        <v>231</v>
      </c>
      <c r="Q2000" t="s">
        <v>165</v>
      </c>
      <c r="R2000">
        <v>1.1537999999999999</v>
      </c>
    </row>
    <row r="2001" spans="1:18" x14ac:dyDescent="0.4">
      <c r="A2001" s="19">
        <v>21</v>
      </c>
      <c r="B2001" s="19" t="s">
        <v>179</v>
      </c>
      <c r="D2001">
        <v>14.89</v>
      </c>
      <c r="E2001">
        <v>72.783000000000001</v>
      </c>
      <c r="F2001">
        <v>318.21100000000001</v>
      </c>
      <c r="G2001">
        <v>2.8069999999999999</v>
      </c>
      <c r="H2001">
        <f t="shared" si="653"/>
        <v>0.22872559402409093</v>
      </c>
      <c r="I2001">
        <f t="shared" si="654"/>
        <v>0.49759213880838371</v>
      </c>
      <c r="J2001">
        <f>(I2001-IF(I1988&gt;0,I1988,0))</f>
        <v>-0.71037931930807918</v>
      </c>
      <c r="K2001">
        <f t="shared" si="652"/>
        <v>-0.69336047137434531</v>
      </c>
      <c r="L2001">
        <f>AVERAGE(K2001:K2003)</f>
        <v>-0.44210937798721478</v>
      </c>
      <c r="M2001">
        <f>STDEV(K2001:K2003)</f>
        <v>0.61742585809984118</v>
      </c>
      <c r="N2001" t="str">
        <f>_xlfn.CONCAT(ROUND(L2001,1)," ± ",ROUND(M2001,1))</f>
        <v>-0.4 ± 0.6</v>
      </c>
      <c r="Q2001" t="s">
        <v>164</v>
      </c>
      <c r="R2001">
        <v>1.1183000000000001</v>
      </c>
    </row>
    <row r="2002" spans="1:18" x14ac:dyDescent="0.4">
      <c r="A2002" s="19">
        <v>22</v>
      </c>
      <c r="B2002" s="19" t="s">
        <v>178</v>
      </c>
      <c r="D2002">
        <v>14.88</v>
      </c>
      <c r="E2002">
        <v>33.11</v>
      </c>
      <c r="F2002">
        <v>608.78599999999994</v>
      </c>
      <c r="G2002">
        <v>240</v>
      </c>
      <c r="H2002">
        <f t="shared" si="653"/>
        <v>5.4386927426057767E-2</v>
      </c>
      <c r="I2002">
        <f t="shared" si="654"/>
        <v>0.30115316086444932</v>
      </c>
      <c r="J2002">
        <f>(I2002-IF(I1988&gt;0,I1988,0))</f>
        <v>-0.90681829725201357</v>
      </c>
      <c r="K2002">
        <f t="shared" si="652"/>
        <v>-0.89429812352269589</v>
      </c>
      <c r="Q2002" t="s">
        <v>163</v>
      </c>
      <c r="R2002">
        <v>1.1448</v>
      </c>
    </row>
    <row r="2003" spans="1:18" x14ac:dyDescent="0.4">
      <c r="A2003" s="19">
        <v>23</v>
      </c>
      <c r="B2003" s="19" t="s">
        <v>177</v>
      </c>
      <c r="D2003">
        <v>14.92</v>
      </c>
      <c r="E2003">
        <v>254.143</v>
      </c>
      <c r="F2003">
        <v>229.76400000000001</v>
      </c>
      <c r="G2003">
        <v>30.803999999999998</v>
      </c>
      <c r="H2003">
        <f t="shared" si="653"/>
        <v>1.1061045246426768</v>
      </c>
      <c r="I2003">
        <f t="shared" si="654"/>
        <v>1.4861933697541385</v>
      </c>
      <c r="J2003">
        <f>(I2003-IF(I1988&gt;0,I1988,0))</f>
        <v>0.27822191163767562</v>
      </c>
      <c r="K2003">
        <f t="shared" si="652"/>
        <v>0.2613304609353968</v>
      </c>
      <c r="L2003" s="23"/>
      <c r="M2003" s="23"/>
      <c r="N2003" s="9"/>
      <c r="Q2003" t="s">
        <v>162</v>
      </c>
      <c r="R2003">
        <v>1.0492999999999999</v>
      </c>
    </row>
    <row r="2004" spans="1:18" x14ac:dyDescent="0.4">
      <c r="A2004" s="19">
        <v>24</v>
      </c>
      <c r="B2004" s="19" t="s">
        <v>22</v>
      </c>
      <c r="L2004" s="23" t="s">
        <v>227</v>
      </c>
      <c r="M2004" s="23" t="s">
        <v>228</v>
      </c>
      <c r="N2004" s="9" t="s">
        <v>231</v>
      </c>
      <c r="Q2004" t="s">
        <v>161</v>
      </c>
      <c r="R2004">
        <v>1.0704</v>
      </c>
    </row>
    <row r="2005" spans="1:18" x14ac:dyDescent="0.4">
      <c r="A2005" s="19">
        <v>25</v>
      </c>
      <c r="B2005" s="19" t="s">
        <v>176</v>
      </c>
      <c r="D2005">
        <v>14.92</v>
      </c>
      <c r="E2005">
        <v>97.292000000000002</v>
      </c>
      <c r="F2005">
        <v>288.06700000000001</v>
      </c>
      <c r="G2005">
        <v>725</v>
      </c>
      <c r="H2005">
        <f>E2005/F2005</f>
        <v>0.3377408727830678</v>
      </c>
      <c r="I2005">
        <f>((H2005-$J$1980)/$I$1980)</f>
        <v>0.62042690838398229</v>
      </c>
      <c r="J2005">
        <f>(I2005-IF(I1988&gt;0,I1988,0))</f>
        <v>-0.5875445497324806</v>
      </c>
      <c r="K2005">
        <f t="shared" ref="K2005:K2010" si="655">J2005/R1989*1.1</f>
        <v>-0.5911992359181566</v>
      </c>
      <c r="L2005">
        <f>AVERAGE(K2005:K2007)</f>
        <v>-0.64000321581587571</v>
      </c>
      <c r="M2005">
        <f>STDEV(K2006:K2007)</f>
        <v>0.40363736234690867</v>
      </c>
      <c r="N2005" t="str">
        <f>_xlfn.CONCAT(ROUND(L2005,1)," ± ",ROUND(M2005,1))</f>
        <v>-0.6 ± 0.4</v>
      </c>
      <c r="Q2005" t="s">
        <v>160</v>
      </c>
      <c r="R2005">
        <v>1.1589</v>
      </c>
    </row>
    <row r="2006" spans="1:18" x14ac:dyDescent="0.4">
      <c r="A2006" s="19">
        <v>26</v>
      </c>
      <c r="B2006" s="19" t="s">
        <v>175</v>
      </c>
      <c r="D2006">
        <v>14.92</v>
      </c>
      <c r="E2006">
        <v>111.563</v>
      </c>
      <c r="F2006">
        <v>219.81</v>
      </c>
      <c r="G2006">
        <v>45.963000000000001</v>
      </c>
      <c r="H2006">
        <f t="shared" ref="H2006:H2010" si="656">E2006/F2006</f>
        <v>0.50754287794003916</v>
      </c>
      <c r="I2006">
        <f t="shared" ref="I2006:I2010" si="657">((H2006-$J$1980)/$I$1980)</f>
        <v>0.81175412796616098</v>
      </c>
      <c r="J2006">
        <f>(I2006-IF(I1988&gt;0,I1988,0))</f>
        <v>-0.39621733015030192</v>
      </c>
      <c r="K2006">
        <f t="shared" si="655"/>
        <v>-0.37899048970898452</v>
      </c>
      <c r="Q2006" t="s">
        <v>159</v>
      </c>
      <c r="R2006">
        <v>1.0206</v>
      </c>
    </row>
    <row r="2007" spans="1:18" x14ac:dyDescent="0.4">
      <c r="A2007" s="19">
        <v>27</v>
      </c>
      <c r="B2007" s="19" t="s">
        <v>174</v>
      </c>
      <c r="D2007">
        <v>14.94</v>
      </c>
      <c r="E2007">
        <v>18.053999999999998</v>
      </c>
      <c r="F2007">
        <v>322.86</v>
      </c>
      <c r="G2007">
        <v>156</v>
      </c>
      <c r="H2007">
        <f t="shared" si="656"/>
        <v>5.5918974168370182E-2</v>
      </c>
      <c r="I2007">
        <f t="shared" si="657"/>
        <v>0.30287941988715983</v>
      </c>
      <c r="J2007">
        <f>(I2007-IF(I1988&gt;0,I1988,0))</f>
        <v>-0.90509203822930306</v>
      </c>
      <c r="K2007">
        <f t="shared" si="655"/>
        <v>-0.94981992182048602</v>
      </c>
      <c r="L2007" s="23" t="s">
        <v>227</v>
      </c>
      <c r="M2007" s="23" t="s">
        <v>228</v>
      </c>
      <c r="N2007" s="9" t="s">
        <v>231</v>
      </c>
      <c r="Q2007" t="s">
        <v>158</v>
      </c>
      <c r="R2007">
        <v>1.1289</v>
      </c>
    </row>
    <row r="2008" spans="1:18" x14ac:dyDescent="0.4">
      <c r="A2008" s="19">
        <v>28</v>
      </c>
      <c r="B2008" s="19" t="s">
        <v>173</v>
      </c>
      <c r="D2008">
        <v>14.92</v>
      </c>
      <c r="E2008">
        <v>40.075000000000003</v>
      </c>
      <c r="F2008">
        <v>302.863</v>
      </c>
      <c r="G2008">
        <v>5.8289999999999997</v>
      </c>
      <c r="H2008">
        <f t="shared" si="656"/>
        <v>0.13232055417796165</v>
      </c>
      <c r="I2008">
        <f t="shared" si="657"/>
        <v>0.38896616463088268</v>
      </c>
      <c r="J2008">
        <f>(I2008-IF(I1988&gt;0,I1988,0))</f>
        <v>-0.81900529348558027</v>
      </c>
      <c r="K2008">
        <f t="shared" si="655"/>
        <v>-0.81500436297642342</v>
      </c>
      <c r="L2008">
        <f>AVERAGE(K2008:K2010)</f>
        <v>-0.68799738214582284</v>
      </c>
      <c r="M2008">
        <f>STDEV(K2008:K2010)</f>
        <v>0.19042033142459025</v>
      </c>
      <c r="N2008" t="str">
        <f>_xlfn.CONCAT(ROUND(L2008,1)," ± ",ROUND(M2008,1))</f>
        <v>-0.7 ± 0.2</v>
      </c>
      <c r="Q2008" t="s">
        <v>157</v>
      </c>
      <c r="R2008">
        <v>1.1950000000000001</v>
      </c>
    </row>
    <row r="2009" spans="1:18" x14ac:dyDescent="0.4">
      <c r="A2009" s="19">
        <v>29</v>
      </c>
      <c r="B2009" s="19" t="s">
        <v>172</v>
      </c>
      <c r="D2009">
        <v>14.84</v>
      </c>
      <c r="E2009">
        <v>87.521000000000001</v>
      </c>
      <c r="F2009">
        <v>188.93899999999999</v>
      </c>
      <c r="G2009">
        <v>2.63</v>
      </c>
      <c r="H2009">
        <f t="shared" si="656"/>
        <v>0.4632235800972801</v>
      </c>
      <c r="I2009">
        <f t="shared" si="657"/>
        <v>0.76181662562482666</v>
      </c>
      <c r="J2009">
        <f>(I2009-IF(I1988&gt;0,I1988,0))</f>
        <v>-0.44615483249163623</v>
      </c>
      <c r="K2009">
        <f t="shared" si="655"/>
        <v>-0.46905315467915498</v>
      </c>
      <c r="Q2009" t="s">
        <v>156</v>
      </c>
      <c r="R2009">
        <v>1.1716</v>
      </c>
    </row>
    <row r="2010" spans="1:18" x14ac:dyDescent="0.4">
      <c r="A2010" s="19">
        <v>30</v>
      </c>
      <c r="B2010" s="19" t="s">
        <v>171</v>
      </c>
      <c r="D2010">
        <v>14.8</v>
      </c>
      <c r="E2010">
        <v>60.707999999999998</v>
      </c>
      <c r="F2010">
        <v>386.08</v>
      </c>
      <c r="G2010">
        <v>496</v>
      </c>
      <c r="H2010">
        <f t="shared" si="656"/>
        <v>0.1572420223787816</v>
      </c>
      <c r="I2010">
        <f t="shared" si="657"/>
        <v>0.4170468413835553</v>
      </c>
      <c r="J2010">
        <f>(I2010-IF(I1988&gt;0,I1988,0))</f>
        <v>-0.79092461673290759</v>
      </c>
      <c r="K2010">
        <f t="shared" si="655"/>
        <v>-0.77993462878189013</v>
      </c>
      <c r="L2010" s="23"/>
      <c r="M2010" s="23"/>
      <c r="N2010" s="9"/>
    </row>
    <row r="2011" spans="1:18" x14ac:dyDescent="0.4">
      <c r="A2011" s="19">
        <v>31</v>
      </c>
      <c r="B2011" s="19" t="s">
        <v>22</v>
      </c>
      <c r="L2011" s="23" t="s">
        <v>227</v>
      </c>
      <c r="M2011" s="23" t="s">
        <v>228</v>
      </c>
      <c r="N2011" s="9" t="s">
        <v>231</v>
      </c>
    </row>
    <row r="2012" spans="1:18" x14ac:dyDescent="0.4">
      <c r="A2012" s="19">
        <v>32</v>
      </c>
      <c r="B2012" s="19" t="s">
        <v>170</v>
      </c>
      <c r="D2012">
        <v>14.81</v>
      </c>
      <c r="E2012">
        <v>427.02600000000001</v>
      </c>
      <c r="F2012">
        <v>273.06799999999998</v>
      </c>
      <c r="G2012">
        <v>5.6349999999999998</v>
      </c>
      <c r="H2012">
        <f>E2012/F2012</f>
        <v>1.5638082821861223</v>
      </c>
      <c r="I2012">
        <f>((H2012-$J$1980)/$I$1980)</f>
        <v>2.0019186536938012</v>
      </c>
      <c r="J2012">
        <f>(I2012-IF(I1988&gt;0,I1988,0))</f>
        <v>0.79394719557733828</v>
      </c>
      <c r="K2012">
        <f>J2012/R1995*1.1</f>
        <v>0.8031468779980433</v>
      </c>
      <c r="L2012">
        <f>AVERAGE(K2012:K2014)</f>
        <v>-0.3156097817673798</v>
      </c>
      <c r="M2012">
        <f>STDEV(K2013:K2014)</f>
        <v>3.1835335497777832E-2</v>
      </c>
      <c r="N2012" t="str">
        <f>_xlfn.CONCAT(ROUND(L2012,1)," ± ",ROUND(M2012,1))</f>
        <v>-0.3 ± 0</v>
      </c>
    </row>
    <row r="2013" spans="1:18" x14ac:dyDescent="0.4">
      <c r="A2013" s="19">
        <v>33</v>
      </c>
      <c r="B2013" s="19" t="s">
        <v>169</v>
      </c>
      <c r="D2013">
        <v>14.81</v>
      </c>
      <c r="E2013">
        <v>12.343999999999999</v>
      </c>
      <c r="F2013">
        <v>112.59699999999999</v>
      </c>
      <c r="G2013">
        <v>8.8930000000000007</v>
      </c>
      <c r="H2013">
        <f t="shared" ref="H2013:H2017" si="658">E2013/F2013</f>
        <v>0.10962991909198291</v>
      </c>
      <c r="I2013">
        <f t="shared" ref="I2013:I2017" si="659">((H2013-$J$1980)/$I$1980)</f>
        <v>0.36339911601128105</v>
      </c>
      <c r="J2013">
        <f>(I2013-IF(I1988&gt;0,I1988,0))</f>
        <v>-0.84457234210518184</v>
      </c>
      <c r="K2013">
        <f>J2013/R1996*1.1</f>
        <v>-0.85247713003826386</v>
      </c>
    </row>
    <row r="2014" spans="1:18" x14ac:dyDescent="0.4">
      <c r="A2014" s="19">
        <v>34</v>
      </c>
      <c r="B2014" s="19" t="s">
        <v>168</v>
      </c>
      <c r="D2014">
        <v>14.83</v>
      </c>
      <c r="E2014">
        <v>55.430999999999997</v>
      </c>
      <c r="F2014">
        <v>575.86699999999996</v>
      </c>
      <c r="G2014">
        <v>438</v>
      </c>
      <c r="H2014">
        <f t="shared" si="658"/>
        <v>9.6256600916531071E-2</v>
      </c>
      <c r="I2014">
        <f t="shared" si="659"/>
        <v>0.34833050842486485</v>
      </c>
      <c r="J2014">
        <f>(I2014-IF(I1988&gt;0,I1988,0))</f>
        <v>-0.85964094969159799</v>
      </c>
      <c r="K2014">
        <f>J2014/R1997*1.1</f>
        <v>-0.8974990932619189</v>
      </c>
      <c r="L2014" s="23" t="s">
        <v>227</v>
      </c>
      <c r="M2014" s="23" t="s">
        <v>228</v>
      </c>
      <c r="N2014" s="9" t="s">
        <v>231</v>
      </c>
    </row>
    <row r="2015" spans="1:18" x14ac:dyDescent="0.4">
      <c r="A2015" s="19">
        <v>35</v>
      </c>
      <c r="B2015" s="19" t="s">
        <v>167</v>
      </c>
      <c r="D2015">
        <v>14.88</v>
      </c>
      <c r="E2015">
        <v>35.018999999999998</v>
      </c>
      <c r="F2015">
        <v>406.81700000000001</v>
      </c>
      <c r="G2015">
        <v>3.1749999999999998</v>
      </c>
      <c r="H2015">
        <f t="shared" si="658"/>
        <v>8.6080473529867238E-2</v>
      </c>
      <c r="I2015">
        <f t="shared" si="659"/>
        <v>0.33686438847413402</v>
      </c>
      <c r="J2015">
        <f>(I2015-IF(I1988&gt;0,I1988,0))</f>
        <v>-0.87110706964232887</v>
      </c>
      <c r="K2015">
        <f t="shared" ref="K2015:K2017" si="660">J2015/R1998*1.1</f>
        <v>-0.85417879890048309</v>
      </c>
      <c r="L2015">
        <f>AVERAGE(K2015:K2017)</f>
        <v>-0.43372114428592545</v>
      </c>
      <c r="M2015">
        <f>STDEV(K2015:K2017)</f>
        <v>0.43284871291084182</v>
      </c>
      <c r="N2015" t="str">
        <f>_xlfn.CONCAT(ROUND(L2015,1)," ± ",ROUND(M2015,1))</f>
        <v>-0.4 ± 0.4</v>
      </c>
    </row>
    <row r="2016" spans="1:18" x14ac:dyDescent="0.4">
      <c r="A2016" s="19">
        <v>36</v>
      </c>
      <c r="B2016" s="19" t="s">
        <v>166</v>
      </c>
      <c r="D2016">
        <v>14.88</v>
      </c>
      <c r="E2016">
        <v>231.33799999999999</v>
      </c>
      <c r="F2016">
        <v>266.09899999999999</v>
      </c>
      <c r="G2016">
        <v>6.4640000000000004</v>
      </c>
      <c r="H2016">
        <f t="shared" si="658"/>
        <v>0.869368167486537</v>
      </c>
      <c r="I2016">
        <f t="shared" si="659"/>
        <v>1.2194467612743018</v>
      </c>
      <c r="J2016">
        <f>(I2016-IF(I1988&gt;0,I1988,0))</f>
        <v>1.1475303157838956E-2</v>
      </c>
      <c r="K2016">
        <f t="shared" si="660"/>
        <v>1.0536588876145954E-2</v>
      </c>
    </row>
    <row r="2017" spans="1:18" x14ac:dyDescent="0.4">
      <c r="A2017" s="19">
        <v>37</v>
      </c>
      <c r="B2017" s="19" t="s">
        <v>165</v>
      </c>
      <c r="D2017">
        <v>14.89</v>
      </c>
      <c r="E2017">
        <v>36.610999999999997</v>
      </c>
      <c r="F2017">
        <v>84.498000000000005</v>
      </c>
      <c r="G2017">
        <v>2.7160000000000002</v>
      </c>
      <c r="H2017">
        <f t="shared" si="658"/>
        <v>0.43327652725508292</v>
      </c>
      <c r="I2017">
        <f t="shared" si="659"/>
        <v>0.72807328820262462</v>
      </c>
      <c r="J2017">
        <f>(I2017-IF(I1988&gt;0,I1988,0))</f>
        <v>-0.47989816991383827</v>
      </c>
      <c r="K2017">
        <f t="shared" si="660"/>
        <v>-0.45752122283343921</v>
      </c>
      <c r="L2017" s="23"/>
      <c r="M2017" s="23"/>
      <c r="N2017" s="9"/>
    </row>
    <row r="2018" spans="1:18" x14ac:dyDescent="0.4">
      <c r="A2018" s="19">
        <v>38</v>
      </c>
      <c r="B2018" s="19" t="s">
        <v>22</v>
      </c>
      <c r="L2018" s="23" t="s">
        <v>227</v>
      </c>
      <c r="M2018" s="23" t="s">
        <v>228</v>
      </c>
      <c r="N2018" s="9" t="s">
        <v>231</v>
      </c>
    </row>
    <row r="2019" spans="1:18" x14ac:dyDescent="0.4">
      <c r="A2019" s="19">
        <v>39</v>
      </c>
      <c r="B2019" s="19" t="s">
        <v>164</v>
      </c>
      <c r="D2019">
        <v>14.91</v>
      </c>
      <c r="E2019">
        <v>95.766000000000005</v>
      </c>
      <c r="F2019">
        <v>164.97300000000001</v>
      </c>
      <c r="G2019">
        <v>655</v>
      </c>
      <c r="H2019">
        <f>E2019/F2019</f>
        <v>0.58049499008928729</v>
      </c>
      <c r="I2019">
        <f>((H2019-$J$1980)/$I$1980)</f>
        <v>0.89395412770856619</v>
      </c>
      <c r="J2019">
        <f>(I2019-IF(I1988&gt;0,I1988,0))</f>
        <v>-0.3140173304078967</v>
      </c>
      <c r="K2019">
        <f>J2019/R2001*1.1</f>
        <v>-0.30887871183822441</v>
      </c>
      <c r="L2019">
        <f>AVERAGE(K2019:K2021)</f>
        <v>-0.48836257237348807</v>
      </c>
      <c r="M2019">
        <f>STDEV(K2020:K2021)</f>
        <v>0.46649900856801579</v>
      </c>
      <c r="N2019" t="str">
        <f>_xlfn.CONCAT(ROUND(L2019,1)," ± ",ROUND(M2019,1))</f>
        <v>-0.5 ± 0.5</v>
      </c>
    </row>
    <row r="2020" spans="1:18" x14ac:dyDescent="0.4">
      <c r="A2020" s="19">
        <v>40</v>
      </c>
      <c r="B2020" s="19" t="s">
        <v>163</v>
      </c>
      <c r="D2020">
        <v>14.99</v>
      </c>
      <c r="E2020">
        <v>236.64</v>
      </c>
      <c r="F2020">
        <v>375.67899999999997</v>
      </c>
      <c r="G2020">
        <v>4.9429999999999996</v>
      </c>
      <c r="H2020">
        <f t="shared" ref="H2020:H2024" si="661">E2020/F2020</f>
        <v>0.62989946204073155</v>
      </c>
      <c r="I2020">
        <f t="shared" ref="I2020:I2028" si="662">((H2020-$J$1980)/$I$1980)</f>
        <v>0.94962143413794187</v>
      </c>
      <c r="J2020">
        <f>(I2020-IF(I1988&gt;0,I1988,0))</f>
        <v>-0.25835002397852103</v>
      </c>
      <c r="K2020">
        <f t="shared" ref="K2020:K2024" si="663">J2020/R2002*1.1</f>
        <v>-0.24823989026587451</v>
      </c>
    </row>
    <row r="2021" spans="1:18" x14ac:dyDescent="0.4">
      <c r="A2021" s="19">
        <v>41</v>
      </c>
      <c r="B2021" s="19" t="s">
        <v>162</v>
      </c>
      <c r="D2021">
        <v>14.91</v>
      </c>
      <c r="E2021">
        <v>47.31</v>
      </c>
      <c r="F2021">
        <v>522.72500000000002</v>
      </c>
      <c r="G2021">
        <v>339</v>
      </c>
      <c r="H2021">
        <f t="shared" si="661"/>
        <v>9.0506480462958533E-2</v>
      </c>
      <c r="I2021">
        <f t="shared" si="662"/>
        <v>0.34185146503767028</v>
      </c>
      <c r="J2021">
        <f>(I2021-IF(I1988&gt;0,I1988,0))</f>
        <v>-0.86611999307879262</v>
      </c>
      <c r="K2021">
        <f t="shared" si="663"/>
        <v>-0.90796911501636524</v>
      </c>
      <c r="L2021" s="23" t="s">
        <v>227</v>
      </c>
      <c r="M2021" s="23" t="s">
        <v>228</v>
      </c>
      <c r="N2021" s="9" t="s">
        <v>231</v>
      </c>
    </row>
    <row r="2022" spans="1:18" x14ac:dyDescent="0.4">
      <c r="A2022" s="19">
        <v>42</v>
      </c>
      <c r="B2022" s="19" t="s">
        <v>161</v>
      </c>
      <c r="D2022">
        <v>14.96</v>
      </c>
      <c r="E2022">
        <v>89.873000000000005</v>
      </c>
      <c r="F2022">
        <v>299.25700000000001</v>
      </c>
      <c r="G2022">
        <v>3.77</v>
      </c>
      <c r="H2022">
        <f t="shared" si="661"/>
        <v>0.30032046034010901</v>
      </c>
      <c r="I2022">
        <f t="shared" si="662"/>
        <v>0.57826283934539169</v>
      </c>
      <c r="J2022">
        <f>(I2022-IF(I1988&gt;0,I1988,0))</f>
        <v>-0.6297086187710712</v>
      </c>
      <c r="K2022">
        <f t="shared" si="663"/>
        <v>-0.64712208580734154</v>
      </c>
      <c r="L2022">
        <f>AVERAGE(K2022:K2024)</f>
        <v>-0.75644734970572569</v>
      </c>
      <c r="M2022">
        <f>STDEV(K2022:K2024)</f>
        <v>9.9782665816827529E-2</v>
      </c>
      <c r="N2022" t="str">
        <f>_xlfn.CONCAT(ROUND(L2022,1)," ± ",ROUND(M2022,1))</f>
        <v>-0.8 ± 0.1</v>
      </c>
    </row>
    <row r="2023" spans="1:18" x14ac:dyDescent="0.4">
      <c r="A2023" s="19">
        <v>43</v>
      </c>
      <c r="B2023" s="19" t="s">
        <v>160</v>
      </c>
      <c r="D2023">
        <v>14.94</v>
      </c>
      <c r="E2023">
        <v>58.597999999999999</v>
      </c>
      <c r="F2023">
        <v>449.92200000000003</v>
      </c>
      <c r="G2023">
        <v>374</v>
      </c>
      <c r="H2023">
        <f t="shared" si="661"/>
        <v>0.13024035277225829</v>
      </c>
      <c r="I2023">
        <f t="shared" si="662"/>
        <v>0.38662226326908056</v>
      </c>
      <c r="J2023">
        <f>(I2023-IF(I1988&gt;0,I1988,0))</f>
        <v>-0.82134919484738234</v>
      </c>
      <c r="K2023">
        <f t="shared" si="663"/>
        <v>-0.77960489630867258</v>
      </c>
    </row>
    <row r="2024" spans="1:18" x14ac:dyDescent="0.4">
      <c r="A2024" s="19">
        <v>44</v>
      </c>
      <c r="B2024" s="19" t="s">
        <v>159</v>
      </c>
      <c r="D2024">
        <v>14.96</v>
      </c>
      <c r="E2024">
        <v>59.042000000000002</v>
      </c>
      <c r="F2024">
        <v>357.08199999999999</v>
      </c>
      <c r="G2024">
        <v>33.264000000000003</v>
      </c>
      <c r="H2024">
        <f t="shared" si="661"/>
        <v>0.16534577492004637</v>
      </c>
      <c r="I2024">
        <f t="shared" si="662"/>
        <v>0.42617787867883866</v>
      </c>
      <c r="J2024">
        <f>(I2024-IF(I1988&gt;0,I1988,0))</f>
        <v>-0.78179357943762429</v>
      </c>
      <c r="K2024">
        <f t="shared" si="663"/>
        <v>-0.84261506700116284</v>
      </c>
      <c r="L2024" s="23"/>
      <c r="M2024" s="23"/>
      <c r="N2024" s="9"/>
    </row>
    <row r="2025" spans="1:18" x14ac:dyDescent="0.4">
      <c r="A2025" s="19">
        <v>45</v>
      </c>
      <c r="B2025" s="19" t="s">
        <v>22</v>
      </c>
      <c r="L2025" s="23" t="s">
        <v>227</v>
      </c>
      <c r="M2025" s="23" t="s">
        <v>228</v>
      </c>
      <c r="N2025" s="9" t="s">
        <v>231</v>
      </c>
    </row>
    <row r="2026" spans="1:18" x14ac:dyDescent="0.4">
      <c r="A2026" s="19">
        <v>46</v>
      </c>
      <c r="B2026" s="19" t="s">
        <v>158</v>
      </c>
      <c r="D2026">
        <v>14.96</v>
      </c>
      <c r="E2026">
        <v>59.195999999999998</v>
      </c>
      <c r="F2026">
        <v>481.18599999999998</v>
      </c>
      <c r="G2026">
        <v>2.887</v>
      </c>
      <c r="H2026">
        <f t="shared" ref="H2026:H2028" si="664">E2026/F2026</f>
        <v>0.12302103552472433</v>
      </c>
      <c r="I2026">
        <f t="shared" si="662"/>
        <v>0.37848777807866441</v>
      </c>
      <c r="J2026">
        <f>(I2026-IF(I1988&gt;0,I1988,0))</f>
        <v>-0.82948368003779849</v>
      </c>
      <c r="K2026">
        <f>J2026/R2007*1.1</f>
        <v>-0.80824878026537195</v>
      </c>
      <c r="L2026">
        <f>AVERAGE(K2026:K2028)</f>
        <v>-0.52161272358560662</v>
      </c>
      <c r="M2026">
        <f>STDEV(K2027:K2028)</f>
        <v>0.4901829959550465</v>
      </c>
      <c r="N2026" t="str">
        <f>_xlfn.CONCAT(ROUND(L2026,1)," ± ",ROUND(M2026,1))</f>
        <v>-0.5 ± 0.5</v>
      </c>
    </row>
    <row r="2027" spans="1:18" x14ac:dyDescent="0.4">
      <c r="A2027" s="19">
        <v>47</v>
      </c>
      <c r="B2027" s="19" t="s">
        <v>157</v>
      </c>
      <c r="D2027">
        <v>14.96</v>
      </c>
      <c r="E2027">
        <v>174.79599999999999</v>
      </c>
      <c r="F2027">
        <v>210.94399999999999</v>
      </c>
      <c r="G2027">
        <v>10.782</v>
      </c>
      <c r="H2027">
        <f t="shared" si="664"/>
        <v>0.82863698422330101</v>
      </c>
      <c r="I2027">
        <f t="shared" si="662"/>
        <v>1.1735522264197635</v>
      </c>
      <c r="J2027">
        <f>(I2027-IF(I1988&gt;0,I1988,0))</f>
        <v>-3.4419231696699359E-2</v>
      </c>
      <c r="K2027">
        <f t="shared" ref="K2027:K2028" si="665">J2027/R2008*1.1</f>
        <v>-3.1682974783572633E-2</v>
      </c>
    </row>
    <row r="2028" spans="1:18" x14ac:dyDescent="0.4">
      <c r="A2028" s="19">
        <v>48</v>
      </c>
      <c r="B2028" s="19" t="s">
        <v>156</v>
      </c>
      <c r="D2028">
        <v>15.07</v>
      </c>
      <c r="E2028">
        <v>77.513999999999996</v>
      </c>
      <c r="F2028">
        <v>445.59399999999999</v>
      </c>
      <c r="G2028">
        <v>487</v>
      </c>
      <c r="H2028">
        <f t="shared" si="664"/>
        <v>0.17395656135405771</v>
      </c>
      <c r="I2028">
        <f t="shared" si="662"/>
        <v>0.43588022480432959</v>
      </c>
      <c r="J2028">
        <f>(I2028-IF(I1988&gt;0,I1988,0))</f>
        <v>-0.77209123331213325</v>
      </c>
      <c r="K2028">
        <f t="shared" si="665"/>
        <v>-0.72490641570787528</v>
      </c>
      <c r="L2028" s="23"/>
      <c r="M2028" s="23"/>
      <c r="N2028" s="9"/>
    </row>
    <row r="2030" spans="1:18" x14ac:dyDescent="0.4">
      <c r="A2030" s="15" t="s">
        <v>132</v>
      </c>
      <c r="B2030" s="15"/>
    </row>
    <row r="2031" spans="1:18" x14ac:dyDescent="0.4">
      <c r="I2031" t="s">
        <v>216</v>
      </c>
      <c r="Q2031" t="s">
        <v>191</v>
      </c>
      <c r="R2031" t="s">
        <v>192</v>
      </c>
    </row>
    <row r="2032" spans="1:18" x14ac:dyDescent="0.4">
      <c r="B2032" t="s">
        <v>3</v>
      </c>
      <c r="C2032" t="s">
        <v>4</v>
      </c>
      <c r="D2032" t="s">
        <v>5</v>
      </c>
      <c r="E2032" t="s">
        <v>6</v>
      </c>
      <c r="F2032" t="s">
        <v>7</v>
      </c>
      <c r="G2032" t="s">
        <v>8</v>
      </c>
      <c r="H2032" t="s">
        <v>217</v>
      </c>
      <c r="I2032" cm="1">
        <f t="array" ref="I2032:J2036">LINEST(H2034:H2040,C2034:C2040,1,1)</f>
        <v>7.9070311940315413E-2</v>
      </c>
      <c r="J2032">
        <v>8.2200216791812331E-3</v>
      </c>
      <c r="L2032" s="20" t="s">
        <v>218</v>
      </c>
      <c r="Q2032" t="s">
        <v>27</v>
      </c>
      <c r="R2032">
        <v>1.0846</v>
      </c>
    </row>
    <row r="2033" spans="1:18" x14ac:dyDescent="0.4">
      <c r="A2033">
        <v>1</v>
      </c>
      <c r="B2033" t="s">
        <v>12</v>
      </c>
      <c r="C2033">
        <v>0</v>
      </c>
      <c r="D2033">
        <v>14.43</v>
      </c>
      <c r="E2033">
        <v>231.505</v>
      </c>
      <c r="F2033">
        <v>66948.406000000003</v>
      </c>
      <c r="G2033">
        <v>3.649</v>
      </c>
      <c r="H2033">
        <f>E2033/F2033</f>
        <v>3.4579613441431301E-3</v>
      </c>
      <c r="I2033">
        <v>2.6381203885644765E-3</v>
      </c>
      <c r="J2033">
        <v>2.2872245128137885E-2</v>
      </c>
      <c r="K2033" t="s">
        <v>219</v>
      </c>
      <c r="L2033" s="21">
        <f>IF(G2036&gt;3,C2036,IF(G2037&gt;3,C2037,IF(G2038&gt;3,C2038,IF(G2039&gt;3,C2039,C2040))))</f>
        <v>0.4</v>
      </c>
      <c r="Q2033" t="s">
        <v>28</v>
      </c>
      <c r="R2033">
        <v>1.0726</v>
      </c>
    </row>
    <row r="2034" spans="1:18" x14ac:dyDescent="0.4">
      <c r="A2034">
        <v>2</v>
      </c>
      <c r="B2034" t="s">
        <v>14</v>
      </c>
      <c r="C2034">
        <v>0.02</v>
      </c>
      <c r="D2034">
        <v>14.46</v>
      </c>
      <c r="E2034">
        <v>473.92099999999999</v>
      </c>
      <c r="F2034">
        <v>59700.34</v>
      </c>
      <c r="G2034">
        <v>2.673</v>
      </c>
      <c r="H2034">
        <f t="shared" ref="H2034:H2040" si="666">E2034/F2034</f>
        <v>7.9383299994606402E-3</v>
      </c>
      <c r="I2034">
        <v>0.99446494678843811</v>
      </c>
      <c r="J2034">
        <v>4.8331657406727728E-2</v>
      </c>
      <c r="K2034" t="s">
        <v>220</v>
      </c>
      <c r="L2034" s="22">
        <f>IF(G2036&gt;10,C2036,IF(G2037&gt;10,C2037,IF(G2038&gt;10,C2038,IF(G2039&gt;10,C2039,C2040))))</f>
        <v>0.4</v>
      </c>
      <c r="Q2034" t="s">
        <v>29</v>
      </c>
      <c r="R2034">
        <v>1.1534</v>
      </c>
    </row>
    <row r="2035" spans="1:18" x14ac:dyDescent="0.4">
      <c r="A2035">
        <v>3</v>
      </c>
      <c r="B2035" t="s">
        <v>15</v>
      </c>
      <c r="C2035">
        <v>0.1</v>
      </c>
      <c r="D2035">
        <v>14.46</v>
      </c>
      <c r="E2035">
        <v>977.38199999999995</v>
      </c>
      <c r="F2035">
        <v>61532.309000000001</v>
      </c>
      <c r="G2035">
        <v>58.621000000000002</v>
      </c>
      <c r="H2035">
        <f t="shared" si="666"/>
        <v>1.5884045567020732E-2</v>
      </c>
      <c r="I2035">
        <v>898.33368242165898</v>
      </c>
      <c r="J2035">
        <v>5</v>
      </c>
      <c r="Q2035" t="s">
        <v>182</v>
      </c>
      <c r="R2035">
        <v>1.0266999999999999</v>
      </c>
    </row>
    <row r="2036" spans="1:18" x14ac:dyDescent="0.4">
      <c r="A2036">
        <v>4</v>
      </c>
      <c r="B2036" t="s">
        <v>17</v>
      </c>
      <c r="C2036">
        <v>0.4</v>
      </c>
      <c r="D2036">
        <v>14.48</v>
      </c>
      <c r="E2036">
        <v>2410.2240000000002</v>
      </c>
      <c r="F2036">
        <v>55660.843999999997</v>
      </c>
      <c r="G2036">
        <v>65.293999999999997</v>
      </c>
      <c r="H2036">
        <f t="shared" si="666"/>
        <v>4.3301966459581537E-2</v>
      </c>
      <c r="I2036">
        <v>2.0984617638529302</v>
      </c>
      <c r="J2036">
        <v>1.1679745538406498E-2</v>
      </c>
      <c r="Q2036" t="s">
        <v>181</v>
      </c>
      <c r="R2036">
        <v>1.1480999999999999</v>
      </c>
    </row>
    <row r="2037" spans="1:18" x14ac:dyDescent="0.4">
      <c r="A2037">
        <v>5</v>
      </c>
      <c r="B2037" t="s">
        <v>18</v>
      </c>
      <c r="C2037">
        <v>1</v>
      </c>
      <c r="D2037">
        <v>14.48</v>
      </c>
      <c r="E2037">
        <v>4633.3230000000003</v>
      </c>
      <c r="F2037">
        <v>65274.495999999999</v>
      </c>
      <c r="G2037">
        <v>252.048</v>
      </c>
      <c r="H2037">
        <f t="shared" si="666"/>
        <v>7.0982133665191391E-2</v>
      </c>
      <c r="Q2037" t="s">
        <v>180</v>
      </c>
      <c r="R2037">
        <v>1.0402</v>
      </c>
    </row>
    <row r="2038" spans="1:18" x14ac:dyDescent="0.4">
      <c r="A2038">
        <v>6</v>
      </c>
      <c r="B2038" t="s">
        <v>19</v>
      </c>
      <c r="C2038">
        <v>5</v>
      </c>
      <c r="D2038">
        <v>14.42</v>
      </c>
      <c r="E2038">
        <v>19750.473000000002</v>
      </c>
      <c r="F2038">
        <v>54658.042999999998</v>
      </c>
      <c r="G2038">
        <v>127425</v>
      </c>
      <c r="H2038">
        <f t="shared" si="666"/>
        <v>0.36134614259789732</v>
      </c>
      <c r="Q2038" t="s">
        <v>179</v>
      </c>
      <c r="R2038">
        <v>1.127</v>
      </c>
    </row>
    <row r="2039" spans="1:18" x14ac:dyDescent="0.4">
      <c r="A2039">
        <v>7</v>
      </c>
      <c r="B2039" t="s">
        <v>20</v>
      </c>
      <c r="C2039">
        <v>10</v>
      </c>
      <c r="D2039">
        <v>14.43</v>
      </c>
      <c r="E2039">
        <v>38774.004000000001</v>
      </c>
      <c r="F2039">
        <v>43532.866999999998</v>
      </c>
      <c r="G2039">
        <v>271.10599999999999</v>
      </c>
      <c r="H2039">
        <f t="shared" si="666"/>
        <v>0.89068344614196904</v>
      </c>
      <c r="I2039" s="23" t="s">
        <v>221</v>
      </c>
      <c r="J2039" s="23" t="s">
        <v>222</v>
      </c>
      <c r="K2039" s="9" t="s">
        <v>194</v>
      </c>
      <c r="O2039" s="24" t="s">
        <v>223</v>
      </c>
      <c r="Q2039" t="s">
        <v>178</v>
      </c>
      <c r="R2039">
        <v>1.1153999999999999</v>
      </c>
    </row>
    <row r="2040" spans="1:18" x14ac:dyDescent="0.4">
      <c r="A2040">
        <v>8</v>
      </c>
      <c r="B2040" t="s">
        <v>21</v>
      </c>
      <c r="C2040">
        <v>20</v>
      </c>
      <c r="D2040">
        <v>14.45</v>
      </c>
      <c r="E2040">
        <v>77288.016000000003</v>
      </c>
      <c r="F2040">
        <v>49701.245999999999</v>
      </c>
      <c r="G2040">
        <v>1418.33</v>
      </c>
      <c r="H2040">
        <f t="shared" si="666"/>
        <v>1.5550518793834667</v>
      </c>
      <c r="I2040">
        <f>AVERAGE(I2043:I2045)</f>
        <v>-0.10352483107237882</v>
      </c>
      <c r="J2040">
        <v>11</v>
      </c>
      <c r="Q2040" t="s">
        <v>177</v>
      </c>
      <c r="R2040">
        <v>1.1711</v>
      </c>
    </row>
    <row r="2041" spans="1:18" x14ac:dyDescent="0.4">
      <c r="A2041">
        <v>9</v>
      </c>
      <c r="B2041" t="s">
        <v>22</v>
      </c>
      <c r="D2041">
        <v>14.45</v>
      </c>
      <c r="E2041">
        <v>72.495000000000005</v>
      </c>
      <c r="F2041">
        <v>47.896999999999998</v>
      </c>
      <c r="G2041">
        <v>16.535</v>
      </c>
      <c r="I2041" s="23" t="s">
        <v>224</v>
      </c>
      <c r="J2041" s="9" t="s">
        <v>225</v>
      </c>
      <c r="K2041" s="9" t="s">
        <v>226</v>
      </c>
      <c r="Q2041" t="s">
        <v>176</v>
      </c>
      <c r="R2041">
        <v>1.0931999999999999</v>
      </c>
    </row>
    <row r="2042" spans="1:18" x14ac:dyDescent="0.4">
      <c r="A2042">
        <v>10</v>
      </c>
      <c r="B2042" t="s">
        <v>22</v>
      </c>
      <c r="D2042">
        <v>14.48</v>
      </c>
      <c r="E2042">
        <v>42.524999999999999</v>
      </c>
      <c r="F2042">
        <v>20.297999999999998</v>
      </c>
      <c r="G2042">
        <v>349</v>
      </c>
      <c r="L2042" s="23" t="s">
        <v>227</v>
      </c>
      <c r="M2042" s="23" t="s">
        <v>228</v>
      </c>
      <c r="N2042" s="9" t="s">
        <v>231</v>
      </c>
      <c r="O2042" s="9"/>
      <c r="P2042" s="9"/>
      <c r="Q2042" t="s">
        <v>175</v>
      </c>
      <c r="R2042">
        <v>1.1499999999999999</v>
      </c>
    </row>
    <row r="2043" spans="1:18" x14ac:dyDescent="0.4">
      <c r="A2043">
        <v>11</v>
      </c>
      <c r="B2043" t="s">
        <v>24</v>
      </c>
      <c r="D2043">
        <v>14.46</v>
      </c>
      <c r="E2043">
        <v>2.35</v>
      </c>
      <c r="F2043">
        <v>22850.368999999999</v>
      </c>
      <c r="G2043">
        <v>22</v>
      </c>
      <c r="H2043">
        <f>E2043/F2043</f>
        <v>1.0284297815934614E-4</v>
      </c>
      <c r="I2043">
        <f>((H2043-$J$2032)/$I$2032)</f>
        <v>-0.10265772958059115</v>
      </c>
      <c r="J2043">
        <f>(I2043-IF(I2040&gt;0,I2040,0))</f>
        <v>-0.10265772958059115</v>
      </c>
      <c r="K2043">
        <f>J2043*1.1</f>
        <v>-0.11292350253865027</v>
      </c>
      <c r="L2043">
        <f>AVERAGE(K2043:K2045)</f>
        <v>-0.11387731417961672</v>
      </c>
      <c r="M2043">
        <f>STDEV(K2044:K2045)</f>
        <v>0</v>
      </c>
      <c r="N2043" t="str">
        <f>_xlfn.CONCAT(ROUND(L2043,1)," ± ",ROUND(M2043,1))</f>
        <v>-0.1 ± 0</v>
      </c>
      <c r="Q2043" t="s">
        <v>174</v>
      </c>
      <c r="R2043">
        <v>1.0482</v>
      </c>
    </row>
    <row r="2044" spans="1:18" x14ac:dyDescent="0.4">
      <c r="A2044">
        <v>12</v>
      </c>
      <c r="B2044" t="s">
        <v>25</v>
      </c>
      <c r="F2044">
        <v>22397.273000000001</v>
      </c>
      <c r="H2044">
        <f t="shared" ref="H2044:H2048" si="667">E2044/F2044</f>
        <v>0</v>
      </c>
      <c r="I2044">
        <f t="shared" ref="I2044:I2048" si="668">((H2044-$J$2032)/$I$2032)</f>
        <v>-0.10395838181827266</v>
      </c>
      <c r="J2044">
        <f>(I2044-IF(I2040&gt;0,I2040,0))</f>
        <v>-0.10395838181827266</v>
      </c>
      <c r="K2044">
        <f>J2044*1.1</f>
        <v>-0.11435422000009994</v>
      </c>
      <c r="Q2044" t="s">
        <v>173</v>
      </c>
      <c r="R2044">
        <v>1.1053999999999999</v>
      </c>
    </row>
    <row r="2045" spans="1:18" x14ac:dyDescent="0.4">
      <c r="A2045">
        <v>13</v>
      </c>
      <c r="B2045" t="s">
        <v>26</v>
      </c>
      <c r="F2045">
        <v>20408.438999999998</v>
      </c>
      <c r="H2045">
        <f t="shared" si="667"/>
        <v>0</v>
      </c>
      <c r="I2045">
        <f t="shared" si="668"/>
        <v>-0.10395838181827266</v>
      </c>
      <c r="J2045">
        <f>(I2045-IF(I2040&gt;0,I2040,0))</f>
        <v>-0.10395838181827266</v>
      </c>
      <c r="K2045" s="30">
        <f>J2045*1.1</f>
        <v>-0.11435422000009994</v>
      </c>
      <c r="L2045" s="25" t="s">
        <v>227</v>
      </c>
      <c r="M2045" s="25" t="s">
        <v>228</v>
      </c>
      <c r="N2045" s="26" t="s">
        <v>229</v>
      </c>
      <c r="O2045" s="26" t="s">
        <v>230</v>
      </c>
      <c r="P2045" s="26" t="s">
        <v>231</v>
      </c>
      <c r="Q2045" t="s">
        <v>172</v>
      </c>
      <c r="R2045" s="10">
        <v>1.0463</v>
      </c>
    </row>
    <row r="2046" spans="1:18" x14ac:dyDescent="0.4">
      <c r="A2046">
        <v>14</v>
      </c>
      <c r="B2046" t="s">
        <v>27</v>
      </c>
      <c r="D2046">
        <v>14.51</v>
      </c>
      <c r="E2046">
        <v>13268.116</v>
      </c>
      <c r="F2046">
        <v>20513.978999999999</v>
      </c>
      <c r="G2046">
        <v>116.599</v>
      </c>
      <c r="H2046">
        <f t="shared" si="667"/>
        <v>0.6467841270579443</v>
      </c>
      <c r="I2046">
        <f t="shared" si="668"/>
        <v>8.0759021902021839</v>
      </c>
      <c r="J2046">
        <f>(I2046-IF(I2040&gt;0,I2040,0))</f>
        <v>8.0759021902021839</v>
      </c>
      <c r="K2046">
        <f>J2046/R2032*1.1</f>
        <v>8.1905701726188482</v>
      </c>
      <c r="L2046" s="27">
        <f>AVERAGE(K2046:K2048)</f>
        <v>8.0986033011551406</v>
      </c>
      <c r="M2046" s="27">
        <f>STDEV(K2046:K2048)</f>
        <v>0.11817266990867058</v>
      </c>
      <c r="N2046" s="28">
        <f>L2046/J2040*100</f>
        <v>73.623666374137642</v>
      </c>
      <c r="O2046" s="29">
        <f>M2046/J2043*100</f>
        <v>-115.11327046824999</v>
      </c>
      <c r="P2046" s="29" t="str">
        <f>_xlfn.CONCAT(ROUND(N2046,1)," ± ",ROUND(O2046,1))</f>
        <v>73.6 ± -115.1</v>
      </c>
      <c r="Q2046" t="s">
        <v>171</v>
      </c>
      <c r="R2046">
        <v>1.1154999999999999</v>
      </c>
    </row>
    <row r="2047" spans="1:18" x14ac:dyDescent="0.4">
      <c r="A2047">
        <v>15</v>
      </c>
      <c r="B2047" t="s">
        <v>28</v>
      </c>
      <c r="D2047">
        <v>14.52</v>
      </c>
      <c r="E2047">
        <v>14231.771000000001</v>
      </c>
      <c r="F2047">
        <v>22867.717000000001</v>
      </c>
      <c r="G2047">
        <v>172.501</v>
      </c>
      <c r="H2047">
        <f t="shared" si="667"/>
        <v>0.62235206951354172</v>
      </c>
      <c r="I2047">
        <f t="shared" si="668"/>
        <v>7.7669106490679507</v>
      </c>
      <c r="J2047">
        <f>(I2047-IF(I2040&gt;0,I2040,0))</f>
        <v>7.7669106490679507</v>
      </c>
      <c r="K2047">
        <f>J2047/R2033*1.1</f>
        <v>7.9653195170378019</v>
      </c>
      <c r="Q2047" t="s">
        <v>170</v>
      </c>
      <c r="R2047">
        <v>1.0873999999999999</v>
      </c>
    </row>
    <row r="2048" spans="1:18" x14ac:dyDescent="0.4">
      <c r="A2048">
        <v>16</v>
      </c>
      <c r="B2048" t="s">
        <v>29</v>
      </c>
      <c r="D2048">
        <v>14.54</v>
      </c>
      <c r="E2048">
        <v>14172.501</v>
      </c>
      <c r="F2048">
        <v>20747.598000000002</v>
      </c>
      <c r="G2048">
        <v>268.12200000000001</v>
      </c>
      <c r="H2048">
        <f t="shared" si="667"/>
        <v>0.68309117036102196</v>
      </c>
      <c r="I2048">
        <f t="shared" si="668"/>
        <v>8.5350763405518517</v>
      </c>
      <c r="J2048">
        <f>(I2048-IF(I2040&gt;0,I2040,0))</f>
        <v>8.5350763405518517</v>
      </c>
      <c r="K2048" s="30">
        <f>J2048/R2034*1.1</f>
        <v>8.1399202138087716</v>
      </c>
      <c r="Q2048" t="s">
        <v>169</v>
      </c>
      <c r="R2048">
        <v>1.0898000000000001</v>
      </c>
    </row>
    <row r="2049" spans="1:18" x14ac:dyDescent="0.4">
      <c r="A2049" s="19">
        <v>17</v>
      </c>
      <c r="B2049" s="19" t="s">
        <v>22</v>
      </c>
      <c r="L2049" s="23" t="s">
        <v>227</v>
      </c>
      <c r="M2049" s="23" t="s">
        <v>228</v>
      </c>
      <c r="N2049" s="9" t="s">
        <v>231</v>
      </c>
      <c r="Q2049" t="s">
        <v>168</v>
      </c>
      <c r="R2049">
        <v>1.0536000000000001</v>
      </c>
    </row>
    <row r="2050" spans="1:18" x14ac:dyDescent="0.4">
      <c r="A2050" s="19">
        <v>18</v>
      </c>
      <c r="B2050" s="19" t="s">
        <v>182</v>
      </c>
      <c r="F2050">
        <v>25781.148000000001</v>
      </c>
      <c r="H2050">
        <f>E2050/F2050</f>
        <v>0</v>
      </c>
      <c r="I2050">
        <f>((H2050-$J$2032)/$I$2032)</f>
        <v>-0.10395838181827266</v>
      </c>
      <c r="J2050">
        <f>(I2050-IF(I2040&gt;0,I2040,0))</f>
        <v>-0.10395838181827266</v>
      </c>
      <c r="K2050">
        <f t="shared" ref="K2050:K2055" si="669">J2050/R2035*1.1</f>
        <v>-0.11138036427398455</v>
      </c>
      <c r="L2050">
        <f>AVERAGE(K2050:K2052)</f>
        <v>-0.10697273913429528</v>
      </c>
      <c r="M2050">
        <f>STDEV(K2051:K2052)</f>
        <v>7.305704070505477E-3</v>
      </c>
      <c r="N2050" t="str">
        <f>_xlfn.CONCAT(ROUND(L2050,1)," ± ",ROUND(M2050,1))</f>
        <v>-0.1 ± 0</v>
      </c>
      <c r="Q2050" t="s">
        <v>167</v>
      </c>
      <c r="R2050" s="10">
        <v>1.1217999999999999</v>
      </c>
    </row>
    <row r="2051" spans="1:18" x14ac:dyDescent="0.4">
      <c r="A2051" s="19">
        <v>19</v>
      </c>
      <c r="B2051" s="19" t="s">
        <v>181</v>
      </c>
      <c r="F2051">
        <v>24498.238000000001</v>
      </c>
      <c r="H2051">
        <f t="shared" ref="H2051:H2055" si="670">E2051/F2051</f>
        <v>0</v>
      </c>
      <c r="I2051">
        <f t="shared" ref="I2051:I2055" si="671">((H2051-$J$2032)/$I$2032)</f>
        <v>-0.10395838181827266</v>
      </c>
      <c r="J2051">
        <f>(I2051-IF(I2040&gt;0,I2040,0))</f>
        <v>-0.10395838181827266</v>
      </c>
      <c r="K2051">
        <f t="shared" si="669"/>
        <v>-9.9603013674854066E-2</v>
      </c>
      <c r="Q2051" t="s">
        <v>166</v>
      </c>
      <c r="R2051">
        <v>1.198</v>
      </c>
    </row>
    <row r="2052" spans="1:18" x14ac:dyDescent="0.4">
      <c r="A2052" s="19">
        <v>20</v>
      </c>
      <c r="B2052" s="19" t="s">
        <v>180</v>
      </c>
      <c r="F2052">
        <v>25078.18</v>
      </c>
      <c r="H2052">
        <f t="shared" si="670"/>
        <v>0</v>
      </c>
      <c r="I2052">
        <f t="shared" si="671"/>
        <v>-0.10395838181827266</v>
      </c>
      <c r="J2052">
        <f>(I2052-IF(I2040&gt;0,I2040,0))</f>
        <v>-0.10395838181827266</v>
      </c>
      <c r="K2052">
        <f t="shared" si="669"/>
        <v>-0.10993483945404724</v>
      </c>
      <c r="L2052" s="23" t="s">
        <v>227</v>
      </c>
      <c r="M2052" s="23" t="s">
        <v>228</v>
      </c>
      <c r="N2052" s="9" t="s">
        <v>231</v>
      </c>
      <c r="Q2052" t="s">
        <v>165</v>
      </c>
      <c r="R2052">
        <v>1.1537999999999999</v>
      </c>
    </row>
    <row r="2053" spans="1:18" x14ac:dyDescent="0.4">
      <c r="A2053" s="19">
        <v>21</v>
      </c>
      <c r="B2053" s="19" t="s">
        <v>179</v>
      </c>
      <c r="F2053">
        <v>26329.213</v>
      </c>
      <c r="H2053">
        <f t="shared" si="670"/>
        <v>0</v>
      </c>
      <c r="I2053">
        <f t="shared" si="671"/>
        <v>-0.10395838181827266</v>
      </c>
      <c r="J2053">
        <f>(I2053-IF(I2040&gt;0,I2040,0))</f>
        <v>-0.10395838181827266</v>
      </c>
      <c r="K2053">
        <f t="shared" si="669"/>
        <v>-0.10146780834081626</v>
      </c>
      <c r="L2053">
        <f>AVERAGE(K2053:K2055)</f>
        <v>-0.10054590406000208</v>
      </c>
      <c r="M2053">
        <f>STDEV(K2053:K2055)</f>
        <v>2.5655012620536292E-3</v>
      </c>
      <c r="N2053" t="str">
        <f>_xlfn.CONCAT(ROUND(L2053,1)," ± ",ROUND(M2053,1))</f>
        <v>-0.1 ± 0</v>
      </c>
      <c r="Q2053" t="s">
        <v>164</v>
      </c>
      <c r="R2053">
        <v>1.1183000000000001</v>
      </c>
    </row>
    <row r="2054" spans="1:18" x14ac:dyDescent="0.4">
      <c r="A2054" s="19">
        <v>22</v>
      </c>
      <c r="B2054" s="19" t="s">
        <v>178</v>
      </c>
      <c r="F2054">
        <v>23001.745999999999</v>
      </c>
      <c r="H2054">
        <f t="shared" si="670"/>
        <v>0</v>
      </c>
      <c r="I2054">
        <f t="shared" si="671"/>
        <v>-0.10395838181827266</v>
      </c>
      <c r="J2054">
        <f>(I2054-IF(I2040&gt;0,I2040,0))</f>
        <v>-0.10395838181827266</v>
      </c>
      <c r="K2054">
        <f t="shared" si="669"/>
        <v>-0.10252305899237936</v>
      </c>
      <c r="Q2054" t="s">
        <v>163</v>
      </c>
      <c r="R2054">
        <v>1.1448</v>
      </c>
    </row>
    <row r="2055" spans="1:18" x14ac:dyDescent="0.4">
      <c r="A2055" s="19">
        <v>23</v>
      </c>
      <c r="B2055" s="19" t="s">
        <v>177</v>
      </c>
      <c r="F2055">
        <v>20754.351999999999</v>
      </c>
      <c r="H2055">
        <f t="shared" si="670"/>
        <v>0</v>
      </c>
      <c r="I2055">
        <f t="shared" si="671"/>
        <v>-0.10395838181827266</v>
      </c>
      <c r="J2055">
        <f>(I2055-IF(I2040&gt;0,I2040,0))</f>
        <v>-0.10395838181827266</v>
      </c>
      <c r="K2055">
        <f t="shared" si="669"/>
        <v>-9.7646844846810632E-2</v>
      </c>
      <c r="L2055" s="23"/>
      <c r="M2055" s="23"/>
      <c r="N2055" s="9"/>
      <c r="Q2055" t="s">
        <v>162</v>
      </c>
      <c r="R2055">
        <v>1.0492999999999999</v>
      </c>
    </row>
    <row r="2056" spans="1:18" x14ac:dyDescent="0.4">
      <c r="A2056" s="19">
        <v>24</v>
      </c>
      <c r="B2056" s="19" t="s">
        <v>22</v>
      </c>
      <c r="L2056" s="23" t="s">
        <v>227</v>
      </c>
      <c r="M2056" s="23" t="s">
        <v>228</v>
      </c>
      <c r="N2056" s="9" t="s">
        <v>231</v>
      </c>
      <c r="Q2056" t="s">
        <v>161</v>
      </c>
      <c r="R2056">
        <v>1.0704</v>
      </c>
    </row>
    <row r="2057" spans="1:18" x14ac:dyDescent="0.4">
      <c r="A2057" s="19">
        <v>25</v>
      </c>
      <c r="B2057" s="19" t="s">
        <v>176</v>
      </c>
      <c r="F2057">
        <v>26876.785</v>
      </c>
      <c r="H2057">
        <f>E2057/F2057</f>
        <v>0</v>
      </c>
      <c r="I2057">
        <f>((H2057-$J$2032)/$I$2032)</f>
        <v>-0.10395838181827266</v>
      </c>
      <c r="J2057">
        <f>(I2057-IF(I2040&gt;0,I2040,0))</f>
        <v>-0.10395838181827266</v>
      </c>
      <c r="K2057">
        <f t="shared" ref="K2057:K2062" si="672">J2057/R2041*1.1</f>
        <v>-0.10460503110144526</v>
      </c>
      <c r="L2057">
        <f>AVERAGE(K2057:K2059)</f>
        <v>-0.1043797618677802</v>
      </c>
      <c r="M2057">
        <f>STDEV(K2058:K2059)</f>
        <v>6.828777782112389E-3</v>
      </c>
      <c r="N2057" t="str">
        <f>_xlfn.CONCAT(ROUND(L2057,1)," ± ",ROUND(M2057,1))</f>
        <v>-0.1 ± 0</v>
      </c>
      <c r="Q2057" t="s">
        <v>160</v>
      </c>
      <c r="R2057">
        <v>1.1589</v>
      </c>
    </row>
    <row r="2058" spans="1:18" x14ac:dyDescent="0.4">
      <c r="A2058" s="19">
        <v>26</v>
      </c>
      <c r="B2058" s="19" t="s">
        <v>175</v>
      </c>
      <c r="F2058">
        <v>26592.868999999999</v>
      </c>
      <c r="H2058">
        <f t="shared" ref="H2058:H2062" si="673">E2058/F2058</f>
        <v>0</v>
      </c>
      <c r="I2058">
        <f t="shared" ref="I2058:I2062" si="674">((H2058-$J$2032)/$I$2032)</f>
        <v>-0.10395838181827266</v>
      </c>
      <c r="J2058">
        <f>(I2058-IF(I2040&gt;0,I2040,0))</f>
        <v>-0.10395838181827266</v>
      </c>
      <c r="K2058">
        <f t="shared" si="672"/>
        <v>-9.9438452173999964E-2</v>
      </c>
      <c r="Q2058" t="s">
        <v>159</v>
      </c>
      <c r="R2058">
        <v>1.0206</v>
      </c>
    </row>
    <row r="2059" spans="1:18" x14ac:dyDescent="0.4">
      <c r="A2059" s="19">
        <v>27</v>
      </c>
      <c r="B2059" s="19" t="s">
        <v>174</v>
      </c>
      <c r="F2059">
        <v>27348.488000000001</v>
      </c>
      <c r="H2059">
        <f t="shared" si="673"/>
        <v>0</v>
      </c>
      <c r="I2059">
        <f t="shared" si="674"/>
        <v>-0.10395838181827266</v>
      </c>
      <c r="J2059">
        <f>(I2059-IF(I2040&gt;0,I2040,0))</f>
        <v>-0.10395838181827266</v>
      </c>
      <c r="K2059">
        <f t="shared" si="672"/>
        <v>-0.10909580232789537</v>
      </c>
      <c r="L2059" s="23" t="s">
        <v>227</v>
      </c>
      <c r="M2059" s="23" t="s">
        <v>228</v>
      </c>
      <c r="N2059" s="9" t="s">
        <v>231</v>
      </c>
      <c r="Q2059" t="s">
        <v>158</v>
      </c>
      <c r="R2059">
        <v>1.1289</v>
      </c>
    </row>
    <row r="2060" spans="1:18" x14ac:dyDescent="0.4">
      <c r="A2060" s="19">
        <v>28</v>
      </c>
      <c r="B2060" s="19" t="s">
        <v>173</v>
      </c>
      <c r="F2060">
        <v>24556.311000000002</v>
      </c>
      <c r="H2060">
        <f t="shared" si="673"/>
        <v>0</v>
      </c>
      <c r="I2060">
        <f t="shared" si="674"/>
        <v>-0.10395838181827266</v>
      </c>
      <c r="J2060">
        <f>(I2060-IF(I2040&gt;0,I2040,0))</f>
        <v>-0.10395838181827266</v>
      </c>
      <c r="K2060">
        <f t="shared" si="672"/>
        <v>-0.10345053374353171</v>
      </c>
      <c r="L2060">
        <f>AVERAGE(K2060:K2062)</f>
        <v>-0.10508610461473455</v>
      </c>
      <c r="M2060">
        <f>STDEV(K2060:K2062)</f>
        <v>3.6740396108379744E-3</v>
      </c>
      <c r="N2060" t="str">
        <f>_xlfn.CONCAT(ROUND(L2060,1)," ± ",ROUND(M2060,1))</f>
        <v>-0.1 ± 0</v>
      </c>
      <c r="Q2060" t="s">
        <v>157</v>
      </c>
      <c r="R2060">
        <v>1.1950000000000001</v>
      </c>
    </row>
    <row r="2061" spans="1:18" x14ac:dyDescent="0.4">
      <c r="A2061" s="19">
        <v>29</v>
      </c>
      <c r="B2061" s="19" t="s">
        <v>172</v>
      </c>
      <c r="F2061">
        <v>25471.133000000002</v>
      </c>
      <c r="H2061">
        <f t="shared" si="673"/>
        <v>0</v>
      </c>
      <c r="I2061">
        <f t="shared" si="674"/>
        <v>-0.10395838181827266</v>
      </c>
      <c r="J2061">
        <f>(I2061-IF(I2040&gt;0,I2040,0))</f>
        <v>-0.10395838181827266</v>
      </c>
      <c r="K2061">
        <f t="shared" si="672"/>
        <v>-0.10929391188005345</v>
      </c>
      <c r="Q2061" t="s">
        <v>156</v>
      </c>
      <c r="R2061">
        <v>1.1716</v>
      </c>
    </row>
    <row r="2062" spans="1:18" x14ac:dyDescent="0.4">
      <c r="A2062" s="19">
        <v>30</v>
      </c>
      <c r="B2062" s="19" t="s">
        <v>171</v>
      </c>
      <c r="F2062">
        <v>25624.243999999999</v>
      </c>
      <c r="H2062">
        <f t="shared" si="673"/>
        <v>0</v>
      </c>
      <c r="I2062">
        <f t="shared" si="674"/>
        <v>-0.10395838181827266</v>
      </c>
      <c r="J2062">
        <f>(I2062-IF(I2040&gt;0,I2040,0))</f>
        <v>-0.10395838181827266</v>
      </c>
      <c r="K2062">
        <f t="shared" si="672"/>
        <v>-0.1025138682206185</v>
      </c>
      <c r="L2062" s="23"/>
      <c r="M2062" s="23"/>
      <c r="N2062" s="9"/>
    </row>
    <row r="2063" spans="1:18" x14ac:dyDescent="0.4">
      <c r="A2063" s="19">
        <v>31</v>
      </c>
      <c r="B2063" s="19" t="s">
        <v>22</v>
      </c>
      <c r="D2063">
        <v>14.48</v>
      </c>
      <c r="E2063">
        <v>63.625</v>
      </c>
      <c r="G2063">
        <v>445</v>
      </c>
      <c r="L2063" s="23" t="s">
        <v>227</v>
      </c>
      <c r="M2063" s="23" t="s">
        <v>228</v>
      </c>
      <c r="N2063" s="9" t="s">
        <v>231</v>
      </c>
    </row>
    <row r="2064" spans="1:18" x14ac:dyDescent="0.4">
      <c r="A2064" s="19">
        <v>32</v>
      </c>
      <c r="B2064" s="19" t="s">
        <v>170</v>
      </c>
      <c r="F2064">
        <v>27430.15</v>
      </c>
      <c r="H2064">
        <f>E2064/F2064</f>
        <v>0</v>
      </c>
      <c r="I2064">
        <f>((H2064-$J$2032)/$I$2032)</f>
        <v>-0.10395838181827266</v>
      </c>
      <c r="J2064">
        <f>(I2064-IF(I2040&gt;0,I2040,0))</f>
        <v>-0.10395838181827266</v>
      </c>
      <c r="K2064">
        <f>J2064/R2047*1.1</f>
        <v>-0.10516297590592233</v>
      </c>
      <c r="L2064">
        <f>AVERAGE(K2064:K2066)</f>
        <v>-0.10376988421503068</v>
      </c>
      <c r="M2064">
        <f>STDEV(K2065:K2066)</f>
        <v>7.7262968663479523E-3</v>
      </c>
      <c r="N2064" t="str">
        <f>_xlfn.CONCAT(ROUND(L2064,1)," ± ",ROUND(M2064,1))</f>
        <v>-0.1 ± 0</v>
      </c>
    </row>
    <row r="2065" spans="1:14" x14ac:dyDescent="0.4">
      <c r="A2065" s="19">
        <v>33</v>
      </c>
      <c r="B2065" s="19" t="s">
        <v>169</v>
      </c>
      <c r="D2065">
        <v>14.51</v>
      </c>
      <c r="E2065">
        <v>13.760999999999999</v>
      </c>
      <c r="F2065">
        <v>23993.335999999999</v>
      </c>
      <c r="G2065">
        <v>125</v>
      </c>
      <c r="H2065">
        <f t="shared" ref="H2065:H2069" si="675">E2065/F2065</f>
        <v>5.7353425134378975E-4</v>
      </c>
      <c r="I2065">
        <f t="shared" ref="I2065:I2069" si="676">((H2065-$J$2032)/$I$2032)</f>
        <v>-9.6704910353828319E-2</v>
      </c>
      <c r="J2065">
        <f>(I2065-IF(I2040&gt;0,I2040,0))</f>
        <v>-9.6704910353828319E-2</v>
      </c>
      <c r="K2065">
        <f>J2065/R2048*1.1</f>
        <v>-9.7610021461929847E-2</v>
      </c>
    </row>
    <row r="2066" spans="1:14" x14ac:dyDescent="0.4">
      <c r="A2066" s="19">
        <v>34</v>
      </c>
      <c r="B2066" s="19" t="s">
        <v>168</v>
      </c>
      <c r="F2066">
        <v>32579.355</v>
      </c>
      <c r="H2066">
        <f t="shared" si="675"/>
        <v>0</v>
      </c>
      <c r="I2066">
        <f t="shared" si="676"/>
        <v>-0.10395838181827266</v>
      </c>
      <c r="J2066">
        <f>(I2066-IF(I2040&gt;0,I2040,0))</f>
        <v>-0.10395838181827266</v>
      </c>
      <c r="K2066">
        <f>J2066/R2049*1.1</f>
        <v>-0.10853665527723987</v>
      </c>
      <c r="L2066" s="23" t="s">
        <v>227</v>
      </c>
      <c r="M2066" s="23" t="s">
        <v>228</v>
      </c>
      <c r="N2066" s="9" t="s">
        <v>231</v>
      </c>
    </row>
    <row r="2067" spans="1:14" x14ac:dyDescent="0.4">
      <c r="A2067" s="19">
        <v>35</v>
      </c>
      <c r="B2067" s="19" t="s">
        <v>167</v>
      </c>
      <c r="D2067">
        <v>14.52</v>
      </c>
      <c r="E2067">
        <v>0.91400000000000003</v>
      </c>
      <c r="F2067">
        <v>32450.516</v>
      </c>
      <c r="G2067">
        <v>8</v>
      </c>
      <c r="H2067">
        <f t="shared" si="675"/>
        <v>2.8165961983470464E-5</v>
      </c>
      <c r="I2067">
        <f t="shared" si="676"/>
        <v>-0.10360216769324516</v>
      </c>
      <c r="J2067">
        <f>(I2067-IF(I2040&gt;0,I2040,0))</f>
        <v>-0.10360216769324516</v>
      </c>
      <c r="K2067">
        <f t="shared" ref="K2067:K2069" si="677">J2067/R2050*1.1</f>
        <v>-0.10158886117183964</v>
      </c>
      <c r="L2067">
        <f>AVERAGE(K2067:K2069)</f>
        <v>-9.8718030022176662E-2</v>
      </c>
      <c r="M2067">
        <f>STDEV(K2067:K2069)</f>
        <v>3.0861113359185108E-3</v>
      </c>
      <c r="N2067" t="str">
        <f>_xlfn.CONCAT(ROUND(L2067,1)," ± ",ROUND(M2067,1))</f>
        <v>-0.1 ± 0</v>
      </c>
    </row>
    <row r="2068" spans="1:14" x14ac:dyDescent="0.4">
      <c r="A2068" s="19">
        <v>36</v>
      </c>
      <c r="B2068" s="19" t="s">
        <v>166</v>
      </c>
      <c r="F2068">
        <v>35748.870999999999</v>
      </c>
      <c r="H2068">
        <f t="shared" si="675"/>
        <v>0</v>
      </c>
      <c r="I2068">
        <f t="shared" si="676"/>
        <v>-0.10395838181827266</v>
      </c>
      <c r="J2068">
        <f>(I2068-IF(I2040&gt;0,I2040,0))</f>
        <v>-0.10395838181827266</v>
      </c>
      <c r="K2068">
        <f t="shared" si="677"/>
        <v>-9.5454273789732841E-2</v>
      </c>
    </row>
    <row r="2069" spans="1:14" x14ac:dyDescent="0.4">
      <c r="A2069" s="19">
        <v>37</v>
      </c>
      <c r="B2069" s="19" t="s">
        <v>165</v>
      </c>
      <c r="F2069">
        <v>28929.937999999998</v>
      </c>
      <c r="H2069">
        <f t="shared" si="675"/>
        <v>0</v>
      </c>
      <c r="I2069">
        <f t="shared" si="676"/>
        <v>-0.10395838181827266</v>
      </c>
      <c r="J2069">
        <f>(I2069-IF(I2040&gt;0,I2040,0))</f>
        <v>-0.10395838181827266</v>
      </c>
      <c r="K2069">
        <f t="shared" si="677"/>
        <v>-9.9110955104957488E-2</v>
      </c>
      <c r="L2069" s="23"/>
      <c r="M2069" s="23"/>
      <c r="N2069" s="9"/>
    </row>
    <row r="2070" spans="1:14" x14ac:dyDescent="0.4">
      <c r="A2070" s="19">
        <v>38</v>
      </c>
      <c r="B2070" s="19" t="s">
        <v>22</v>
      </c>
      <c r="L2070" s="23" t="s">
        <v>227</v>
      </c>
      <c r="M2070" s="23" t="s">
        <v>228</v>
      </c>
      <c r="N2070" s="9" t="s">
        <v>231</v>
      </c>
    </row>
    <row r="2071" spans="1:14" x14ac:dyDescent="0.4">
      <c r="A2071" s="19">
        <v>39</v>
      </c>
      <c r="B2071" s="19" t="s">
        <v>164</v>
      </c>
      <c r="F2071">
        <v>25978.053</v>
      </c>
      <c r="H2071">
        <f>E2071/F2071</f>
        <v>0</v>
      </c>
      <c r="I2071">
        <f>((H2071-$J$2032)/$I$2032)</f>
        <v>-0.10395838181827266</v>
      </c>
      <c r="J2071">
        <f>(I2071-IF(I2040&gt;0,I2040,0))</f>
        <v>-0.10395838181827266</v>
      </c>
      <c r="K2071">
        <f>J2071/R2053*1.1</f>
        <v>-0.1022571939551998</v>
      </c>
      <c r="L2071">
        <f>AVERAGE(K2071:K2073)</f>
        <v>-9.8282810783931793E-2</v>
      </c>
      <c r="M2071">
        <f>STDEV(K2072:K2073)</f>
        <v>1.7940453099675954E-2</v>
      </c>
      <c r="N2071" t="str">
        <f>_xlfn.CONCAT(ROUND(L2071,1)," ± ",ROUND(M2071,1))</f>
        <v>-0.1 ± 0</v>
      </c>
    </row>
    <row r="2072" spans="1:14" x14ac:dyDescent="0.4">
      <c r="A2072" s="19">
        <v>40</v>
      </c>
      <c r="B2072" s="19" t="s">
        <v>163</v>
      </c>
      <c r="D2072">
        <v>14.92</v>
      </c>
      <c r="E2072">
        <v>40.155000000000001</v>
      </c>
      <c r="F2072">
        <v>29972.719000000001</v>
      </c>
      <c r="G2072">
        <v>337</v>
      </c>
      <c r="H2072">
        <f t="shared" ref="H2072:H2076" si="678">E2072/F2072</f>
        <v>1.3397182951603423E-3</v>
      </c>
      <c r="I2072">
        <f t="shared" ref="I2072:I2080" si="679">((H2072-$J$2032)/$I$2032)</f>
        <v>-8.7015002409682476E-2</v>
      </c>
      <c r="J2072">
        <f>(I2072-IF(I2040&gt;0,I2040,0))</f>
        <v>-8.7015002409682476E-2</v>
      </c>
      <c r="K2072">
        <f t="shared" ref="K2072:K2076" si="680">J2072/R2054*1.1</f>
        <v>-8.3609803153957662E-2</v>
      </c>
    </row>
    <row r="2073" spans="1:14" x14ac:dyDescent="0.4">
      <c r="A2073" s="19">
        <v>41</v>
      </c>
      <c r="B2073" s="19" t="s">
        <v>162</v>
      </c>
      <c r="F2073">
        <v>34328.913999999997</v>
      </c>
      <c r="H2073">
        <f t="shared" si="678"/>
        <v>0</v>
      </c>
      <c r="I2073">
        <f t="shared" si="679"/>
        <v>-0.10395838181827266</v>
      </c>
      <c r="J2073">
        <f>(I2073-IF(I2040&gt;0,I2040,0))</f>
        <v>-0.10395838181827266</v>
      </c>
      <c r="K2073">
        <f t="shared" si="680"/>
        <v>-0.1089814352426379</v>
      </c>
      <c r="L2073" s="23" t="s">
        <v>227</v>
      </c>
      <c r="M2073" s="23" t="s">
        <v>228</v>
      </c>
      <c r="N2073" s="9" t="s">
        <v>231</v>
      </c>
    </row>
    <row r="2074" spans="1:14" x14ac:dyDescent="0.4">
      <c r="A2074" s="19">
        <v>42</v>
      </c>
      <c r="B2074" s="19" t="s">
        <v>161</v>
      </c>
      <c r="F2074">
        <v>35665.300999999999</v>
      </c>
      <c r="H2074">
        <f t="shared" si="678"/>
        <v>0</v>
      </c>
      <c r="I2074">
        <f t="shared" si="679"/>
        <v>-0.10395838181827266</v>
      </c>
      <c r="J2074">
        <f>(I2074-IF(I2040&gt;0,I2040,0))</f>
        <v>-0.10395838181827266</v>
      </c>
      <c r="K2074">
        <f t="shared" si="680"/>
        <v>-0.10683316517199172</v>
      </c>
      <c r="L2074">
        <f>AVERAGE(K2074:K2076)</f>
        <v>-0.10044406917683196</v>
      </c>
      <c r="M2074">
        <f>STDEV(K2074:K2076)</f>
        <v>7.6984957495583066E-3</v>
      </c>
      <c r="N2074" t="str">
        <f>_xlfn.CONCAT(ROUND(L2074,1)," ± ",ROUND(M2074,1))</f>
        <v>-0.1 ± 0</v>
      </c>
    </row>
    <row r="2075" spans="1:14" x14ac:dyDescent="0.4">
      <c r="A2075" s="19">
        <v>43</v>
      </c>
      <c r="B2075" s="19" t="s">
        <v>160</v>
      </c>
      <c r="D2075">
        <v>14.54</v>
      </c>
      <c r="E2075">
        <v>18.434999999999999</v>
      </c>
      <c r="F2075">
        <v>32649.486000000001</v>
      </c>
      <c r="G2075">
        <v>159</v>
      </c>
      <c r="H2075">
        <f t="shared" si="678"/>
        <v>5.6463369744932576E-4</v>
      </c>
      <c r="I2075">
        <f t="shared" si="679"/>
        <v>-9.6817475407336429E-2</v>
      </c>
      <c r="J2075">
        <f>(I2075-IF(I2040&gt;0,I2040,0))</f>
        <v>-9.6817475407336429E-2</v>
      </c>
      <c r="K2075">
        <f t="shared" si="680"/>
        <v>-9.1896818490007845E-2</v>
      </c>
    </row>
    <row r="2076" spans="1:14" x14ac:dyDescent="0.4">
      <c r="A2076" s="19">
        <v>44</v>
      </c>
      <c r="B2076" s="19" t="s">
        <v>159</v>
      </c>
      <c r="D2076">
        <v>14.66</v>
      </c>
      <c r="E2076">
        <v>25.789000000000001</v>
      </c>
      <c r="F2076">
        <v>37222.815999999999</v>
      </c>
      <c r="G2076">
        <v>219</v>
      </c>
      <c r="H2076">
        <f t="shared" si="678"/>
        <v>6.9282775381636905E-4</v>
      </c>
      <c r="I2076">
        <f t="shared" si="679"/>
        <v>-9.5196208800170296E-2</v>
      </c>
      <c r="J2076">
        <f>(I2076-IF(I2040&gt;0,I2040,0))</f>
        <v>-9.5196208800170296E-2</v>
      </c>
      <c r="K2076">
        <f t="shared" si="680"/>
        <v>-0.10260222386849631</v>
      </c>
      <c r="L2076" s="23"/>
      <c r="M2076" s="23"/>
      <c r="N2076" s="9"/>
    </row>
    <row r="2077" spans="1:14" x14ac:dyDescent="0.4">
      <c r="A2077" s="19">
        <v>45</v>
      </c>
      <c r="B2077" s="19" t="s">
        <v>22</v>
      </c>
      <c r="F2077">
        <v>250.18600000000001</v>
      </c>
      <c r="L2077" s="23" t="s">
        <v>227</v>
      </c>
      <c r="M2077" s="23" t="s">
        <v>228</v>
      </c>
      <c r="N2077" s="9" t="s">
        <v>231</v>
      </c>
    </row>
    <row r="2078" spans="1:14" x14ac:dyDescent="0.4">
      <c r="A2078" s="19">
        <v>46</v>
      </c>
      <c r="B2078" s="19" t="s">
        <v>158</v>
      </c>
      <c r="D2078">
        <v>14.05</v>
      </c>
      <c r="E2078">
        <v>0.86099999999999999</v>
      </c>
      <c r="F2078">
        <v>32457.338</v>
      </c>
      <c r="G2078">
        <v>8</v>
      </c>
      <c r="H2078">
        <f t="shared" ref="H2078:H2080" si="681">E2078/F2078</f>
        <v>2.6527129242700064E-5</v>
      </c>
      <c r="I2078">
        <f t="shared" si="679"/>
        <v>-0.10362289396459221</v>
      </c>
      <c r="J2078">
        <f>(I2078-IF(I2040&gt;0,I2040,0))</f>
        <v>-0.10362289396459221</v>
      </c>
      <c r="K2078">
        <f>J2078/R2059*1.1</f>
        <v>-0.10097013319253381</v>
      </c>
      <c r="L2078">
        <f>AVERAGE(K2078:K2080)</f>
        <v>-9.8089737852095529E-2</v>
      </c>
      <c r="M2078">
        <f>STDEV(K2079:K2080)</f>
        <v>1.3514680631380989E-3</v>
      </c>
      <c r="N2078" t="str">
        <f>_xlfn.CONCAT(ROUND(L2078,1)," ± ",ROUND(M2078,1))</f>
        <v>-0.1 ± 0</v>
      </c>
    </row>
    <row r="2079" spans="1:14" x14ac:dyDescent="0.4">
      <c r="A2079" s="19">
        <v>47</v>
      </c>
      <c r="B2079" s="19" t="s">
        <v>157</v>
      </c>
      <c r="F2079">
        <v>26206.738000000001</v>
      </c>
      <c r="H2079">
        <f t="shared" si="681"/>
        <v>0</v>
      </c>
      <c r="I2079">
        <f t="shared" si="679"/>
        <v>-0.10395838181827266</v>
      </c>
      <c r="J2079">
        <f>(I2079-IF(I2040&gt;0,I2040,0))</f>
        <v>-0.10395838181827266</v>
      </c>
      <c r="K2079">
        <f t="shared" ref="K2079:K2080" si="682">J2079/R2060*1.1</f>
        <v>-9.569390794987441E-2</v>
      </c>
    </row>
    <row r="2080" spans="1:14" x14ac:dyDescent="0.4">
      <c r="A2080" s="19">
        <v>48</v>
      </c>
      <c r="B2080" s="19" t="s">
        <v>156</v>
      </c>
      <c r="F2080">
        <v>24576.775000000001</v>
      </c>
      <c r="H2080">
        <f t="shared" si="681"/>
        <v>0</v>
      </c>
      <c r="I2080">
        <f t="shared" si="679"/>
        <v>-0.10395838181827266</v>
      </c>
      <c r="J2080">
        <f>(I2080-IF(I2040&gt;0,I2040,0))</f>
        <v>-0.10395838181827266</v>
      </c>
      <c r="K2080">
        <f t="shared" si="682"/>
        <v>-9.7605172413878408E-2</v>
      </c>
      <c r="L2080" s="23"/>
      <c r="M2080" s="23"/>
      <c r="N2080" s="9"/>
    </row>
    <row r="2082" spans="1:18" x14ac:dyDescent="0.4">
      <c r="A2082" s="15" t="s">
        <v>134</v>
      </c>
      <c r="B2082" s="15"/>
    </row>
    <row r="2083" spans="1:18" x14ac:dyDescent="0.4">
      <c r="I2083" t="s">
        <v>216</v>
      </c>
      <c r="Q2083" t="s">
        <v>191</v>
      </c>
      <c r="R2083" t="s">
        <v>192</v>
      </c>
    </row>
    <row r="2084" spans="1:18" x14ac:dyDescent="0.4">
      <c r="B2084" t="s">
        <v>3</v>
      </c>
      <c r="C2084" t="s">
        <v>4</v>
      </c>
      <c r="D2084" t="s">
        <v>5</v>
      </c>
      <c r="E2084" t="s">
        <v>6</v>
      </c>
      <c r="F2084" t="s">
        <v>7</v>
      </c>
      <c r="G2084" t="s">
        <v>8</v>
      </c>
      <c r="H2084" t="s">
        <v>217</v>
      </c>
      <c r="I2084" cm="1">
        <f t="array" ref="I2084:J2088">LINEST(H2086:H2091,C2086:C2091,1,1)</f>
        <v>1.2446115012818702E-2</v>
      </c>
      <c r="J2084">
        <v>4.6976464714363897E-3</v>
      </c>
      <c r="L2084" s="20" t="s">
        <v>218</v>
      </c>
      <c r="Q2084" t="s">
        <v>27</v>
      </c>
      <c r="R2084">
        <v>1.0846</v>
      </c>
    </row>
    <row r="2085" spans="1:18" x14ac:dyDescent="0.4">
      <c r="A2085">
        <v>1</v>
      </c>
      <c r="B2085" t="s">
        <v>12</v>
      </c>
      <c r="C2085">
        <v>0</v>
      </c>
      <c r="D2085">
        <v>18.850000000000001</v>
      </c>
      <c r="E2085">
        <v>62.884</v>
      </c>
      <c r="F2085">
        <v>4028.7710000000002</v>
      </c>
      <c r="G2085">
        <v>29.71</v>
      </c>
      <c r="H2085">
        <f>E2085/F2085</f>
        <v>1.5608730305098005E-2</v>
      </c>
      <c r="I2085">
        <v>1.1687230595645943E-4</v>
      </c>
      <c r="J2085">
        <v>5.3593821784860014E-3</v>
      </c>
      <c r="K2085" t="s">
        <v>219</v>
      </c>
      <c r="L2085" s="21">
        <f>IF(G2088&gt;3,C2088,IF(G2089&gt;3,C2089,IF(G2090&gt;3,C2090,IF(G2091&gt;3,C2091,C2092))))</f>
        <v>4</v>
      </c>
      <c r="Q2085" t="s">
        <v>28</v>
      </c>
      <c r="R2085">
        <v>1.0726</v>
      </c>
    </row>
    <row r="2086" spans="1:18" x14ac:dyDescent="0.4">
      <c r="A2086">
        <v>2</v>
      </c>
      <c r="B2086" t="s">
        <v>14</v>
      </c>
      <c r="C2086">
        <v>0.2</v>
      </c>
      <c r="D2086">
        <v>18.87</v>
      </c>
      <c r="E2086">
        <v>45.131999999999998</v>
      </c>
      <c r="F2086">
        <v>3693.433</v>
      </c>
      <c r="G2086">
        <v>16.123000000000001</v>
      </c>
      <c r="H2086">
        <f t="shared" ref="H2086:H2092" si="683">E2086/F2086</f>
        <v>1.2219525844925304E-2</v>
      </c>
      <c r="I2086">
        <v>0.99964741612599861</v>
      </c>
      <c r="J2086">
        <v>1.0498056644460121E-2</v>
      </c>
      <c r="K2086" t="s">
        <v>220</v>
      </c>
      <c r="L2086" s="22">
        <f>IF(G2088&gt;10,C2088,IF(G2089&gt;10,C2089,IF(G2090&gt;10,C2090,IF(G2091&gt;10,C2091,C2092))))</f>
        <v>4</v>
      </c>
      <c r="Q2086" t="s">
        <v>29</v>
      </c>
      <c r="R2086">
        <v>1.1534</v>
      </c>
    </row>
    <row r="2087" spans="1:18" x14ac:dyDescent="0.4">
      <c r="A2087">
        <v>3</v>
      </c>
      <c r="B2087" t="s">
        <v>15</v>
      </c>
      <c r="C2087">
        <v>1</v>
      </c>
      <c r="D2087">
        <v>18.86</v>
      </c>
      <c r="E2087">
        <v>91.652000000000001</v>
      </c>
      <c r="F2087">
        <v>3784.5830000000001</v>
      </c>
      <c r="G2087">
        <v>13.144</v>
      </c>
      <c r="H2087">
        <f t="shared" si="683"/>
        <v>2.4217199094325584E-2</v>
      </c>
      <c r="I2087">
        <v>11340.818339546006</v>
      </c>
      <c r="J2087">
        <v>4</v>
      </c>
      <c r="Q2087" t="s">
        <v>182</v>
      </c>
      <c r="R2087">
        <v>1.0266999999999999</v>
      </c>
    </row>
    <row r="2088" spans="1:18" x14ac:dyDescent="0.4">
      <c r="A2088">
        <v>4</v>
      </c>
      <c r="B2088" t="s">
        <v>17</v>
      </c>
      <c r="C2088">
        <v>4</v>
      </c>
      <c r="D2088">
        <v>18.86</v>
      </c>
      <c r="E2088">
        <v>218.398</v>
      </c>
      <c r="F2088">
        <v>3633.3960000000002</v>
      </c>
      <c r="G2088">
        <v>58.134999999999998</v>
      </c>
      <c r="H2088">
        <f t="shared" si="683"/>
        <v>6.0108504550563713E-2</v>
      </c>
      <c r="I2088">
        <v>1.2498624406799452</v>
      </c>
      <c r="J2088">
        <v>4.4083677324117324E-4</v>
      </c>
      <c r="Q2088" t="s">
        <v>181</v>
      </c>
      <c r="R2088">
        <v>1.1480999999999999</v>
      </c>
    </row>
    <row r="2089" spans="1:18" x14ac:dyDescent="0.4">
      <c r="A2089">
        <v>5</v>
      </c>
      <c r="B2089" t="s">
        <v>18</v>
      </c>
      <c r="C2089">
        <v>10</v>
      </c>
      <c r="D2089">
        <v>18.84</v>
      </c>
      <c r="E2089">
        <v>458.09300000000002</v>
      </c>
      <c r="F2089">
        <v>4115.0119999999997</v>
      </c>
      <c r="G2089">
        <v>89.176000000000002</v>
      </c>
      <c r="H2089">
        <f t="shared" si="683"/>
        <v>0.11132239711573139</v>
      </c>
      <c r="Q2089" t="s">
        <v>180</v>
      </c>
      <c r="R2089">
        <v>1.0402</v>
      </c>
    </row>
    <row r="2090" spans="1:18" x14ac:dyDescent="0.4">
      <c r="A2090">
        <v>6</v>
      </c>
      <c r="B2090" t="s">
        <v>19</v>
      </c>
      <c r="C2090">
        <v>50</v>
      </c>
      <c r="D2090">
        <v>18.84</v>
      </c>
      <c r="E2090">
        <v>2110.4659999999999</v>
      </c>
      <c r="F2090">
        <v>3380.7719999999999</v>
      </c>
      <c r="G2090">
        <v>638.47500000000002</v>
      </c>
      <c r="H2090">
        <f t="shared" si="683"/>
        <v>0.62425564338559358</v>
      </c>
      <c r="Q2090" t="s">
        <v>179</v>
      </c>
      <c r="R2090">
        <v>1.127</v>
      </c>
    </row>
    <row r="2091" spans="1:18" x14ac:dyDescent="0.4">
      <c r="A2091">
        <v>7</v>
      </c>
      <c r="B2091" t="s">
        <v>20</v>
      </c>
      <c r="C2091">
        <v>100</v>
      </c>
      <c r="D2091">
        <v>18.850000000000001</v>
      </c>
      <c r="E2091">
        <v>3697.5619999999999</v>
      </c>
      <c r="F2091">
        <v>2952.9450000000002</v>
      </c>
      <c r="G2091">
        <v>1680.6010000000001</v>
      </c>
      <c r="H2091">
        <f t="shared" si="683"/>
        <v>1.2521608089551277</v>
      </c>
      <c r="I2091" s="23" t="s">
        <v>221</v>
      </c>
      <c r="J2091" s="23" t="s">
        <v>222</v>
      </c>
      <c r="K2091" s="9" t="s">
        <v>194</v>
      </c>
      <c r="O2091" s="24" t="s">
        <v>223</v>
      </c>
      <c r="Q2091" t="s">
        <v>178</v>
      </c>
      <c r="R2091">
        <v>1.1153999999999999</v>
      </c>
    </row>
    <row r="2092" spans="1:18" x14ac:dyDescent="0.4">
      <c r="A2092">
        <v>8</v>
      </c>
      <c r="B2092" t="s">
        <v>21</v>
      </c>
      <c r="C2092">
        <v>200</v>
      </c>
      <c r="D2092">
        <v>18.86</v>
      </c>
      <c r="E2092">
        <v>7585.0309999999999</v>
      </c>
      <c r="F2092">
        <v>3244.3690000000001</v>
      </c>
      <c r="G2092">
        <v>840.13599999999997</v>
      </c>
      <c r="H2092">
        <f t="shared" si="683"/>
        <v>2.3379063848779222</v>
      </c>
      <c r="I2092">
        <f>AVERAGE(I2095:I2097)</f>
        <v>1.0175592080734022</v>
      </c>
      <c r="J2092">
        <v>110</v>
      </c>
      <c r="Q2092" t="s">
        <v>177</v>
      </c>
      <c r="R2092">
        <v>1.1711</v>
      </c>
    </row>
    <row r="2093" spans="1:18" x14ac:dyDescent="0.4">
      <c r="A2093">
        <v>9</v>
      </c>
      <c r="B2093" t="s">
        <v>22</v>
      </c>
      <c r="D2093">
        <v>18.86</v>
      </c>
      <c r="E2093">
        <v>269.91000000000003</v>
      </c>
      <c r="F2093">
        <v>96.73</v>
      </c>
      <c r="G2093">
        <v>79.668000000000006</v>
      </c>
      <c r="I2093" s="23" t="s">
        <v>224</v>
      </c>
      <c r="J2093" s="9" t="s">
        <v>225</v>
      </c>
      <c r="K2093" s="9" t="s">
        <v>226</v>
      </c>
      <c r="Q2093" t="s">
        <v>176</v>
      </c>
      <c r="R2093">
        <v>1.0931999999999999</v>
      </c>
    </row>
    <row r="2094" spans="1:18" x14ac:dyDescent="0.4">
      <c r="A2094">
        <v>10</v>
      </c>
      <c r="B2094" t="s">
        <v>22</v>
      </c>
      <c r="D2094">
        <v>18.86</v>
      </c>
      <c r="E2094">
        <v>42.228000000000002</v>
      </c>
      <c r="F2094">
        <v>27.687000000000001</v>
      </c>
      <c r="G2094">
        <v>16.495000000000001</v>
      </c>
      <c r="L2094" s="23" t="s">
        <v>227</v>
      </c>
      <c r="M2094" s="23" t="s">
        <v>228</v>
      </c>
      <c r="N2094" s="9" t="s">
        <v>231</v>
      </c>
      <c r="O2094" s="9"/>
      <c r="P2094" s="9"/>
      <c r="Q2094" t="s">
        <v>175</v>
      </c>
      <c r="R2094">
        <v>1.1499999999999999</v>
      </c>
    </row>
    <row r="2095" spans="1:18" x14ac:dyDescent="0.4">
      <c r="A2095">
        <v>11</v>
      </c>
      <c r="B2095" t="s">
        <v>24</v>
      </c>
      <c r="D2095">
        <v>18.87</v>
      </c>
      <c r="E2095">
        <v>35.863</v>
      </c>
      <c r="F2095">
        <v>1283.732</v>
      </c>
      <c r="G2095">
        <v>9.3149999999999995</v>
      </c>
      <c r="H2095">
        <f>E2095/F2095</f>
        <v>2.793651634453297E-2</v>
      </c>
      <c r="I2095">
        <f>((H2095-$J$2084)/$I$2084)</f>
        <v>1.8671585349454052</v>
      </c>
      <c r="J2095">
        <f>(I2095-IF(I2092&gt;0,I2092,0))</f>
        <v>0.84959932687200301</v>
      </c>
      <c r="K2095">
        <f>J2095*1.1</f>
        <v>0.93455925955920338</v>
      </c>
      <c r="L2095">
        <f>AVERAGE(K2095:K2097)</f>
        <v>0</v>
      </c>
      <c r="M2095">
        <f>STDEV(K2096:K2097)</f>
        <v>1.136796744757363</v>
      </c>
      <c r="N2095" t="str">
        <f>_xlfn.CONCAT(ROUND(L2095,1)," ± ",ROUND(M2095,1))</f>
        <v>0 ± 1.1</v>
      </c>
      <c r="Q2095" t="s">
        <v>174</v>
      </c>
      <c r="R2095">
        <v>1.0482</v>
      </c>
    </row>
    <row r="2096" spans="1:18" x14ac:dyDescent="0.4">
      <c r="A2096">
        <v>12</v>
      </c>
      <c r="B2096" t="s">
        <v>25</v>
      </c>
      <c r="D2096">
        <v>18.88</v>
      </c>
      <c r="E2096">
        <v>25.28</v>
      </c>
      <c r="F2096">
        <v>1194.124</v>
      </c>
      <c r="G2096">
        <v>11.173</v>
      </c>
      <c r="H2096">
        <f t="shared" ref="H2096:H2100" si="684">E2096/F2096</f>
        <v>2.1170330719422772E-2</v>
      </c>
      <c r="I2096">
        <f t="shared" ref="I2096:I2100" si="685">((H2096-$J$2084)/$I$2084)</f>
        <v>1.3235201692271501</v>
      </c>
      <c r="J2096">
        <f>(I2096-IF(I2092&gt;0,I2092,0))</f>
        <v>0.30596096115374793</v>
      </c>
      <c r="K2096">
        <f>J2096*1.1</f>
        <v>0.33655705726912277</v>
      </c>
      <c r="Q2096" t="s">
        <v>173</v>
      </c>
      <c r="R2096">
        <v>1.1053999999999999</v>
      </c>
    </row>
    <row r="2097" spans="1:18" x14ac:dyDescent="0.4">
      <c r="A2097">
        <v>13</v>
      </c>
      <c r="B2097" t="s">
        <v>26</v>
      </c>
      <c r="D2097">
        <v>18.920000000000002</v>
      </c>
      <c r="E2097">
        <v>3.7730000000000001</v>
      </c>
      <c r="F2097">
        <v>1266.078</v>
      </c>
      <c r="G2097">
        <v>1.585</v>
      </c>
      <c r="H2097">
        <f t="shared" si="684"/>
        <v>2.9800691584562721E-3</v>
      </c>
      <c r="I2097">
        <f t="shared" si="685"/>
        <v>-0.13800107995234842</v>
      </c>
      <c r="J2097">
        <f>(I2097-IF(I2092&gt;0,I2092,0))</f>
        <v>-1.1555602880257505</v>
      </c>
      <c r="K2097" s="30">
        <f>J2097*1.1</f>
        <v>-1.2711163168283257</v>
      </c>
      <c r="L2097" s="25" t="s">
        <v>227</v>
      </c>
      <c r="M2097" s="25" t="s">
        <v>228</v>
      </c>
      <c r="N2097" s="26" t="s">
        <v>229</v>
      </c>
      <c r="O2097" s="26" t="s">
        <v>230</v>
      </c>
      <c r="P2097" s="26" t="s">
        <v>231</v>
      </c>
      <c r="Q2097" t="s">
        <v>172</v>
      </c>
      <c r="R2097" s="10">
        <v>1.0463</v>
      </c>
    </row>
    <row r="2098" spans="1:18" x14ac:dyDescent="0.4">
      <c r="A2098">
        <v>14</v>
      </c>
      <c r="B2098" t="s">
        <v>27</v>
      </c>
      <c r="D2098">
        <v>18.89</v>
      </c>
      <c r="E2098">
        <v>1224.6210000000001</v>
      </c>
      <c r="F2098">
        <v>1121.5329999999999</v>
      </c>
      <c r="G2098">
        <v>323.90300000000002</v>
      </c>
      <c r="H2098">
        <f t="shared" si="684"/>
        <v>1.0919170456865739</v>
      </c>
      <c r="I2098">
        <f t="shared" si="685"/>
        <v>87.354117979415363</v>
      </c>
      <c r="J2098">
        <f>(I2098-IF(I2092&gt;0,I2092,0))</f>
        <v>86.336558771341956</v>
      </c>
      <c r="K2098">
        <f>J2098/R2084*1.1</f>
        <v>87.562432830975609</v>
      </c>
      <c r="L2098" s="27">
        <f>AVERAGE(K2098:K2100)</f>
        <v>90.057162309632517</v>
      </c>
      <c r="M2098" s="27">
        <f>STDEV(K2098:K2100)</f>
        <v>3.8354914204508601</v>
      </c>
      <c r="N2098" s="28">
        <f>L2098/J2092*100</f>
        <v>81.870147554211385</v>
      </c>
      <c r="O2098" s="29">
        <f>M2098/J2095*100</f>
        <v>451.44708795522604</v>
      </c>
      <c r="P2098" s="29" t="str">
        <f>_xlfn.CONCAT(ROUND(N2098,1)," ± ",ROUND(O2098,1))</f>
        <v>81.9 ± 451.4</v>
      </c>
      <c r="Q2098" t="s">
        <v>171</v>
      </c>
      <c r="R2098">
        <v>1.1154999999999999</v>
      </c>
    </row>
    <row r="2099" spans="1:18" x14ac:dyDescent="0.4">
      <c r="A2099">
        <v>15</v>
      </c>
      <c r="B2099" t="s">
        <v>28</v>
      </c>
      <c r="D2099">
        <v>18.899999999999999</v>
      </c>
      <c r="E2099">
        <v>1438.788</v>
      </c>
      <c r="F2099">
        <v>1236.175</v>
      </c>
      <c r="G2099">
        <v>177.37899999999999</v>
      </c>
      <c r="H2099">
        <f t="shared" si="684"/>
        <v>1.1639031690496897</v>
      </c>
      <c r="I2099">
        <f t="shared" si="685"/>
        <v>93.137940745714303</v>
      </c>
      <c r="J2099">
        <f>(I2099-IF(I2092&gt;0,I2092,0))</f>
        <v>92.120381537640895</v>
      </c>
      <c r="K2099">
        <f>J2099/R2085*1.1</f>
        <v>94.473633872277645</v>
      </c>
      <c r="Q2099" t="s">
        <v>170</v>
      </c>
      <c r="R2099">
        <v>1.0873999999999999</v>
      </c>
    </row>
    <row r="2100" spans="1:18" x14ac:dyDescent="0.4">
      <c r="A2100">
        <v>16</v>
      </c>
      <c r="B2100" t="s">
        <v>29</v>
      </c>
      <c r="D2100">
        <v>18.899999999999999</v>
      </c>
      <c r="E2100">
        <v>1257.1079999999999</v>
      </c>
      <c r="F2100">
        <v>1076.6990000000001</v>
      </c>
      <c r="G2100">
        <v>1248.6279999999999</v>
      </c>
      <c r="H2100">
        <f t="shared" si="684"/>
        <v>1.1675575067869477</v>
      </c>
      <c r="I2100">
        <f t="shared" si="685"/>
        <v>93.431553470126232</v>
      </c>
      <c r="J2100">
        <f>(I2100-IF(I2092&gt;0,I2092,0))</f>
        <v>92.413994262052825</v>
      </c>
      <c r="K2100" s="30">
        <f>J2100/R2086*1.1</f>
        <v>88.135420225644282</v>
      </c>
      <c r="Q2100" t="s">
        <v>169</v>
      </c>
      <c r="R2100">
        <v>1.0898000000000001</v>
      </c>
    </row>
    <row r="2101" spans="1:18" x14ac:dyDescent="0.4">
      <c r="A2101" s="19">
        <v>17</v>
      </c>
      <c r="B2101" s="19" t="s">
        <v>22</v>
      </c>
      <c r="L2101" s="23" t="s">
        <v>227</v>
      </c>
      <c r="M2101" s="23" t="s">
        <v>228</v>
      </c>
      <c r="N2101" s="9" t="s">
        <v>231</v>
      </c>
      <c r="Q2101" t="s">
        <v>168</v>
      </c>
      <c r="R2101">
        <v>1.0536000000000001</v>
      </c>
    </row>
    <row r="2102" spans="1:18" x14ac:dyDescent="0.4">
      <c r="A2102" s="19">
        <v>18</v>
      </c>
      <c r="B2102" s="19" t="s">
        <v>182</v>
      </c>
      <c r="D2102">
        <v>18.89</v>
      </c>
      <c r="E2102">
        <v>22.449000000000002</v>
      </c>
      <c r="F2102">
        <v>1609.9949999999999</v>
      </c>
      <c r="G2102">
        <v>71.605999999999995</v>
      </c>
      <c r="H2102">
        <f>E2102/F2102</f>
        <v>1.3943521563731567E-2</v>
      </c>
      <c r="I2102">
        <f>((H2102-$J$2084)/$I$2084)</f>
        <v>0.74287238088130458</v>
      </c>
      <c r="J2102">
        <f>(I2102-IF(I2092&gt;0,I2092,0))</f>
        <v>-0.27468682719209758</v>
      </c>
      <c r="K2102">
        <f t="shared" ref="K2102:K2107" si="686">J2102/R2087*1.1</f>
        <v>-0.29429775972660699</v>
      </c>
      <c r="L2102">
        <f>AVERAGE(K2102:K2104)</f>
        <v>-0.7652236328135773</v>
      </c>
      <c r="M2102">
        <f>STDEV(K2103:K2104)</f>
        <v>9.846121246507282E-2</v>
      </c>
      <c r="N2102" t="str">
        <f>_xlfn.CONCAT(ROUND(L2102,1)," ± ",ROUND(M2102,1))</f>
        <v>-0.8 ± 0.1</v>
      </c>
      <c r="Q2102" t="s">
        <v>167</v>
      </c>
      <c r="R2102" s="10">
        <v>1.1217999999999999</v>
      </c>
    </row>
    <row r="2103" spans="1:18" x14ac:dyDescent="0.4">
      <c r="A2103" s="19">
        <v>19</v>
      </c>
      <c r="B2103" s="19" t="s">
        <v>181</v>
      </c>
      <c r="D2103">
        <v>18.91</v>
      </c>
      <c r="E2103">
        <v>8.5990000000000002</v>
      </c>
      <c r="F2103">
        <v>1632.4760000000001</v>
      </c>
      <c r="G2103">
        <v>13.071999999999999</v>
      </c>
      <c r="H2103">
        <f t="shared" ref="H2103:H2107" si="687">E2103/F2103</f>
        <v>5.2674587559020771E-3</v>
      </c>
      <c r="I2103">
        <f t="shared" ref="I2103:I2107" si="688">((H2103-$J$2084)/$I$2084)</f>
        <v>4.5782341226866155E-2</v>
      </c>
      <c r="J2103">
        <f>(I2103-IF(I2092&gt;0,I2092,0))</f>
        <v>-0.97177686684653597</v>
      </c>
      <c r="K2103">
        <f t="shared" si="686"/>
        <v>-0.93106397833916021</v>
      </c>
      <c r="Q2103" t="s">
        <v>166</v>
      </c>
      <c r="R2103">
        <v>1.198</v>
      </c>
    </row>
    <row r="2104" spans="1:18" x14ac:dyDescent="0.4">
      <c r="A2104" s="19">
        <v>20</v>
      </c>
      <c r="B2104" s="19" t="s">
        <v>180</v>
      </c>
      <c r="D2104">
        <v>18.89</v>
      </c>
      <c r="E2104">
        <v>8</v>
      </c>
      <c r="F2104">
        <v>1678.8019999999999</v>
      </c>
      <c r="G2104">
        <v>4.1820000000000004</v>
      </c>
      <c r="H2104">
        <f t="shared" si="687"/>
        <v>4.7653028766942145E-3</v>
      </c>
      <c r="I2104">
        <f t="shared" si="688"/>
        <v>5.4359456897307371E-3</v>
      </c>
      <c r="J2104">
        <f>(I2104-IF(I2092&gt;0,I2092,0))</f>
        <v>-1.0121232623836713</v>
      </c>
      <c r="K2104">
        <f t="shared" si="686"/>
        <v>-1.070309160374965</v>
      </c>
      <c r="L2104" s="23" t="s">
        <v>227</v>
      </c>
      <c r="M2104" s="23" t="s">
        <v>228</v>
      </c>
      <c r="N2104" s="9" t="s">
        <v>231</v>
      </c>
      <c r="Q2104" t="s">
        <v>165</v>
      </c>
      <c r="R2104">
        <v>1.1537999999999999</v>
      </c>
    </row>
    <row r="2105" spans="1:18" x14ac:dyDescent="0.4">
      <c r="A2105" s="19">
        <v>21</v>
      </c>
      <c r="B2105" s="19" t="s">
        <v>179</v>
      </c>
      <c r="D2105">
        <v>18.89</v>
      </c>
      <c r="E2105">
        <v>6.4589999999999996</v>
      </c>
      <c r="F2105">
        <v>1686.2860000000001</v>
      </c>
      <c r="G2105">
        <v>3.5190000000000001</v>
      </c>
      <c r="H2105">
        <f t="shared" si="687"/>
        <v>3.8303111097405776E-3</v>
      </c>
      <c r="I2105">
        <f t="shared" si="688"/>
        <v>-6.9687236603752437E-2</v>
      </c>
      <c r="J2105">
        <f>(I2105-IF(I2092&gt;0,I2092,0))</f>
        <v>-1.0872464446771546</v>
      </c>
      <c r="K2105">
        <f t="shared" si="686"/>
        <v>-1.0611988368632388</v>
      </c>
      <c r="L2105">
        <f>AVERAGE(K2105:K2107)</f>
        <v>-1.0825389740731128</v>
      </c>
      <c r="M2105">
        <f>STDEV(K2105:K2107)</f>
        <v>3.9737178865622079E-2</v>
      </c>
      <c r="N2105" t="str">
        <f>_xlfn.CONCAT(ROUND(L2105,1)," ± ",ROUND(M2105,1))</f>
        <v>-1.1 ± 0</v>
      </c>
      <c r="Q2105" t="s">
        <v>164</v>
      </c>
      <c r="R2105">
        <v>1.1183000000000001</v>
      </c>
    </row>
    <row r="2106" spans="1:18" x14ac:dyDescent="0.4">
      <c r="A2106" s="19">
        <v>22</v>
      </c>
      <c r="B2106" s="19" t="s">
        <v>178</v>
      </c>
      <c r="D2106">
        <v>18.899999999999999</v>
      </c>
      <c r="E2106">
        <v>6.1289999999999996</v>
      </c>
      <c r="F2106">
        <v>1528.5920000000001</v>
      </c>
      <c r="G2106">
        <v>2.141</v>
      </c>
      <c r="H2106">
        <f t="shared" si="687"/>
        <v>4.0095722076263643E-3</v>
      </c>
      <c r="I2106">
        <f t="shared" si="688"/>
        <v>-5.5284260438004384E-2</v>
      </c>
      <c r="J2106">
        <f>(I2106-IF(I2092&gt;0,I2092,0))</f>
        <v>-1.0728434685114066</v>
      </c>
      <c r="K2106">
        <f t="shared" si="686"/>
        <v>-1.0580310340349179</v>
      </c>
      <c r="Q2106" t="s">
        <v>163</v>
      </c>
      <c r="R2106">
        <v>1.1448</v>
      </c>
    </row>
    <row r="2107" spans="1:18" x14ac:dyDescent="0.4">
      <c r="A2107" s="19">
        <v>23</v>
      </c>
      <c r="B2107" s="19" t="s">
        <v>177</v>
      </c>
      <c r="D2107">
        <v>19.25</v>
      </c>
      <c r="E2107">
        <v>3.234</v>
      </c>
      <c r="F2107">
        <v>1341.6220000000001</v>
      </c>
      <c r="G2107">
        <v>2.5459999999999998</v>
      </c>
      <c r="H2107">
        <f t="shared" si="687"/>
        <v>2.4105150332955185E-3</v>
      </c>
      <c r="I2107">
        <f t="shared" si="688"/>
        <v>-0.18376267901953922</v>
      </c>
      <c r="J2107">
        <f>(I2107-IF(I2092&gt;0,I2092,0))</f>
        <v>-1.2013218870929414</v>
      </c>
      <c r="K2107">
        <f t="shared" si="686"/>
        <v>-1.1283870513211816</v>
      </c>
      <c r="L2107" s="23"/>
      <c r="M2107" s="23"/>
      <c r="N2107" s="9"/>
      <c r="Q2107" t="s">
        <v>162</v>
      </c>
      <c r="R2107">
        <v>1.0492999999999999</v>
      </c>
    </row>
    <row r="2108" spans="1:18" x14ac:dyDescent="0.4">
      <c r="A2108" s="19">
        <v>24</v>
      </c>
      <c r="B2108" s="19" t="s">
        <v>22</v>
      </c>
      <c r="L2108" s="23" t="s">
        <v>227</v>
      </c>
      <c r="M2108" s="23" t="s">
        <v>228</v>
      </c>
      <c r="N2108" s="9" t="s">
        <v>231</v>
      </c>
      <c r="Q2108" t="s">
        <v>161</v>
      </c>
      <c r="R2108">
        <v>1.0704</v>
      </c>
    </row>
    <row r="2109" spans="1:18" x14ac:dyDescent="0.4">
      <c r="A2109" s="19">
        <v>25</v>
      </c>
      <c r="B2109" s="19" t="s">
        <v>176</v>
      </c>
      <c r="D2109">
        <v>18.93</v>
      </c>
      <c r="E2109">
        <v>1.2809999999999999</v>
      </c>
      <c r="F2109">
        <v>1530.4090000000001</v>
      </c>
      <c r="G2109">
        <v>1.2390000000000001</v>
      </c>
      <c r="H2109">
        <f>E2109/F2109</f>
        <v>8.3703114657584989E-4</v>
      </c>
      <c r="I2109">
        <f>((H2109-$J$2084)/$I$2084)</f>
        <v>-0.31018637710517327</v>
      </c>
      <c r="J2109">
        <f>(I2109-IF(I2092&gt;0,I2092,0))</f>
        <v>-1.3277455851785755</v>
      </c>
      <c r="K2109">
        <f t="shared" ref="K2109:K2114" si="689">J2109/R2093*1.1</f>
        <v>-1.3360045222250578</v>
      </c>
      <c r="L2109">
        <f>AVERAGE(K2109:K2111)</f>
        <v>-1.2590390919105829</v>
      </c>
      <c r="M2109">
        <f>STDEV(K2110:K2111)</f>
        <v>7.6955565237765103E-2</v>
      </c>
      <c r="N2109" t="str">
        <f>_xlfn.CONCAT(ROUND(L2109,1)," ± ",ROUND(M2109,1))</f>
        <v>-1.3 ± 0.1</v>
      </c>
      <c r="Q2109" t="s">
        <v>160</v>
      </c>
      <c r="R2109">
        <v>1.1589</v>
      </c>
    </row>
    <row r="2110" spans="1:18" x14ac:dyDescent="0.4">
      <c r="A2110" s="19">
        <v>26</v>
      </c>
      <c r="B2110" s="19" t="s">
        <v>175</v>
      </c>
      <c r="D2110">
        <v>18.940000000000001</v>
      </c>
      <c r="E2110">
        <v>3.645</v>
      </c>
      <c r="F2110">
        <v>1665.4010000000001</v>
      </c>
      <c r="G2110">
        <v>1.6639999999999999</v>
      </c>
      <c r="H2110">
        <f t="shared" ref="H2110:H2114" si="690">E2110/F2110</f>
        <v>2.1886620699759396E-3</v>
      </c>
      <c r="I2110">
        <f t="shared" ref="I2110:I2114" si="691">((H2110-$J$2084)/$I$2084)</f>
        <v>-0.20158775641044269</v>
      </c>
      <c r="J2110">
        <f>(I2110-IF(I2092&gt;0,I2092,0))</f>
        <v>-1.2191469644838449</v>
      </c>
      <c r="K2110">
        <f t="shared" si="689"/>
        <v>-1.1661405747236779</v>
      </c>
      <c r="Q2110" t="s">
        <v>159</v>
      </c>
      <c r="R2110">
        <v>1.0206</v>
      </c>
    </row>
    <row r="2111" spans="1:18" x14ac:dyDescent="0.4">
      <c r="A2111" s="19">
        <v>27</v>
      </c>
      <c r="B2111" s="19" t="s">
        <v>174</v>
      </c>
      <c r="D2111">
        <v>18.7</v>
      </c>
      <c r="E2111">
        <v>3.6269999999999998</v>
      </c>
      <c r="F2111">
        <v>1618.3910000000001</v>
      </c>
      <c r="G2111">
        <v>4.4420000000000002</v>
      </c>
      <c r="H2111">
        <f t="shared" si="690"/>
        <v>2.2411147862290383E-3</v>
      </c>
      <c r="I2111">
        <f t="shared" si="691"/>
        <v>-0.19737337174510128</v>
      </c>
      <c r="J2111">
        <f>(I2111-IF(I2092&gt;0,I2092,0))</f>
        <v>-1.2149325798185036</v>
      </c>
      <c r="K2111">
        <f t="shared" si="689"/>
        <v>-1.2749721787830128</v>
      </c>
      <c r="L2111" s="23" t="s">
        <v>227</v>
      </c>
      <c r="M2111" s="23" t="s">
        <v>228</v>
      </c>
      <c r="N2111" s="9" t="s">
        <v>231</v>
      </c>
      <c r="Q2111" t="s">
        <v>158</v>
      </c>
      <c r="R2111">
        <v>1.1289</v>
      </c>
    </row>
    <row r="2112" spans="1:18" x14ac:dyDescent="0.4">
      <c r="A2112" s="19">
        <v>28</v>
      </c>
      <c r="B2112" s="19" t="s">
        <v>173</v>
      </c>
      <c r="D2112">
        <v>18.47</v>
      </c>
      <c r="E2112">
        <v>4.8209999999999997</v>
      </c>
      <c r="F2112">
        <v>1626.32</v>
      </c>
      <c r="G2112">
        <v>1.3520000000000001</v>
      </c>
      <c r="H2112">
        <f t="shared" si="690"/>
        <v>2.9643612573171333E-3</v>
      </c>
      <c r="I2112">
        <f t="shared" si="691"/>
        <v>-0.13926315258488964</v>
      </c>
      <c r="J2112">
        <f>(I2112-IF(I2092&gt;0,I2092,0))</f>
        <v>-1.1568223606582917</v>
      </c>
      <c r="K2112">
        <f t="shared" si="689"/>
        <v>-1.151171156797649</v>
      </c>
      <c r="L2112">
        <f>AVERAGE(K2112:K2114)</f>
        <v>-1.2133455713203749</v>
      </c>
      <c r="M2112">
        <f>STDEV(K2112:K2114)</f>
        <v>9.4372233862773242E-2</v>
      </c>
      <c r="N2112" t="str">
        <f>_xlfn.CONCAT(ROUND(L2112,1)," ± ",ROUND(M2112,1))</f>
        <v>-1.2 ± 0.1</v>
      </c>
      <c r="Q2112" t="s">
        <v>157</v>
      </c>
      <c r="R2112">
        <v>1.1950000000000001</v>
      </c>
    </row>
    <row r="2113" spans="1:18" x14ac:dyDescent="0.4">
      <c r="A2113" s="19">
        <v>29</v>
      </c>
      <c r="B2113" s="19" t="s">
        <v>172</v>
      </c>
      <c r="D2113">
        <v>18.87</v>
      </c>
      <c r="E2113">
        <v>5.9089999999999998</v>
      </c>
      <c r="F2113">
        <v>1665.634</v>
      </c>
      <c r="G2113">
        <v>5.2320000000000002</v>
      </c>
      <c r="H2113">
        <f t="shared" si="690"/>
        <v>3.5475980917776652E-3</v>
      </c>
      <c r="I2113">
        <f t="shared" si="691"/>
        <v>-9.240219767166287E-2</v>
      </c>
      <c r="J2113">
        <f>(I2113-IF(I2092&gt;0,I2092,0))</f>
        <v>-1.1099614057450651</v>
      </c>
      <c r="K2113">
        <f t="shared" si="689"/>
        <v>-1.1669287454072175</v>
      </c>
      <c r="Q2113" t="s">
        <v>156</v>
      </c>
      <c r="R2113">
        <v>1.1716</v>
      </c>
    </row>
    <row r="2114" spans="1:18" x14ac:dyDescent="0.4">
      <c r="A2114" s="19">
        <v>30</v>
      </c>
      <c r="B2114" s="19" t="s">
        <v>171</v>
      </c>
      <c r="D2114">
        <v>18.79</v>
      </c>
      <c r="E2114">
        <v>1.093</v>
      </c>
      <c r="F2114">
        <v>1613.307</v>
      </c>
      <c r="G2114">
        <v>0.72299999999999998</v>
      </c>
      <c r="H2114">
        <f t="shared" si="690"/>
        <v>6.7749039705400143E-4</v>
      </c>
      <c r="I2114">
        <f t="shared" si="691"/>
        <v>-0.32300489512123942</v>
      </c>
      <c r="J2114">
        <f>(I2114-IF(I2092&gt;0,I2092,0))</f>
        <v>-1.3405641031946416</v>
      </c>
      <c r="K2114">
        <f t="shared" si="689"/>
        <v>-1.3219368117562582</v>
      </c>
      <c r="L2114" s="23"/>
      <c r="M2114" s="23"/>
      <c r="N2114" s="9"/>
    </row>
    <row r="2115" spans="1:18" x14ac:dyDescent="0.4">
      <c r="A2115" s="19">
        <v>31</v>
      </c>
      <c r="B2115" s="19" t="s">
        <v>22</v>
      </c>
      <c r="L2115" s="23" t="s">
        <v>227</v>
      </c>
      <c r="M2115" s="23" t="s">
        <v>228</v>
      </c>
      <c r="N2115" s="9" t="s">
        <v>231</v>
      </c>
    </row>
    <row r="2116" spans="1:18" x14ac:dyDescent="0.4">
      <c r="A2116" s="19">
        <v>32</v>
      </c>
      <c r="B2116" s="19" t="s">
        <v>170</v>
      </c>
      <c r="D2116">
        <v>18.8</v>
      </c>
      <c r="E2116">
        <v>1.1000000000000001</v>
      </c>
      <c r="F2116">
        <v>1742.1210000000001</v>
      </c>
      <c r="G2116">
        <v>1.8979999999999999</v>
      </c>
      <c r="H2116">
        <f>E2116/F2116</f>
        <v>6.3141423586536181E-4</v>
      </c>
      <c r="I2116">
        <f>((H2116-$J$2084)/$I$2084)</f>
        <v>-0.32670694681698415</v>
      </c>
      <c r="J2116">
        <f>(I2116-IF(I2092&gt;0,I2092,0))</f>
        <v>-1.3442661548903863</v>
      </c>
      <c r="K2116">
        <f>J2116/R2099*1.1</f>
        <v>-1.359842532995609</v>
      </c>
      <c r="L2116">
        <f>AVERAGE(K2116:K2118)</f>
        <v>-1.3099220625936623</v>
      </c>
      <c r="M2116">
        <f>STDEV(K2117:K2118)</f>
        <v>0.13007829209760874</v>
      </c>
      <c r="N2116" t="str">
        <f>_xlfn.CONCAT(ROUND(L2116,1)," ± ",ROUND(M2116,1))</f>
        <v>-1.3 ± 0.1</v>
      </c>
    </row>
    <row r="2117" spans="1:18" x14ac:dyDescent="0.4">
      <c r="A2117" s="19">
        <v>33</v>
      </c>
      <c r="B2117" s="19" t="s">
        <v>169</v>
      </c>
      <c r="D2117">
        <v>18.87</v>
      </c>
      <c r="E2117">
        <v>4.1689999999999996</v>
      </c>
      <c r="F2117">
        <v>1572.028</v>
      </c>
      <c r="G2117">
        <v>1.7250000000000001</v>
      </c>
      <c r="H2117">
        <f t="shared" ref="H2117:H2121" si="692">E2117/F2117</f>
        <v>2.6519883869752952E-3</v>
      </c>
      <c r="I2117">
        <f t="shared" ref="I2117:I2121" si="693">((H2117-$J$2084)/$I$2084)</f>
        <v>-0.16436117474040676</v>
      </c>
      <c r="J2117">
        <f>(I2117-IF(I2092&gt;0,I2092,0))</f>
        <v>-1.181920382813809</v>
      </c>
      <c r="K2117">
        <f>J2117/R2100*1.1</f>
        <v>-1.1929825849653055</v>
      </c>
    </row>
    <row r="2118" spans="1:18" x14ac:dyDescent="0.4">
      <c r="A2118" s="19">
        <v>34</v>
      </c>
      <c r="B2118" s="19" t="s">
        <v>168</v>
      </c>
      <c r="D2118">
        <v>18.829999999999998</v>
      </c>
      <c r="E2118">
        <v>2.0059999999999998</v>
      </c>
      <c r="F2118">
        <v>2116.855</v>
      </c>
      <c r="G2118">
        <v>2.2610000000000001</v>
      </c>
      <c r="H2118">
        <f t="shared" si="692"/>
        <v>9.4763221855063279E-4</v>
      </c>
      <c r="I2118">
        <f t="shared" si="693"/>
        <v>-0.30129998389244211</v>
      </c>
      <c r="J2118">
        <f>(I2118-IF(I2092&gt;0,I2092,0))</f>
        <v>-1.3188591919658443</v>
      </c>
      <c r="K2118">
        <f>J2118/R2101*1.1</f>
        <v>-1.3769410698200728</v>
      </c>
      <c r="L2118" s="23" t="s">
        <v>227</v>
      </c>
      <c r="M2118" s="23" t="s">
        <v>228</v>
      </c>
      <c r="N2118" s="9" t="s">
        <v>231</v>
      </c>
    </row>
    <row r="2119" spans="1:18" x14ac:dyDescent="0.4">
      <c r="A2119" s="19">
        <v>35</v>
      </c>
      <c r="B2119" s="19" t="s">
        <v>167</v>
      </c>
      <c r="D2119">
        <v>18.670000000000002</v>
      </c>
      <c r="E2119">
        <v>2.0609999999999999</v>
      </c>
      <c r="F2119">
        <v>2008.6210000000001</v>
      </c>
      <c r="G2119">
        <v>0.71699999999999997</v>
      </c>
      <c r="H2119">
        <f t="shared" si="692"/>
        <v>1.0260770946833673E-3</v>
      </c>
      <c r="I2119">
        <f t="shared" si="693"/>
        <v>-0.29499722387038374</v>
      </c>
      <c r="J2119">
        <f>(I2119-IF(I2092&gt;0,I2092,0))</f>
        <v>-1.3125564319437859</v>
      </c>
      <c r="K2119">
        <f t="shared" ref="K2119:K2121" si="694">J2119/R2102*1.1</f>
        <v>-1.2870494518970983</v>
      </c>
      <c r="L2119">
        <f>AVERAGE(K2119:K2121)</f>
        <v>-1.2097486125124508</v>
      </c>
      <c r="M2119">
        <f>STDEV(K2119:K2121)</f>
        <v>7.776252870196787E-2</v>
      </c>
      <c r="N2119" t="str">
        <f>_xlfn.CONCAT(ROUND(L2119,1)," ± ",ROUND(M2119,1))</f>
        <v>-1.2 ± 0.1</v>
      </c>
    </row>
    <row r="2120" spans="1:18" x14ac:dyDescent="0.4">
      <c r="A2120" s="19">
        <v>36</v>
      </c>
      <c r="B2120" s="19" t="s">
        <v>166</v>
      </c>
      <c r="D2120">
        <v>18.34</v>
      </c>
      <c r="E2120">
        <v>4.4610000000000003</v>
      </c>
      <c r="F2120">
        <v>2203.5740000000001</v>
      </c>
      <c r="G2120">
        <v>1.6559999999999999</v>
      </c>
      <c r="H2120">
        <f t="shared" si="692"/>
        <v>2.0244384803959387E-3</v>
      </c>
      <c r="I2120">
        <f t="shared" si="693"/>
        <v>-0.21478252356556388</v>
      </c>
      <c r="J2120">
        <f>(I2120-IF(I2092&gt;0,I2092,0))</f>
        <v>-1.232341731638966</v>
      </c>
      <c r="K2120">
        <f t="shared" si="694"/>
        <v>-1.1315324747937083</v>
      </c>
    </row>
    <row r="2121" spans="1:18" x14ac:dyDescent="0.4">
      <c r="A2121" s="19">
        <v>37</v>
      </c>
      <c r="B2121" s="19" t="s">
        <v>165</v>
      </c>
      <c r="D2121">
        <v>18.59</v>
      </c>
      <c r="E2121">
        <v>2.956</v>
      </c>
      <c r="F2121">
        <v>1898.184</v>
      </c>
      <c r="G2121">
        <v>1.06</v>
      </c>
      <c r="H2121">
        <f t="shared" si="692"/>
        <v>1.5572779035119882E-3</v>
      </c>
      <c r="I2121">
        <f t="shared" si="693"/>
        <v>-0.25231717404909265</v>
      </c>
      <c r="J2121">
        <f>(I2121-IF(I2092&gt;0,I2092,0))</f>
        <v>-1.2698763821224948</v>
      </c>
      <c r="K2121">
        <f t="shared" si="694"/>
        <v>-1.2106639108465458</v>
      </c>
      <c r="L2121" s="23"/>
      <c r="M2121" s="23"/>
      <c r="N2121" s="9"/>
    </row>
    <row r="2122" spans="1:18" x14ac:dyDescent="0.4">
      <c r="A2122" s="19">
        <v>38</v>
      </c>
      <c r="B2122" s="19" t="s">
        <v>22</v>
      </c>
      <c r="L2122" s="23" t="s">
        <v>227</v>
      </c>
      <c r="M2122" s="23" t="s">
        <v>228</v>
      </c>
      <c r="N2122" s="9" t="s">
        <v>231</v>
      </c>
    </row>
    <row r="2123" spans="1:18" x14ac:dyDescent="0.4">
      <c r="A2123" s="19">
        <v>39</v>
      </c>
      <c r="B2123" s="19" t="s">
        <v>164</v>
      </c>
      <c r="D2123">
        <v>18.88</v>
      </c>
      <c r="E2123">
        <v>3.1760000000000002</v>
      </c>
      <c r="F2123">
        <v>1523.8720000000001</v>
      </c>
      <c r="G2123">
        <v>2.5659999999999998</v>
      </c>
      <c r="H2123">
        <f>E2123/F2123</f>
        <v>2.0841645492534807E-3</v>
      </c>
      <c r="I2123">
        <f>((H2123-$J$2084)/$I$2084)</f>
        <v>-0.20998375151532747</v>
      </c>
      <c r="J2123">
        <f>(I2123-IF(I2092&gt;0,I2092,0))</f>
        <v>-1.2275429595887297</v>
      </c>
      <c r="K2123">
        <f>J2123/R2105*1.1</f>
        <v>-1.2074552942391152</v>
      </c>
      <c r="L2123">
        <f>AVERAGE(K2123:K2125)</f>
        <v>-1.2335283540745887</v>
      </c>
      <c r="M2123">
        <f>STDEV(K2124:K2125)</f>
        <v>9.2508431763458396E-2</v>
      </c>
      <c r="N2123" t="str">
        <f>_xlfn.CONCAT(ROUND(L2123,1)," ± ",ROUND(M2123,1))</f>
        <v>-1.2 ± 0.1</v>
      </c>
    </row>
    <row r="2124" spans="1:18" x14ac:dyDescent="0.4">
      <c r="A2124" s="19">
        <v>40</v>
      </c>
      <c r="B2124" s="19" t="s">
        <v>163</v>
      </c>
      <c r="D2124">
        <v>18.88</v>
      </c>
      <c r="E2124">
        <v>3.4750000000000001</v>
      </c>
      <c r="F2124">
        <v>1684.5740000000001</v>
      </c>
      <c r="G2124">
        <v>2.0950000000000002</v>
      </c>
      <c r="H2124">
        <f t="shared" ref="H2124:H2128" si="695">E2124/F2124</f>
        <v>2.0628360641918963E-3</v>
      </c>
      <c r="I2124">
        <f t="shared" ref="I2124:I2132" si="696">((H2124-$J$2084)/$I$2084)</f>
        <v>-0.21169741759021246</v>
      </c>
      <c r="J2124">
        <f>(I2124-IF(I2092&gt;0,I2092,0))</f>
        <v>-1.2292566256636146</v>
      </c>
      <c r="K2124">
        <f t="shared" ref="K2124:K2128" si="697">J2124/R2106*1.1</f>
        <v>-1.1811515445754508</v>
      </c>
    </row>
    <row r="2125" spans="1:18" x14ac:dyDescent="0.4">
      <c r="A2125" s="19">
        <v>41</v>
      </c>
      <c r="B2125" s="19" t="s">
        <v>162</v>
      </c>
      <c r="D2125">
        <v>18.78</v>
      </c>
      <c r="E2125">
        <v>3.702</v>
      </c>
      <c r="F2125">
        <v>2072.9119999999998</v>
      </c>
      <c r="G2125">
        <v>1.5149999999999999</v>
      </c>
      <c r="H2125">
        <f t="shared" si="695"/>
        <v>1.7858934677400682E-3</v>
      </c>
      <c r="I2125">
        <f t="shared" si="696"/>
        <v>-0.23394874631139134</v>
      </c>
      <c r="J2125">
        <f>(I2125-IF(I2092&gt;0,I2092,0))</f>
        <v>-1.2515079543847936</v>
      </c>
      <c r="K2125">
        <f t="shared" si="697"/>
        <v>-1.3119782234091997</v>
      </c>
      <c r="L2125" s="23" t="s">
        <v>227</v>
      </c>
      <c r="M2125" s="23" t="s">
        <v>228</v>
      </c>
      <c r="N2125" s="9" t="s">
        <v>231</v>
      </c>
    </row>
    <row r="2126" spans="1:18" x14ac:dyDescent="0.4">
      <c r="A2126" s="19">
        <v>42</v>
      </c>
      <c r="B2126" s="19" t="s">
        <v>161</v>
      </c>
      <c r="D2126">
        <v>18.649999999999999</v>
      </c>
      <c r="E2126">
        <v>11.385999999999999</v>
      </c>
      <c r="F2126">
        <v>2194.5030000000002</v>
      </c>
      <c r="G2126">
        <v>2.5409999999999999</v>
      </c>
      <c r="H2126">
        <f t="shared" si="695"/>
        <v>5.1884185166299604E-3</v>
      </c>
      <c r="I2126">
        <f t="shared" si="696"/>
        <v>3.9431745945470283E-2</v>
      </c>
      <c r="J2126">
        <f>(I2126-IF(I2092&gt;0,I2092,0))</f>
        <v>-0.97812746212793189</v>
      </c>
      <c r="K2126">
        <f t="shared" si="697"/>
        <v>-1.0051758299147284</v>
      </c>
      <c r="L2126">
        <f>AVERAGE(K2126:K2128)</f>
        <v>-1.138224639240689</v>
      </c>
      <c r="M2126">
        <f>STDEV(K2126:K2128)</f>
        <v>0.18289478831217826</v>
      </c>
      <c r="N2126" t="str">
        <f>_xlfn.CONCAT(ROUND(L2126,1)," ± ",ROUND(M2126,1))</f>
        <v>-1.1 ± 0.2</v>
      </c>
    </row>
    <row r="2127" spans="1:18" x14ac:dyDescent="0.4">
      <c r="A2127" s="19">
        <v>43</v>
      </c>
      <c r="B2127" s="19" t="s">
        <v>160</v>
      </c>
      <c r="D2127">
        <v>18.91</v>
      </c>
      <c r="E2127">
        <v>6.6369999999999996</v>
      </c>
      <c r="F2127">
        <v>1936.442</v>
      </c>
      <c r="G2127">
        <v>5.08</v>
      </c>
      <c r="H2127">
        <f t="shared" si="695"/>
        <v>3.4274199795294668E-3</v>
      </c>
      <c r="I2127">
        <f t="shared" si="696"/>
        <v>-0.10205807118114134</v>
      </c>
      <c r="J2127">
        <f>(I2127-IF(I2092&gt;0,I2092,0))</f>
        <v>-1.1196172792545436</v>
      </c>
      <c r="K2127">
        <f t="shared" si="697"/>
        <v>-1.062713786504442</v>
      </c>
    </row>
    <row r="2128" spans="1:18" x14ac:dyDescent="0.4">
      <c r="A2128" s="19">
        <v>44</v>
      </c>
      <c r="B2128" s="19" t="s">
        <v>159</v>
      </c>
      <c r="D2128">
        <v>18.91</v>
      </c>
      <c r="E2128">
        <v>3.714</v>
      </c>
      <c r="F2128">
        <v>2051.9319999999998</v>
      </c>
      <c r="G2128">
        <v>1.236</v>
      </c>
      <c r="H2128">
        <f t="shared" si="695"/>
        <v>1.8100015010244007E-3</v>
      </c>
      <c r="I2128">
        <f t="shared" si="696"/>
        <v>-0.23201175366272123</v>
      </c>
      <c r="J2128">
        <f>(I2128-IF(I2092&gt;0,I2092,0))</f>
        <v>-1.2495709617361235</v>
      </c>
      <c r="K2128">
        <f t="shared" si="697"/>
        <v>-1.3467843013028964</v>
      </c>
      <c r="L2128" s="23"/>
      <c r="M2128" s="23"/>
      <c r="N2128" s="9"/>
    </row>
    <row r="2129" spans="1:18" x14ac:dyDescent="0.4">
      <c r="A2129" s="19">
        <v>45</v>
      </c>
      <c r="B2129" s="19" t="s">
        <v>22</v>
      </c>
      <c r="L2129" s="23" t="s">
        <v>227</v>
      </c>
      <c r="M2129" s="23" t="s">
        <v>228</v>
      </c>
      <c r="N2129" s="9" t="s">
        <v>231</v>
      </c>
    </row>
    <row r="2130" spans="1:18" x14ac:dyDescent="0.4">
      <c r="A2130" s="19">
        <v>46</v>
      </c>
      <c r="B2130" s="19" t="s">
        <v>158</v>
      </c>
      <c r="D2130">
        <v>18.899999999999999</v>
      </c>
      <c r="E2130">
        <v>6.1079999999999997</v>
      </c>
      <c r="F2130">
        <v>1703.3030000000001</v>
      </c>
      <c r="G2130">
        <v>4.9329999999999998</v>
      </c>
      <c r="H2130">
        <f t="shared" ref="H2130:H2132" si="698">E2130/F2130</f>
        <v>3.5859738402386418E-3</v>
      </c>
      <c r="I2130">
        <f t="shared" si="696"/>
        <v>-8.9318846085930936E-2</v>
      </c>
      <c r="J2130">
        <f>(I2130-IF(I2092&gt;0,I2092,0))</f>
        <v>-1.106878054159333</v>
      </c>
      <c r="K2130">
        <f>J2130/R2111*1.1</f>
        <v>-1.0785418190940441</v>
      </c>
      <c r="L2130">
        <f>AVERAGE(K2130:K2132)</f>
        <v>-1.1310380488672269</v>
      </c>
      <c r="M2130">
        <f>STDEV(K2131:K2132)</f>
        <v>0.1016243188580772</v>
      </c>
      <c r="N2130" t="str">
        <f>_xlfn.CONCAT(ROUND(L2130,1)," ± ",ROUND(M2130,1))</f>
        <v>-1.1 ± 0.1</v>
      </c>
    </row>
    <row r="2131" spans="1:18" x14ac:dyDescent="0.4">
      <c r="A2131" s="19">
        <v>47</v>
      </c>
      <c r="B2131" s="19" t="s">
        <v>157</v>
      </c>
      <c r="D2131">
        <v>18.88</v>
      </c>
      <c r="E2131">
        <v>3.952</v>
      </c>
      <c r="F2131">
        <v>1471.201</v>
      </c>
      <c r="G2131">
        <v>0.63500000000000001</v>
      </c>
      <c r="H2131">
        <f t="shared" si="698"/>
        <v>2.6862406972262796E-3</v>
      </c>
      <c r="I2131">
        <f t="shared" si="696"/>
        <v>-0.16160912639313479</v>
      </c>
      <c r="J2131">
        <f>(I2131-IF(I2092&gt;0,I2092,0))</f>
        <v>-1.1791683344665369</v>
      </c>
      <c r="K2131">
        <f t="shared" ref="K2131:K2132" si="699">J2131/R2112*1.1</f>
        <v>-1.0854269187558081</v>
      </c>
    </row>
    <row r="2132" spans="1:18" x14ac:dyDescent="0.4">
      <c r="A2132" s="19">
        <v>48</v>
      </c>
      <c r="B2132" s="19" t="s">
        <v>156</v>
      </c>
      <c r="D2132">
        <v>18.73</v>
      </c>
      <c r="E2132">
        <v>1.5669999999999999</v>
      </c>
      <c r="F2132">
        <v>1466.605</v>
      </c>
      <c r="G2132">
        <v>0.998</v>
      </c>
      <c r="H2132">
        <f t="shared" si="698"/>
        <v>1.0684540145437932E-3</v>
      </c>
      <c r="I2132">
        <f t="shared" si="696"/>
        <v>-0.29159239273900012</v>
      </c>
      <c r="J2132">
        <f>(I2132-IF(I2092&gt;0,I2092,0))</f>
        <v>-1.3091516008124022</v>
      </c>
      <c r="K2132">
        <f t="shared" si="699"/>
        <v>-1.2291454087518288</v>
      </c>
      <c r="L2132" s="23"/>
      <c r="M2132" s="23"/>
      <c r="N2132" s="9"/>
    </row>
    <row r="2134" spans="1:18" x14ac:dyDescent="0.4">
      <c r="A2134" s="15" t="s">
        <v>140</v>
      </c>
      <c r="B2134" s="15"/>
    </row>
    <row r="2135" spans="1:18" x14ac:dyDescent="0.4">
      <c r="I2135" t="s">
        <v>216</v>
      </c>
      <c r="Q2135" t="s">
        <v>191</v>
      </c>
      <c r="R2135" t="s">
        <v>192</v>
      </c>
    </row>
    <row r="2136" spans="1:18" x14ac:dyDescent="0.4">
      <c r="B2136" t="s">
        <v>3</v>
      </c>
      <c r="C2136" t="s">
        <v>4</v>
      </c>
      <c r="D2136" t="s">
        <v>5</v>
      </c>
      <c r="E2136" t="s">
        <v>6</v>
      </c>
      <c r="F2136" t="s">
        <v>7</v>
      </c>
      <c r="G2136" t="s">
        <v>8</v>
      </c>
      <c r="H2136" t="s">
        <v>217</v>
      </c>
      <c r="I2136" cm="1">
        <f t="array" ref="I2136:J2140">LINEST(H2138:H2144,C2138:C2144,1,1)</f>
        <v>8.5850695866013987E-2</v>
      </c>
      <c r="J2136">
        <v>6.480753625132063E-3</v>
      </c>
      <c r="L2136" s="20" t="s">
        <v>218</v>
      </c>
      <c r="Q2136" t="s">
        <v>27</v>
      </c>
      <c r="R2136">
        <v>1.0846</v>
      </c>
    </row>
    <row r="2137" spans="1:18" x14ac:dyDescent="0.4">
      <c r="A2137">
        <v>1</v>
      </c>
      <c r="B2137" t="s">
        <v>12</v>
      </c>
      <c r="C2137">
        <v>0</v>
      </c>
      <c r="D2137">
        <v>14.89</v>
      </c>
      <c r="E2137">
        <v>174.23099999999999</v>
      </c>
      <c r="F2137">
        <v>65057.813000000002</v>
      </c>
      <c r="G2137">
        <v>2.4140000000000001</v>
      </c>
      <c r="H2137">
        <f>E2137/F2137</f>
        <v>2.678094943031669E-3</v>
      </c>
      <c r="I2137">
        <v>1.0177249105150408E-3</v>
      </c>
      <c r="J2137">
        <v>8.8235751966492543E-3</v>
      </c>
      <c r="K2137" t="s">
        <v>219</v>
      </c>
      <c r="L2137" s="21">
        <f>IF(G2140&gt;3,C2140,IF(G2141&gt;3,C2141,IF(G2142&gt;3,C2142,IF(G2143&gt;3,C2143,C2144))))</f>
        <v>0.4</v>
      </c>
      <c r="Q2137" t="s">
        <v>28</v>
      </c>
      <c r="R2137">
        <v>1.0726</v>
      </c>
    </row>
    <row r="2138" spans="1:18" x14ac:dyDescent="0.4">
      <c r="A2138">
        <v>2</v>
      </c>
      <c r="B2138" t="s">
        <v>14</v>
      </c>
      <c r="C2138" s="19">
        <v>0.02</v>
      </c>
      <c r="D2138">
        <v>14.91</v>
      </c>
      <c r="E2138">
        <v>343.613</v>
      </c>
      <c r="F2138">
        <v>57750.675999999999</v>
      </c>
      <c r="G2138">
        <v>2173</v>
      </c>
      <c r="H2138">
        <f t="shared" ref="H2138:H2144" si="700">E2138/F2138</f>
        <v>5.949939010237733E-3</v>
      </c>
      <c r="I2138">
        <v>0.99929783670775352</v>
      </c>
      <c r="J2138">
        <v>1.8645218740783561E-2</v>
      </c>
      <c r="K2138" t="s">
        <v>220</v>
      </c>
      <c r="L2138" s="22">
        <f>IF(G2140&gt;10,C2140,IF(G2141&gt;10,C2141,IF(G2142&gt;10,C2142,IF(G2143&gt;10,C2143,C2144))))</f>
        <v>0.4</v>
      </c>
      <c r="Q2138" t="s">
        <v>29</v>
      </c>
      <c r="R2138">
        <v>1.1534</v>
      </c>
    </row>
    <row r="2139" spans="1:18" x14ac:dyDescent="0.4">
      <c r="A2139">
        <v>3</v>
      </c>
      <c r="B2139" t="s">
        <v>15</v>
      </c>
      <c r="C2139" s="19">
        <v>0.1</v>
      </c>
      <c r="D2139">
        <v>14.91</v>
      </c>
      <c r="E2139">
        <v>676.68700000000001</v>
      </c>
      <c r="F2139">
        <v>59400.440999999999</v>
      </c>
      <c r="G2139">
        <v>7.1529999999999996</v>
      </c>
      <c r="H2139">
        <f t="shared" si="700"/>
        <v>1.1391952460420286E-2</v>
      </c>
      <c r="I2139">
        <v>7115.8507411475102</v>
      </c>
      <c r="J2139">
        <v>5</v>
      </c>
      <c r="Q2139" t="s">
        <v>182</v>
      </c>
      <c r="R2139">
        <v>1.0266999999999999</v>
      </c>
    </row>
    <row r="2140" spans="1:18" x14ac:dyDescent="0.4">
      <c r="A2140">
        <v>4</v>
      </c>
      <c r="B2140" t="s">
        <v>17</v>
      </c>
      <c r="C2140" s="19">
        <v>0.4</v>
      </c>
      <c r="D2140">
        <v>14.93</v>
      </c>
      <c r="E2140">
        <v>2795.1309999999999</v>
      </c>
      <c r="F2140">
        <v>50625.987999999998</v>
      </c>
      <c r="G2140">
        <v>17002</v>
      </c>
      <c r="H2140">
        <f t="shared" si="700"/>
        <v>5.5211386689381747E-2</v>
      </c>
      <c r="I2140">
        <v>2.4737841093694355</v>
      </c>
      <c r="J2140">
        <v>1.7382209094583328E-3</v>
      </c>
      <c r="Q2140" t="s">
        <v>181</v>
      </c>
      <c r="R2140">
        <v>1.1480999999999999</v>
      </c>
    </row>
    <row r="2141" spans="1:18" x14ac:dyDescent="0.4">
      <c r="A2141">
        <v>5</v>
      </c>
      <c r="B2141" t="s">
        <v>18</v>
      </c>
      <c r="C2141" s="19">
        <v>1</v>
      </c>
      <c r="D2141">
        <v>14.91</v>
      </c>
      <c r="E2141">
        <v>4300.5649999999996</v>
      </c>
      <c r="F2141">
        <v>60298.527000000002</v>
      </c>
      <c r="G2141">
        <v>68.822999999999993</v>
      </c>
      <c r="H2141">
        <f t="shared" si="700"/>
        <v>7.1321228128839689E-2</v>
      </c>
      <c r="Q2141" t="s">
        <v>180</v>
      </c>
      <c r="R2141">
        <v>1.0402</v>
      </c>
    </row>
    <row r="2142" spans="1:18" x14ac:dyDescent="0.4">
      <c r="A2142">
        <v>6</v>
      </c>
      <c r="B2142" t="s">
        <v>19</v>
      </c>
      <c r="C2142" s="19">
        <v>5</v>
      </c>
      <c r="D2142">
        <v>14.88</v>
      </c>
      <c r="E2142">
        <v>22214.008000000002</v>
      </c>
      <c r="F2142">
        <v>51469.858999999997</v>
      </c>
      <c r="G2142">
        <v>415.06200000000001</v>
      </c>
      <c r="H2142">
        <f t="shared" si="700"/>
        <v>0.43159255594618984</v>
      </c>
      <c r="Q2142" t="s">
        <v>179</v>
      </c>
      <c r="R2142">
        <v>1.127</v>
      </c>
    </row>
    <row r="2143" spans="1:18" x14ac:dyDescent="0.4">
      <c r="A2143">
        <v>7</v>
      </c>
      <c r="B2143" t="s">
        <v>20</v>
      </c>
      <c r="C2143" s="19">
        <v>10</v>
      </c>
      <c r="D2143">
        <v>14.89</v>
      </c>
      <c r="E2143">
        <v>37532.332000000002</v>
      </c>
      <c r="F2143">
        <v>41948.843999999997</v>
      </c>
      <c r="G2143">
        <v>828.56600000000003</v>
      </c>
      <c r="H2143">
        <f t="shared" si="700"/>
        <v>0.89471671734267588</v>
      </c>
      <c r="I2143" s="23" t="s">
        <v>221</v>
      </c>
      <c r="J2143" s="23" t="s">
        <v>222</v>
      </c>
      <c r="K2143" s="9" t="s">
        <v>194</v>
      </c>
      <c r="O2143" s="24" t="s">
        <v>223</v>
      </c>
      <c r="Q2143" t="s">
        <v>178</v>
      </c>
      <c r="R2143">
        <v>1.1153999999999999</v>
      </c>
    </row>
    <row r="2144" spans="1:18" x14ac:dyDescent="0.4">
      <c r="A2144">
        <v>8</v>
      </c>
      <c r="B2144" t="s">
        <v>21</v>
      </c>
      <c r="C2144" s="19">
        <v>20</v>
      </c>
      <c r="D2144">
        <v>14.91</v>
      </c>
      <c r="E2144">
        <v>77194.710999999996</v>
      </c>
      <c r="F2144">
        <v>45131.258000000002</v>
      </c>
      <c r="G2144">
        <v>650.64700000000005</v>
      </c>
      <c r="H2144">
        <f t="shared" si="700"/>
        <v>1.7104489088250097</v>
      </c>
      <c r="I2144">
        <f>AVERAGE(I2147:I2149)</f>
        <v>-7.1760082182132853E-2</v>
      </c>
      <c r="J2144">
        <v>11</v>
      </c>
      <c r="Q2144" t="s">
        <v>177</v>
      </c>
      <c r="R2144">
        <v>1.1711</v>
      </c>
    </row>
    <row r="2145" spans="1:18" x14ac:dyDescent="0.4">
      <c r="A2145">
        <v>9</v>
      </c>
      <c r="B2145" t="s">
        <v>22</v>
      </c>
      <c r="D2145">
        <v>14.93</v>
      </c>
      <c r="E2145">
        <v>43.64</v>
      </c>
      <c r="F2145">
        <v>64.016000000000005</v>
      </c>
      <c r="G2145">
        <v>2.8090000000000002</v>
      </c>
      <c r="I2145" s="23" t="s">
        <v>224</v>
      </c>
      <c r="J2145" s="9" t="s">
        <v>225</v>
      </c>
      <c r="K2145" s="9" t="s">
        <v>226</v>
      </c>
      <c r="Q2145" t="s">
        <v>176</v>
      </c>
      <c r="R2145">
        <v>1.0931999999999999</v>
      </c>
    </row>
    <row r="2146" spans="1:18" x14ac:dyDescent="0.4">
      <c r="A2146">
        <v>10</v>
      </c>
      <c r="B2146" t="s">
        <v>22</v>
      </c>
      <c r="D2146">
        <v>14.96</v>
      </c>
      <c r="E2146">
        <v>109.797</v>
      </c>
      <c r="F2146">
        <v>14.842000000000001</v>
      </c>
      <c r="G2146">
        <v>10.141</v>
      </c>
      <c r="L2146" s="23" t="s">
        <v>227</v>
      </c>
      <c r="M2146" s="23" t="s">
        <v>228</v>
      </c>
      <c r="N2146" s="9" t="s">
        <v>231</v>
      </c>
      <c r="O2146" s="9"/>
      <c r="P2146" s="9"/>
      <c r="Q2146" t="s">
        <v>175</v>
      </c>
      <c r="R2146">
        <v>1.1499999999999999</v>
      </c>
    </row>
    <row r="2147" spans="1:18" x14ac:dyDescent="0.4">
      <c r="A2147">
        <v>11</v>
      </c>
      <c r="B2147" t="s">
        <v>24</v>
      </c>
      <c r="F2147">
        <v>19023.546999999999</v>
      </c>
      <c r="H2147">
        <f>E2147/F2147</f>
        <v>0</v>
      </c>
      <c r="I2147">
        <f>((H2147-$J$2136)/$I$2136)</f>
        <v>-7.5488655738405283E-2</v>
      </c>
      <c r="J2147">
        <f>(I2147-IF(I2144&gt;0,I2144,0))</f>
        <v>-7.5488655738405283E-2</v>
      </c>
      <c r="K2147">
        <f>J2147*1.1</f>
        <v>-8.3037521312245816E-2</v>
      </c>
      <c r="L2147">
        <f>AVERAGE(K2147:K2149)</f>
        <v>-7.8936090400346146E-2</v>
      </c>
      <c r="M2147">
        <f>STDEV(K2148:K2149)</f>
        <v>8.7004488311171468E-3</v>
      </c>
      <c r="N2147" t="str">
        <f>_xlfn.CONCAT(ROUND(L2147,1)," ± ",ROUND(M2147,1))</f>
        <v>-0.1 ± 0</v>
      </c>
      <c r="Q2147" t="s">
        <v>174</v>
      </c>
      <c r="R2147">
        <v>1.0482</v>
      </c>
    </row>
    <row r="2148" spans="1:18" x14ac:dyDescent="0.4">
      <c r="A2148">
        <v>12</v>
      </c>
      <c r="B2148" t="s">
        <v>25</v>
      </c>
      <c r="D2148">
        <v>14.93</v>
      </c>
      <c r="E2148">
        <v>19.087</v>
      </c>
      <c r="F2148">
        <v>19876.041000000001</v>
      </c>
      <c r="G2148">
        <v>164</v>
      </c>
      <c r="H2148">
        <f t="shared" ref="H2148:H2152" si="701">E2148/F2148</f>
        <v>9.6030190318081951E-4</v>
      </c>
      <c r="I2148">
        <f t="shared" ref="I2148:I2152" si="702">((H2148-$J$2136)/$I$2136)</f>
        <v>-6.4302935069587994E-2</v>
      </c>
      <c r="J2148">
        <f>(I2148-IF(I2144&gt;0,I2144,0))</f>
        <v>-6.4302935069587994E-2</v>
      </c>
      <c r="K2148">
        <f>J2148*1.1</f>
        <v>-7.0733228576546806E-2</v>
      </c>
      <c r="Q2148" t="s">
        <v>173</v>
      </c>
      <c r="R2148">
        <v>1.1053999999999999</v>
      </c>
    </row>
    <row r="2149" spans="1:18" x14ac:dyDescent="0.4">
      <c r="A2149">
        <v>13</v>
      </c>
      <c r="B2149" t="s">
        <v>26</v>
      </c>
      <c r="F2149">
        <v>19622.186000000002</v>
      </c>
      <c r="H2149">
        <f t="shared" si="701"/>
        <v>0</v>
      </c>
      <c r="I2149">
        <f t="shared" si="702"/>
        <v>-7.5488655738405283E-2</v>
      </c>
      <c r="J2149">
        <f>(I2149-IF(I2144&gt;0,I2144,0))</f>
        <v>-7.5488655738405283E-2</v>
      </c>
      <c r="K2149" s="30">
        <f>J2149*1.1</f>
        <v>-8.3037521312245816E-2</v>
      </c>
      <c r="L2149" s="25" t="s">
        <v>227</v>
      </c>
      <c r="M2149" s="25" t="s">
        <v>228</v>
      </c>
      <c r="N2149" s="26" t="s">
        <v>229</v>
      </c>
      <c r="O2149" s="26" t="s">
        <v>230</v>
      </c>
      <c r="P2149" s="26" t="s">
        <v>231</v>
      </c>
      <c r="Q2149" t="s">
        <v>172</v>
      </c>
      <c r="R2149" s="10">
        <v>1.0463</v>
      </c>
    </row>
    <row r="2150" spans="1:18" x14ac:dyDescent="0.4">
      <c r="A2150">
        <v>14</v>
      </c>
      <c r="B2150" t="s">
        <v>27</v>
      </c>
      <c r="D2150">
        <v>14.97</v>
      </c>
      <c r="E2150">
        <v>14167.78</v>
      </c>
      <c r="F2150">
        <v>19773.830000000002</v>
      </c>
      <c r="G2150">
        <v>462.88200000000001</v>
      </c>
      <c r="H2150">
        <f t="shared" si="701"/>
        <v>0.71649144348869187</v>
      </c>
      <c r="I2150">
        <f t="shared" si="702"/>
        <v>8.270296270768311</v>
      </c>
      <c r="J2150">
        <f>(I2150-IF(I2144&gt;0,I2144,0))</f>
        <v>8.270296270768311</v>
      </c>
      <c r="K2150">
        <f>J2150/R2136*1.1</f>
        <v>8.3877244125439265</v>
      </c>
      <c r="L2150" s="27">
        <f>AVERAGE(K2150:K2152)</f>
        <v>8.2769556345349091</v>
      </c>
      <c r="M2150" s="27">
        <f>STDEV(K2150:K2152)</f>
        <v>0.22164295952152532</v>
      </c>
      <c r="N2150" s="28">
        <f>L2150/J2144*100</f>
        <v>75.245051223044626</v>
      </c>
      <c r="O2150" s="29">
        <f>M2150/J2147*100</f>
        <v>-293.61095035205824</v>
      </c>
      <c r="P2150" s="29" t="str">
        <f>_xlfn.CONCAT(ROUND(N2150,1)," ± ",ROUND(O2150,1))</f>
        <v>75.2 ± -293.6</v>
      </c>
      <c r="Q2150" t="s">
        <v>171</v>
      </c>
      <c r="R2150">
        <v>1.1154999999999999</v>
      </c>
    </row>
    <row r="2151" spans="1:18" x14ac:dyDescent="0.4">
      <c r="A2151">
        <v>15</v>
      </c>
      <c r="B2151" t="s">
        <v>28</v>
      </c>
      <c r="D2151">
        <v>14.97</v>
      </c>
      <c r="E2151">
        <v>14409.267</v>
      </c>
      <c r="F2151">
        <v>21252.592000000001</v>
      </c>
      <c r="G2151">
        <v>203.405</v>
      </c>
      <c r="H2151">
        <f t="shared" si="701"/>
        <v>0.67800045283888188</v>
      </c>
      <c r="I2151">
        <f t="shared" si="702"/>
        <v>7.8219482374584528</v>
      </c>
      <c r="J2151">
        <f>(I2151-IF(I2144&gt;0,I2144,0))</f>
        <v>7.8219482374584528</v>
      </c>
      <c r="K2151">
        <f>J2151/R2137*1.1</f>
        <v>8.0217630628419716</v>
      </c>
      <c r="Q2151" t="s">
        <v>170</v>
      </c>
      <c r="R2151">
        <v>1.0873999999999999</v>
      </c>
    </row>
    <row r="2152" spans="1:18" x14ac:dyDescent="0.4">
      <c r="A2152">
        <v>16</v>
      </c>
      <c r="B2152" t="s">
        <v>29</v>
      </c>
      <c r="D2152">
        <v>14.99</v>
      </c>
      <c r="E2152">
        <v>14605.328</v>
      </c>
      <c r="F2152">
        <v>19102.932000000001</v>
      </c>
      <c r="G2152">
        <v>1261.511</v>
      </c>
      <c r="H2152">
        <f t="shared" si="701"/>
        <v>0.76455949275221202</v>
      </c>
      <c r="I2152">
        <f t="shared" si="702"/>
        <v>8.8301991204614492</v>
      </c>
      <c r="J2152">
        <f>(I2152-IF(I2144&gt;0,I2144,0))</f>
        <v>8.8301991204614492</v>
      </c>
      <c r="K2152" s="30">
        <f>J2152/R2138*1.1</f>
        <v>8.4213794282188275</v>
      </c>
      <c r="Q2152" t="s">
        <v>169</v>
      </c>
      <c r="R2152">
        <v>1.0898000000000001</v>
      </c>
    </row>
    <row r="2153" spans="1:18" x14ac:dyDescent="0.4">
      <c r="A2153" s="19">
        <v>17</v>
      </c>
      <c r="B2153" s="19" t="s">
        <v>22</v>
      </c>
      <c r="L2153" s="23" t="s">
        <v>227</v>
      </c>
      <c r="M2153" s="23" t="s">
        <v>228</v>
      </c>
      <c r="N2153" s="9" t="s">
        <v>231</v>
      </c>
      <c r="Q2153" t="s">
        <v>168</v>
      </c>
      <c r="R2153">
        <v>1.0536000000000001</v>
      </c>
    </row>
    <row r="2154" spans="1:18" x14ac:dyDescent="0.4">
      <c r="A2154" s="19">
        <v>18</v>
      </c>
      <c r="B2154" s="19" t="s">
        <v>182</v>
      </c>
      <c r="D2154">
        <v>14.99</v>
      </c>
      <c r="E2154">
        <v>2.8010000000000002</v>
      </c>
      <c r="F2154">
        <v>23639.141</v>
      </c>
      <c r="G2154">
        <v>25</v>
      </c>
      <c r="H2154">
        <f>E2154/F2154</f>
        <v>1.1848992313214766E-4</v>
      </c>
      <c r="I2154">
        <f>((H2154-$J$2136)/$I$2136)</f>
        <v>-7.4108469801216451E-2</v>
      </c>
      <c r="J2154">
        <f>(I2154-IF(I2144&gt;0,I2144,0))</f>
        <v>-7.4108469801216451E-2</v>
      </c>
      <c r="K2154">
        <f t="shared" ref="K2154:K2159" si="703">J2154/R2139*1.1</f>
        <v>-7.939935402876995E-2</v>
      </c>
      <c r="L2154">
        <f>AVERAGE(K2154:K2156)</f>
        <v>-7.0844539756285366E-2</v>
      </c>
      <c r="M2154">
        <f>STDEV(K2155:K2156)</f>
        <v>8.1443185014195164E-3</v>
      </c>
      <c r="N2154" t="str">
        <f>_xlfn.CONCAT(ROUND(L2154,1)," ± ",ROUND(M2154,1))</f>
        <v>-0.1 ± 0</v>
      </c>
      <c r="Q2154" t="s">
        <v>167</v>
      </c>
      <c r="R2154" s="10">
        <v>1.1217999999999999</v>
      </c>
    </row>
    <row r="2155" spans="1:18" x14ac:dyDescent="0.4">
      <c r="A2155" s="19">
        <v>19</v>
      </c>
      <c r="B2155" s="19" t="s">
        <v>181</v>
      </c>
      <c r="F2155">
        <v>22105.366999999998</v>
      </c>
      <c r="H2155">
        <f t="shared" ref="H2155:H2159" si="704">E2155/F2155</f>
        <v>0</v>
      </c>
      <c r="I2155">
        <f t="shared" ref="I2155:I2159" si="705">((H2155-$J$2136)/$I$2136)</f>
        <v>-7.5488655738405283E-2</v>
      </c>
      <c r="J2155">
        <f>(I2155-IF(I2144&gt;0,I2144,0))</f>
        <v>-7.5488655738405283E-2</v>
      </c>
      <c r="K2155">
        <f t="shared" si="703"/>
        <v>-7.2326035460539881E-2</v>
      </c>
      <c r="Q2155" t="s">
        <v>166</v>
      </c>
      <c r="R2155">
        <v>1.198</v>
      </c>
    </row>
    <row r="2156" spans="1:18" x14ac:dyDescent="0.4">
      <c r="A2156" s="19">
        <v>20</v>
      </c>
      <c r="B2156" s="19" t="s">
        <v>180</v>
      </c>
      <c r="D2156">
        <v>15.02</v>
      </c>
      <c r="E2156">
        <v>32.54</v>
      </c>
      <c r="F2156">
        <v>21073.405999999999</v>
      </c>
      <c r="G2156">
        <v>275</v>
      </c>
      <c r="H2156">
        <f t="shared" si="704"/>
        <v>1.5441262793494323E-3</v>
      </c>
      <c r="I2156">
        <f t="shared" si="705"/>
        <v>-5.7502473287894575E-2</v>
      </c>
      <c r="J2156">
        <f>(I2156-IF(I2144&gt;0,I2144,0))</f>
        <v>-5.7502473287894575E-2</v>
      </c>
      <c r="K2156">
        <f t="shared" si="703"/>
        <v>-6.080822977954628E-2</v>
      </c>
      <c r="L2156" s="23" t="s">
        <v>227</v>
      </c>
      <c r="M2156" s="23" t="s">
        <v>228</v>
      </c>
      <c r="N2156" s="9" t="s">
        <v>231</v>
      </c>
      <c r="Q2156" t="s">
        <v>165</v>
      </c>
      <c r="R2156">
        <v>1.1537999999999999</v>
      </c>
    </row>
    <row r="2157" spans="1:18" x14ac:dyDescent="0.4">
      <c r="A2157" s="19">
        <v>21</v>
      </c>
      <c r="B2157" s="19" t="s">
        <v>179</v>
      </c>
      <c r="F2157">
        <v>22198.574000000001</v>
      </c>
      <c r="H2157">
        <f t="shared" si="704"/>
        <v>0</v>
      </c>
      <c r="I2157">
        <f t="shared" si="705"/>
        <v>-7.5488655738405283E-2</v>
      </c>
      <c r="J2157">
        <f>(I2157-IF(I2144&gt;0,I2144,0))</f>
        <v>-7.5488655738405283E-2</v>
      </c>
      <c r="K2157">
        <f t="shared" si="703"/>
        <v>-7.3680143134202139E-2</v>
      </c>
      <c r="L2157">
        <f>AVERAGE(K2157:K2159)</f>
        <v>-7.3010708754203832E-2</v>
      </c>
      <c r="M2157">
        <f>STDEV(K2157:K2159)</f>
        <v>1.8629208937298994E-3</v>
      </c>
      <c r="N2157" t="str">
        <f>_xlfn.CONCAT(ROUND(L2157,1)," ± ",ROUND(M2157,1))</f>
        <v>-0.1 ± 0</v>
      </c>
      <c r="Q2157" t="s">
        <v>164</v>
      </c>
      <c r="R2157">
        <v>1.1183000000000001</v>
      </c>
    </row>
    <row r="2158" spans="1:18" x14ac:dyDescent="0.4">
      <c r="A2158" s="19">
        <v>22</v>
      </c>
      <c r="B2158" s="19" t="s">
        <v>178</v>
      </c>
      <c r="F2158">
        <v>19047.846000000001</v>
      </c>
      <c r="H2158">
        <f t="shared" si="704"/>
        <v>0</v>
      </c>
      <c r="I2158">
        <f t="shared" si="705"/>
        <v>-7.5488655738405283E-2</v>
      </c>
      <c r="J2158">
        <f>(I2158-IF(I2144&gt;0,I2144,0))</f>
        <v>-7.5488655738405283E-2</v>
      </c>
      <c r="K2158">
        <f t="shared" si="703"/>
        <v>-7.4446406053654129E-2</v>
      </c>
      <c r="Q2158" t="s">
        <v>163</v>
      </c>
      <c r="R2158">
        <v>1.1448</v>
      </c>
    </row>
    <row r="2159" spans="1:18" x14ac:dyDescent="0.4">
      <c r="A2159" s="19">
        <v>23</v>
      </c>
      <c r="B2159" s="19" t="s">
        <v>177</v>
      </c>
      <c r="F2159">
        <v>17391.419999999998</v>
      </c>
      <c r="H2159">
        <f t="shared" si="704"/>
        <v>0</v>
      </c>
      <c r="I2159">
        <f t="shared" si="705"/>
        <v>-7.5488655738405283E-2</v>
      </c>
      <c r="J2159">
        <f>(I2159-IF(I2144&gt;0,I2144,0))</f>
        <v>-7.5488655738405283E-2</v>
      </c>
      <c r="K2159">
        <f t="shared" si="703"/>
        <v>-7.0905577074755199E-2</v>
      </c>
      <c r="L2159" s="23"/>
      <c r="M2159" s="23"/>
      <c r="N2159" s="9"/>
      <c r="Q2159" t="s">
        <v>162</v>
      </c>
      <c r="R2159">
        <v>1.0492999999999999</v>
      </c>
    </row>
    <row r="2160" spans="1:18" x14ac:dyDescent="0.4">
      <c r="A2160" s="19">
        <v>24</v>
      </c>
      <c r="B2160" s="19" t="s">
        <v>22</v>
      </c>
      <c r="L2160" s="23" t="s">
        <v>227</v>
      </c>
      <c r="M2160" s="23" t="s">
        <v>228</v>
      </c>
      <c r="N2160" s="9" t="s">
        <v>231</v>
      </c>
      <c r="Q2160" t="s">
        <v>161</v>
      </c>
      <c r="R2160">
        <v>1.0704</v>
      </c>
    </row>
    <row r="2161" spans="1:18" x14ac:dyDescent="0.4">
      <c r="A2161" s="19">
        <v>25</v>
      </c>
      <c r="B2161" s="19" t="s">
        <v>176</v>
      </c>
      <c r="F2161">
        <v>23917.184000000001</v>
      </c>
      <c r="H2161">
        <f>E2161/F2161</f>
        <v>0</v>
      </c>
      <c r="I2161">
        <f>((H2161-$J$2136)/$I$2136)</f>
        <v>-7.5488655738405283E-2</v>
      </c>
      <c r="J2161">
        <f>(I2161-IF(I2144&gt;0,I2144,0))</f>
        <v>-7.5488655738405283E-2</v>
      </c>
      <c r="K2161">
        <f t="shared" ref="K2161:K2166" si="706">J2161/R2145*1.1</f>
        <v>-7.5958215616763455E-2</v>
      </c>
      <c r="L2161">
        <f>AVERAGE(K2161:K2163)</f>
        <v>-7.5794637929893327E-2</v>
      </c>
      <c r="M2161">
        <f>STDEV(K2162:K2163)</f>
        <v>4.9586694799566948E-3</v>
      </c>
      <c r="N2161" t="str">
        <f>_xlfn.CONCAT(ROUND(L2161,1)," ± ",ROUND(M2161,1))</f>
        <v>-0.1 ± 0</v>
      </c>
      <c r="Q2161" t="s">
        <v>160</v>
      </c>
      <c r="R2161">
        <v>1.1589</v>
      </c>
    </row>
    <row r="2162" spans="1:18" x14ac:dyDescent="0.4">
      <c r="A2162" s="19">
        <v>26</v>
      </c>
      <c r="B2162" s="19" t="s">
        <v>175</v>
      </c>
      <c r="F2162">
        <v>21871.559000000001</v>
      </c>
      <c r="H2162">
        <f t="shared" ref="H2162:H2166" si="707">E2162/F2162</f>
        <v>0</v>
      </c>
      <c r="I2162">
        <f t="shared" ref="I2162:I2166" si="708">((H2162-$J$2136)/$I$2136)</f>
        <v>-7.5488655738405283E-2</v>
      </c>
      <c r="J2162">
        <f>(I2162-IF(I2144&gt;0,I2144,0))</f>
        <v>-7.5488655738405283E-2</v>
      </c>
      <c r="K2162">
        <f t="shared" si="706"/>
        <v>-7.2206540271518113E-2</v>
      </c>
      <c r="Q2162" t="s">
        <v>159</v>
      </c>
      <c r="R2162">
        <v>1.0206</v>
      </c>
    </row>
    <row r="2163" spans="1:18" x14ac:dyDescent="0.4">
      <c r="A2163" s="19">
        <v>27</v>
      </c>
      <c r="B2163" s="19" t="s">
        <v>174</v>
      </c>
      <c r="F2163">
        <v>25710.891</v>
      </c>
      <c r="H2163">
        <f t="shared" si="707"/>
        <v>0</v>
      </c>
      <c r="I2163">
        <f t="shared" si="708"/>
        <v>-7.5488655738405283E-2</v>
      </c>
      <c r="J2163">
        <f>(I2163-IF(I2144&gt;0,I2144,0))</f>
        <v>-7.5488655738405283E-2</v>
      </c>
      <c r="K2163">
        <f t="shared" si="706"/>
        <v>-7.9219157901398413E-2</v>
      </c>
      <c r="L2163" s="23" t="s">
        <v>227</v>
      </c>
      <c r="M2163" s="23" t="s">
        <v>228</v>
      </c>
      <c r="N2163" s="9" t="s">
        <v>231</v>
      </c>
      <c r="Q2163" t="s">
        <v>158</v>
      </c>
      <c r="R2163">
        <v>1.1289</v>
      </c>
    </row>
    <row r="2164" spans="1:18" x14ac:dyDescent="0.4">
      <c r="A2164" s="19">
        <v>28</v>
      </c>
      <c r="B2164" s="19" t="s">
        <v>173</v>
      </c>
      <c r="F2164">
        <v>21448.361000000001</v>
      </c>
      <c r="H2164">
        <f t="shared" si="707"/>
        <v>0</v>
      </c>
      <c r="I2164">
        <f t="shared" si="708"/>
        <v>-7.5488655738405283E-2</v>
      </c>
      <c r="J2164">
        <f>(I2164-IF(I2144&gt;0,I2144,0))</f>
        <v>-7.5488655738405283E-2</v>
      </c>
      <c r="K2164">
        <f t="shared" si="706"/>
        <v>-7.5119885391935787E-2</v>
      </c>
      <c r="L2164">
        <f>AVERAGE(K2164:K2166)</f>
        <v>-7.6307543801700448E-2</v>
      </c>
      <c r="M2164">
        <f>STDEV(K2164:K2166)</f>
        <v>2.6678783038066064E-3</v>
      </c>
      <c r="N2164" t="str">
        <f>_xlfn.CONCAT(ROUND(L2164,1)," ± ",ROUND(M2164,1))</f>
        <v>-0.1 ± 0</v>
      </c>
      <c r="Q2164" t="s">
        <v>157</v>
      </c>
      <c r="R2164">
        <v>1.1950000000000001</v>
      </c>
    </row>
    <row r="2165" spans="1:18" x14ac:dyDescent="0.4">
      <c r="A2165" s="19">
        <v>29</v>
      </c>
      <c r="B2165" s="19" t="s">
        <v>172</v>
      </c>
      <c r="F2165">
        <v>22339.35</v>
      </c>
      <c r="H2165">
        <f t="shared" si="707"/>
        <v>0</v>
      </c>
      <c r="I2165">
        <f t="shared" si="708"/>
        <v>-7.5488655738405283E-2</v>
      </c>
      <c r="J2165">
        <f>(I2165-IF(I2144&gt;0,I2144,0))</f>
        <v>-7.5488655738405283E-2</v>
      </c>
      <c r="K2165">
        <f t="shared" si="706"/>
        <v>-7.9363013774487068E-2</v>
      </c>
      <c r="Q2165" t="s">
        <v>156</v>
      </c>
      <c r="R2165">
        <v>1.1716</v>
      </c>
    </row>
    <row r="2166" spans="1:18" x14ac:dyDescent="0.4">
      <c r="A2166" s="19">
        <v>30</v>
      </c>
      <c r="B2166" s="19" t="s">
        <v>171</v>
      </c>
      <c r="F2166">
        <v>21963.625</v>
      </c>
      <c r="H2166">
        <f t="shared" si="707"/>
        <v>0</v>
      </c>
      <c r="I2166">
        <f t="shared" si="708"/>
        <v>-7.5488655738405283E-2</v>
      </c>
      <c r="J2166">
        <f>(I2166-IF(I2144&gt;0,I2144,0))</f>
        <v>-7.5488655738405283E-2</v>
      </c>
      <c r="K2166">
        <f t="shared" si="706"/>
        <v>-7.443973223867846E-2</v>
      </c>
      <c r="L2166" s="23"/>
      <c r="M2166" s="23"/>
      <c r="N2166" s="9"/>
    </row>
    <row r="2167" spans="1:18" x14ac:dyDescent="0.4">
      <c r="A2167" s="19">
        <v>31</v>
      </c>
      <c r="B2167" s="19" t="s">
        <v>22</v>
      </c>
      <c r="D2167">
        <v>14.89</v>
      </c>
      <c r="E2167">
        <v>57.573</v>
      </c>
      <c r="F2167">
        <v>162.65700000000001</v>
      </c>
      <c r="G2167">
        <v>4.0369999999999999</v>
      </c>
      <c r="L2167" s="23" t="s">
        <v>227</v>
      </c>
      <c r="M2167" s="23" t="s">
        <v>228</v>
      </c>
      <c r="N2167" s="9" t="s">
        <v>231</v>
      </c>
    </row>
    <row r="2168" spans="1:18" x14ac:dyDescent="0.4">
      <c r="A2168" s="19">
        <v>32</v>
      </c>
      <c r="B2168" s="19" t="s">
        <v>170</v>
      </c>
      <c r="F2168">
        <v>25588.145</v>
      </c>
      <c r="H2168">
        <f>E2168/F2168</f>
        <v>0</v>
      </c>
      <c r="I2168">
        <f>((H2168-$J$2136)/$I$2136)</f>
        <v>-7.5488655738405283E-2</v>
      </c>
      <c r="J2168">
        <f>(I2168-IF(I2144&gt;0,I2144,0))</f>
        <v>-7.5488655738405283E-2</v>
      </c>
      <c r="K2168">
        <f>J2168/R2151*1.1</f>
        <v>-7.6363363355017311E-2</v>
      </c>
      <c r="L2168">
        <f>AVERAGE(K2168:K2170)</f>
        <v>-7.605950147261191E-2</v>
      </c>
      <c r="M2168">
        <f>STDEV(K2169:K2170)</f>
        <v>4.0675957106826318E-4</v>
      </c>
      <c r="N2168" t="str">
        <f>_xlfn.CONCAT(ROUND(L2168,1)," ± ",ROUND(M2168,1))</f>
        <v>-0.1 ± 0</v>
      </c>
    </row>
    <row r="2169" spans="1:18" x14ac:dyDescent="0.4">
      <c r="A2169" s="19">
        <v>33</v>
      </c>
      <c r="B2169" s="19" t="s">
        <v>169</v>
      </c>
      <c r="F2169">
        <v>23743.407999999999</v>
      </c>
      <c r="H2169">
        <f t="shared" ref="H2169:H2173" si="709">E2169/F2169</f>
        <v>0</v>
      </c>
      <c r="I2169">
        <f t="shared" ref="I2169:I2173" si="710">((H2169-$J$2136)/$I$2136)</f>
        <v>-7.5488655738405283E-2</v>
      </c>
      <c r="J2169">
        <f>(I2169-IF(I2144&gt;0,I2144,0))</f>
        <v>-7.5488655738405283E-2</v>
      </c>
      <c r="K2169">
        <f>J2169/R2152*1.1</f>
        <v>-7.6195192982424123E-2</v>
      </c>
    </row>
    <row r="2170" spans="1:18" x14ac:dyDescent="0.4">
      <c r="A2170" s="19">
        <v>34</v>
      </c>
      <c r="B2170" s="19" t="s">
        <v>168</v>
      </c>
      <c r="D2170">
        <v>14.96</v>
      </c>
      <c r="E2170">
        <v>8.2330000000000005</v>
      </c>
      <c r="F2170">
        <v>31354.984</v>
      </c>
      <c r="G2170">
        <v>72</v>
      </c>
      <c r="H2170">
        <f t="shared" si="709"/>
        <v>2.6257388618026404E-4</v>
      </c>
      <c r="I2170">
        <f t="shared" si="710"/>
        <v>-7.2430161179548591E-2</v>
      </c>
      <c r="J2170">
        <f>(I2170-IF(I2144&gt;0,I2144,0))</f>
        <v>-7.2430161179548591E-2</v>
      </c>
      <c r="K2170">
        <f>J2170/R2153*1.1</f>
        <v>-7.5619948080394322E-2</v>
      </c>
      <c r="L2170" s="23" t="s">
        <v>227</v>
      </c>
      <c r="M2170" s="23" t="s">
        <v>228</v>
      </c>
      <c r="N2170" s="9" t="s">
        <v>231</v>
      </c>
    </row>
    <row r="2171" spans="1:18" x14ac:dyDescent="0.4">
      <c r="A2171" s="19">
        <v>35</v>
      </c>
      <c r="B2171" s="19" t="s">
        <v>167</v>
      </c>
      <c r="D2171">
        <v>14.94</v>
      </c>
      <c r="E2171">
        <v>1.744</v>
      </c>
      <c r="F2171">
        <v>28332.403999999999</v>
      </c>
      <c r="G2171">
        <v>15</v>
      </c>
      <c r="H2171">
        <f t="shared" si="709"/>
        <v>6.1554960179164463E-5</v>
      </c>
      <c r="I2171">
        <f t="shared" si="710"/>
        <v>-7.4771655607442658E-2</v>
      </c>
      <c r="J2171">
        <f>(I2171-IF(I2144&gt;0,I2144,0))</f>
        <v>-7.4771655607442658E-2</v>
      </c>
      <c r="K2171">
        <f t="shared" ref="K2171:K2173" si="711">J2171/R2154*1.1</f>
        <v>-7.3318613984834136E-2</v>
      </c>
      <c r="L2171">
        <f>AVERAGE(K2171:K2173)</f>
        <v>-6.7969281896879327E-2</v>
      </c>
      <c r="M2171">
        <f>STDEV(K2171:K2173)</f>
        <v>5.2351308673216105E-3</v>
      </c>
      <c r="N2171" t="str">
        <f>_xlfn.CONCAT(ROUND(L2171,1)," ± ",ROUND(M2171,1))</f>
        <v>-0.1 ± 0</v>
      </c>
    </row>
    <row r="2172" spans="1:18" x14ac:dyDescent="0.4">
      <c r="A2172" s="19">
        <v>36</v>
      </c>
      <c r="B2172" s="19" t="s">
        <v>166</v>
      </c>
      <c r="D2172">
        <v>15.02</v>
      </c>
      <c r="E2172">
        <v>4.891</v>
      </c>
      <c r="F2172">
        <v>33095.667999999998</v>
      </c>
      <c r="G2172">
        <v>46</v>
      </c>
      <c r="H2172">
        <f t="shared" si="709"/>
        <v>1.4778369181126666E-4</v>
      </c>
      <c r="I2172">
        <f t="shared" si="710"/>
        <v>-7.3767252197985397E-2</v>
      </c>
      <c r="J2172">
        <f>(I2172-IF(I2144&gt;0,I2144,0))</f>
        <v>-7.3767252197985397E-2</v>
      </c>
      <c r="K2172">
        <f t="shared" si="711"/>
        <v>-6.7732869296981593E-2</v>
      </c>
    </row>
    <row r="2173" spans="1:18" x14ac:dyDescent="0.4">
      <c r="A2173" s="19">
        <v>37</v>
      </c>
      <c r="B2173" s="19" t="s">
        <v>165</v>
      </c>
      <c r="D2173">
        <v>15.14</v>
      </c>
      <c r="E2173">
        <v>23.521000000000001</v>
      </c>
      <c r="F2173">
        <v>28664.400000000001</v>
      </c>
      <c r="G2173">
        <v>2.121</v>
      </c>
      <c r="H2173">
        <f t="shared" si="709"/>
        <v>8.2056488187438078E-4</v>
      </c>
      <c r="I2173">
        <f t="shared" si="710"/>
        <v>-6.5930609952090102E-2</v>
      </c>
      <c r="J2173">
        <f>(I2173-IF(I2144&gt;0,I2144,0))</f>
        <v>-6.5930609952090102E-2</v>
      </c>
      <c r="K2173">
        <f t="shared" si="711"/>
        <v>-6.2856362408822267E-2</v>
      </c>
      <c r="L2173" s="23"/>
      <c r="M2173" s="23"/>
      <c r="N2173" s="9"/>
    </row>
    <row r="2174" spans="1:18" x14ac:dyDescent="0.4">
      <c r="A2174" s="19">
        <v>38</v>
      </c>
      <c r="B2174" s="19" t="s">
        <v>22</v>
      </c>
      <c r="L2174" s="23" t="s">
        <v>227</v>
      </c>
      <c r="M2174" s="23" t="s">
        <v>228</v>
      </c>
      <c r="N2174" s="9" t="s">
        <v>231</v>
      </c>
    </row>
    <row r="2175" spans="1:18" x14ac:dyDescent="0.4">
      <c r="A2175" s="19">
        <v>39</v>
      </c>
      <c r="B2175" s="19" t="s">
        <v>164</v>
      </c>
      <c r="F2175">
        <v>23955.171999999999</v>
      </c>
      <c r="H2175">
        <f>E2175/F2175</f>
        <v>0</v>
      </c>
      <c r="I2175">
        <f>((H2175-$J$2136)/$I$2136)</f>
        <v>-7.5488655738405283E-2</v>
      </c>
      <c r="J2175">
        <f>(I2175-IF(I2144&gt;0,I2144,0))</f>
        <v>-7.5488655738405283E-2</v>
      </c>
      <c r="K2175">
        <f>J2175/R2157*1.1</f>
        <v>-7.4253350006479313E-2</v>
      </c>
      <c r="L2175">
        <f>AVERAGE(K2175:K2177)</f>
        <v>-6.6311082326846224E-2</v>
      </c>
      <c r="M2175">
        <f>STDEV(K2176:K2177)</f>
        <v>2.3223252546905059E-2</v>
      </c>
      <c r="N2175" t="str">
        <f>_xlfn.CONCAT(ROUND(L2175,1)," ± ",ROUND(M2175,1))</f>
        <v>-0.1 ± 0</v>
      </c>
    </row>
    <row r="2176" spans="1:18" x14ac:dyDescent="0.4">
      <c r="A2176" s="19">
        <v>40</v>
      </c>
      <c r="B2176" s="19" t="s">
        <v>163</v>
      </c>
      <c r="D2176">
        <v>15.01</v>
      </c>
      <c r="E2176">
        <v>68.966999999999999</v>
      </c>
      <c r="F2176">
        <v>29001.437999999998</v>
      </c>
      <c r="G2176">
        <v>2.4380000000000002</v>
      </c>
      <c r="H2176">
        <f t="shared" ref="H2176:H2180" si="712">E2176/F2176</f>
        <v>2.3780544950908985E-3</v>
      </c>
      <c r="I2176">
        <f t="shared" ref="I2176:I2184" si="713">((H2176-$J$2136)/$I$2136)</f>
        <v>-4.778876966174149E-2</v>
      </c>
      <c r="J2176">
        <f>(I2176-IF(I2144&gt;0,I2144,0))</f>
        <v>-4.778876966174149E-2</v>
      </c>
      <c r="K2176">
        <f t="shared" ref="K2176:K2180" si="714">J2176/R2158*1.1</f>
        <v>-4.5918629129905346E-2</v>
      </c>
    </row>
    <row r="2177" spans="1:18" x14ac:dyDescent="0.4">
      <c r="A2177" s="19">
        <v>41</v>
      </c>
      <c r="B2177" s="19" t="s">
        <v>162</v>
      </c>
      <c r="D2177">
        <v>14.97</v>
      </c>
      <c r="E2177">
        <v>1.0109999999999999</v>
      </c>
      <c r="F2177">
        <v>32934.472999999998</v>
      </c>
      <c r="G2177">
        <v>9</v>
      </c>
      <c r="H2177">
        <f t="shared" si="712"/>
        <v>3.0697318278024366E-5</v>
      </c>
      <c r="I2177">
        <f t="shared" si="713"/>
        <v>-7.5131089408064372E-2</v>
      </c>
      <c r="J2177">
        <f>(I2177-IF(I2144&gt;0,I2144,0))</f>
        <v>-7.5131089408064372E-2</v>
      </c>
      <c r="K2177">
        <f t="shared" si="714"/>
        <v>-7.876126784415402E-2</v>
      </c>
      <c r="L2177" s="23" t="s">
        <v>227</v>
      </c>
      <c r="M2177" s="23" t="s">
        <v>228</v>
      </c>
      <c r="N2177" s="9" t="s">
        <v>231</v>
      </c>
    </row>
    <row r="2178" spans="1:18" x14ac:dyDescent="0.4">
      <c r="A2178" s="19">
        <v>42</v>
      </c>
      <c r="B2178" s="19" t="s">
        <v>161</v>
      </c>
      <c r="D2178">
        <v>15.02</v>
      </c>
      <c r="E2178">
        <v>2.59</v>
      </c>
      <c r="F2178">
        <v>36892.101999999999</v>
      </c>
      <c r="G2178">
        <v>24</v>
      </c>
      <c r="H2178">
        <f t="shared" si="712"/>
        <v>7.0204728372484716E-5</v>
      </c>
      <c r="I2178">
        <f t="shared" si="713"/>
        <v>-7.4670901989710547E-2</v>
      </c>
      <c r="J2178">
        <f>(I2178-IF(I2144&gt;0,I2144,0))</f>
        <v>-7.4670901989710547E-2</v>
      </c>
      <c r="K2178">
        <f t="shared" si="714"/>
        <v>-7.6735792403476832E-2</v>
      </c>
      <c r="L2178">
        <f>AVERAGE(K2178:K2180)</f>
        <v>-6.8956684871566157E-2</v>
      </c>
      <c r="M2178">
        <f>STDEV(K2178:K2180)</f>
        <v>8.9569225350790895E-3</v>
      </c>
      <c r="N2178" t="str">
        <f>_xlfn.CONCAT(ROUND(L2178,1)," ± ",ROUND(M2178,1))</f>
        <v>-0.1 ± 0</v>
      </c>
    </row>
    <row r="2179" spans="1:18" x14ac:dyDescent="0.4">
      <c r="A2179" s="19">
        <v>43</v>
      </c>
      <c r="B2179" s="19" t="s">
        <v>160</v>
      </c>
      <c r="D2179">
        <v>14.6</v>
      </c>
      <c r="E2179">
        <v>36.677999999999997</v>
      </c>
      <c r="F2179">
        <v>32473.859</v>
      </c>
      <c r="G2179">
        <v>324</v>
      </c>
      <c r="H2179">
        <f t="shared" si="712"/>
        <v>1.1294623161355723E-3</v>
      </c>
      <c r="I2179">
        <f t="shared" si="713"/>
        <v>-6.2332532718758368E-2</v>
      </c>
      <c r="J2179">
        <f>(I2179-IF(I2144&gt;0,I2144,0))</f>
        <v>-6.2332532718758368E-2</v>
      </c>
      <c r="K2179">
        <f t="shared" si="714"/>
        <v>-5.9164540504473388E-2</v>
      </c>
    </row>
    <row r="2180" spans="1:18" x14ac:dyDescent="0.4">
      <c r="A2180" s="19">
        <v>44</v>
      </c>
      <c r="B2180" s="19" t="s">
        <v>159</v>
      </c>
      <c r="D2180">
        <v>15.06</v>
      </c>
      <c r="E2180">
        <v>29.8</v>
      </c>
      <c r="F2180">
        <v>36001.512000000002</v>
      </c>
      <c r="G2180">
        <v>4.3819999999999997</v>
      </c>
      <c r="H2180">
        <f t="shared" si="712"/>
        <v>8.2774301257124974E-4</v>
      </c>
      <c r="I2180">
        <f t="shared" si="713"/>
        <v>-6.5846998158097511E-2</v>
      </c>
      <c r="J2180">
        <f>(I2180-IF(I2144&gt;0,I2144,0))</f>
        <v>-6.5846998158097511E-2</v>
      </c>
      <c r="K2180">
        <f t="shared" si="714"/>
        <v>-7.0969721706748257E-2</v>
      </c>
      <c r="L2180" s="23"/>
      <c r="M2180" s="23"/>
      <c r="N2180" s="9"/>
    </row>
    <row r="2181" spans="1:18" x14ac:dyDescent="0.4">
      <c r="A2181" s="19">
        <v>45</v>
      </c>
      <c r="B2181" s="19" t="s">
        <v>22</v>
      </c>
      <c r="L2181" s="23" t="s">
        <v>227</v>
      </c>
      <c r="M2181" s="23" t="s">
        <v>228</v>
      </c>
      <c r="N2181" s="9" t="s">
        <v>231</v>
      </c>
    </row>
    <row r="2182" spans="1:18" x14ac:dyDescent="0.4">
      <c r="A2182" s="19">
        <v>46</v>
      </c>
      <c r="B2182" s="19" t="s">
        <v>158</v>
      </c>
      <c r="F2182">
        <v>33347.133000000002</v>
      </c>
      <c r="H2182">
        <f t="shared" ref="H2182:H2184" si="715">E2182/F2182</f>
        <v>0</v>
      </c>
      <c r="I2182">
        <f t="shared" si="713"/>
        <v>-7.5488655738405283E-2</v>
      </c>
      <c r="J2182">
        <f>(I2182-IF(I2144&gt;0,I2144,0))</f>
        <v>-7.5488655738405283E-2</v>
      </c>
      <c r="K2182">
        <f>J2182/R2163*1.1</f>
        <v>-7.3556135452427868E-2</v>
      </c>
      <c r="L2182">
        <f>AVERAGE(K2182:K2184)</f>
        <v>-7.1252928214313713E-2</v>
      </c>
      <c r="M2182">
        <f>STDEV(K2183:K2184)</f>
        <v>8.6812781086113508E-4</v>
      </c>
      <c r="N2182" t="str">
        <f>_xlfn.CONCAT(ROUND(L2182,1)," ± ",ROUND(M2182,1))</f>
        <v>-0.1 ± 0</v>
      </c>
    </row>
    <row r="2183" spans="1:18" x14ac:dyDescent="0.4">
      <c r="A2183" s="19">
        <v>47</v>
      </c>
      <c r="B2183" s="19" t="s">
        <v>157</v>
      </c>
      <c r="F2183">
        <v>25828.425999999999</v>
      </c>
      <c r="H2183">
        <f t="shared" si="715"/>
        <v>0</v>
      </c>
      <c r="I2183">
        <f t="shared" si="713"/>
        <v>-7.5488655738405283E-2</v>
      </c>
      <c r="J2183">
        <f>(I2183-IF(I2144&gt;0,I2144,0))</f>
        <v>-7.5488655738405283E-2</v>
      </c>
      <c r="K2183">
        <f t="shared" ref="K2183:K2184" si="716">J2183/R2164*1.1</f>
        <v>-6.9487465533260101E-2</v>
      </c>
    </row>
    <row r="2184" spans="1:18" x14ac:dyDescent="0.4">
      <c r="A2184" s="19">
        <v>48</v>
      </c>
      <c r="B2184" s="19" t="s">
        <v>156</v>
      </c>
      <c r="D2184">
        <v>14.99</v>
      </c>
      <c r="E2184">
        <v>0.33100000000000002</v>
      </c>
      <c r="F2184">
        <v>22605.594000000001</v>
      </c>
      <c r="G2184">
        <v>3</v>
      </c>
      <c r="H2184">
        <f t="shared" si="715"/>
        <v>1.4642393382806044E-5</v>
      </c>
      <c r="I2184">
        <f t="shared" si="713"/>
        <v>-7.5318099248034384E-2</v>
      </c>
      <c r="J2184">
        <f>(I2184-IF(I2144&gt;0,I2144,0))</f>
        <v>-7.5318099248034384E-2</v>
      </c>
      <c r="K2184">
        <f t="shared" si="716"/>
        <v>-7.0715183657253183E-2</v>
      </c>
      <c r="L2184" s="23"/>
      <c r="M2184" s="23"/>
      <c r="N2184" s="9"/>
    </row>
    <row r="2186" spans="1:18" x14ac:dyDescent="0.4">
      <c r="A2186" t="s">
        <v>144</v>
      </c>
    </row>
    <row r="2187" spans="1:18" x14ac:dyDescent="0.4">
      <c r="I2187" t="s">
        <v>216</v>
      </c>
      <c r="Q2187" t="s">
        <v>191</v>
      </c>
      <c r="R2187" t="s">
        <v>192</v>
      </c>
    </row>
    <row r="2188" spans="1:18" x14ac:dyDescent="0.4">
      <c r="B2188" t="s">
        <v>3</v>
      </c>
      <c r="C2188" t="s">
        <v>4</v>
      </c>
      <c r="D2188" t="s">
        <v>5</v>
      </c>
      <c r="E2188" t="s">
        <v>6</v>
      </c>
      <c r="F2188" t="s">
        <v>7</v>
      </c>
      <c r="G2188" t="s">
        <v>8</v>
      </c>
      <c r="H2188" t="s">
        <v>217</v>
      </c>
      <c r="I2188" cm="1">
        <f t="array" ref="I2188:J2192">LINEST(H2190:H2196,C2190:C2196,1,1)</f>
        <v>0.94896949105729933</v>
      </c>
      <c r="J2188">
        <v>4.4990760631849369E-2</v>
      </c>
      <c r="L2188" s="20" t="s">
        <v>218</v>
      </c>
      <c r="Q2188" t="s">
        <v>27</v>
      </c>
      <c r="R2188">
        <v>1.0846</v>
      </c>
    </row>
    <row r="2189" spans="1:18" x14ac:dyDescent="0.4">
      <c r="A2189">
        <v>1</v>
      </c>
      <c r="B2189" t="s">
        <v>12</v>
      </c>
      <c r="C2189">
        <v>0</v>
      </c>
      <c r="D2189">
        <v>15.51</v>
      </c>
      <c r="E2189">
        <v>8.4550000000000001</v>
      </c>
      <c r="F2189">
        <v>1699.5650000000001</v>
      </c>
      <c r="G2189">
        <v>73</v>
      </c>
      <c r="H2189">
        <f>E2189/F2189</f>
        <v>4.9748023759020685E-3</v>
      </c>
      <c r="I2189">
        <v>2.3993545294104121E-2</v>
      </c>
      <c r="J2189">
        <v>0.20802168537822061</v>
      </c>
      <c r="K2189" t="s">
        <v>219</v>
      </c>
      <c r="L2189" s="21">
        <f>IF(G2192&gt;3,C2192,IF(G2193&gt;3,C2193,IF(G2194&gt;3,C2194,IF(G2195&gt;3,C2195,C2196))))</f>
        <v>0.4</v>
      </c>
      <c r="Q2189" t="s">
        <v>28</v>
      </c>
      <c r="R2189">
        <v>1.0726</v>
      </c>
    </row>
    <row r="2190" spans="1:18" x14ac:dyDescent="0.4">
      <c r="A2190">
        <v>2</v>
      </c>
      <c r="B2190" t="s">
        <v>14</v>
      </c>
      <c r="C2190" s="19">
        <v>0.02</v>
      </c>
      <c r="D2190">
        <v>15.56</v>
      </c>
      <c r="E2190">
        <v>70.995000000000005</v>
      </c>
      <c r="F2190">
        <v>1218.8520000000001</v>
      </c>
      <c r="G2190">
        <v>3.1869999999999998</v>
      </c>
      <c r="H2190">
        <f t="shared" ref="H2190:H2196" si="717">E2190/F2190</f>
        <v>5.8247432830236978E-2</v>
      </c>
      <c r="I2190">
        <v>0.99681383392777201</v>
      </c>
      <c r="J2190">
        <v>0.43957349943323204</v>
      </c>
      <c r="K2190" t="s">
        <v>220</v>
      </c>
      <c r="L2190" s="22">
        <f>IF(G2192&gt;10,C2192,IF(G2193&gt;10,C2193,IF(G2194&gt;10,C2194,IF(G2195&gt;10,C2195,C2196))))</f>
        <v>0.4</v>
      </c>
      <c r="Q2190" t="s">
        <v>29</v>
      </c>
      <c r="R2190">
        <v>1.1534</v>
      </c>
    </row>
    <row r="2191" spans="1:18" x14ac:dyDescent="0.4">
      <c r="A2191">
        <v>3</v>
      </c>
      <c r="B2191" t="s">
        <v>15</v>
      </c>
      <c r="C2191" s="19">
        <v>0.1</v>
      </c>
      <c r="D2191">
        <v>15.53</v>
      </c>
      <c r="E2191">
        <v>286.072</v>
      </c>
      <c r="F2191">
        <v>1578.6590000000001</v>
      </c>
      <c r="G2191">
        <v>2076</v>
      </c>
      <c r="H2191">
        <f t="shared" si="717"/>
        <v>0.18121202869017311</v>
      </c>
      <c r="I2191">
        <v>1564.2841762336609</v>
      </c>
      <c r="J2191">
        <v>5</v>
      </c>
      <c r="Q2191" t="s">
        <v>182</v>
      </c>
      <c r="R2191">
        <v>1.0266999999999999</v>
      </c>
    </row>
    <row r="2192" spans="1:18" x14ac:dyDescent="0.4">
      <c r="A2192">
        <v>4</v>
      </c>
      <c r="B2192" t="s">
        <v>17</v>
      </c>
      <c r="C2192" s="19">
        <v>0.4</v>
      </c>
      <c r="D2192">
        <v>15.54</v>
      </c>
      <c r="E2192">
        <v>369.68</v>
      </c>
      <c r="F2192">
        <v>1176.884</v>
      </c>
      <c r="G2192">
        <v>2570</v>
      </c>
      <c r="H2192">
        <f t="shared" si="717"/>
        <v>0.31411761906865926</v>
      </c>
      <c r="I2192">
        <v>302.25859314918443</v>
      </c>
      <c r="J2192">
        <v>0.96612430701988816</v>
      </c>
      <c r="Q2192" t="s">
        <v>181</v>
      </c>
      <c r="R2192">
        <v>1.1480999999999999</v>
      </c>
    </row>
    <row r="2193" spans="1:18" x14ac:dyDescent="0.4">
      <c r="A2193">
        <v>5</v>
      </c>
      <c r="B2193" t="s">
        <v>18</v>
      </c>
      <c r="C2193" s="19">
        <v>1</v>
      </c>
      <c r="D2193">
        <v>15.54</v>
      </c>
      <c r="E2193">
        <v>954.67899999999997</v>
      </c>
      <c r="F2193">
        <v>1460.0920000000001</v>
      </c>
      <c r="G2193">
        <v>31.667999999999999</v>
      </c>
      <c r="H2193">
        <f t="shared" si="717"/>
        <v>0.65384852461351739</v>
      </c>
      <c r="Q2193" t="s">
        <v>180</v>
      </c>
      <c r="R2193">
        <v>1.0402</v>
      </c>
    </row>
    <row r="2194" spans="1:18" x14ac:dyDescent="0.4">
      <c r="A2194">
        <v>6</v>
      </c>
      <c r="B2194" t="s">
        <v>19</v>
      </c>
      <c r="C2194" s="19">
        <v>5</v>
      </c>
      <c r="D2194">
        <v>15.51</v>
      </c>
      <c r="E2194">
        <v>4268.4139999999998</v>
      </c>
      <c r="F2194">
        <v>762.21</v>
      </c>
      <c r="G2194">
        <v>27330</v>
      </c>
      <c r="H2194">
        <f t="shared" si="717"/>
        <v>5.6000498550268292</v>
      </c>
      <c r="Q2194" t="s">
        <v>179</v>
      </c>
      <c r="R2194">
        <v>1.127</v>
      </c>
    </row>
    <row r="2195" spans="1:18" x14ac:dyDescent="0.4">
      <c r="A2195">
        <v>7</v>
      </c>
      <c r="B2195" t="s">
        <v>20</v>
      </c>
      <c r="C2195" s="19">
        <v>10</v>
      </c>
      <c r="D2195">
        <v>15.53</v>
      </c>
      <c r="E2195">
        <v>7789.8549999999996</v>
      </c>
      <c r="F2195">
        <v>854.96799999999996</v>
      </c>
      <c r="G2195">
        <v>174.57599999999999</v>
      </c>
      <c r="H2195">
        <f t="shared" si="717"/>
        <v>9.111282527533195</v>
      </c>
      <c r="I2195" s="23" t="s">
        <v>221</v>
      </c>
      <c r="J2195" s="23" t="s">
        <v>222</v>
      </c>
      <c r="K2195" s="9" t="s">
        <v>194</v>
      </c>
      <c r="O2195" s="24" t="s">
        <v>223</v>
      </c>
      <c r="Q2195" t="s">
        <v>178</v>
      </c>
      <c r="R2195">
        <v>1.1153999999999999</v>
      </c>
    </row>
    <row r="2196" spans="1:18" x14ac:dyDescent="0.4">
      <c r="A2196">
        <v>8</v>
      </c>
      <c r="B2196" t="s">
        <v>21</v>
      </c>
      <c r="C2196" s="19">
        <v>20</v>
      </c>
      <c r="D2196">
        <v>15.53</v>
      </c>
      <c r="E2196">
        <v>16204.569</v>
      </c>
      <c r="F2196">
        <v>850.52</v>
      </c>
      <c r="G2196">
        <v>670.13</v>
      </c>
      <c r="H2196">
        <f t="shared" si="717"/>
        <v>19.052543150072896</v>
      </c>
      <c r="I2196">
        <f>AVERAGE(I2199:I2201)</f>
        <v>4.1631429844679289E-2</v>
      </c>
      <c r="J2196">
        <v>11</v>
      </c>
      <c r="Q2196" t="s">
        <v>177</v>
      </c>
      <c r="R2196">
        <v>1.1711</v>
      </c>
    </row>
    <row r="2197" spans="1:18" x14ac:dyDescent="0.4">
      <c r="A2197">
        <v>9</v>
      </c>
      <c r="B2197" t="s">
        <v>22</v>
      </c>
      <c r="D2197">
        <v>15.2</v>
      </c>
      <c r="E2197">
        <v>12.849</v>
      </c>
      <c r="G2197">
        <v>2.8319999999999999</v>
      </c>
      <c r="I2197" s="23" t="s">
        <v>224</v>
      </c>
      <c r="J2197" s="9" t="s">
        <v>225</v>
      </c>
      <c r="K2197" s="9" t="s">
        <v>226</v>
      </c>
      <c r="Q2197" t="s">
        <v>176</v>
      </c>
      <c r="R2197">
        <v>1.0931999999999999</v>
      </c>
    </row>
    <row r="2198" spans="1:18" x14ac:dyDescent="0.4">
      <c r="A2198">
        <v>10</v>
      </c>
      <c r="B2198" t="s">
        <v>22</v>
      </c>
      <c r="L2198" s="23" t="s">
        <v>227</v>
      </c>
      <c r="M2198" s="23" t="s">
        <v>228</v>
      </c>
      <c r="N2198" s="9" t="s">
        <v>231</v>
      </c>
      <c r="O2198" s="9"/>
      <c r="P2198" s="9"/>
      <c r="Q2198" t="s">
        <v>175</v>
      </c>
      <c r="R2198">
        <v>1.1499999999999999</v>
      </c>
    </row>
    <row r="2199" spans="1:18" x14ac:dyDescent="0.4">
      <c r="A2199">
        <v>11</v>
      </c>
      <c r="B2199" t="s">
        <v>24</v>
      </c>
      <c r="D2199">
        <v>15.57</v>
      </c>
      <c r="E2199">
        <v>28.151</v>
      </c>
      <c r="F2199">
        <v>280.92899999999997</v>
      </c>
      <c r="G2199">
        <v>7.0279999999999996</v>
      </c>
      <c r="H2199">
        <f>E2199/F2199</f>
        <v>0.10020681382128581</v>
      </c>
      <c r="I2199">
        <f>((H2199-$J$2188)/$I$2188)</f>
        <v>5.8185277513945345E-2</v>
      </c>
      <c r="J2199">
        <f>(I2199-IF(I2196&gt;0,I2196,0))</f>
        <v>1.6553847669266056E-2</v>
      </c>
      <c r="K2199">
        <f>J2199*1.1</f>
        <v>1.8209232436192664E-2</v>
      </c>
      <c r="L2199">
        <f>AVERAGE(K2199:K2201)</f>
        <v>0</v>
      </c>
      <c r="M2199">
        <f>STDEV(K2200:K2201)</f>
        <v>0.12564027763002639</v>
      </c>
      <c r="N2199" t="str">
        <f>_xlfn.CONCAT(ROUND(L2199,1)," ± ",ROUND(M2199,1))</f>
        <v>0 ± 0.1</v>
      </c>
      <c r="Q2199" t="s">
        <v>174</v>
      </c>
      <c r="R2199">
        <v>1.0482</v>
      </c>
    </row>
    <row r="2200" spans="1:18" x14ac:dyDescent="0.4">
      <c r="A2200">
        <v>12</v>
      </c>
      <c r="B2200" t="s">
        <v>25</v>
      </c>
      <c r="D2200">
        <v>15.59</v>
      </c>
      <c r="E2200">
        <v>35.575000000000003</v>
      </c>
      <c r="F2200">
        <v>232.08199999999999</v>
      </c>
      <c r="G2200">
        <v>12.106999999999999</v>
      </c>
      <c r="H2200">
        <f t="shared" ref="H2200:H2204" si="718">E2200/F2200</f>
        <v>0.1532863384493412</v>
      </c>
      <c r="I2200">
        <f t="shared" ref="I2200:I2204" si="719">((H2200-$J$2188)/$I$2188)</f>
        <v>0.11411913537582093</v>
      </c>
      <c r="J2200">
        <f>(I2200-IF(I2196&gt;0,I2196,0))</f>
        <v>7.2487705531141644E-2</v>
      </c>
      <c r="K2200">
        <f>J2200*1.1</f>
        <v>7.9736476084255811E-2</v>
      </c>
      <c r="Q2200" t="s">
        <v>173</v>
      </c>
      <c r="R2200">
        <v>1.1053999999999999</v>
      </c>
    </row>
    <row r="2201" spans="1:18" x14ac:dyDescent="0.4">
      <c r="A2201">
        <v>13</v>
      </c>
      <c r="B2201" t="s">
        <v>26</v>
      </c>
      <c r="F2201">
        <v>402.233</v>
      </c>
      <c r="H2201">
        <f t="shared" si="718"/>
        <v>0</v>
      </c>
      <c r="I2201">
        <f t="shared" si="719"/>
        <v>-4.741012335572841E-2</v>
      </c>
      <c r="J2201">
        <f>(I2201-IF(I2196&gt;0,I2196,0))</f>
        <v>-8.90415532004077E-2</v>
      </c>
      <c r="K2201" s="30">
        <f>J2201*1.1</f>
        <v>-9.7945708520448482E-2</v>
      </c>
      <c r="L2201" s="23" t="s">
        <v>227</v>
      </c>
      <c r="M2201" s="23" t="s">
        <v>228</v>
      </c>
      <c r="N2201" s="9" t="s">
        <v>229</v>
      </c>
      <c r="O2201" s="9" t="s">
        <v>230</v>
      </c>
      <c r="P2201" s="9" t="s">
        <v>231</v>
      </c>
      <c r="Q2201" t="s">
        <v>172</v>
      </c>
      <c r="R2201" s="10">
        <v>1.0463</v>
      </c>
    </row>
    <row r="2202" spans="1:18" x14ac:dyDescent="0.4">
      <c r="A2202">
        <v>14</v>
      </c>
      <c r="B2202" t="s">
        <v>27</v>
      </c>
      <c r="D2202">
        <v>15.59</v>
      </c>
      <c r="E2202">
        <v>2810.0740000000001</v>
      </c>
      <c r="F2202">
        <v>226.458</v>
      </c>
      <c r="G2202">
        <v>18983</v>
      </c>
      <c r="H2202">
        <f t="shared" si="718"/>
        <v>12.408808697418506</v>
      </c>
      <c r="I2202">
        <f t="shared" si="719"/>
        <v>13.028678006298646</v>
      </c>
      <c r="J2202">
        <f>(I2202-IF(I2196&gt;0,I2196,0))</f>
        <v>12.987046576453967</v>
      </c>
      <c r="K2202">
        <f>J2202/R2188*1.1</f>
        <v>13.171446832103415</v>
      </c>
      <c r="L2202" s="30">
        <f>AVERAGE(K2202:K2204)</f>
        <v>16.281084682882739</v>
      </c>
      <c r="M2202" s="30">
        <f>STDEV(K2202:K2204)</f>
        <v>2.9799691820265481</v>
      </c>
      <c r="N2202" s="31">
        <f>L2202/J2196*100</f>
        <v>148.00986075347944</v>
      </c>
      <c r="O2202">
        <f>M2202/J2199*100</f>
        <v>18001.670920043391</v>
      </c>
      <c r="P2202" t="str">
        <f>_xlfn.CONCAT(ROUND(N2202,1)," ± ",ROUND(O2202,1))</f>
        <v>148 ± 18001.7</v>
      </c>
      <c r="Q2202" t="s">
        <v>171</v>
      </c>
      <c r="R2202">
        <v>1.1154999999999999</v>
      </c>
    </row>
    <row r="2203" spans="1:18" x14ac:dyDescent="0.4">
      <c r="A2203">
        <v>15</v>
      </c>
      <c r="B2203" t="s">
        <v>28</v>
      </c>
      <c r="D2203">
        <v>15.61</v>
      </c>
      <c r="E2203">
        <v>2270.172</v>
      </c>
      <c r="F2203">
        <v>147.33699999999999</v>
      </c>
      <c r="G2203">
        <v>15624</v>
      </c>
      <c r="H2203">
        <f t="shared" si="718"/>
        <v>15.408023782213567</v>
      </c>
      <c r="I2203">
        <f t="shared" si="719"/>
        <v>16.189174853729927</v>
      </c>
      <c r="J2203">
        <f>(I2203-IF(I2196&gt;0,I2196,0))</f>
        <v>16.147543423885249</v>
      </c>
      <c r="K2203">
        <f>J2203/R2189*1.1</f>
        <v>16.56003893928191</v>
      </c>
      <c r="Q2203" t="s">
        <v>170</v>
      </c>
      <c r="R2203">
        <v>1.0873999999999999</v>
      </c>
    </row>
    <row r="2204" spans="1:18" x14ac:dyDescent="0.4">
      <c r="A2204">
        <v>16</v>
      </c>
      <c r="B2204" t="s">
        <v>29</v>
      </c>
      <c r="D2204">
        <v>15.61</v>
      </c>
      <c r="E2204">
        <v>2898.7370000000001</v>
      </c>
      <c r="F2204">
        <v>151.755</v>
      </c>
      <c r="G2204">
        <v>12.781000000000001</v>
      </c>
      <c r="H2204">
        <f t="shared" si="718"/>
        <v>19.101426641626308</v>
      </c>
      <c r="I2204">
        <f t="shared" si="719"/>
        <v>20.081189185294701</v>
      </c>
      <c r="J2204">
        <f>(I2204-IF(I2196&gt;0,I2196,0))</f>
        <v>20.039557755450023</v>
      </c>
      <c r="K2204" s="30">
        <f>J2204/R2190*1.1</f>
        <v>19.1117682772629</v>
      </c>
      <c r="Q2204" t="s">
        <v>169</v>
      </c>
      <c r="R2204">
        <v>1.0898000000000001</v>
      </c>
    </row>
    <row r="2205" spans="1:18" x14ac:dyDescent="0.4">
      <c r="A2205" s="19">
        <v>17</v>
      </c>
      <c r="B2205" s="19" t="s">
        <v>22</v>
      </c>
      <c r="L2205" s="23" t="s">
        <v>227</v>
      </c>
      <c r="M2205" s="23" t="s">
        <v>228</v>
      </c>
      <c r="N2205" s="9" t="s">
        <v>231</v>
      </c>
      <c r="Q2205" t="s">
        <v>168</v>
      </c>
      <c r="R2205">
        <v>1.0536000000000001</v>
      </c>
    </row>
    <row r="2206" spans="1:18" x14ac:dyDescent="0.4">
      <c r="A2206" s="19">
        <v>18</v>
      </c>
      <c r="B2206" s="19" t="s">
        <v>182</v>
      </c>
      <c r="D2206">
        <v>15.62</v>
      </c>
      <c r="E2206">
        <v>25.231000000000002</v>
      </c>
      <c r="F2206">
        <v>475.92899999999997</v>
      </c>
      <c r="G2206">
        <v>2.4609999999999999</v>
      </c>
      <c r="H2206">
        <f>E2206/F2206</f>
        <v>5.3014210102767433E-2</v>
      </c>
      <c r="I2206">
        <f>((H2206-$J$2188)/$I$2188)</f>
        <v>8.4549077146607692E-3</v>
      </c>
      <c r="J2206">
        <f>(I2206-IF(I2196&gt;0,I2196,0))</f>
        <v>-3.3176522130018524E-2</v>
      </c>
      <c r="K2206">
        <f t="shared" ref="K2206:K2211" si="720">J2206/R2191*1.1</f>
        <v>-3.554511964840789E-2</v>
      </c>
      <c r="L2206">
        <f>AVERAGE(K2206:K2208)</f>
        <v>-7.1672235966299361E-2</v>
      </c>
      <c r="M2206">
        <f>STDEV(K2207:K2208)</f>
        <v>6.2574198086066072E-3</v>
      </c>
      <c r="N2206" t="str">
        <f>_xlfn.CONCAT(ROUND(L2206,1)," ± ",ROUND(M2206,1))</f>
        <v>-0.1 ± 0</v>
      </c>
      <c r="Q2206" t="s">
        <v>167</v>
      </c>
      <c r="R2206" s="10">
        <v>1.1217999999999999</v>
      </c>
    </row>
    <row r="2207" spans="1:18" x14ac:dyDescent="0.4">
      <c r="A2207" s="19">
        <v>19</v>
      </c>
      <c r="B2207" s="19" t="s">
        <v>181</v>
      </c>
      <c r="F2207">
        <v>630.04399999999998</v>
      </c>
      <c r="H2207">
        <f t="shared" ref="H2207:H2211" si="721">E2207/F2207</f>
        <v>0</v>
      </c>
      <c r="I2207">
        <f t="shared" ref="I2207:I2211" si="722">((H2207-$J$2188)/$I$2188)</f>
        <v>-4.741012335572841E-2</v>
      </c>
      <c r="J2207">
        <f>(I2207-IF(I2196&gt;0,I2196,0))</f>
        <v>-8.90415532004077E-2</v>
      </c>
      <c r="K2207">
        <f t="shared" si="720"/>
        <v>-8.5311130145848346E-2</v>
      </c>
      <c r="Q2207" t="s">
        <v>166</v>
      </c>
      <c r="R2207">
        <v>1.198</v>
      </c>
    </row>
    <row r="2208" spans="1:18" x14ac:dyDescent="0.4">
      <c r="A2208" s="19">
        <v>20</v>
      </c>
      <c r="B2208" s="19" t="s">
        <v>180</v>
      </c>
      <c r="F2208">
        <v>602.21500000000003</v>
      </c>
      <c r="H2208">
        <f t="shared" si="721"/>
        <v>0</v>
      </c>
      <c r="I2208">
        <f t="shared" si="722"/>
        <v>-4.741012335572841E-2</v>
      </c>
      <c r="J2208">
        <f>(I2208-IF(I2196&gt;0,I2196,0))</f>
        <v>-8.90415532004077E-2</v>
      </c>
      <c r="K2208">
        <f t="shared" si="720"/>
        <v>-9.4160458104641867E-2</v>
      </c>
      <c r="L2208" s="23" t="s">
        <v>227</v>
      </c>
      <c r="M2208" s="23" t="s">
        <v>228</v>
      </c>
      <c r="N2208" s="9" t="s">
        <v>231</v>
      </c>
      <c r="Q2208" t="s">
        <v>165</v>
      </c>
      <c r="R2208">
        <v>1.1537999999999999</v>
      </c>
    </row>
    <row r="2209" spans="1:18" x14ac:dyDescent="0.4">
      <c r="A2209" s="19">
        <v>21</v>
      </c>
      <c r="B2209" s="19" t="s">
        <v>179</v>
      </c>
      <c r="D2209">
        <v>15.63</v>
      </c>
      <c r="E2209">
        <v>71.831999999999994</v>
      </c>
      <c r="F2209">
        <v>216.774</v>
      </c>
      <c r="G2209">
        <v>4.3259999999999996</v>
      </c>
      <c r="H2209">
        <f t="shared" si="721"/>
        <v>0.33136815300727945</v>
      </c>
      <c r="I2209">
        <f t="shared" si="722"/>
        <v>0.30177723844036464</v>
      </c>
      <c r="J2209">
        <f>(I2209-IF(I2196&gt;0,I2196,0))</f>
        <v>0.26014580859568537</v>
      </c>
      <c r="K2209">
        <f t="shared" si="720"/>
        <v>0.25391338904636551</v>
      </c>
      <c r="L2209">
        <f>AVERAGE(K2209:K2211)</f>
        <v>0.30553725963721762</v>
      </c>
      <c r="M2209">
        <f>STDEV(K2209:K2211)</f>
        <v>0.37184855342851891</v>
      </c>
      <c r="N2209" t="str">
        <f>_xlfn.CONCAT(ROUND(L2209,1)," ± ",ROUND(M2209,1))</f>
        <v>0.3 ± 0.4</v>
      </c>
      <c r="Q2209" t="s">
        <v>164</v>
      </c>
      <c r="R2209">
        <v>1.1183000000000001</v>
      </c>
    </row>
    <row r="2210" spans="1:18" x14ac:dyDescent="0.4">
      <c r="A2210" s="19">
        <v>22</v>
      </c>
      <c r="B2210" s="19" t="s">
        <v>178</v>
      </c>
      <c r="D2210">
        <v>15.67</v>
      </c>
      <c r="E2210">
        <v>23.692</v>
      </c>
      <c r="F2210">
        <v>492.32600000000002</v>
      </c>
      <c r="G2210">
        <v>155</v>
      </c>
      <c r="H2210">
        <f t="shared" si="721"/>
        <v>4.81225854413539E-2</v>
      </c>
      <c r="I2210">
        <f t="shared" si="722"/>
        <v>3.30023761460992E-3</v>
      </c>
      <c r="J2210">
        <f>(I2210-IF(I2196&gt;0,I2196,0))</f>
        <v>-3.8331192230069366E-2</v>
      </c>
      <c r="K2210">
        <f t="shared" si="720"/>
        <v>-3.7801964723934295E-2</v>
      </c>
      <c r="Q2210" t="s">
        <v>163</v>
      </c>
      <c r="R2210">
        <v>1.1448</v>
      </c>
    </row>
    <row r="2211" spans="1:18" x14ac:dyDescent="0.4">
      <c r="A2211" s="19">
        <v>23</v>
      </c>
      <c r="B2211" s="19" t="s">
        <v>177</v>
      </c>
      <c r="D2211">
        <v>15.64</v>
      </c>
      <c r="E2211">
        <v>115.10299999999999</v>
      </c>
      <c r="F2211">
        <v>145.292</v>
      </c>
      <c r="G2211">
        <v>972</v>
      </c>
      <c r="H2211">
        <f t="shared" si="721"/>
        <v>0.79221842909451312</v>
      </c>
      <c r="I2211">
        <f t="shared" si="722"/>
        <v>0.78740958008053152</v>
      </c>
      <c r="J2211">
        <f>(I2211-IF(I2196&gt;0,I2196,0))</f>
        <v>0.74577815023585226</v>
      </c>
      <c r="K2211">
        <f t="shared" si="720"/>
        <v>0.70050035458922166</v>
      </c>
      <c r="L2211" s="23"/>
      <c r="M2211" s="23"/>
      <c r="N2211" s="9"/>
      <c r="Q2211" t="s">
        <v>162</v>
      </c>
      <c r="R2211">
        <v>1.0492999999999999</v>
      </c>
    </row>
    <row r="2212" spans="1:18" x14ac:dyDescent="0.4">
      <c r="A2212" s="19">
        <v>24</v>
      </c>
      <c r="B2212" s="19" t="s">
        <v>22</v>
      </c>
      <c r="L2212" s="23" t="s">
        <v>227</v>
      </c>
      <c r="M2212" s="23" t="s">
        <v>228</v>
      </c>
      <c r="N2212" s="9" t="s">
        <v>231</v>
      </c>
      <c r="Q2212" t="s">
        <v>161</v>
      </c>
      <c r="R2212">
        <v>1.0704</v>
      </c>
    </row>
    <row r="2213" spans="1:18" x14ac:dyDescent="0.4">
      <c r="A2213" s="19">
        <v>25</v>
      </c>
      <c r="B2213" s="19" t="s">
        <v>176</v>
      </c>
      <c r="D2213">
        <v>15.27</v>
      </c>
      <c r="E2213">
        <v>3.5339999999999998</v>
      </c>
      <c r="F2213">
        <v>255.18</v>
      </c>
      <c r="G2213">
        <v>29</v>
      </c>
      <c r="H2213">
        <f>E2213/F2213</f>
        <v>1.3849047731013401E-2</v>
      </c>
      <c r="I2213">
        <f>((H2213-$J$2188)/$I$2188)</f>
        <v>-3.2816347832362099E-2</v>
      </c>
      <c r="J2213">
        <f>(I2213-IF(I2196&gt;0,I2196,0))</f>
        <v>-7.4447777677041388E-2</v>
      </c>
      <c r="K2213">
        <f t="shared" ref="K2213:K2218" si="723">J2213/R2197*1.1</f>
        <v>-7.491086301202482E-2</v>
      </c>
      <c r="L2213">
        <f>AVERAGE(K2213:K2215)</f>
        <v>-4.9075617987247133E-2</v>
      </c>
      <c r="M2213">
        <f>STDEV(K2214:K2215)</f>
        <v>2.1025948966983177E-2</v>
      </c>
      <c r="N2213" t="str">
        <f>_xlfn.CONCAT(ROUND(L2213,1)," ± ",ROUND(M2213,1))</f>
        <v>0 ± 0</v>
      </c>
      <c r="Q2213" t="s">
        <v>160</v>
      </c>
      <c r="R2213">
        <v>1.1589</v>
      </c>
    </row>
    <row r="2214" spans="1:18" x14ac:dyDescent="0.4">
      <c r="A2214" s="19">
        <v>26</v>
      </c>
      <c r="B2214" s="19" t="s">
        <v>175</v>
      </c>
      <c r="D2214">
        <v>15.65</v>
      </c>
      <c r="E2214">
        <v>26.853999999999999</v>
      </c>
      <c r="F2214">
        <v>423.72899999999998</v>
      </c>
      <c r="G2214">
        <v>234</v>
      </c>
      <c r="H2214">
        <f t="shared" ref="H2214:H2218" si="724">E2214/F2214</f>
        <v>6.3375412114818674E-2</v>
      </c>
      <c r="I2214">
        <f t="shared" ref="I2214:I2218" si="725">((H2214-$J$2188)/$I$2188)</f>
        <v>1.9373279811647E-2</v>
      </c>
      <c r="J2214">
        <f>(I2214-IF(I2196&gt;0,I2196,0))</f>
        <v>-2.225815003303229E-2</v>
      </c>
      <c r="K2214">
        <f t="shared" si="723"/>
        <v>-2.1290404379422194E-2</v>
      </c>
      <c r="Q2214" t="s">
        <v>159</v>
      </c>
      <c r="R2214">
        <v>1.0206</v>
      </c>
    </row>
    <row r="2215" spans="1:18" x14ac:dyDescent="0.4">
      <c r="A2215" s="19">
        <v>27</v>
      </c>
      <c r="B2215" s="19" t="s">
        <v>174</v>
      </c>
      <c r="D2215">
        <v>16.03</v>
      </c>
      <c r="E2215">
        <v>16.43</v>
      </c>
      <c r="F2215">
        <v>428.35300000000001</v>
      </c>
      <c r="G2215">
        <v>158</v>
      </c>
      <c r="H2215">
        <f t="shared" si="724"/>
        <v>3.8356215551192591E-2</v>
      </c>
      <c r="I2215">
        <f t="shared" si="725"/>
        <v>-6.9913154671230422E-3</v>
      </c>
      <c r="J2215">
        <f>(I2215-IF(I2196&gt;0,I2196,0))</f>
        <v>-4.8622745311802329E-2</v>
      </c>
      <c r="K2215">
        <f t="shared" si="723"/>
        <v>-5.1025586570294372E-2</v>
      </c>
      <c r="L2215" s="23" t="s">
        <v>227</v>
      </c>
      <c r="M2215" s="23" t="s">
        <v>228</v>
      </c>
      <c r="N2215" s="9" t="s">
        <v>231</v>
      </c>
      <c r="Q2215" t="s">
        <v>158</v>
      </c>
      <c r="R2215">
        <v>1.1289</v>
      </c>
    </row>
    <row r="2216" spans="1:18" x14ac:dyDescent="0.4">
      <c r="A2216" s="19">
        <v>28</v>
      </c>
      <c r="B2216" s="19" t="s">
        <v>173</v>
      </c>
      <c r="D2216">
        <v>15.64</v>
      </c>
      <c r="E2216">
        <v>6.2770000000000001</v>
      </c>
      <c r="F2216">
        <v>314.92899999999997</v>
      </c>
      <c r="G2216">
        <v>52</v>
      </c>
      <c r="H2216">
        <f t="shared" si="724"/>
        <v>1.9931476618539418E-2</v>
      </c>
      <c r="I2216">
        <f t="shared" si="725"/>
        <v>-2.6406838417313099E-2</v>
      </c>
      <c r="J2216">
        <f>(I2216-IF(I2196&gt;0,I2196,0))</f>
        <v>-6.8038268261992385E-2</v>
      </c>
      <c r="K2216">
        <f t="shared" si="723"/>
        <v>-6.7705893873884232E-2</v>
      </c>
      <c r="L2216">
        <f>AVERAGE(K2216:K2218)</f>
        <v>-6.7541853131311905E-2</v>
      </c>
      <c r="M2216">
        <f>STDEV(K2216:K2218)</f>
        <v>2.61520493464759E-2</v>
      </c>
      <c r="N2216" t="str">
        <f>_xlfn.CONCAT(ROUND(L2216,1)," ± ",ROUND(M2216,1))</f>
        <v>-0.1 ± 0</v>
      </c>
      <c r="Q2216" t="s">
        <v>157</v>
      </c>
      <c r="R2216">
        <v>1.1950000000000001</v>
      </c>
    </row>
    <row r="2217" spans="1:18" x14ac:dyDescent="0.4">
      <c r="A2217" s="19">
        <v>29</v>
      </c>
      <c r="B2217" s="19" t="s">
        <v>172</v>
      </c>
      <c r="F2217">
        <v>115.724</v>
      </c>
      <c r="H2217">
        <f t="shared" si="724"/>
        <v>0</v>
      </c>
      <c r="I2217">
        <f t="shared" si="725"/>
        <v>-4.741012335572841E-2</v>
      </c>
      <c r="J2217">
        <f>(I2217-IF(I2196&gt;0,I2196,0))</f>
        <v>-8.90415532004077E-2</v>
      </c>
      <c r="K2217">
        <f t="shared" si="723"/>
        <v>-9.3611496244335735E-2</v>
      </c>
      <c r="Q2217" t="s">
        <v>156</v>
      </c>
      <c r="R2217">
        <v>1.1716</v>
      </c>
    </row>
    <row r="2218" spans="1:18" x14ac:dyDescent="0.4">
      <c r="A2218" s="19">
        <v>30</v>
      </c>
      <c r="B2218" s="19" t="s">
        <v>171</v>
      </c>
      <c r="D2218">
        <v>15.61</v>
      </c>
      <c r="E2218">
        <v>10.095000000000001</v>
      </c>
      <c r="F2218">
        <v>225.61099999999999</v>
      </c>
      <c r="G2218">
        <v>80</v>
      </c>
      <c r="H2218">
        <f t="shared" si="724"/>
        <v>4.474515870236824E-2</v>
      </c>
      <c r="I2218">
        <f t="shared" si="725"/>
        <v>-2.5880908901243006E-4</v>
      </c>
      <c r="J2218">
        <f>(I2218-IF(I2196&gt;0,I2196,0))</f>
        <v>-4.1890238933691717E-2</v>
      </c>
      <c r="K2218">
        <f t="shared" si="723"/>
        <v>-4.1308169275715734E-2</v>
      </c>
      <c r="L2218" s="23"/>
      <c r="M2218" s="23"/>
      <c r="N2218" s="9"/>
    </row>
    <row r="2219" spans="1:18" x14ac:dyDescent="0.4">
      <c r="A2219" s="19">
        <v>31</v>
      </c>
      <c r="B2219" s="19" t="s">
        <v>22</v>
      </c>
      <c r="L2219" s="23" t="s">
        <v>227</v>
      </c>
      <c r="M2219" s="23" t="s">
        <v>228</v>
      </c>
      <c r="N2219" s="9" t="s">
        <v>231</v>
      </c>
    </row>
    <row r="2220" spans="1:18" x14ac:dyDescent="0.4">
      <c r="A2220" s="19">
        <v>32</v>
      </c>
      <c r="B2220" s="19" t="s">
        <v>170</v>
      </c>
      <c r="D2220">
        <v>15.58</v>
      </c>
      <c r="E2220">
        <v>24.936</v>
      </c>
      <c r="F2220">
        <v>432.16800000000001</v>
      </c>
      <c r="G2220">
        <v>17.646999999999998</v>
      </c>
      <c r="H2220">
        <f>E2220/F2220</f>
        <v>5.7699783417559838E-2</v>
      </c>
      <c r="I2220">
        <f>((H2220-$J$2188)/$I$2188)</f>
        <v>1.3392446127589039E-2</v>
      </c>
      <c r="J2220">
        <f>(I2220-IF(I2196&gt;0,I2196,0))</f>
        <v>-2.8238983717090251E-2</v>
      </c>
      <c r="K2220">
        <f>J2220/R2203*1.1</f>
        <v>-2.8566196513517821E-2</v>
      </c>
      <c r="L2220">
        <f>AVERAGE(K2220:K2222)</f>
        <v>0.10844743154906067</v>
      </c>
      <c r="M2220">
        <f>STDEV(K2221:K2222)</f>
        <v>0.17279704186224809</v>
      </c>
      <c r="N2220" t="str">
        <f>_xlfn.CONCAT(ROUND(L2220,1)," ± ",ROUND(M2220,1))</f>
        <v>0.1 ± 0.2</v>
      </c>
    </row>
    <row r="2221" spans="1:18" x14ac:dyDescent="0.4">
      <c r="A2221" s="19">
        <v>33</v>
      </c>
      <c r="B2221" s="19" t="s">
        <v>169</v>
      </c>
      <c r="D2221">
        <v>15.59</v>
      </c>
      <c r="E2221">
        <v>59.811999999999998</v>
      </c>
      <c r="F2221">
        <v>439.82900000000001</v>
      </c>
      <c r="G2221">
        <v>451</v>
      </c>
      <c r="H2221">
        <f t="shared" ref="H2221:H2225" si="726">E2221/F2221</f>
        <v>0.13598921398998245</v>
      </c>
      <c r="I2221">
        <f t="shared" ref="I2221:I2225" si="727">((H2221-$J$2188)/$I$2188)</f>
        <v>9.589186398052342E-2</v>
      </c>
      <c r="J2221">
        <f>(I2221-IF(I2196&gt;0,I2196,0))</f>
        <v>5.4260434135844131E-2</v>
      </c>
      <c r="K2221">
        <f>J2221/R2204*1.1</f>
        <v>5.4768285510578579E-2</v>
      </c>
    </row>
    <row r="2222" spans="1:18" x14ac:dyDescent="0.4">
      <c r="A2222" s="19">
        <v>34</v>
      </c>
      <c r="B2222" s="19" t="s">
        <v>168</v>
      </c>
      <c r="D2222">
        <v>15.61</v>
      </c>
      <c r="E2222">
        <v>111.836</v>
      </c>
      <c r="F2222">
        <v>313.79500000000002</v>
      </c>
      <c r="G2222">
        <v>3.2360000000000002</v>
      </c>
      <c r="H2222">
        <f t="shared" si="726"/>
        <v>0.3563982855048678</v>
      </c>
      <c r="I2222">
        <f t="shared" si="727"/>
        <v>0.32815335772919541</v>
      </c>
      <c r="J2222">
        <f>(I2222-IF(I2196&gt;0,I2196,0))</f>
        <v>0.28652192788451614</v>
      </c>
      <c r="K2222">
        <f>J2222/R2205*1.1</f>
        <v>0.29914020565012123</v>
      </c>
      <c r="L2222" s="23" t="s">
        <v>227</v>
      </c>
      <c r="M2222" s="23" t="s">
        <v>228</v>
      </c>
      <c r="N2222" s="9" t="s">
        <v>231</v>
      </c>
    </row>
    <row r="2223" spans="1:18" x14ac:dyDescent="0.4">
      <c r="A2223" s="19">
        <v>35</v>
      </c>
      <c r="B2223" s="19" t="s">
        <v>167</v>
      </c>
      <c r="D2223">
        <v>15.65</v>
      </c>
      <c r="E2223">
        <v>50.930999999999997</v>
      </c>
      <c r="F2223">
        <v>420.87799999999999</v>
      </c>
      <c r="G2223">
        <v>2.0329999999999999</v>
      </c>
      <c r="H2223">
        <f t="shared" si="726"/>
        <v>0.12101131444266509</v>
      </c>
      <c r="I2223">
        <f t="shared" si="727"/>
        <v>8.0108533021559028E-2</v>
      </c>
      <c r="J2223">
        <f>(I2223-IF(I2196&gt;0,I2196,0))</f>
        <v>3.8477103176879739E-2</v>
      </c>
      <c r="K2223">
        <f t="shared" ref="K2223:K2225" si="728">J2223/R2206*1.1</f>
        <v>3.7729375552297849E-2</v>
      </c>
      <c r="L2223">
        <f>AVERAGE(K2223:K2225)</f>
        <v>-3.5955999463929099E-2</v>
      </c>
      <c r="M2223">
        <f>STDEV(K2223:K2225)</f>
        <v>6.4779566683773382E-2</v>
      </c>
      <c r="N2223" t="str">
        <f>_xlfn.CONCAT(ROUND(L2223,1)," ± ",ROUND(M2223,1))</f>
        <v>0 ± 0.1</v>
      </c>
    </row>
    <row r="2224" spans="1:18" x14ac:dyDescent="0.4">
      <c r="A2224" s="19">
        <v>36</v>
      </c>
      <c r="B2224" s="19" t="s">
        <v>166</v>
      </c>
      <c r="D2224">
        <v>15.56</v>
      </c>
      <c r="E2224">
        <v>17.257000000000001</v>
      </c>
      <c r="F2224">
        <v>830.495</v>
      </c>
      <c r="G2224">
        <v>127</v>
      </c>
      <c r="H2224">
        <f t="shared" si="726"/>
        <v>2.0779173866188237E-2</v>
      </c>
      <c r="I2224">
        <f t="shared" si="727"/>
        <v>-2.5513556540880642E-2</v>
      </c>
      <c r="J2224">
        <f>(I2224-IF(I2196&gt;0,I2196,0))</f>
        <v>-6.7144986385559935E-2</v>
      </c>
      <c r="K2224">
        <f t="shared" si="728"/>
        <v>-6.1652324727976569E-2</v>
      </c>
    </row>
    <row r="2225" spans="1:18" x14ac:dyDescent="0.4">
      <c r="A2225" s="19">
        <v>37</v>
      </c>
      <c r="B2225" s="19" t="s">
        <v>165</v>
      </c>
      <c r="D2225">
        <v>15.65</v>
      </c>
      <c r="E2225">
        <v>0.32300000000000001</v>
      </c>
      <c r="F2225">
        <v>343.52</v>
      </c>
      <c r="G2225">
        <v>3</v>
      </c>
      <c r="H2225">
        <f t="shared" si="726"/>
        <v>9.4026548672566381E-4</v>
      </c>
      <c r="I2225">
        <f t="shared" si="727"/>
        <v>-4.6419295414908038E-2</v>
      </c>
      <c r="J2225">
        <f>(I2225-IF(I2196&gt;0,I2196,0))</f>
        <v>-8.805072525958732E-2</v>
      </c>
      <c r="K2225">
        <f t="shared" si="728"/>
        <v>-8.3945049216108569E-2</v>
      </c>
      <c r="L2225" s="23"/>
      <c r="M2225" s="23"/>
      <c r="N2225" s="9"/>
    </row>
    <row r="2226" spans="1:18" x14ac:dyDescent="0.4">
      <c r="A2226" s="19">
        <v>38</v>
      </c>
      <c r="B2226" s="19" t="s">
        <v>22</v>
      </c>
      <c r="L2226" s="23" t="s">
        <v>227</v>
      </c>
      <c r="M2226" s="23" t="s">
        <v>228</v>
      </c>
      <c r="N2226" s="9" t="s">
        <v>231</v>
      </c>
    </row>
    <row r="2227" spans="1:18" x14ac:dyDescent="0.4">
      <c r="A2227" s="19">
        <v>39</v>
      </c>
      <c r="B2227" s="19" t="s">
        <v>164</v>
      </c>
      <c r="D2227">
        <v>15.7</v>
      </c>
      <c r="E2227">
        <v>4.524</v>
      </c>
      <c r="F2227">
        <v>376.834</v>
      </c>
      <c r="G2227">
        <v>40</v>
      </c>
      <c r="H2227">
        <f>E2227/F2227</f>
        <v>1.2005286147216016E-2</v>
      </c>
      <c r="I2227">
        <f>((H2227-$J$2188)/$I$2188)</f>
        <v>-3.4759257063029937E-2</v>
      </c>
      <c r="J2227">
        <f>(I2227-IF(I2196&gt;0,I2196,0))</f>
        <v>-7.6390686907709227E-2</v>
      </c>
      <c r="K2227">
        <f>J2227/R2209*1.1</f>
        <v>-7.5140620225771393E-2</v>
      </c>
      <c r="L2227">
        <f>AVERAGE(K2227:K2229)</f>
        <v>-3.5913437800540397E-2</v>
      </c>
      <c r="M2227">
        <f>STDEV(K2228:K2229)</f>
        <v>0.10895668357574603</v>
      </c>
      <c r="N2227" t="str">
        <f>_xlfn.CONCAT(ROUND(L2227,1)," ± ",ROUND(M2227,1))</f>
        <v>0 ± 0.1</v>
      </c>
    </row>
    <row r="2228" spans="1:18" x14ac:dyDescent="0.4">
      <c r="A2228" s="19">
        <v>40</v>
      </c>
      <c r="B2228" s="19" t="s">
        <v>163</v>
      </c>
      <c r="D2228">
        <v>15.71</v>
      </c>
      <c r="E2228">
        <v>80.789000000000001</v>
      </c>
      <c r="F2228">
        <v>559.13300000000004</v>
      </c>
      <c r="G2228">
        <v>2.75</v>
      </c>
      <c r="H2228">
        <f t="shared" ref="H2228:H2232" si="729">E2228/F2228</f>
        <v>0.14448977255858622</v>
      </c>
      <c r="I2228">
        <f t="shared" ref="I2228:I2236" si="730">((H2228-$J$2188)/$I$2188)</f>
        <v>0.1048495371709785</v>
      </c>
      <c r="J2228">
        <f>(I2228-IF(I2196&gt;0,I2196,0))</f>
        <v>6.3218107326299205E-2</v>
      </c>
      <c r="K2228">
        <f t="shared" ref="K2228:K2232" si="731">J2228/R2210*1.1</f>
        <v>6.0744163224082048E-2</v>
      </c>
    </row>
    <row r="2229" spans="1:18" x14ac:dyDescent="0.4">
      <c r="A2229" s="19">
        <v>41</v>
      </c>
      <c r="B2229" s="19" t="s">
        <v>162</v>
      </c>
      <c r="F2229">
        <v>435.036</v>
      </c>
      <c r="H2229">
        <f t="shared" si="729"/>
        <v>0</v>
      </c>
      <c r="I2229">
        <f t="shared" si="730"/>
        <v>-4.741012335572841E-2</v>
      </c>
      <c r="J2229">
        <f>(I2229-IF(I2196&gt;0,I2196,0))</f>
        <v>-8.90415532004077E-2</v>
      </c>
      <c r="K2229">
        <f t="shared" si="731"/>
        <v>-9.3343856399931854E-2</v>
      </c>
      <c r="L2229" s="23" t="s">
        <v>227</v>
      </c>
      <c r="M2229" s="23" t="s">
        <v>228</v>
      </c>
      <c r="N2229" s="9" t="s">
        <v>231</v>
      </c>
    </row>
    <row r="2230" spans="1:18" x14ac:dyDescent="0.4">
      <c r="A2230" s="19">
        <v>42</v>
      </c>
      <c r="B2230" s="19" t="s">
        <v>161</v>
      </c>
      <c r="D2230">
        <v>15.67</v>
      </c>
      <c r="E2230">
        <v>27.5</v>
      </c>
      <c r="F2230">
        <v>337.22199999999998</v>
      </c>
      <c r="G2230">
        <v>2.4009999999999998</v>
      </c>
      <c r="H2230">
        <f t="shared" si="729"/>
        <v>8.1548653409326793E-2</v>
      </c>
      <c r="I2230">
        <f t="shared" si="730"/>
        <v>3.8523780924449171E-2</v>
      </c>
      <c r="J2230">
        <f>(I2230-IF(I2196&gt;0,I2196,0))</f>
        <v>-3.1076489202301188E-3</v>
      </c>
      <c r="K2230">
        <f t="shared" si="731"/>
        <v>-3.1935854000870057E-3</v>
      </c>
      <c r="L2230">
        <f>AVERAGE(K2230:K2232)</f>
        <v>8.1431901946951338E-2</v>
      </c>
      <c r="M2230">
        <f>STDEV(K2230:K2232)</f>
        <v>0.19692163730582932</v>
      </c>
      <c r="N2230" t="str">
        <f>_xlfn.CONCAT(ROUND(L2230,1)," ± ",ROUND(M2230,1))</f>
        <v>0.1 ± 0.2</v>
      </c>
    </row>
    <row r="2231" spans="1:18" x14ac:dyDescent="0.4">
      <c r="A2231" s="19">
        <v>43</v>
      </c>
      <c r="B2231" s="19" t="s">
        <v>160</v>
      </c>
      <c r="D2231">
        <v>15.67</v>
      </c>
      <c r="E2231">
        <v>19.318999999999999</v>
      </c>
      <c r="F2231">
        <v>758.22299999999996</v>
      </c>
      <c r="G2231">
        <v>146</v>
      </c>
      <c r="H2231">
        <f t="shared" si="729"/>
        <v>2.5479311495430763E-2</v>
      </c>
      <c r="I2231">
        <f t="shared" si="730"/>
        <v>-2.056067062248737E-2</v>
      </c>
      <c r="J2231">
        <f>(I2231-IF(I2196&gt;0,I2196,0))</f>
        <v>-6.219210046716666E-2</v>
      </c>
      <c r="K2231">
        <f t="shared" si="731"/>
        <v>-5.9031245589682743E-2</v>
      </c>
    </row>
    <row r="2232" spans="1:18" x14ac:dyDescent="0.4">
      <c r="A2232" s="19">
        <v>44</v>
      </c>
      <c r="B2232" s="19" t="s">
        <v>159</v>
      </c>
      <c r="D2232">
        <v>15.76</v>
      </c>
      <c r="E2232">
        <v>151.36500000000001</v>
      </c>
      <c r="F2232">
        <v>427.12599999999998</v>
      </c>
      <c r="G2232">
        <v>3.3690000000000002</v>
      </c>
      <c r="H2232">
        <f t="shared" si="729"/>
        <v>0.35438020630914535</v>
      </c>
      <c r="I2232">
        <f t="shared" si="730"/>
        <v>0.32602675701680156</v>
      </c>
      <c r="J2232">
        <f>(I2232-IF(I2196&gt;0,I2196,0))</f>
        <v>0.28439532717212229</v>
      </c>
      <c r="K2232">
        <f t="shared" si="731"/>
        <v>0.30652053683062375</v>
      </c>
      <c r="L2232" s="23"/>
      <c r="M2232" s="23"/>
      <c r="N2232" s="9"/>
    </row>
    <row r="2233" spans="1:18" x14ac:dyDescent="0.4">
      <c r="A2233" s="19">
        <v>45</v>
      </c>
      <c r="B2233" s="19" t="s">
        <v>22</v>
      </c>
      <c r="L2233" s="23" t="s">
        <v>227</v>
      </c>
      <c r="M2233" s="23" t="s">
        <v>228</v>
      </c>
      <c r="N2233" s="9" t="s">
        <v>231</v>
      </c>
    </row>
    <row r="2234" spans="1:18" x14ac:dyDescent="0.4">
      <c r="A2234" s="19">
        <v>46</v>
      </c>
      <c r="B2234" s="19" t="s">
        <v>158</v>
      </c>
      <c r="D2234">
        <v>15.71</v>
      </c>
      <c r="E2234">
        <v>168.934</v>
      </c>
      <c r="F2234">
        <v>793.35299999999995</v>
      </c>
      <c r="G2234">
        <v>816</v>
      </c>
      <c r="H2234">
        <f t="shared" ref="H2234:H2236" si="732">E2234/F2234</f>
        <v>0.21293673812287847</v>
      </c>
      <c r="I2234">
        <f t="shared" si="730"/>
        <v>0.17697721483533807</v>
      </c>
      <c r="J2234">
        <f>(I2234-IF(I2196&gt;0,I2196,0))</f>
        <v>0.13534578499065877</v>
      </c>
      <c r="K2234">
        <f>J2234/R2215*1.1</f>
        <v>0.13188091371221955</v>
      </c>
      <c r="L2234">
        <f>AVERAGE(K2234:K2236)</f>
        <v>0.12751368007936001</v>
      </c>
      <c r="M2234">
        <f>STDEV(K2235:K2236)</f>
        <v>8.1928352575657101E-2</v>
      </c>
      <c r="N2234" t="str">
        <f>_xlfn.CONCAT(ROUND(L2234,1)," ± ",ROUND(M2234,1))</f>
        <v>0.1 ± 0.1</v>
      </c>
    </row>
    <row r="2235" spans="1:18" x14ac:dyDescent="0.4">
      <c r="A2235" s="19">
        <v>47</v>
      </c>
      <c r="B2235" s="19" t="s">
        <v>157</v>
      </c>
      <c r="D2235">
        <v>15.71</v>
      </c>
      <c r="E2235">
        <v>137.03800000000001</v>
      </c>
      <c r="F2235">
        <v>501.18599999999998</v>
      </c>
      <c r="G2235">
        <v>894</v>
      </c>
      <c r="H2235">
        <f t="shared" si="732"/>
        <v>0.27342743013571813</v>
      </c>
      <c r="I2235">
        <f t="shared" si="730"/>
        <v>0.24072077306653436</v>
      </c>
      <c r="J2235">
        <f>(I2235-IF(I2196&gt;0,I2196,0))</f>
        <v>0.19908934322185506</v>
      </c>
      <c r="K2235">
        <f t="shared" ref="K2235:K2236" si="733">J2235/R2216*1.1</f>
        <v>0.18326215694061973</v>
      </c>
    </row>
    <row r="2236" spans="1:18" x14ac:dyDescent="0.4">
      <c r="A2236" s="19">
        <v>48</v>
      </c>
      <c r="B2236" s="19" t="s">
        <v>156</v>
      </c>
      <c r="D2236">
        <v>15.7</v>
      </c>
      <c r="E2236">
        <v>45.067</v>
      </c>
      <c r="F2236">
        <v>295.29000000000002</v>
      </c>
      <c r="G2236">
        <v>3.8479999999999999</v>
      </c>
      <c r="H2236">
        <f t="shared" si="732"/>
        <v>0.15261945883707539</v>
      </c>
      <c r="I2236">
        <f t="shared" si="730"/>
        <v>0.11341639454110473</v>
      </c>
      <c r="J2236">
        <f>(I2236-IF(I2196&gt;0,I2196,0))</f>
        <v>7.1784964696425452E-2</v>
      </c>
      <c r="K2236">
        <f t="shared" si="733"/>
        <v>6.7397969585240705E-2</v>
      </c>
      <c r="L2236" s="23"/>
      <c r="M2236" s="23"/>
      <c r="N2236" s="9"/>
    </row>
    <row r="2238" spans="1:18" x14ac:dyDescent="0.4">
      <c r="A2238" s="15" t="s">
        <v>148</v>
      </c>
      <c r="B2238" s="15"/>
    </row>
    <row r="2239" spans="1:18" x14ac:dyDescent="0.4">
      <c r="I2239" t="s">
        <v>216</v>
      </c>
      <c r="Q2239" t="s">
        <v>191</v>
      </c>
      <c r="R2239" t="s">
        <v>192</v>
      </c>
    </row>
    <row r="2240" spans="1:18" x14ac:dyDescent="0.4">
      <c r="B2240" t="s">
        <v>3</v>
      </c>
      <c r="C2240" t="s">
        <v>4</v>
      </c>
      <c r="D2240" t="s">
        <v>5</v>
      </c>
      <c r="E2240" t="s">
        <v>6</v>
      </c>
      <c r="F2240" t="s">
        <v>7</v>
      </c>
      <c r="G2240" t="s">
        <v>8</v>
      </c>
      <c r="H2240" t="s">
        <v>217</v>
      </c>
      <c r="I2240" cm="1">
        <f t="array" ref="I2240:J2244">LINEST(H2241:H2248,C2241:C2248,1,1)</f>
        <v>10.646887444089492</v>
      </c>
      <c r="J2240">
        <v>7.54898667340413</v>
      </c>
      <c r="L2240" s="20" t="s">
        <v>218</v>
      </c>
      <c r="Q2240" t="s">
        <v>27</v>
      </c>
      <c r="R2240">
        <v>1.0846</v>
      </c>
    </row>
    <row r="2241" spans="1:18" x14ac:dyDescent="0.4">
      <c r="A2241">
        <v>1</v>
      </c>
      <c r="B2241" t="s">
        <v>12</v>
      </c>
      <c r="C2241">
        <v>0</v>
      </c>
      <c r="D2241">
        <v>15.17</v>
      </c>
      <c r="E2241">
        <v>3736.6170000000002</v>
      </c>
      <c r="F2241">
        <v>1699.5650000000001</v>
      </c>
      <c r="G2241">
        <v>292.255</v>
      </c>
      <c r="H2241">
        <f>E2241/F2241</f>
        <v>2.1985725759238393</v>
      </c>
      <c r="I2241">
        <v>0.30479564884353266</v>
      </c>
      <c r="J2241">
        <v>9.8875107159908477</v>
      </c>
      <c r="K2241" t="s">
        <v>219</v>
      </c>
      <c r="L2241" s="21">
        <f>IF(G2244&gt;3,C2244,IF(G2245&gt;3,C2245,IF(G2246&gt;3,C2246,IF(G2247&gt;3,C2247,C2248))))</f>
        <v>1.6</v>
      </c>
      <c r="Q2241" t="s">
        <v>28</v>
      </c>
      <c r="R2241">
        <v>1.0726</v>
      </c>
    </row>
    <row r="2242" spans="1:18" x14ac:dyDescent="0.4">
      <c r="A2242">
        <v>2</v>
      </c>
      <c r="B2242" t="s">
        <v>14</v>
      </c>
      <c r="C2242">
        <v>0.08</v>
      </c>
      <c r="D2242">
        <v>15.19</v>
      </c>
      <c r="E2242">
        <v>4584.7150000000001</v>
      </c>
      <c r="F2242">
        <v>1218.8520000000001</v>
      </c>
      <c r="G2242">
        <v>32503</v>
      </c>
      <c r="H2242">
        <f t="shared" ref="H2242:H2248" si="734">E2242/F2242</f>
        <v>3.7615026270621863</v>
      </c>
      <c r="I2242">
        <v>0.9951067980116699</v>
      </c>
      <c r="J2242">
        <v>23.114898208324504</v>
      </c>
      <c r="K2242" t="s">
        <v>220</v>
      </c>
      <c r="L2242" s="22">
        <f>IF(G2244&gt;10,C2244,IF(G2245&gt;10,C2245,IF(G2246&gt;10,C2246,IF(G2247&gt;10,C2247,C2248))))</f>
        <v>1.6</v>
      </c>
      <c r="Q2242" t="s">
        <v>29</v>
      </c>
      <c r="R2242">
        <v>1.1534</v>
      </c>
    </row>
    <row r="2243" spans="1:18" x14ac:dyDescent="0.4">
      <c r="A2243">
        <v>3</v>
      </c>
      <c r="B2243" t="s">
        <v>15</v>
      </c>
      <c r="C2243">
        <v>0.4</v>
      </c>
      <c r="D2243">
        <v>15.19</v>
      </c>
      <c r="E2243">
        <v>9262.2109999999993</v>
      </c>
      <c r="F2243">
        <v>1578.6590000000001</v>
      </c>
      <c r="G2243">
        <v>66728</v>
      </c>
      <c r="H2243">
        <f t="shared" si="734"/>
        <v>5.8671385017283653</v>
      </c>
      <c r="I2243">
        <v>1220.1909511010506</v>
      </c>
      <c r="J2243">
        <v>6</v>
      </c>
      <c r="Q2243" t="s">
        <v>182</v>
      </c>
      <c r="R2243">
        <v>1.0266999999999999</v>
      </c>
    </row>
    <row r="2244" spans="1:18" x14ac:dyDescent="0.4">
      <c r="A2244">
        <v>4</v>
      </c>
      <c r="B2244" t="s">
        <v>17</v>
      </c>
      <c r="C2244">
        <v>1.6</v>
      </c>
      <c r="D2244">
        <v>15.2</v>
      </c>
      <c r="E2244">
        <v>27300.710999999999</v>
      </c>
      <c r="F2244">
        <v>1176.884</v>
      </c>
      <c r="G2244">
        <v>1288.806</v>
      </c>
      <c r="H2244">
        <f t="shared" si="734"/>
        <v>23.197452765098344</v>
      </c>
      <c r="I2244">
        <v>651946.21829159546</v>
      </c>
      <c r="J2244">
        <v>3205.7911150872201</v>
      </c>
      <c r="Q2244" t="s">
        <v>181</v>
      </c>
      <c r="R2244">
        <v>1.1480999999999999</v>
      </c>
    </row>
    <row r="2245" spans="1:18" x14ac:dyDescent="0.4">
      <c r="A2245">
        <v>5</v>
      </c>
      <c r="B2245" t="s">
        <v>18</v>
      </c>
      <c r="C2245">
        <v>4</v>
      </c>
      <c r="D2245">
        <v>15.17</v>
      </c>
      <c r="E2245">
        <v>46589.152000000002</v>
      </c>
      <c r="F2245">
        <v>1460.0920000000001</v>
      </c>
      <c r="G2245">
        <v>529.10400000000004</v>
      </c>
      <c r="H2245">
        <f t="shared" si="734"/>
        <v>31.908367417943527</v>
      </c>
      <c r="Q2245" t="s">
        <v>180</v>
      </c>
      <c r="R2245">
        <v>1.0402</v>
      </c>
    </row>
    <row r="2246" spans="1:18" x14ac:dyDescent="0.4">
      <c r="A2246">
        <v>6</v>
      </c>
      <c r="B2246" t="s">
        <v>19</v>
      </c>
      <c r="C2246">
        <v>20</v>
      </c>
      <c r="D2246">
        <v>15.14</v>
      </c>
      <c r="E2246">
        <v>207353.03099999999</v>
      </c>
      <c r="F2246">
        <v>762.21</v>
      </c>
      <c r="G2246">
        <v>5015.2030000000004</v>
      </c>
      <c r="H2246">
        <f t="shared" si="734"/>
        <v>272.04186641476758</v>
      </c>
      <c r="Q2246" t="s">
        <v>179</v>
      </c>
      <c r="R2246">
        <v>1.127</v>
      </c>
    </row>
    <row r="2247" spans="1:18" x14ac:dyDescent="0.4">
      <c r="A2247">
        <v>7</v>
      </c>
      <c r="B2247" t="s">
        <v>20</v>
      </c>
      <c r="C2247">
        <v>40</v>
      </c>
      <c r="D2247">
        <v>15.16</v>
      </c>
      <c r="E2247">
        <v>363562.125</v>
      </c>
      <c r="F2247">
        <v>854.96799999999996</v>
      </c>
      <c r="G2247">
        <v>6343.2979999999998</v>
      </c>
      <c r="H2247">
        <f t="shared" si="734"/>
        <v>425.23477486876703</v>
      </c>
      <c r="I2247" s="23" t="s">
        <v>221</v>
      </c>
      <c r="J2247" s="23" t="s">
        <v>222</v>
      </c>
      <c r="K2247" s="9" t="s">
        <v>194</v>
      </c>
      <c r="O2247" s="24" t="s">
        <v>223</v>
      </c>
      <c r="Q2247" t="s">
        <v>178</v>
      </c>
      <c r="R2247">
        <v>1.1153999999999999</v>
      </c>
    </row>
    <row r="2248" spans="1:18" x14ac:dyDescent="0.4">
      <c r="A2248">
        <v>8</v>
      </c>
      <c r="B2248" t="s">
        <v>21</v>
      </c>
      <c r="C2248">
        <v>80</v>
      </c>
      <c r="D2248">
        <v>15.17</v>
      </c>
      <c r="E2248">
        <v>724200.375</v>
      </c>
      <c r="F2248">
        <v>850.52</v>
      </c>
      <c r="G2248">
        <v>4563.527</v>
      </c>
      <c r="H2248">
        <f t="shared" si="734"/>
        <v>851.47953604853501</v>
      </c>
      <c r="I2248">
        <f>AVERAGE(I2251:I2253)</f>
        <v>-0.61334486497667495</v>
      </c>
      <c r="J2248">
        <v>44</v>
      </c>
      <c r="Q2248" t="s">
        <v>177</v>
      </c>
      <c r="R2248">
        <v>1.1711</v>
      </c>
    </row>
    <row r="2249" spans="1:18" x14ac:dyDescent="0.4">
      <c r="A2249">
        <v>9</v>
      </c>
      <c r="B2249" t="s">
        <v>22</v>
      </c>
      <c r="D2249">
        <v>15.19</v>
      </c>
      <c r="E2249">
        <v>2195.6669999999999</v>
      </c>
      <c r="G2249">
        <v>102.893</v>
      </c>
      <c r="I2249" s="23" t="s">
        <v>224</v>
      </c>
      <c r="J2249" s="9" t="s">
        <v>225</v>
      </c>
      <c r="K2249" s="9" t="s">
        <v>226</v>
      </c>
      <c r="Q2249" t="s">
        <v>176</v>
      </c>
      <c r="R2249">
        <v>1.0931999999999999</v>
      </c>
    </row>
    <row r="2250" spans="1:18" x14ac:dyDescent="0.4">
      <c r="A2250">
        <v>10</v>
      </c>
      <c r="B2250" t="s">
        <v>22</v>
      </c>
      <c r="D2250">
        <v>15.2</v>
      </c>
      <c r="E2250">
        <v>1325.172</v>
      </c>
      <c r="G2250">
        <v>342.39499999999998</v>
      </c>
      <c r="L2250" s="23" t="s">
        <v>227</v>
      </c>
      <c r="M2250" s="23" t="s">
        <v>228</v>
      </c>
      <c r="N2250" s="9" t="s">
        <v>231</v>
      </c>
      <c r="O2250" s="9"/>
      <c r="P2250" s="9"/>
      <c r="Q2250" t="s">
        <v>175</v>
      </c>
      <c r="R2250">
        <v>1.1499999999999999</v>
      </c>
    </row>
    <row r="2251" spans="1:18" x14ac:dyDescent="0.4">
      <c r="A2251">
        <v>11</v>
      </c>
      <c r="B2251" t="s">
        <v>24</v>
      </c>
      <c r="D2251">
        <v>15.2</v>
      </c>
      <c r="E2251">
        <v>587.95399999999995</v>
      </c>
      <c r="F2251">
        <v>280.92899999999997</v>
      </c>
      <c r="G2251">
        <v>4367</v>
      </c>
      <c r="H2251">
        <f>E2251/F2251</f>
        <v>2.092891798283552</v>
      </c>
      <c r="I2251">
        <f>((H2251-$J$2240)/$I$2240)</f>
        <v>-0.51245914862652864</v>
      </c>
      <c r="J2251">
        <f>(I2251-IF(I2248&gt;0,I2248,0))</f>
        <v>-0.51245914862652864</v>
      </c>
      <c r="K2251">
        <f>J2251*1.1</f>
        <v>-0.56370506348918159</v>
      </c>
      <c r="L2251">
        <f>AVERAGE(K2251:K2253)</f>
        <v>-0.67467935147434244</v>
      </c>
      <c r="M2251">
        <f>STDEV(K2252:K2253)</f>
        <v>4.5458033148081813E-2</v>
      </c>
      <c r="N2251" t="str">
        <f>_xlfn.CONCAT(ROUND(L2251,1)," ± ",ROUND(M2251,1))</f>
        <v>-0.7 ± 0</v>
      </c>
      <c r="Q2251" t="s">
        <v>174</v>
      </c>
      <c r="R2251">
        <v>1.0482</v>
      </c>
    </row>
    <row r="2252" spans="1:18" x14ac:dyDescent="0.4">
      <c r="A2252">
        <v>12</v>
      </c>
      <c r="B2252" t="s">
        <v>25</v>
      </c>
      <c r="D2252">
        <v>15.23</v>
      </c>
      <c r="E2252">
        <v>184.00200000000001</v>
      </c>
      <c r="F2252">
        <v>232.08199999999999</v>
      </c>
      <c r="G2252">
        <v>1458</v>
      </c>
      <c r="H2252">
        <f t="shared" ref="H2252:H2256" si="735">E2252/F2252</f>
        <v>0.79283184391723627</v>
      </c>
      <c r="I2252">
        <f t="shared" ref="I2252:I2256" si="736">((H2252-$J$2240)/$I$2240)</f>
        <v>-0.63456619269864667</v>
      </c>
      <c r="J2252">
        <f>(I2252-IF(I2248&gt;0,I2248,0))</f>
        <v>-0.63456619269864667</v>
      </c>
      <c r="K2252">
        <f>J2252*1.1</f>
        <v>-0.69802281196851135</v>
      </c>
      <c r="Q2252" t="s">
        <v>173</v>
      </c>
      <c r="R2252">
        <v>1.1053999999999999</v>
      </c>
    </row>
    <row r="2253" spans="1:18" x14ac:dyDescent="0.4">
      <c r="A2253">
        <v>13</v>
      </c>
      <c r="B2253" t="s">
        <v>26</v>
      </c>
      <c r="D2253">
        <v>15.22</v>
      </c>
      <c r="E2253">
        <v>68.619</v>
      </c>
      <c r="F2253">
        <v>402.233</v>
      </c>
      <c r="G2253">
        <v>1.77</v>
      </c>
      <c r="H2253">
        <f t="shared" si="735"/>
        <v>0.17059515256082916</v>
      </c>
      <c r="I2253">
        <f t="shared" si="736"/>
        <v>-0.69300925360484933</v>
      </c>
      <c r="J2253">
        <f>(I2253-IF(I2248&gt;0,I2248,0))</f>
        <v>-0.69300925360484933</v>
      </c>
      <c r="K2253" s="30">
        <f>J2253*1.1</f>
        <v>-0.76231017896533437</v>
      </c>
      <c r="L2253" s="25" t="s">
        <v>227</v>
      </c>
      <c r="M2253" s="25" t="s">
        <v>228</v>
      </c>
      <c r="N2253" s="26" t="s">
        <v>229</v>
      </c>
      <c r="O2253" s="26" t="s">
        <v>230</v>
      </c>
      <c r="P2253" s="26" t="s">
        <v>231</v>
      </c>
      <c r="Q2253" t="s">
        <v>172</v>
      </c>
      <c r="R2253" s="10">
        <v>1.0463</v>
      </c>
    </row>
    <row r="2254" spans="1:18" x14ac:dyDescent="0.4">
      <c r="A2254">
        <v>14</v>
      </c>
      <c r="B2254" t="s">
        <v>27</v>
      </c>
      <c r="D2254">
        <v>15.23</v>
      </c>
      <c r="E2254">
        <v>136825.42199999999</v>
      </c>
      <c r="F2254">
        <v>226.458</v>
      </c>
      <c r="G2254">
        <v>928930</v>
      </c>
      <c r="H2254">
        <f t="shared" si="735"/>
        <v>604.19778501973872</v>
      </c>
      <c r="I2254">
        <f t="shared" si="736"/>
        <v>56.03973945244983</v>
      </c>
      <c r="J2254">
        <f>(I2254-IF(I2248&gt;0,I2248,0))</f>
        <v>56.03973945244983</v>
      </c>
      <c r="K2254">
        <f>J2254/R2240*1.1</f>
        <v>56.835435550151956</v>
      </c>
      <c r="L2254" s="27">
        <f>AVERAGE(K2254:K2256)</f>
        <v>75.608918165043804</v>
      </c>
      <c r="M2254" s="27">
        <f>STDEV(K2254:K2256)</f>
        <v>17.44037435778505</v>
      </c>
      <c r="N2254" s="28">
        <f>L2254/J2248*100</f>
        <v>171.83845037509954</v>
      </c>
      <c r="O2254" s="29">
        <f>M2254/J2251*100</f>
        <v>-3403.2711494229352</v>
      </c>
      <c r="P2254" s="29" t="str">
        <f>_xlfn.CONCAT(ROUND(N2254,1)," ± ",ROUND(O2254,1))</f>
        <v>171.8 ± -3403.3</v>
      </c>
      <c r="Q2254" t="s">
        <v>171</v>
      </c>
      <c r="R2254">
        <v>1.1154999999999999</v>
      </c>
    </row>
    <row r="2255" spans="1:18" x14ac:dyDescent="0.4">
      <c r="A2255">
        <v>15</v>
      </c>
      <c r="B2255" t="s">
        <v>28</v>
      </c>
      <c r="D2255">
        <v>15.25</v>
      </c>
      <c r="E2255">
        <v>140776.09400000001</v>
      </c>
      <c r="F2255">
        <v>147.33699999999999</v>
      </c>
      <c r="G2255">
        <v>1392.415</v>
      </c>
      <c r="H2255">
        <f t="shared" si="735"/>
        <v>955.47007201178269</v>
      </c>
      <c r="I2255">
        <f t="shared" si="736"/>
        <v>89.032695265751784</v>
      </c>
      <c r="J2255">
        <f>(I2255-IF(I2248&gt;0,I2248,0))</f>
        <v>89.032695265751784</v>
      </c>
      <c r="K2255">
        <f>J2255/R2241*1.1</f>
        <v>91.307071408098992</v>
      </c>
      <c r="Q2255" t="s">
        <v>170</v>
      </c>
      <c r="R2255">
        <v>1.0873999999999999</v>
      </c>
    </row>
    <row r="2256" spans="1:18" x14ac:dyDescent="0.4">
      <c r="A2256">
        <v>16</v>
      </c>
      <c r="B2256" t="s">
        <v>29</v>
      </c>
      <c r="D2256">
        <v>15.25</v>
      </c>
      <c r="E2256">
        <v>134448.84400000001</v>
      </c>
      <c r="F2256">
        <v>151.755</v>
      </c>
      <c r="G2256">
        <v>2702.1570000000002</v>
      </c>
      <c r="H2256">
        <f t="shared" si="735"/>
        <v>885.9598958848145</v>
      </c>
      <c r="I2256">
        <f t="shared" si="736"/>
        <v>82.504010099125352</v>
      </c>
      <c r="J2256">
        <f>(I2256-IF(I2248&gt;0,I2248,0))</f>
        <v>82.504010099125352</v>
      </c>
      <c r="K2256" s="30">
        <f>J2256/R2242*1.1</f>
        <v>78.684247536880449</v>
      </c>
      <c r="Q2256" t="s">
        <v>169</v>
      </c>
      <c r="R2256">
        <v>1.0898000000000001</v>
      </c>
    </row>
    <row r="2257" spans="1:18" x14ac:dyDescent="0.4">
      <c r="A2257" s="19">
        <v>17</v>
      </c>
      <c r="B2257" s="19" t="s">
        <v>22</v>
      </c>
      <c r="L2257" s="23" t="s">
        <v>227</v>
      </c>
      <c r="M2257" s="23" t="s">
        <v>228</v>
      </c>
      <c r="N2257" s="9" t="s">
        <v>231</v>
      </c>
      <c r="Q2257" t="s">
        <v>168</v>
      </c>
      <c r="R2257">
        <v>1.0536000000000001</v>
      </c>
    </row>
    <row r="2258" spans="1:18" x14ac:dyDescent="0.4">
      <c r="A2258" s="19">
        <v>18</v>
      </c>
      <c r="B2258" s="19" t="s">
        <v>182</v>
      </c>
      <c r="D2258">
        <v>15.26</v>
      </c>
      <c r="E2258">
        <v>252.006</v>
      </c>
      <c r="F2258">
        <v>475.92899999999997</v>
      </c>
      <c r="G2258">
        <v>1802</v>
      </c>
      <c r="H2258">
        <f>E2258/F2258</f>
        <v>0.52950335028964413</v>
      </c>
      <c r="I2258">
        <f>((H2258-$J$2240)/$I$2240)</f>
        <v>-0.65929910126093028</v>
      </c>
      <c r="J2258">
        <f>(I2258-IF(I2248&gt;0,I2248,0))</f>
        <v>-0.65929910126093028</v>
      </c>
      <c r="K2258">
        <f t="shared" ref="K2258:K2263" si="737">J2258/R2243*1.1</f>
        <v>-0.70636896015099193</v>
      </c>
      <c r="L2258">
        <f>AVERAGE(K2258:K2260)</f>
        <v>-0.70611066321214222</v>
      </c>
      <c r="M2258">
        <f>STDEV(K2259:K2260)</f>
        <v>5.9712324461158081E-2</v>
      </c>
      <c r="N2258" t="str">
        <f>_xlfn.CONCAT(ROUND(L2258,1)," ± ",ROUND(M2258,1))</f>
        <v>-0.7 ± 0.1</v>
      </c>
      <c r="Q2258" t="s">
        <v>167</v>
      </c>
      <c r="R2258" s="10">
        <v>1.1217999999999999</v>
      </c>
    </row>
    <row r="2259" spans="1:18" x14ac:dyDescent="0.4">
      <c r="A2259" s="19">
        <v>19</v>
      </c>
      <c r="B2259" s="19" t="s">
        <v>181</v>
      </c>
      <c r="D2259">
        <v>15.25</v>
      </c>
      <c r="E2259">
        <v>109.001</v>
      </c>
      <c r="F2259">
        <v>630.04399999999998</v>
      </c>
      <c r="G2259">
        <v>704</v>
      </c>
      <c r="H2259">
        <f t="shared" ref="H2259:H2263" si="738">E2259/F2259</f>
        <v>0.1730053774022132</v>
      </c>
      <c r="I2259">
        <f t="shared" ref="I2259:I2263" si="739">((H2259-$J$2240)/$I$2240)</f>
        <v>-0.69278287525211091</v>
      </c>
      <c r="J2259">
        <f>(I2259-IF(I2248&gt;0,I2248,0))</f>
        <v>-0.69278287525211091</v>
      </c>
      <c r="K2259">
        <f t="shared" si="737"/>
        <v>-0.66375852519582113</v>
      </c>
      <c r="Q2259" t="s">
        <v>166</v>
      </c>
      <c r="R2259">
        <v>1.198</v>
      </c>
    </row>
    <row r="2260" spans="1:18" x14ac:dyDescent="0.4">
      <c r="A2260" s="19">
        <v>20</v>
      </c>
      <c r="B2260" s="19" t="s">
        <v>180</v>
      </c>
      <c r="D2260">
        <v>15.27</v>
      </c>
      <c r="E2260">
        <v>9.6359999999999992</v>
      </c>
      <c r="F2260">
        <v>602.21500000000003</v>
      </c>
      <c r="G2260">
        <v>2.9220000000000002</v>
      </c>
      <c r="H2260">
        <f t="shared" si="738"/>
        <v>1.6000929900450832E-2</v>
      </c>
      <c r="I2260">
        <f t="shared" si="739"/>
        <v>-0.70752938669277821</v>
      </c>
      <c r="J2260">
        <f>(I2260-IF(I2248&gt;0,I2248,0))</f>
        <v>-0.70752938669277821</v>
      </c>
      <c r="K2260">
        <f t="shared" si="737"/>
        <v>-0.7482045042896136</v>
      </c>
      <c r="L2260" s="23" t="s">
        <v>227</v>
      </c>
      <c r="M2260" s="23" t="s">
        <v>228</v>
      </c>
      <c r="N2260" s="9" t="s">
        <v>231</v>
      </c>
      <c r="Q2260" t="s">
        <v>165</v>
      </c>
      <c r="R2260">
        <v>1.1537999999999999</v>
      </c>
    </row>
    <row r="2261" spans="1:18" x14ac:dyDescent="0.4">
      <c r="A2261" s="19">
        <v>21</v>
      </c>
      <c r="B2261" s="19" t="s">
        <v>179</v>
      </c>
      <c r="F2261">
        <v>216.774</v>
      </c>
      <c r="H2261">
        <f t="shared" si="738"/>
        <v>0</v>
      </c>
      <c r="I2261">
        <f t="shared" si="739"/>
        <v>-0.70903226065331149</v>
      </c>
      <c r="J2261">
        <f>(I2261-IF(I2248&gt;0,I2248,0))</f>
        <v>-0.70903226065331149</v>
      </c>
      <c r="K2261">
        <f t="shared" si="737"/>
        <v>-0.69204568475478501</v>
      </c>
      <c r="L2261">
        <f>AVERAGE(K2261:K2263)</f>
        <v>-0.68575797745404721</v>
      </c>
      <c r="M2261">
        <f>STDEV(K2261:K2263)</f>
        <v>1.7497609406066011E-2</v>
      </c>
      <c r="N2261" t="str">
        <f>_xlfn.CONCAT(ROUND(L2261,1)," ± ",ROUND(M2261,1))</f>
        <v>-0.7 ± 0</v>
      </c>
      <c r="Q2261" t="s">
        <v>164</v>
      </c>
      <c r="R2261">
        <v>1.1183000000000001</v>
      </c>
    </row>
    <row r="2262" spans="1:18" x14ac:dyDescent="0.4">
      <c r="A2262" s="19">
        <v>22</v>
      </c>
      <c r="B2262" s="19" t="s">
        <v>178</v>
      </c>
      <c r="F2262">
        <v>492.32600000000002</v>
      </c>
      <c r="H2262">
        <f t="shared" si="738"/>
        <v>0</v>
      </c>
      <c r="I2262">
        <f t="shared" si="739"/>
        <v>-0.70903226065331149</v>
      </c>
      <c r="J2262">
        <f>(I2262-IF(I2248&gt;0,I2248,0))</f>
        <v>-0.70903226065331149</v>
      </c>
      <c r="K2262">
        <f t="shared" si="737"/>
        <v>-0.69924286060484375</v>
      </c>
      <c r="Q2262" t="s">
        <v>163</v>
      </c>
      <c r="R2262">
        <v>1.1448</v>
      </c>
    </row>
    <row r="2263" spans="1:18" x14ac:dyDescent="0.4">
      <c r="A2263" s="19">
        <v>23</v>
      </c>
      <c r="B2263" s="19" t="s">
        <v>177</v>
      </c>
      <c r="F2263">
        <v>145.292</v>
      </c>
      <c r="H2263">
        <f t="shared" si="738"/>
        <v>0</v>
      </c>
      <c r="I2263">
        <f t="shared" si="739"/>
        <v>-0.70903226065331149</v>
      </c>
      <c r="J2263">
        <f>(I2263-IF(I2248&gt;0,I2248,0))</f>
        <v>-0.70903226065331149</v>
      </c>
      <c r="K2263">
        <f t="shared" si="737"/>
        <v>-0.66598538700251275</v>
      </c>
      <c r="L2263" s="23"/>
      <c r="M2263" s="23"/>
      <c r="N2263" s="9"/>
      <c r="Q2263" t="s">
        <v>162</v>
      </c>
      <c r="R2263">
        <v>1.0492999999999999</v>
      </c>
    </row>
    <row r="2264" spans="1:18" x14ac:dyDescent="0.4">
      <c r="A2264" s="19">
        <v>24</v>
      </c>
      <c r="B2264" s="19" t="s">
        <v>22</v>
      </c>
      <c r="L2264" s="23" t="s">
        <v>227</v>
      </c>
      <c r="M2264" s="23" t="s">
        <v>228</v>
      </c>
      <c r="N2264" s="9" t="s">
        <v>231</v>
      </c>
      <c r="Q2264" t="s">
        <v>161</v>
      </c>
      <c r="R2264">
        <v>1.0704</v>
      </c>
    </row>
    <row r="2265" spans="1:18" x14ac:dyDescent="0.4">
      <c r="A2265" s="19">
        <v>25</v>
      </c>
      <c r="B2265" s="19" t="s">
        <v>176</v>
      </c>
      <c r="F2265">
        <v>255.18</v>
      </c>
      <c r="H2265">
        <f>E2265/F2265</f>
        <v>0</v>
      </c>
      <c r="I2265">
        <f>((H2265-$J$2240)/$I$2240)</f>
        <v>-0.70903226065331149</v>
      </c>
      <c r="J2265">
        <f>(I2265-IF(I2248&gt;0,I2248,0))</f>
        <v>-0.70903226065331149</v>
      </c>
      <c r="K2265">
        <f t="shared" ref="K2265:K2270" si="740">J2265/R2249*1.1</f>
        <v>-0.71344263329550195</v>
      </c>
      <c r="L2265">
        <f>AVERAGE(K2265:K2267)</f>
        <v>-0.70944176269754644</v>
      </c>
      <c r="M2265">
        <f>STDEV(K2266:K2267)</f>
        <v>4.2794693266115839E-2</v>
      </c>
      <c r="N2265" t="str">
        <f>_xlfn.CONCAT(ROUND(L2265,1)," ± ",ROUND(M2265,1))</f>
        <v>-0.7 ± 0</v>
      </c>
      <c r="Q2265" t="s">
        <v>160</v>
      </c>
      <c r="R2265">
        <v>1.1589</v>
      </c>
    </row>
    <row r="2266" spans="1:18" x14ac:dyDescent="0.4">
      <c r="A2266" s="19">
        <v>26</v>
      </c>
      <c r="B2266" s="19" t="s">
        <v>175</v>
      </c>
      <c r="D2266">
        <v>15.32</v>
      </c>
      <c r="E2266">
        <v>4.8289999999999997</v>
      </c>
      <c r="F2266">
        <v>423.72899999999998</v>
      </c>
      <c r="G2266">
        <v>39</v>
      </c>
      <c r="H2266">
        <f t="shared" ref="H2266:H2270" si="741">E2266/F2266</f>
        <v>1.1396434985568606E-2</v>
      </c>
      <c r="I2266">
        <f t="shared" ref="I2266:I2270" si="742">((H2266-$J$2240)/$I$2240)</f>
        <v>-0.70796186002726791</v>
      </c>
      <c r="J2266">
        <f>(I2266-IF(I2248&gt;0,I2248,0))</f>
        <v>-0.70796186002726791</v>
      </c>
      <c r="K2266">
        <f t="shared" si="740"/>
        <v>-0.67718090959129984</v>
      </c>
      <c r="Q2266" t="s">
        <v>159</v>
      </c>
      <c r="R2266">
        <v>1.0206</v>
      </c>
    </row>
    <row r="2267" spans="1:18" x14ac:dyDescent="0.4">
      <c r="A2267" s="19">
        <v>27</v>
      </c>
      <c r="B2267" s="19" t="s">
        <v>174</v>
      </c>
      <c r="D2267">
        <v>15.28</v>
      </c>
      <c r="E2267">
        <v>27.681000000000001</v>
      </c>
      <c r="F2267">
        <v>428.35300000000001</v>
      </c>
      <c r="G2267">
        <v>213</v>
      </c>
      <c r="H2267">
        <f t="shared" si="741"/>
        <v>6.4621935646534512E-2</v>
      </c>
      <c r="I2267">
        <f t="shared" si="742"/>
        <v>-0.70296269938614431</v>
      </c>
      <c r="J2267">
        <f>(I2267-IF(I2248&gt;0,I2248,0))</f>
        <v>-0.70296269938614431</v>
      </c>
      <c r="K2267">
        <f t="shared" si="740"/>
        <v>-0.73770174520583742</v>
      </c>
      <c r="L2267" s="23" t="s">
        <v>227</v>
      </c>
      <c r="M2267" s="23" t="s">
        <v>228</v>
      </c>
      <c r="N2267" s="9" t="s">
        <v>231</v>
      </c>
      <c r="Q2267" t="s">
        <v>158</v>
      </c>
      <c r="R2267">
        <v>1.1289</v>
      </c>
    </row>
    <row r="2268" spans="1:18" x14ac:dyDescent="0.4">
      <c r="A2268" s="19">
        <v>28</v>
      </c>
      <c r="B2268" s="19" t="s">
        <v>173</v>
      </c>
      <c r="D2268">
        <v>15.28</v>
      </c>
      <c r="E2268">
        <v>55.259</v>
      </c>
      <c r="F2268">
        <v>314.92899999999997</v>
      </c>
      <c r="G2268">
        <v>2.8980000000000001</v>
      </c>
      <c r="H2268">
        <f t="shared" si="741"/>
        <v>0.1754649460672088</v>
      </c>
      <c r="I2268">
        <f t="shared" si="742"/>
        <v>-0.69255186232200239</v>
      </c>
      <c r="J2268">
        <f>(I2268-IF(I2248&gt;0,I2248,0))</f>
        <v>-0.69255186232200239</v>
      </c>
      <c r="K2268">
        <f t="shared" si="740"/>
        <v>-0.68916867066600562</v>
      </c>
      <c r="L2268">
        <f>AVERAGE(K2268:K2270)</f>
        <v>-0.71125709176835628</v>
      </c>
      <c r="M2268">
        <f>STDEV(K2268:K2270)</f>
        <v>3.0008502564873214E-2</v>
      </c>
      <c r="N2268" t="str">
        <f>_xlfn.CONCAT(ROUND(L2268,1)," ± ",ROUND(M2268,1))</f>
        <v>-0.7 ± 0</v>
      </c>
      <c r="Q2268" t="s">
        <v>157</v>
      </c>
      <c r="R2268">
        <v>1.1950000000000001</v>
      </c>
    </row>
    <row r="2269" spans="1:18" x14ac:dyDescent="0.4">
      <c r="A2269" s="19">
        <v>29</v>
      </c>
      <c r="B2269" s="19" t="s">
        <v>172</v>
      </c>
      <c r="F2269">
        <v>115.724</v>
      </c>
      <c r="H2269">
        <f t="shared" si="741"/>
        <v>0</v>
      </c>
      <c r="I2269">
        <f t="shared" si="742"/>
        <v>-0.70903226065331149</v>
      </c>
      <c r="J2269">
        <f>(I2269-IF(I2248&gt;0,I2248,0))</f>
        <v>-0.70903226065331149</v>
      </c>
      <c r="K2269">
        <f t="shared" si="740"/>
        <v>-0.74542242828886807</v>
      </c>
      <c r="Q2269" t="s">
        <v>156</v>
      </c>
      <c r="R2269">
        <v>1.1716</v>
      </c>
    </row>
    <row r="2270" spans="1:18" x14ac:dyDescent="0.4">
      <c r="A2270" s="19">
        <v>30</v>
      </c>
      <c r="B2270" s="19" t="s">
        <v>171</v>
      </c>
      <c r="F2270">
        <v>225.61099999999999</v>
      </c>
      <c r="H2270">
        <f t="shared" si="741"/>
        <v>0</v>
      </c>
      <c r="I2270">
        <f t="shared" si="742"/>
        <v>-0.70903226065331149</v>
      </c>
      <c r="J2270">
        <f>(I2270-IF(I2248&gt;0,I2248,0))</f>
        <v>-0.70903226065331149</v>
      </c>
      <c r="K2270">
        <f t="shared" si="740"/>
        <v>-0.69918017635019514</v>
      </c>
      <c r="L2270" s="23"/>
      <c r="M2270" s="23"/>
      <c r="N2270" s="9"/>
    </row>
    <row r="2271" spans="1:18" x14ac:dyDescent="0.4">
      <c r="A2271" s="19">
        <v>31</v>
      </c>
      <c r="B2271" s="19" t="s">
        <v>22</v>
      </c>
      <c r="L2271" s="23" t="s">
        <v>227</v>
      </c>
      <c r="M2271" s="23" t="s">
        <v>228</v>
      </c>
      <c r="N2271" s="9" t="s">
        <v>231</v>
      </c>
    </row>
    <row r="2272" spans="1:18" x14ac:dyDescent="0.4">
      <c r="A2272" s="19">
        <v>32</v>
      </c>
      <c r="B2272" s="19" t="s">
        <v>170</v>
      </c>
      <c r="F2272">
        <v>432.16800000000001</v>
      </c>
      <c r="H2272">
        <f>E2272/F2272</f>
        <v>0</v>
      </c>
      <c r="I2272">
        <f>((H2272-$J$2240)/$I$2240)</f>
        <v>-0.70903226065331149</v>
      </c>
      <c r="J2272">
        <f>(I2272-IF(I2248&gt;0,I2248,0))</f>
        <v>-0.70903226065331149</v>
      </c>
      <c r="K2272">
        <f>J2272/R2255*1.1</f>
        <v>-0.7172480105928295</v>
      </c>
      <c r="L2272">
        <f>AVERAGE(K2272:K2274)</f>
        <v>-0.72313440765571502</v>
      </c>
      <c r="M2272">
        <f>STDEV(K2273:K2274)</f>
        <v>1.4720756994474142E-2</v>
      </c>
      <c r="N2272" t="str">
        <f>_xlfn.CONCAT(ROUND(L2272,1)," ± ",ROUND(M2272,1))</f>
        <v>-0.7 ± 0</v>
      </c>
    </row>
    <row r="2273" spans="1:14" x14ac:dyDescent="0.4">
      <c r="A2273" s="19">
        <v>33</v>
      </c>
      <c r="B2273" s="19" t="s">
        <v>169</v>
      </c>
      <c r="F2273">
        <v>439.82900000000001</v>
      </c>
      <c r="H2273">
        <f t="shared" ref="H2273:H2277" si="743">E2273/F2273</f>
        <v>0</v>
      </c>
      <c r="I2273">
        <f t="shared" ref="I2273:I2277" si="744">((H2273-$J$2240)/$I$2240)</f>
        <v>-0.70903226065331149</v>
      </c>
      <c r="J2273">
        <f>(I2273-IF(I2248&gt;0,I2248,0))</f>
        <v>-0.70903226065331149</v>
      </c>
      <c r="K2273">
        <f>J2273/R2256*1.1</f>
        <v>-0.71566845909216603</v>
      </c>
    </row>
    <row r="2274" spans="1:14" x14ac:dyDescent="0.4">
      <c r="A2274" s="19">
        <v>34</v>
      </c>
      <c r="B2274" s="19" t="s">
        <v>168</v>
      </c>
      <c r="D2274">
        <v>15.05</v>
      </c>
      <c r="E2274">
        <v>12.067</v>
      </c>
      <c r="F2274">
        <v>313.79500000000002</v>
      </c>
      <c r="G2274">
        <v>112</v>
      </c>
      <c r="H2274">
        <f t="shared" si="743"/>
        <v>3.8455042304689366E-2</v>
      </c>
      <c r="I2274">
        <f t="shared" si="744"/>
        <v>-0.7054204029618848</v>
      </c>
      <c r="J2274">
        <f>(I2274-IF(I2248&gt;0,I2248,0))</f>
        <v>-0.7054204029618848</v>
      </c>
      <c r="K2274">
        <f>J2274/R2257*1.1</f>
        <v>-0.73648675328214996</v>
      </c>
      <c r="L2274" s="23" t="s">
        <v>227</v>
      </c>
      <c r="M2274" s="23" t="s">
        <v>228</v>
      </c>
      <c r="N2274" s="9" t="s">
        <v>231</v>
      </c>
    </row>
    <row r="2275" spans="1:14" x14ac:dyDescent="0.4">
      <c r="A2275" s="19">
        <v>35</v>
      </c>
      <c r="B2275" s="19" t="s">
        <v>167</v>
      </c>
      <c r="D2275">
        <v>15.33</v>
      </c>
      <c r="E2275">
        <v>24.779</v>
      </c>
      <c r="F2275">
        <v>420.87799999999999</v>
      </c>
      <c r="G2275">
        <v>198</v>
      </c>
      <c r="H2275">
        <f t="shared" si="743"/>
        <v>5.887454321679917E-2</v>
      </c>
      <c r="I2275">
        <f t="shared" si="744"/>
        <v>-0.70350251841399791</v>
      </c>
      <c r="J2275">
        <f>(I2275-IF(I2248&gt;0,I2248,0))</f>
        <v>-0.70350251841399791</v>
      </c>
      <c r="K2275">
        <f t="shared" ref="K2275:K2277" si="745">J2275/R2258*1.1</f>
        <v>-0.68983131597022451</v>
      </c>
      <c r="L2275">
        <f>AVERAGE(K2275:K2277)</f>
        <v>-0.67227791146293914</v>
      </c>
      <c r="M2275">
        <f>STDEV(K2275:K2277)</f>
        <v>1.9661901367839872E-2</v>
      </c>
      <c r="N2275" t="str">
        <f>_xlfn.CONCAT(ROUND(L2275,1)," ± ",ROUND(M2275,1))</f>
        <v>-0.7 ± 0</v>
      </c>
    </row>
    <row r="2276" spans="1:14" x14ac:dyDescent="0.4">
      <c r="A2276" s="19">
        <v>36</v>
      </c>
      <c r="B2276" s="19" t="s">
        <v>166</v>
      </c>
      <c r="F2276">
        <v>830.495</v>
      </c>
      <c r="H2276">
        <f t="shared" si="743"/>
        <v>0</v>
      </c>
      <c r="I2276">
        <f t="shared" si="744"/>
        <v>-0.70903226065331149</v>
      </c>
      <c r="J2276">
        <f>(I2276-IF(I2248&gt;0,I2248,0))</f>
        <v>-0.70903226065331149</v>
      </c>
      <c r="K2276">
        <f t="shared" si="745"/>
        <v>-0.65103129108400892</v>
      </c>
    </row>
    <row r="2277" spans="1:14" x14ac:dyDescent="0.4">
      <c r="A2277" s="19">
        <v>37</v>
      </c>
      <c r="B2277" s="19" t="s">
        <v>165</v>
      </c>
      <c r="F2277">
        <v>343.52</v>
      </c>
      <c r="H2277">
        <f t="shared" si="743"/>
        <v>0</v>
      </c>
      <c r="I2277">
        <f t="shared" si="744"/>
        <v>-0.70903226065331149</v>
      </c>
      <c r="J2277">
        <f>(I2277-IF(I2248&gt;0,I2248,0))</f>
        <v>-0.70903226065331149</v>
      </c>
      <c r="K2277">
        <f t="shared" si="745"/>
        <v>-0.67597112733458375</v>
      </c>
      <c r="L2277" s="23"/>
      <c r="M2277" s="23"/>
      <c r="N2277" s="9"/>
    </row>
    <row r="2278" spans="1:14" x14ac:dyDescent="0.4">
      <c r="A2278" s="19">
        <v>38</v>
      </c>
      <c r="B2278" s="19" t="s">
        <v>22</v>
      </c>
      <c r="D2278">
        <v>15.28</v>
      </c>
      <c r="E2278">
        <v>614.524</v>
      </c>
      <c r="G2278">
        <v>4074</v>
      </c>
      <c r="L2278" s="23" t="s">
        <v>227</v>
      </c>
      <c r="M2278" s="23" t="s">
        <v>228</v>
      </c>
      <c r="N2278" s="9" t="s">
        <v>231</v>
      </c>
    </row>
    <row r="2279" spans="1:14" x14ac:dyDescent="0.4">
      <c r="A2279" s="19">
        <v>39</v>
      </c>
      <c r="B2279" s="19" t="s">
        <v>164</v>
      </c>
      <c r="D2279">
        <v>15.25</v>
      </c>
      <c r="E2279">
        <v>16.111000000000001</v>
      </c>
      <c r="F2279">
        <v>376.834</v>
      </c>
      <c r="G2279">
        <v>1.1539999999999999</v>
      </c>
      <c r="H2279">
        <f>E2279/F2279</f>
        <v>4.2753573191378701E-2</v>
      </c>
      <c r="I2279">
        <f>((H2279-$J$2240)/$I$2240)</f>
        <v>-0.70501666704288846</v>
      </c>
      <c r="J2279">
        <f>(I2279-IF(I2248&gt;0,I2248,0))</f>
        <v>-0.70501666704288846</v>
      </c>
      <c r="K2279">
        <f>J2279/R2261*1.1</f>
        <v>-0.69347968679887095</v>
      </c>
      <c r="L2279">
        <f>AVERAGE(K2279:K2281)</f>
        <v>-0.70456957365521289</v>
      </c>
      <c r="M2279">
        <f>STDEV(K2280:K2281)</f>
        <v>4.4020620964451203E-2</v>
      </c>
      <c r="N2279" t="str">
        <f>_xlfn.CONCAT(ROUND(L2279,1)," ± ",ROUND(M2279,1))</f>
        <v>-0.7 ± 0</v>
      </c>
    </row>
    <row r="2280" spans="1:14" x14ac:dyDescent="0.4">
      <c r="A2280" s="19">
        <v>40</v>
      </c>
      <c r="B2280" s="19" t="s">
        <v>163</v>
      </c>
      <c r="D2280">
        <v>15.25</v>
      </c>
      <c r="E2280">
        <v>14.238</v>
      </c>
      <c r="F2280">
        <v>559.13300000000004</v>
      </c>
      <c r="G2280">
        <v>119</v>
      </c>
      <c r="H2280">
        <f t="shared" ref="H2280:H2284" si="746">E2280/F2280</f>
        <v>2.5464424385611292E-2</v>
      </c>
      <c r="I2280">
        <f t="shared" ref="I2280:I2288" si="747">((H2280-$J$2240)/$I$2240)</f>
        <v>-0.7066405358868636</v>
      </c>
      <c r="J2280">
        <f>(I2280-IF(I2248&gt;0,I2248,0))</f>
        <v>-0.7066405358868636</v>
      </c>
      <c r="K2280">
        <f t="shared" ref="K2280:K2284" si="748">J2280/R2262*1.1</f>
        <v>-0.67898723748737766</v>
      </c>
    </row>
    <row r="2281" spans="1:14" x14ac:dyDescent="0.4">
      <c r="A2281" s="19">
        <v>41</v>
      </c>
      <c r="B2281" s="19" t="s">
        <v>162</v>
      </c>
      <c r="D2281">
        <v>15.25</v>
      </c>
      <c r="E2281">
        <v>9.0549999999999997</v>
      </c>
      <c r="F2281">
        <v>435.036</v>
      </c>
      <c r="G2281">
        <v>74</v>
      </c>
      <c r="H2281">
        <f t="shared" si="746"/>
        <v>2.0814369385522117E-2</v>
      </c>
      <c r="I2281">
        <f t="shared" si="747"/>
        <v>-0.70707728841425799</v>
      </c>
      <c r="J2281">
        <f>(I2281-IF(I2248&gt;0,I2248,0))</f>
        <v>-0.70707728841425799</v>
      </c>
      <c r="K2281">
        <f t="shared" si="748"/>
        <v>-0.74124179667938994</v>
      </c>
      <c r="L2281" s="23" t="s">
        <v>227</v>
      </c>
      <c r="M2281" s="23" t="s">
        <v>228</v>
      </c>
      <c r="N2281" s="9" t="s">
        <v>231</v>
      </c>
    </row>
    <row r="2282" spans="1:14" x14ac:dyDescent="0.4">
      <c r="A2282" s="19">
        <v>42</v>
      </c>
      <c r="B2282" s="19" t="s">
        <v>161</v>
      </c>
      <c r="F2282">
        <v>337.22199999999998</v>
      </c>
      <c r="H2282">
        <f t="shared" si="746"/>
        <v>0</v>
      </c>
      <c r="I2282">
        <f t="shared" si="747"/>
        <v>-0.70903226065331149</v>
      </c>
      <c r="J2282">
        <f>(I2282-IF(I2248&gt;0,I2248,0))</f>
        <v>-0.70903226065331149</v>
      </c>
      <c r="K2282">
        <f t="shared" si="748"/>
        <v>-0.72863928131412814</v>
      </c>
      <c r="L2282">
        <f>AVERAGE(K2282:K2284)</f>
        <v>-0.72113276057684683</v>
      </c>
      <c r="M2282">
        <f>STDEV(K2282:K2284)</f>
        <v>4.59628857838765E-2</v>
      </c>
      <c r="N2282" t="str">
        <f>_xlfn.CONCAT(ROUND(L2282,1)," ± ",ROUND(M2282,1))</f>
        <v>-0.7 ± 0</v>
      </c>
    </row>
    <row r="2283" spans="1:14" x14ac:dyDescent="0.4">
      <c r="A2283" s="19">
        <v>43</v>
      </c>
      <c r="B2283" s="19" t="s">
        <v>160</v>
      </c>
      <c r="D2283">
        <v>15.32</v>
      </c>
      <c r="E2283">
        <v>9.5060000000000002</v>
      </c>
      <c r="F2283">
        <v>758.22299999999996</v>
      </c>
      <c r="G2283">
        <v>76</v>
      </c>
      <c r="H2283">
        <f t="shared" si="746"/>
        <v>1.2537208710366213E-2</v>
      </c>
      <c r="I2283">
        <f t="shared" si="747"/>
        <v>-0.70785471380910903</v>
      </c>
      <c r="J2283">
        <f>(I2283-IF(I2248&gt;0,I2248,0))</f>
        <v>-0.70785471380910903</v>
      </c>
      <c r="K2283">
        <f t="shared" si="748"/>
        <v>-0.67187866527743545</v>
      </c>
    </row>
    <row r="2284" spans="1:14" x14ac:dyDescent="0.4">
      <c r="A2284" s="19">
        <v>44</v>
      </c>
      <c r="B2284" s="19" t="s">
        <v>159</v>
      </c>
      <c r="D2284">
        <v>15.67</v>
      </c>
      <c r="E2284">
        <v>5.5389999999999997</v>
      </c>
      <c r="F2284">
        <v>427.12599999999998</v>
      </c>
      <c r="G2284">
        <v>49</v>
      </c>
      <c r="H2284">
        <f t="shared" si="746"/>
        <v>1.2968070311804948E-2</v>
      </c>
      <c r="I2284">
        <f t="shared" si="747"/>
        <v>-0.70781424549349081</v>
      </c>
      <c r="J2284">
        <f>(I2284-IF(I2248&gt;0,I2248,0))</f>
        <v>-0.70781424549349081</v>
      </c>
      <c r="K2284">
        <f t="shared" si="748"/>
        <v>-0.76288033513897702</v>
      </c>
      <c r="L2284" s="23"/>
      <c r="M2284" s="23"/>
      <c r="N2284" s="9"/>
    </row>
    <row r="2285" spans="1:14" x14ac:dyDescent="0.4">
      <c r="A2285" s="19">
        <v>45</v>
      </c>
      <c r="B2285" s="19" t="s">
        <v>22</v>
      </c>
      <c r="D2285">
        <v>15.35</v>
      </c>
      <c r="E2285">
        <v>637.154</v>
      </c>
      <c r="G2285">
        <v>4515</v>
      </c>
      <c r="L2285" s="23" t="s">
        <v>227</v>
      </c>
      <c r="M2285" s="23" t="s">
        <v>228</v>
      </c>
      <c r="N2285" s="9" t="s">
        <v>231</v>
      </c>
    </row>
    <row r="2286" spans="1:14" x14ac:dyDescent="0.4">
      <c r="A2286" s="19">
        <v>46</v>
      </c>
      <c r="B2286" s="19" t="s">
        <v>158</v>
      </c>
      <c r="D2286">
        <v>15.32</v>
      </c>
      <c r="E2286">
        <v>27.202999999999999</v>
      </c>
      <c r="F2286">
        <v>793.35299999999995</v>
      </c>
      <c r="G2286">
        <v>210</v>
      </c>
      <c r="H2286">
        <f t="shared" ref="H2286:H2288" si="749">E2286/F2286</f>
        <v>3.4288645785671701E-2</v>
      </c>
      <c r="I2286">
        <f t="shared" si="747"/>
        <v>-0.70581172827089145</v>
      </c>
      <c r="J2286">
        <f>(I2286-IF(I2248&gt;0,I2248,0))</f>
        <v>-0.70581172827089145</v>
      </c>
      <c r="K2286">
        <f>J2286/R2267*1.1</f>
        <v>-0.68774284799183338</v>
      </c>
      <c r="L2286">
        <f>AVERAGE(K2286:K2288)</f>
        <v>-0.66449817737374728</v>
      </c>
      <c r="M2286">
        <f>STDEV(K2287:K2288)</f>
        <v>1.8137747815255938E-2</v>
      </c>
      <c r="N2286" t="str">
        <f>_xlfn.CONCAT(ROUND(L2286,1)," ± ",ROUND(M2286,1))</f>
        <v>-0.7 ± 0</v>
      </c>
    </row>
    <row r="2287" spans="1:14" x14ac:dyDescent="0.4">
      <c r="A2287" s="19">
        <v>47</v>
      </c>
      <c r="B2287" s="19" t="s">
        <v>157</v>
      </c>
      <c r="D2287">
        <v>15.38</v>
      </c>
      <c r="E2287">
        <v>73.129000000000005</v>
      </c>
      <c r="F2287">
        <v>501.18599999999998</v>
      </c>
      <c r="G2287">
        <v>2.907</v>
      </c>
      <c r="H2287">
        <f t="shared" si="749"/>
        <v>0.14591189698036261</v>
      </c>
      <c r="I2287">
        <f t="shared" si="747"/>
        <v>-0.6953276077445063</v>
      </c>
      <c r="J2287">
        <f>(I2287-IF(I2248&gt;0,I2248,0))</f>
        <v>-0.6953276077445063</v>
      </c>
      <c r="K2287">
        <f t="shared" ref="K2287:K2288" si="750">J2287/R2268*1.1</f>
        <v>-0.64005051758908538</v>
      </c>
    </row>
    <row r="2288" spans="1:14" x14ac:dyDescent="0.4">
      <c r="A2288" s="19">
        <v>48</v>
      </c>
      <c r="B2288" s="19" t="s">
        <v>156</v>
      </c>
      <c r="F2288">
        <v>295.29000000000002</v>
      </c>
      <c r="H2288">
        <f t="shared" si="749"/>
        <v>0</v>
      </c>
      <c r="I2288">
        <f t="shared" si="747"/>
        <v>-0.70903226065331149</v>
      </c>
      <c r="J2288">
        <f>(I2288-IF(I2248&gt;0,I2248,0))</f>
        <v>-0.70903226065331149</v>
      </c>
      <c r="K2288">
        <f t="shared" si="750"/>
        <v>-0.6657011665403233</v>
      </c>
      <c r="L2288" s="23"/>
      <c r="M2288" s="23"/>
      <c r="N2288" s="9"/>
    </row>
    <row r="2290" spans="1:18" x14ac:dyDescent="0.4">
      <c r="A2290" s="15" t="s">
        <v>150</v>
      </c>
      <c r="B2290" s="15"/>
    </row>
    <row r="2291" spans="1:18" x14ac:dyDescent="0.4">
      <c r="I2291" t="s">
        <v>216</v>
      </c>
      <c r="Q2291" t="s">
        <v>191</v>
      </c>
      <c r="R2291" t="s">
        <v>192</v>
      </c>
    </row>
    <row r="2292" spans="1:18" x14ac:dyDescent="0.4">
      <c r="B2292" t="s">
        <v>3</v>
      </c>
      <c r="C2292" t="s">
        <v>4</v>
      </c>
      <c r="D2292" t="s">
        <v>5</v>
      </c>
      <c r="E2292" t="s">
        <v>6</v>
      </c>
      <c r="F2292" t="s">
        <v>7</v>
      </c>
      <c r="G2292" t="s">
        <v>8</v>
      </c>
      <c r="H2292" t="s">
        <v>217</v>
      </c>
      <c r="I2292" cm="1">
        <f t="array" ref="I2292:J2296">LINEST(H2294:H2299,C2294:C2299,1,1)</f>
        <v>0.51601287805696971</v>
      </c>
      <c r="J2292">
        <v>-2.8729848796611668E-2</v>
      </c>
      <c r="L2292" s="20" t="s">
        <v>218</v>
      </c>
      <c r="Q2292" t="s">
        <v>27</v>
      </c>
      <c r="R2292">
        <v>1.0846</v>
      </c>
    </row>
    <row r="2293" spans="1:18" x14ac:dyDescent="0.4">
      <c r="A2293">
        <v>1</v>
      </c>
      <c r="B2293" t="s">
        <v>12</v>
      </c>
      <c r="C2293">
        <v>0</v>
      </c>
      <c r="D2293">
        <v>16.170000000000002</v>
      </c>
      <c r="E2293">
        <v>85.766000000000005</v>
      </c>
      <c r="F2293">
        <v>1320.569</v>
      </c>
      <c r="G2293">
        <v>788</v>
      </c>
      <c r="H2293">
        <f>E2293/F2293</f>
        <v>6.4946246655797624E-2</v>
      </c>
      <c r="I2293">
        <v>1.3349016471068674E-2</v>
      </c>
      <c r="J2293">
        <v>6.1214228973983417E-2</v>
      </c>
      <c r="K2293" t="s">
        <v>219</v>
      </c>
      <c r="L2293" s="21">
        <f>IF(G2296&gt;3,C2296,IF(G2297&gt;3,C2297,IF(G2298&gt;3,C2298,IF(G2299&gt;3,C2299,C2300))))</f>
        <v>0.4</v>
      </c>
      <c r="Q2293" t="s">
        <v>28</v>
      </c>
      <c r="R2293">
        <v>1.0726</v>
      </c>
    </row>
    <row r="2294" spans="1:18" x14ac:dyDescent="0.4">
      <c r="A2294">
        <v>2</v>
      </c>
      <c r="B2294" t="s">
        <v>14</v>
      </c>
      <c r="C2294">
        <v>0.02</v>
      </c>
      <c r="D2294">
        <v>16.38</v>
      </c>
      <c r="E2294">
        <v>18.231999999999999</v>
      </c>
      <c r="F2294">
        <v>1092.248</v>
      </c>
      <c r="G2294">
        <v>103</v>
      </c>
      <c r="H2294">
        <f t="shared" ref="H2294:H2300" si="751">E2294/F2294</f>
        <v>1.6692179797994592E-2</v>
      </c>
      <c r="I2294">
        <v>0.99733021416429446</v>
      </c>
      <c r="J2294">
        <v>0.11990756057582924</v>
      </c>
      <c r="K2294" t="s">
        <v>220</v>
      </c>
      <c r="L2294" s="22">
        <f>IF(G2296&gt;10,C2296,IF(G2297&gt;10,C2297,IF(G2298&gt;10,C2298,IF(G2299&gt;10,C2299,C2300))))</f>
        <v>0.4</v>
      </c>
      <c r="Q2294" t="s">
        <v>29</v>
      </c>
      <c r="R2294">
        <v>1.1534</v>
      </c>
    </row>
    <row r="2295" spans="1:18" x14ac:dyDescent="0.4">
      <c r="A2295">
        <v>3</v>
      </c>
      <c r="B2295" t="s">
        <v>15</v>
      </c>
      <c r="C2295">
        <v>0.1</v>
      </c>
      <c r="D2295">
        <v>16.25</v>
      </c>
      <c r="E2295">
        <v>78.977999999999994</v>
      </c>
      <c r="F2295">
        <v>1259.575</v>
      </c>
      <c r="G2295">
        <v>5.1779999999999999</v>
      </c>
      <c r="H2295">
        <f t="shared" si="751"/>
        <v>6.2702101899450205E-2</v>
      </c>
      <c r="I2295">
        <v>1494.24751727437</v>
      </c>
      <c r="J2295">
        <v>4</v>
      </c>
      <c r="Q2295" t="s">
        <v>182</v>
      </c>
      <c r="R2295">
        <v>1.0266999999999999</v>
      </c>
    </row>
    <row r="2296" spans="1:18" x14ac:dyDescent="0.4">
      <c r="A2296">
        <v>4</v>
      </c>
      <c r="B2296" t="s">
        <v>17</v>
      </c>
      <c r="C2296">
        <v>0.4</v>
      </c>
      <c r="D2296">
        <v>16.2</v>
      </c>
      <c r="E2296">
        <v>272.04300000000001</v>
      </c>
      <c r="F2296">
        <v>1040.1510000000001</v>
      </c>
      <c r="G2296">
        <v>2283</v>
      </c>
      <c r="H2296">
        <f t="shared" si="751"/>
        <v>0.26154183382989582</v>
      </c>
      <c r="I2296">
        <v>21.4840264459507</v>
      </c>
      <c r="J2296">
        <v>5.7511292332984632E-2</v>
      </c>
      <c r="Q2296" t="s">
        <v>181</v>
      </c>
      <c r="R2296">
        <v>1.1480999999999999</v>
      </c>
    </row>
    <row r="2297" spans="1:18" x14ac:dyDescent="0.4">
      <c r="A2297">
        <v>5</v>
      </c>
      <c r="B2297" t="s">
        <v>18</v>
      </c>
      <c r="C2297">
        <v>1</v>
      </c>
      <c r="D2297">
        <v>16.170000000000002</v>
      </c>
      <c r="E2297">
        <v>586.31399999999996</v>
      </c>
      <c r="F2297">
        <v>1405.741</v>
      </c>
      <c r="G2297">
        <v>17.030999999999999</v>
      </c>
      <c r="H2297">
        <f t="shared" si="751"/>
        <v>0.41708536636549687</v>
      </c>
      <c r="Q2297" t="s">
        <v>180</v>
      </c>
      <c r="R2297">
        <v>1.0402</v>
      </c>
    </row>
    <row r="2298" spans="1:18" x14ac:dyDescent="0.4">
      <c r="A2298">
        <v>6</v>
      </c>
      <c r="B2298" t="s">
        <v>19</v>
      </c>
      <c r="C2298">
        <v>5</v>
      </c>
      <c r="D2298">
        <v>16.170000000000002</v>
      </c>
      <c r="E2298">
        <v>2975.0590000000002</v>
      </c>
      <c r="F2298">
        <v>1256.498</v>
      </c>
      <c r="G2298">
        <v>131.30500000000001</v>
      </c>
      <c r="H2298">
        <f t="shared" si="751"/>
        <v>2.3677387468981248</v>
      </c>
      <c r="Q2298" t="s">
        <v>179</v>
      </c>
      <c r="R2298">
        <v>1.127</v>
      </c>
    </row>
    <row r="2299" spans="1:18" x14ac:dyDescent="0.4">
      <c r="A2299">
        <v>7</v>
      </c>
      <c r="B2299" t="s">
        <v>20</v>
      </c>
      <c r="C2299">
        <v>10</v>
      </c>
      <c r="D2299">
        <v>16.170000000000002</v>
      </c>
      <c r="E2299">
        <v>5041.9539999999997</v>
      </c>
      <c r="F2299">
        <v>964.71</v>
      </c>
      <c r="G2299">
        <v>36707</v>
      </c>
      <c r="H2299">
        <f t="shared" si="751"/>
        <v>5.2263934239305074</v>
      </c>
      <c r="I2299" s="23" t="s">
        <v>221</v>
      </c>
      <c r="J2299" s="23" t="s">
        <v>222</v>
      </c>
      <c r="K2299" s="9" t="s">
        <v>194</v>
      </c>
      <c r="O2299" s="24" t="s">
        <v>223</v>
      </c>
      <c r="Q2299" t="s">
        <v>178</v>
      </c>
      <c r="R2299">
        <v>1.1153999999999999</v>
      </c>
    </row>
    <row r="2300" spans="1:18" x14ac:dyDescent="0.4">
      <c r="A2300">
        <v>8</v>
      </c>
      <c r="B2300" t="s">
        <v>21</v>
      </c>
      <c r="C2300">
        <v>20</v>
      </c>
      <c r="D2300">
        <v>16.190000000000001</v>
      </c>
      <c r="E2300">
        <v>11849.252</v>
      </c>
      <c r="F2300">
        <v>1026.499</v>
      </c>
      <c r="G2300">
        <v>174.35300000000001</v>
      </c>
      <c r="H2300">
        <f t="shared" si="751"/>
        <v>11.543364387106076</v>
      </c>
      <c r="I2300">
        <f>AVERAGE(I2303:I2305)</f>
        <v>0.63962062115283314</v>
      </c>
      <c r="J2300">
        <v>11</v>
      </c>
      <c r="Q2300" t="s">
        <v>177</v>
      </c>
      <c r="R2300">
        <v>1.1711</v>
      </c>
    </row>
    <row r="2301" spans="1:18" x14ac:dyDescent="0.4">
      <c r="A2301">
        <v>9</v>
      </c>
      <c r="B2301" t="s">
        <v>22</v>
      </c>
      <c r="D2301">
        <v>16.11</v>
      </c>
      <c r="E2301">
        <v>7.0780000000000003</v>
      </c>
      <c r="F2301">
        <v>11.688000000000001</v>
      </c>
      <c r="G2301">
        <v>67</v>
      </c>
      <c r="I2301" s="23" t="s">
        <v>224</v>
      </c>
      <c r="J2301" s="9" t="s">
        <v>225</v>
      </c>
      <c r="K2301" s="9" t="s">
        <v>226</v>
      </c>
      <c r="Q2301" t="s">
        <v>176</v>
      </c>
      <c r="R2301">
        <v>1.0931999999999999</v>
      </c>
    </row>
    <row r="2302" spans="1:18" x14ac:dyDescent="0.4">
      <c r="A2302">
        <v>10</v>
      </c>
      <c r="B2302" t="s">
        <v>22</v>
      </c>
      <c r="F2302">
        <v>3.6389999999999998</v>
      </c>
      <c r="L2302" s="23" t="s">
        <v>227</v>
      </c>
      <c r="M2302" s="23" t="s">
        <v>228</v>
      </c>
      <c r="N2302" s="9" t="s">
        <v>231</v>
      </c>
      <c r="O2302" s="9"/>
      <c r="P2302" s="9"/>
      <c r="Q2302" t="s">
        <v>175</v>
      </c>
      <c r="R2302">
        <v>1.1499999999999999</v>
      </c>
    </row>
    <row r="2303" spans="1:18" x14ac:dyDescent="0.4">
      <c r="A2303">
        <v>11</v>
      </c>
      <c r="B2303" t="s">
        <v>24</v>
      </c>
      <c r="D2303">
        <v>16.22</v>
      </c>
      <c r="E2303">
        <v>374.72</v>
      </c>
      <c r="F2303">
        <v>414.52800000000002</v>
      </c>
      <c r="G2303">
        <v>10.906000000000001</v>
      </c>
      <c r="H2303">
        <f>E2303/F2303</f>
        <v>0.90396788636714531</v>
      </c>
      <c r="I2303">
        <f>((H2303-$J$2292)/$I$2292)</f>
        <v>1.807508639466133</v>
      </c>
      <c r="J2303">
        <f>(I2303-IF(I2300&gt;0,I2300,0))</f>
        <v>1.1678880183132998</v>
      </c>
      <c r="K2303">
        <f>J2303*1.1</f>
        <v>1.2846768201446299</v>
      </c>
      <c r="L2303">
        <f>AVERAGE(K2303:K2305)</f>
        <v>0</v>
      </c>
      <c r="M2303">
        <f>STDEV(K2304:K2305)</f>
        <v>0</v>
      </c>
      <c r="N2303" t="str">
        <f>_xlfn.CONCAT(ROUND(L2303,1)," ± ",ROUND(M2303,1))</f>
        <v>0 ± 0</v>
      </c>
      <c r="Q2303" t="s">
        <v>174</v>
      </c>
      <c r="R2303">
        <v>1.0482</v>
      </c>
    </row>
    <row r="2304" spans="1:18" x14ac:dyDescent="0.4">
      <c r="A2304">
        <v>12</v>
      </c>
      <c r="B2304" t="s">
        <v>25</v>
      </c>
      <c r="F2304">
        <v>503.01</v>
      </c>
      <c r="H2304">
        <f t="shared" ref="H2304:H2308" si="752">E2304/F2304</f>
        <v>0</v>
      </c>
      <c r="I2304">
        <f t="shared" ref="I2304:I2308" si="753">((H2304-$J$2292)/$I$2292)</f>
        <v>5.5676611996183137E-2</v>
      </c>
      <c r="J2304">
        <f>(I2304-IF(I2300&gt;0,I2300,0))</f>
        <v>-0.58394400915665001</v>
      </c>
      <c r="K2304">
        <f>J2304*1.1</f>
        <v>-0.64233841007231507</v>
      </c>
      <c r="Q2304" t="s">
        <v>173</v>
      </c>
      <c r="R2304">
        <v>1.1053999999999999</v>
      </c>
    </row>
    <row r="2305" spans="1:18" x14ac:dyDescent="0.4">
      <c r="A2305">
        <v>13</v>
      </c>
      <c r="B2305" t="s">
        <v>26</v>
      </c>
      <c r="F2305">
        <v>431.25700000000001</v>
      </c>
      <c r="H2305">
        <f t="shared" si="752"/>
        <v>0</v>
      </c>
      <c r="I2305">
        <f t="shared" si="753"/>
        <v>5.5676611996183137E-2</v>
      </c>
      <c r="J2305">
        <f>(I2305-IF(I2300&gt;0,I2300,0))</f>
        <v>-0.58394400915665001</v>
      </c>
      <c r="K2305" s="30">
        <f>J2305*1.1</f>
        <v>-0.64233841007231507</v>
      </c>
      <c r="L2305" s="25" t="s">
        <v>227</v>
      </c>
      <c r="M2305" s="25" t="s">
        <v>228</v>
      </c>
      <c r="N2305" s="26" t="s">
        <v>229</v>
      </c>
      <c r="O2305" s="26" t="s">
        <v>230</v>
      </c>
      <c r="P2305" s="26" t="s">
        <v>231</v>
      </c>
      <c r="Q2305" t="s">
        <v>172</v>
      </c>
      <c r="R2305" s="10">
        <v>1.0463</v>
      </c>
    </row>
    <row r="2306" spans="1:18" x14ac:dyDescent="0.4">
      <c r="A2306">
        <v>14</v>
      </c>
      <c r="B2306" t="s">
        <v>27</v>
      </c>
      <c r="D2306">
        <v>16.239999999999998</v>
      </c>
      <c r="E2306">
        <v>1873.1279999999999</v>
      </c>
      <c r="F2306">
        <v>427.40100000000001</v>
      </c>
      <c r="G2306">
        <v>191.51900000000001</v>
      </c>
      <c r="H2306">
        <f t="shared" si="752"/>
        <v>4.382600883011504</v>
      </c>
      <c r="I2306">
        <f t="shared" si="753"/>
        <v>8.5488772071325876</v>
      </c>
      <c r="J2306">
        <f>(I2306-IF(I2300&gt;0,I2300,0))</f>
        <v>7.9092565859797546</v>
      </c>
      <c r="K2306">
        <f>J2306/R2292*1.1</f>
        <v>8.0215584036305838</v>
      </c>
      <c r="L2306" s="27">
        <f>AVERAGE(K2306:K2308)</f>
        <v>8.3715688256618783</v>
      </c>
      <c r="M2306" s="27">
        <f>STDEV(K2306:K2308)</f>
        <v>1.0073833739264344</v>
      </c>
      <c r="N2306" s="28">
        <f>L2306/J2300*100</f>
        <v>76.105171142380712</v>
      </c>
      <c r="O2306" s="29">
        <f>M2306/J2303*100</f>
        <v>86.256846386807595</v>
      </c>
      <c r="P2306" s="29" t="str">
        <f>_xlfn.CONCAT(ROUND(N2306,1)," ± ",ROUND(O2306,1))</f>
        <v>76.1 ± 86.3</v>
      </c>
      <c r="Q2306" t="s">
        <v>171</v>
      </c>
      <c r="R2306">
        <v>1.1154999999999999</v>
      </c>
    </row>
    <row r="2307" spans="1:18" x14ac:dyDescent="0.4">
      <c r="A2307">
        <v>15</v>
      </c>
      <c r="B2307" t="s">
        <v>28</v>
      </c>
      <c r="D2307">
        <v>16.239999999999998</v>
      </c>
      <c r="E2307">
        <v>1862.518</v>
      </c>
      <c r="F2307">
        <v>452.262</v>
      </c>
      <c r="G2307">
        <v>317.99</v>
      </c>
      <c r="H2307">
        <f t="shared" si="752"/>
        <v>4.1182279298282856</v>
      </c>
      <c r="I2307">
        <f t="shared" si="753"/>
        <v>8.0365393093291324</v>
      </c>
      <c r="J2307">
        <f>(I2307-IF(I2300&gt;0,I2300,0))</f>
        <v>7.3969186881762994</v>
      </c>
      <c r="K2307">
        <f>J2307/R2293*1.1</f>
        <v>7.5858759621423921</v>
      </c>
      <c r="Q2307" t="s">
        <v>170</v>
      </c>
      <c r="R2307">
        <v>1.0873999999999999</v>
      </c>
    </row>
    <row r="2308" spans="1:18" x14ac:dyDescent="0.4">
      <c r="A2308">
        <v>16</v>
      </c>
      <c r="B2308" t="s">
        <v>29</v>
      </c>
      <c r="D2308">
        <v>16.25</v>
      </c>
      <c r="E2308">
        <v>1874.3240000000001</v>
      </c>
      <c r="F2308">
        <v>344.20600000000002</v>
      </c>
      <c r="G2308">
        <v>69.715000000000003</v>
      </c>
      <c r="H2308">
        <f t="shared" si="752"/>
        <v>5.4453553976397853</v>
      </c>
      <c r="I2308">
        <f t="shared" si="753"/>
        <v>10.608427578491632</v>
      </c>
      <c r="J2308">
        <f>(I2308-IF(I2300&gt;0,I2300,0))</f>
        <v>9.9688069573387992</v>
      </c>
      <c r="K2308" s="30">
        <f>J2308/R2294*1.1</f>
        <v>9.507272111212659</v>
      </c>
      <c r="Q2308" t="s">
        <v>169</v>
      </c>
      <c r="R2308">
        <v>1.0898000000000001</v>
      </c>
    </row>
    <row r="2309" spans="1:18" x14ac:dyDescent="0.4">
      <c r="A2309" s="19">
        <v>17</v>
      </c>
      <c r="B2309" s="19" t="s">
        <v>22</v>
      </c>
      <c r="L2309" s="23" t="s">
        <v>227</v>
      </c>
      <c r="M2309" s="23" t="s">
        <v>228</v>
      </c>
      <c r="N2309" s="9" t="s">
        <v>231</v>
      </c>
      <c r="Q2309" t="s">
        <v>168</v>
      </c>
      <c r="R2309">
        <v>1.0536000000000001</v>
      </c>
    </row>
    <row r="2310" spans="1:18" x14ac:dyDescent="0.4">
      <c r="A2310" s="19">
        <v>18</v>
      </c>
      <c r="B2310" s="19" t="s">
        <v>182</v>
      </c>
      <c r="D2310">
        <v>16.3</v>
      </c>
      <c r="E2310">
        <v>15.191000000000001</v>
      </c>
      <c r="F2310">
        <v>435.16699999999997</v>
      </c>
      <c r="G2310">
        <v>165</v>
      </c>
      <c r="H2310">
        <f>E2310/F2310</f>
        <v>3.490843745045006E-2</v>
      </c>
      <c r="I2310">
        <f>((H2310-$J$2292)/$I$2292)</f>
        <v>0.12332693417786333</v>
      </c>
      <c r="J2310">
        <f>(I2310-IF(I2300&gt;0,I2300,0))</f>
        <v>-0.5162936869749698</v>
      </c>
      <c r="K2310">
        <f t="shared" ref="K2310:K2315" si="754">J2310/R2295*1.1</f>
        <v>-0.55315384793266464</v>
      </c>
      <c r="L2310">
        <f>AVERAGE(K2310:K2312)</f>
        <v>-0.57134227645417979</v>
      </c>
      <c r="M2310">
        <f>STDEV(K2311:K2312)</f>
        <v>2.9637665272069538E-2</v>
      </c>
      <c r="N2310" t="str">
        <f>_xlfn.CONCAT(ROUND(L2310,1)," ± ",ROUND(M2310,1))</f>
        <v>-0.6 ± 0</v>
      </c>
      <c r="Q2310" t="s">
        <v>167</v>
      </c>
      <c r="R2310" s="10">
        <v>1.1217999999999999</v>
      </c>
    </row>
    <row r="2311" spans="1:18" x14ac:dyDescent="0.4">
      <c r="A2311" s="19">
        <v>19</v>
      </c>
      <c r="B2311" s="19" t="s">
        <v>181</v>
      </c>
      <c r="F2311">
        <v>549.79200000000003</v>
      </c>
      <c r="H2311">
        <f t="shared" ref="H2311:H2315" si="755">E2311/F2311</f>
        <v>0</v>
      </c>
      <c r="I2311">
        <f t="shared" ref="I2311:I2315" si="756">((H2311-$J$2292)/$I$2292)</f>
        <v>5.5676611996183137E-2</v>
      </c>
      <c r="J2311">
        <f>(I2311-IF(I2300&gt;0,I2300,0))</f>
        <v>-0.58394400915665001</v>
      </c>
      <c r="K2311">
        <f t="shared" si="754"/>
        <v>-0.55947949662251995</v>
      </c>
      <c r="Q2311" t="s">
        <v>166</v>
      </c>
      <c r="R2311">
        <v>1.198</v>
      </c>
    </row>
    <row r="2312" spans="1:18" x14ac:dyDescent="0.4">
      <c r="A2312" s="19">
        <v>20</v>
      </c>
      <c r="B2312" s="19" t="s">
        <v>180</v>
      </c>
      <c r="D2312">
        <v>16.309999999999999</v>
      </c>
      <c r="E2312">
        <v>3.2189999999999999</v>
      </c>
      <c r="F2312">
        <v>409.21199999999999</v>
      </c>
      <c r="G2312">
        <v>35</v>
      </c>
      <c r="H2312">
        <f t="shared" si="755"/>
        <v>7.866338230550423E-3</v>
      </c>
      <c r="I2312">
        <f t="shared" si="756"/>
        <v>7.0921073065005447E-2</v>
      </c>
      <c r="J2312">
        <f>(I2312-IF(I2300&gt;0,I2300,0))</f>
        <v>-0.56869954808782763</v>
      </c>
      <c r="K2312">
        <f t="shared" si="754"/>
        <v>-0.60139348480735477</v>
      </c>
      <c r="L2312" s="23" t="s">
        <v>227</v>
      </c>
      <c r="M2312" s="23" t="s">
        <v>228</v>
      </c>
      <c r="N2312" s="9" t="s">
        <v>231</v>
      </c>
      <c r="Q2312" t="s">
        <v>165</v>
      </c>
      <c r="R2312">
        <v>1.1537999999999999</v>
      </c>
    </row>
    <row r="2313" spans="1:18" x14ac:dyDescent="0.4">
      <c r="A2313" s="19">
        <v>21</v>
      </c>
      <c r="B2313" s="19" t="s">
        <v>179</v>
      </c>
      <c r="D2313">
        <v>16.27</v>
      </c>
      <c r="E2313">
        <v>37.886000000000003</v>
      </c>
      <c r="F2313">
        <v>458.88</v>
      </c>
      <c r="G2313">
        <v>5.2549999999999999</v>
      </c>
      <c r="H2313">
        <f t="shared" si="755"/>
        <v>8.2561889818688991E-2</v>
      </c>
      <c r="I2313">
        <f t="shared" si="756"/>
        <v>0.21567628124779795</v>
      </c>
      <c r="J2313">
        <f>(I2313-IF(I2300&gt;0,I2300,0))</f>
        <v>-0.42394433990503522</v>
      </c>
      <c r="K2313">
        <f t="shared" si="754"/>
        <v>-0.41378773193925361</v>
      </c>
      <c r="L2313">
        <f>AVERAGE(K2313:K2315)</f>
        <v>-0.49209022210882675</v>
      </c>
      <c r="M2313">
        <f>STDEV(K2313:K2315)</f>
        <v>8.1186250743620736E-2</v>
      </c>
      <c r="N2313" t="str">
        <f>_xlfn.CONCAT(ROUND(L2313,1)," ± ",ROUND(M2313,1))</f>
        <v>-0.5 ± 0.1</v>
      </c>
      <c r="Q2313" t="s">
        <v>164</v>
      </c>
      <c r="R2313">
        <v>1.1183000000000001</v>
      </c>
    </row>
    <row r="2314" spans="1:18" x14ac:dyDescent="0.4">
      <c r="A2314" s="19">
        <v>22</v>
      </c>
      <c r="B2314" s="19" t="s">
        <v>178</v>
      </c>
      <c r="F2314">
        <v>403.29199999999997</v>
      </c>
      <c r="H2314">
        <f t="shared" si="755"/>
        <v>0</v>
      </c>
      <c r="I2314">
        <f t="shared" si="756"/>
        <v>5.5676611996183137E-2</v>
      </c>
      <c r="J2314">
        <f>(I2314-IF(I2300&gt;0,I2300,0))</f>
        <v>-0.58394400915665001</v>
      </c>
      <c r="K2314">
        <f t="shared" si="754"/>
        <v>-0.5758816658349607</v>
      </c>
      <c r="Q2314" t="s">
        <v>163</v>
      </c>
      <c r="R2314">
        <v>1.1448</v>
      </c>
    </row>
    <row r="2315" spans="1:18" x14ac:dyDescent="0.4">
      <c r="A2315" s="19">
        <v>23</v>
      </c>
      <c r="B2315" s="19" t="s">
        <v>177</v>
      </c>
      <c r="D2315">
        <v>16.3</v>
      </c>
      <c r="E2315">
        <v>11.893000000000001</v>
      </c>
      <c r="F2315">
        <v>349.79</v>
      </c>
      <c r="G2315">
        <v>129</v>
      </c>
      <c r="H2315">
        <f t="shared" si="755"/>
        <v>3.4000400240144085E-2</v>
      </c>
      <c r="I2315">
        <f t="shared" si="756"/>
        <v>0.12156721606050712</v>
      </c>
      <c r="J2315">
        <f>(I2315-IF(I2300&gt;0,I2300,0))</f>
        <v>-0.518053405092326</v>
      </c>
      <c r="K2315">
        <f t="shared" si="754"/>
        <v>-0.48660126855226593</v>
      </c>
      <c r="L2315" s="23"/>
      <c r="M2315" s="23"/>
      <c r="N2315" s="9"/>
      <c r="Q2315" t="s">
        <v>162</v>
      </c>
      <c r="R2315">
        <v>1.0492999999999999</v>
      </c>
    </row>
    <row r="2316" spans="1:18" x14ac:dyDescent="0.4">
      <c r="A2316" s="19">
        <v>24</v>
      </c>
      <c r="B2316" s="19" t="s">
        <v>22</v>
      </c>
      <c r="L2316" s="23" t="s">
        <v>227</v>
      </c>
      <c r="M2316" s="23" t="s">
        <v>228</v>
      </c>
      <c r="N2316" s="9" t="s">
        <v>231</v>
      </c>
      <c r="Q2316" t="s">
        <v>161</v>
      </c>
      <c r="R2316">
        <v>1.0704</v>
      </c>
    </row>
    <row r="2317" spans="1:18" x14ac:dyDescent="0.4">
      <c r="A2317" s="19">
        <v>25</v>
      </c>
      <c r="B2317" s="19" t="s">
        <v>176</v>
      </c>
      <c r="D2317">
        <v>16.309999999999999</v>
      </c>
      <c r="E2317">
        <v>3.157</v>
      </c>
      <c r="F2317">
        <v>438.197</v>
      </c>
      <c r="G2317">
        <v>34</v>
      </c>
      <c r="H2317">
        <f>E2317/F2317</f>
        <v>7.2045221669705638E-3</v>
      </c>
      <c r="I2317">
        <f>((H2317-$J$2292)/$I$2292)</f>
        <v>6.9638515803892298E-2</v>
      </c>
      <c r="J2317">
        <f>(I2317-IF(I2300&gt;0,I2300,0))</f>
        <v>-0.56998210534894089</v>
      </c>
      <c r="K2317">
        <f t="shared" ref="K2317:K2322" si="757">J2317/R2301*1.1</f>
        <v>-0.57352754837526065</v>
      </c>
      <c r="L2317">
        <f>AVERAGE(K2317:K2319)</f>
        <v>-0.55409443122292812</v>
      </c>
      <c r="M2317">
        <f>STDEV(K2318:K2319)</f>
        <v>8.6331062829159214E-2</v>
      </c>
      <c r="N2317" t="str">
        <f>_xlfn.CONCAT(ROUND(L2317,1)," ± ",ROUND(M2317,1))</f>
        <v>-0.6 ± 0.1</v>
      </c>
      <c r="Q2317" t="s">
        <v>160</v>
      </c>
      <c r="R2317">
        <v>1.1589</v>
      </c>
    </row>
    <row r="2318" spans="1:18" x14ac:dyDescent="0.4">
      <c r="A2318" s="19">
        <v>26</v>
      </c>
      <c r="B2318" s="19" t="s">
        <v>175</v>
      </c>
      <c r="D2318">
        <v>16.309999999999999</v>
      </c>
      <c r="E2318">
        <v>18.41</v>
      </c>
      <c r="F2318">
        <v>453.67</v>
      </c>
      <c r="G2318">
        <v>195</v>
      </c>
      <c r="H2318">
        <f t="shared" ref="H2318:H2322" si="758">E2318/F2318</f>
        <v>4.0580157383119889E-2</v>
      </c>
      <c r="I2318">
        <f t="shared" ref="I2318:I2322" si="759">((H2318-$J$2292)/$I$2292)</f>
        <v>0.13431836515537404</v>
      </c>
      <c r="J2318">
        <f>(I2318-IF(I2300&gt;0,I2300,0))</f>
        <v>-0.50530225599745915</v>
      </c>
      <c r="K2318">
        <f t="shared" si="757"/>
        <v>-0.48333259269322187</v>
      </c>
      <c r="Q2318" t="s">
        <v>159</v>
      </c>
      <c r="R2318">
        <v>1.0206</v>
      </c>
    </row>
    <row r="2319" spans="1:18" x14ac:dyDescent="0.4">
      <c r="A2319" s="19">
        <v>27</v>
      </c>
      <c r="B2319" s="19" t="s">
        <v>174</v>
      </c>
      <c r="D2319">
        <v>16.29</v>
      </c>
      <c r="E2319">
        <v>1.7</v>
      </c>
      <c r="F2319">
        <v>468.58100000000002</v>
      </c>
      <c r="G2319">
        <v>18</v>
      </c>
      <c r="H2319">
        <f t="shared" si="758"/>
        <v>3.6279746724685803E-3</v>
      </c>
      <c r="I2319">
        <f t="shared" si="759"/>
        <v>6.2707395193163817E-2</v>
      </c>
      <c r="J2319">
        <f>(I2319-IF(I2300&gt;0,I2300,0))</f>
        <v>-0.57691322595966932</v>
      </c>
      <c r="K2319">
        <f t="shared" si="757"/>
        <v>-0.60542315260030166</v>
      </c>
      <c r="L2319" s="23" t="s">
        <v>227</v>
      </c>
      <c r="M2319" s="23" t="s">
        <v>228</v>
      </c>
      <c r="N2319" s="9" t="s">
        <v>231</v>
      </c>
      <c r="Q2319" t="s">
        <v>158</v>
      </c>
      <c r="R2319">
        <v>1.1289</v>
      </c>
    </row>
    <row r="2320" spans="1:18" x14ac:dyDescent="0.4">
      <c r="A2320" s="19">
        <v>28</v>
      </c>
      <c r="B2320" s="19" t="s">
        <v>173</v>
      </c>
      <c r="D2320">
        <v>16.28</v>
      </c>
      <c r="E2320">
        <v>26.527999999999999</v>
      </c>
      <c r="F2320">
        <v>381.59399999999999</v>
      </c>
      <c r="G2320">
        <v>243</v>
      </c>
      <c r="H2320">
        <f t="shared" si="758"/>
        <v>6.9518912771165162E-2</v>
      </c>
      <c r="I2320">
        <f t="shared" si="759"/>
        <v>0.19039982478291909</v>
      </c>
      <c r="J2320">
        <f>(I2320-IF(I2300&gt;0,I2300,0))</f>
        <v>-0.44922079636991408</v>
      </c>
      <c r="K2320">
        <f t="shared" si="757"/>
        <v>-0.44702630360675372</v>
      </c>
      <c r="L2320">
        <f>AVERAGE(K2320:K2322)</f>
        <v>-0.44384219486199328</v>
      </c>
      <c r="M2320">
        <f>STDEV(K2320:K2322)</f>
        <v>1.7350930745577489E-2</v>
      </c>
      <c r="N2320" t="str">
        <f>_xlfn.CONCAT(ROUND(L2320,1)," ± ",ROUND(M2320,1))</f>
        <v>-0.4 ± 0</v>
      </c>
      <c r="Q2320" t="s">
        <v>157</v>
      </c>
      <c r="R2320">
        <v>1.1950000000000001</v>
      </c>
    </row>
    <row r="2321" spans="1:18" x14ac:dyDescent="0.4">
      <c r="A2321" s="19">
        <v>29</v>
      </c>
      <c r="B2321" s="19" t="s">
        <v>172</v>
      </c>
      <c r="D2321">
        <v>16.29</v>
      </c>
      <c r="E2321">
        <v>37.594999999999999</v>
      </c>
      <c r="F2321">
        <v>405.71100000000001</v>
      </c>
      <c r="G2321">
        <v>358</v>
      </c>
      <c r="H2321">
        <f t="shared" si="758"/>
        <v>9.2664482846163895E-2</v>
      </c>
      <c r="I2321">
        <f t="shared" si="759"/>
        <v>0.23525446128376118</v>
      </c>
      <c r="J2321">
        <f>(I2321-IF(I2300&gt;0,I2300,0))</f>
        <v>-0.40436615986907198</v>
      </c>
      <c r="K2321">
        <f t="shared" si="757"/>
        <v>-0.42511973225268013</v>
      </c>
      <c r="Q2321" t="s">
        <v>156</v>
      </c>
      <c r="R2321">
        <v>1.1716</v>
      </c>
    </row>
    <row r="2322" spans="1:18" x14ac:dyDescent="0.4">
      <c r="A2322" s="19">
        <v>30</v>
      </c>
      <c r="B2322" s="19" t="s">
        <v>171</v>
      </c>
      <c r="D2322">
        <v>16.47</v>
      </c>
      <c r="E2322">
        <v>22.393000000000001</v>
      </c>
      <c r="F2322">
        <v>367.483</v>
      </c>
      <c r="G2322">
        <v>7.3869999999999996</v>
      </c>
      <c r="H2322">
        <f t="shared" si="758"/>
        <v>6.0936152148534761E-2</v>
      </c>
      <c r="I2322">
        <f t="shared" si="759"/>
        <v>0.17376698287604941</v>
      </c>
      <c r="J2322">
        <f>(I2322-IF(I2300&gt;0,I2300,0))</f>
        <v>-0.46585363827678372</v>
      </c>
      <c r="K2322">
        <f t="shared" si="757"/>
        <v>-0.4593805487265461</v>
      </c>
      <c r="L2322" s="23"/>
      <c r="M2322" s="23"/>
      <c r="N2322" s="9"/>
    </row>
    <row r="2323" spans="1:18" x14ac:dyDescent="0.4">
      <c r="A2323" s="19">
        <v>31</v>
      </c>
      <c r="B2323" s="19" t="s">
        <v>22</v>
      </c>
      <c r="D2323">
        <v>16.21</v>
      </c>
      <c r="E2323">
        <v>29.530999999999999</v>
      </c>
      <c r="G2323">
        <v>303</v>
      </c>
      <c r="L2323" s="23" t="s">
        <v>227</v>
      </c>
      <c r="M2323" s="23" t="s">
        <v>228</v>
      </c>
      <c r="N2323" s="9" t="s">
        <v>231</v>
      </c>
    </row>
    <row r="2324" spans="1:18" x14ac:dyDescent="0.4">
      <c r="A2324" s="19">
        <v>32</v>
      </c>
      <c r="B2324" s="19" t="s">
        <v>170</v>
      </c>
      <c r="D2324">
        <v>16.2</v>
      </c>
      <c r="E2324">
        <v>301.49400000000003</v>
      </c>
      <c r="F2324">
        <v>519.80700000000002</v>
      </c>
      <c r="G2324">
        <v>2697</v>
      </c>
      <c r="H2324">
        <f>E2324/F2324</f>
        <v>0.5800114273182162</v>
      </c>
      <c r="I2324">
        <f>((H2324-$J$2292)/$I$2292)</f>
        <v>1.1797017128855853</v>
      </c>
      <c r="J2324">
        <f>(I2324-IF(I2300&gt;0,I2300,0))</f>
        <v>0.54008109173275221</v>
      </c>
      <c r="K2324">
        <f>J2324/R2307*1.1</f>
        <v>0.54633915845689485</v>
      </c>
      <c r="L2324">
        <f>AVERAGE(K2324:K2326)</f>
        <v>-0.169267483203522</v>
      </c>
      <c r="M2324">
        <f>STDEV(K2325:K2326)</f>
        <v>8.8160147506275793E-2</v>
      </c>
      <c r="N2324" t="str">
        <f>_xlfn.CONCAT(ROUND(L2324,1)," ± ",ROUND(M2324,1))</f>
        <v>-0.2 ± 0.1</v>
      </c>
    </row>
    <row r="2325" spans="1:18" x14ac:dyDescent="0.4">
      <c r="A2325" s="19">
        <v>33</v>
      </c>
      <c r="B2325" s="19" t="s">
        <v>169</v>
      </c>
      <c r="F2325">
        <v>456.55200000000002</v>
      </c>
      <c r="H2325">
        <f t="shared" ref="H2325:H2329" si="760">E2325/F2325</f>
        <v>0</v>
      </c>
      <c r="I2325">
        <f t="shared" ref="I2325:I2329" si="761">((H2325-$J$2292)/$I$2292)</f>
        <v>5.5676611996183137E-2</v>
      </c>
      <c r="J2325">
        <f>(I2325-IF(I2300&gt;0,I2300,0))</f>
        <v>-0.58394400915665001</v>
      </c>
      <c r="K2325">
        <f>J2325/R2308*1.1</f>
        <v>-0.58940944216582403</v>
      </c>
    </row>
    <row r="2326" spans="1:18" x14ac:dyDescent="0.4">
      <c r="A2326" s="19">
        <v>34</v>
      </c>
      <c r="B2326" s="19" t="s">
        <v>168</v>
      </c>
      <c r="D2326">
        <v>16.260000000000002</v>
      </c>
      <c r="E2326">
        <v>39.856000000000002</v>
      </c>
      <c r="F2326">
        <v>556.41200000000003</v>
      </c>
      <c r="G2326">
        <v>418</v>
      </c>
      <c r="H2326">
        <f t="shared" si="760"/>
        <v>7.1630374614494299E-2</v>
      </c>
      <c r="I2326">
        <f t="shared" si="761"/>
        <v>0.19449170297650173</v>
      </c>
      <c r="J2326">
        <f>(I2326-IF(I2300&gt;0,I2300,0))</f>
        <v>-0.44512891817633138</v>
      </c>
      <c r="K2326">
        <f>J2326/R2309*1.1</f>
        <v>-0.4647321659016368</v>
      </c>
      <c r="L2326" s="23" t="s">
        <v>227</v>
      </c>
      <c r="M2326" s="23" t="s">
        <v>228</v>
      </c>
      <c r="N2326" s="9" t="s">
        <v>231</v>
      </c>
    </row>
    <row r="2327" spans="1:18" x14ac:dyDescent="0.4">
      <c r="A2327" s="19">
        <v>35</v>
      </c>
      <c r="B2327" s="19" t="s">
        <v>167</v>
      </c>
      <c r="F2327">
        <v>520.70500000000004</v>
      </c>
      <c r="H2327">
        <f t="shared" si="760"/>
        <v>0</v>
      </c>
      <c r="I2327">
        <f t="shared" si="761"/>
        <v>5.5676611996183137E-2</v>
      </c>
      <c r="J2327">
        <f>(I2327-IF(I2300&gt;0,I2300,0))</f>
        <v>-0.58394400915665001</v>
      </c>
      <c r="K2327">
        <f t="shared" ref="K2327:K2329" si="762">J2327/R2310*1.1</f>
        <v>-0.5725961936818641</v>
      </c>
      <c r="L2327">
        <f>AVERAGE(K2327:K2329)</f>
        <v>-0.52228903287134765</v>
      </c>
      <c r="M2327">
        <f>STDEV(K2327:K2329)</f>
        <v>4.6827972719909114E-2</v>
      </c>
      <c r="N2327" t="str">
        <f>_xlfn.CONCAT(ROUND(L2327,1)," ± ",ROUND(M2327,1))</f>
        <v>-0.5 ± 0</v>
      </c>
    </row>
    <row r="2328" spans="1:18" x14ac:dyDescent="0.4">
      <c r="A2328" s="19">
        <v>36</v>
      </c>
      <c r="B2328" s="19" t="s">
        <v>166</v>
      </c>
      <c r="D2328">
        <v>16.309999999999999</v>
      </c>
      <c r="E2328">
        <v>22.04</v>
      </c>
      <c r="F2328">
        <v>697.726</v>
      </c>
      <c r="G2328">
        <v>158</v>
      </c>
      <c r="H2328">
        <f t="shared" si="760"/>
        <v>3.1588331236043946E-2</v>
      </c>
      <c r="I2328">
        <f t="shared" si="761"/>
        <v>0.11689278038908996</v>
      </c>
      <c r="J2328">
        <f>(I2328-IF(I2300&gt;0,I2300,0))</f>
        <v>-0.52272784076374323</v>
      </c>
      <c r="K2328">
        <f t="shared" si="762"/>
        <v>-0.47996713258774426</v>
      </c>
    </row>
    <row r="2329" spans="1:18" x14ac:dyDescent="0.4">
      <c r="A2329" s="19">
        <v>37</v>
      </c>
      <c r="B2329" s="19" t="s">
        <v>165</v>
      </c>
      <c r="D2329">
        <v>16.21</v>
      </c>
      <c r="E2329">
        <v>11.837</v>
      </c>
      <c r="F2329">
        <v>515.65200000000004</v>
      </c>
      <c r="G2329">
        <v>126</v>
      </c>
      <c r="H2329">
        <f t="shared" si="760"/>
        <v>2.2955404032176736E-2</v>
      </c>
      <c r="I2329">
        <f t="shared" si="761"/>
        <v>0.10016271885191624</v>
      </c>
      <c r="J2329">
        <f>(I2329-IF(I2300&gt;0,I2300,0))</f>
        <v>-0.53945790230091695</v>
      </c>
      <c r="K2329">
        <f t="shared" si="762"/>
        <v>-0.5143037723444347</v>
      </c>
      <c r="L2329" s="23"/>
      <c r="M2329" s="23"/>
      <c r="N2329" s="9"/>
    </row>
    <row r="2330" spans="1:18" x14ac:dyDescent="0.4">
      <c r="A2330" s="19">
        <v>38</v>
      </c>
      <c r="B2330" s="19" t="s">
        <v>22</v>
      </c>
      <c r="L2330" s="23" t="s">
        <v>227</v>
      </c>
      <c r="M2330" s="23" t="s">
        <v>228</v>
      </c>
      <c r="N2330" s="9" t="s">
        <v>231</v>
      </c>
    </row>
    <row r="2331" spans="1:18" x14ac:dyDescent="0.4">
      <c r="A2331" s="19">
        <v>39</v>
      </c>
      <c r="B2331" s="19" t="s">
        <v>164</v>
      </c>
      <c r="D2331">
        <v>16.239999999999998</v>
      </c>
      <c r="E2331">
        <v>25.276</v>
      </c>
      <c r="F2331">
        <v>442.76100000000002</v>
      </c>
      <c r="G2331">
        <v>3.718</v>
      </c>
      <c r="H2331">
        <f>E2331/F2331</f>
        <v>5.708723216362778E-2</v>
      </c>
      <c r="I2331">
        <f>((H2331-$J$2292)/$I$2292)</f>
        <v>0.16630802177531107</v>
      </c>
      <c r="J2331">
        <f>(I2331-IF(I2300&gt;0,I2300,0))</f>
        <v>-0.47331259937752207</v>
      </c>
      <c r="K2331">
        <f>J2331/R2313*1.1</f>
        <v>-0.46556725325518583</v>
      </c>
      <c r="L2331">
        <f>AVERAGE(K2331:K2333)</f>
        <v>-0.5220317788033525</v>
      </c>
      <c r="M2331">
        <f>STDEV(K2332:K2333)</f>
        <v>4.9748551693284501E-2</v>
      </c>
      <c r="N2331" t="str">
        <f>_xlfn.CONCAT(ROUND(L2331,1)," ± ",ROUND(M2331,1))</f>
        <v>-0.5 ± 0</v>
      </c>
    </row>
    <row r="2332" spans="1:18" x14ac:dyDescent="0.4">
      <c r="A2332" s="19">
        <v>40</v>
      </c>
      <c r="B2332" s="19" t="s">
        <v>163</v>
      </c>
      <c r="D2332">
        <v>16.28</v>
      </c>
      <c r="E2332">
        <v>9.7089999999999996</v>
      </c>
      <c r="F2332">
        <v>392.97500000000002</v>
      </c>
      <c r="G2332">
        <v>104</v>
      </c>
      <c r="H2332">
        <f t="shared" ref="H2332:H2336" si="763">E2332/F2332</f>
        <v>2.4706406259940198E-2</v>
      </c>
      <c r="I2332">
        <f t="shared" ref="I2332:I2340" si="764">((H2332-$J$2292)/$I$2292)</f>
        <v>0.10355604933304069</v>
      </c>
      <c r="J2332">
        <f>(I2332-IF(I2300&gt;0,I2300,0))</f>
        <v>-0.5360645718197925</v>
      </c>
      <c r="K2332">
        <f t="shared" ref="K2332:K2336" si="765">J2332/R2314*1.1</f>
        <v>-0.51508650332090478</v>
      </c>
    </row>
    <row r="2333" spans="1:18" x14ac:dyDescent="0.4">
      <c r="A2333" s="19">
        <v>41</v>
      </c>
      <c r="B2333" s="19" t="s">
        <v>162</v>
      </c>
      <c r="D2333">
        <v>16.260000000000002</v>
      </c>
      <c r="E2333">
        <v>7.0140000000000002</v>
      </c>
      <c r="F2333">
        <v>533.34</v>
      </c>
      <c r="G2333">
        <v>75</v>
      </c>
      <c r="H2333">
        <f t="shared" si="763"/>
        <v>1.3151085611429856E-2</v>
      </c>
      <c r="I2333">
        <f t="shared" si="764"/>
        <v>8.1162575953032154E-2</v>
      </c>
      <c r="J2333">
        <f>(I2333-IF(I2300&gt;0,I2300,0))</f>
        <v>-0.55845804519980102</v>
      </c>
      <c r="K2333">
        <f t="shared" si="765"/>
        <v>-0.58544157983396672</v>
      </c>
      <c r="L2333" s="23" t="s">
        <v>227</v>
      </c>
      <c r="M2333" s="23" t="s">
        <v>228</v>
      </c>
      <c r="N2333" s="9" t="s">
        <v>231</v>
      </c>
    </row>
    <row r="2334" spans="1:18" x14ac:dyDescent="0.4">
      <c r="A2334" s="19">
        <v>42</v>
      </c>
      <c r="B2334" s="19" t="s">
        <v>161</v>
      </c>
      <c r="F2334">
        <v>579.68399999999997</v>
      </c>
      <c r="H2334">
        <f t="shared" si="763"/>
        <v>0</v>
      </c>
      <c r="I2334">
        <f t="shared" si="764"/>
        <v>5.5676611996183137E-2</v>
      </c>
      <c r="J2334">
        <f>(I2334-IF(I2300&gt;0,I2300,0))</f>
        <v>-0.58394400915665001</v>
      </c>
      <c r="K2334">
        <f t="shared" si="765"/>
        <v>-0.6000919376609819</v>
      </c>
      <c r="L2334">
        <f>AVERAGE(K2334:K2336)</f>
        <v>-0.52344731917888354</v>
      </c>
      <c r="M2334">
        <f>STDEV(K2334:K2336)</f>
        <v>0.12872971666872562</v>
      </c>
      <c r="N2334" t="str">
        <f>_xlfn.CONCAT(ROUND(L2334,1)," ± ",ROUND(M2334,1))</f>
        <v>-0.5 ± 0.1</v>
      </c>
    </row>
    <row r="2335" spans="1:18" x14ac:dyDescent="0.4">
      <c r="A2335" s="19">
        <v>43</v>
      </c>
      <c r="B2335" s="19" t="s">
        <v>160</v>
      </c>
      <c r="D2335">
        <v>16.38</v>
      </c>
      <c r="E2335">
        <v>38.917000000000002</v>
      </c>
      <c r="F2335">
        <v>398.94299999999998</v>
      </c>
      <c r="G2335">
        <v>349</v>
      </c>
      <c r="H2335">
        <f t="shared" si="763"/>
        <v>9.7550276605931185E-2</v>
      </c>
      <c r="I2335">
        <f t="shared" si="764"/>
        <v>0.24472281753518768</v>
      </c>
      <c r="J2335">
        <f>(I2335-IF(I2300&gt;0,I2300,0))</f>
        <v>-0.39489780361764548</v>
      </c>
      <c r="K2335">
        <f t="shared" si="765"/>
        <v>-0.37482749502063173</v>
      </c>
    </row>
    <row r="2336" spans="1:18" x14ac:dyDescent="0.4">
      <c r="A2336" s="19">
        <v>44</v>
      </c>
      <c r="B2336" s="19" t="s">
        <v>159</v>
      </c>
      <c r="D2336">
        <v>16.38</v>
      </c>
      <c r="E2336">
        <v>9.0399999999999991</v>
      </c>
      <c r="F2336">
        <v>556.154</v>
      </c>
      <c r="G2336">
        <v>79</v>
      </c>
      <c r="H2336">
        <f t="shared" si="763"/>
        <v>1.6254490662658182E-2</v>
      </c>
      <c r="I2336">
        <f t="shared" si="764"/>
        <v>8.7176776728241687E-2</v>
      </c>
      <c r="J2336">
        <f>(I2336-IF(I2300&gt;0,I2300,0))</f>
        <v>-0.55244384442459149</v>
      </c>
      <c r="K2336">
        <f t="shared" si="765"/>
        <v>-0.59542252485503699</v>
      </c>
      <c r="L2336" s="23"/>
      <c r="M2336" s="23"/>
      <c r="N2336" s="9"/>
    </row>
    <row r="2337" spans="1:18" x14ac:dyDescent="0.4">
      <c r="A2337" s="19">
        <v>45</v>
      </c>
      <c r="B2337" s="19" t="s">
        <v>22</v>
      </c>
      <c r="L2337" s="23" t="s">
        <v>227</v>
      </c>
      <c r="M2337" s="23" t="s">
        <v>228</v>
      </c>
      <c r="N2337" s="9" t="s">
        <v>231</v>
      </c>
    </row>
    <row r="2338" spans="1:18" x14ac:dyDescent="0.4">
      <c r="A2338" s="19">
        <v>46</v>
      </c>
      <c r="B2338" s="19" t="s">
        <v>158</v>
      </c>
      <c r="F2338">
        <v>543.97199999999998</v>
      </c>
      <c r="H2338">
        <f t="shared" ref="H2338:H2340" si="766">E2338/F2338</f>
        <v>0</v>
      </c>
      <c r="I2338">
        <f t="shared" si="764"/>
        <v>5.5676611996183137E-2</v>
      </c>
      <c r="J2338">
        <f>(I2338-IF(I2300&gt;0,I2300,0))</f>
        <v>-0.58394400915665001</v>
      </c>
      <c r="K2338">
        <f>J2338/R2319*1.1</f>
        <v>-0.56899495975933656</v>
      </c>
      <c r="L2338">
        <f>AVERAGE(K2338:K2340)</f>
        <v>-0.53614437577128315</v>
      </c>
      <c r="M2338">
        <f>STDEV(K2339:K2340)</f>
        <v>2.5176675949498215E-2</v>
      </c>
      <c r="N2338" t="str">
        <f>_xlfn.CONCAT(ROUND(L2338,1)," ± ",ROUND(M2338,1))</f>
        <v>-0.5 ± 0</v>
      </c>
    </row>
    <row r="2339" spans="1:18" x14ac:dyDescent="0.4">
      <c r="A2339" s="19">
        <v>47</v>
      </c>
      <c r="B2339" s="19" t="s">
        <v>157</v>
      </c>
      <c r="F2339">
        <v>411.32299999999998</v>
      </c>
      <c r="H2339">
        <f t="shared" si="766"/>
        <v>0</v>
      </c>
      <c r="I2339">
        <f t="shared" si="764"/>
        <v>5.5676611996183137E-2</v>
      </c>
      <c r="J2339">
        <f>(I2339-IF(I2300&gt;0,I2300,0))</f>
        <v>-0.58394400915665001</v>
      </c>
      <c r="K2339">
        <f t="shared" ref="K2339:K2340" si="767">J2339/R2320*1.1</f>
        <v>-0.53752168206888284</v>
      </c>
    </row>
    <row r="2340" spans="1:18" x14ac:dyDescent="0.4">
      <c r="A2340" s="19">
        <v>48</v>
      </c>
      <c r="B2340" s="19" t="s">
        <v>156</v>
      </c>
      <c r="D2340">
        <v>16.29</v>
      </c>
      <c r="E2340">
        <v>11.496</v>
      </c>
      <c r="F2340">
        <v>451.37200000000001</v>
      </c>
      <c r="G2340">
        <v>124</v>
      </c>
      <c r="H2340">
        <f t="shared" si="766"/>
        <v>2.5469014471433762E-2</v>
      </c>
      <c r="I2340">
        <f t="shared" si="764"/>
        <v>0.10503393533922942</v>
      </c>
      <c r="J2340">
        <f>(I2340-IF(I2300&gt;0,I2300,0))</f>
        <v>-0.53458668581360369</v>
      </c>
      <c r="K2340">
        <f t="shared" si="767"/>
        <v>-0.50191648548562995</v>
      </c>
      <c r="L2340" s="23"/>
      <c r="M2340" s="23"/>
      <c r="N2340" s="9"/>
    </row>
    <row r="2342" spans="1:18" x14ac:dyDescent="0.4">
      <c r="A2342" s="15" t="s">
        <v>152</v>
      </c>
      <c r="B2342" s="15"/>
    </row>
    <row r="2343" spans="1:18" x14ac:dyDescent="0.4">
      <c r="I2343" t="s">
        <v>216</v>
      </c>
      <c r="Q2343" t="s">
        <v>191</v>
      </c>
      <c r="R2343" t="s">
        <v>192</v>
      </c>
    </row>
    <row r="2344" spans="1:18" x14ac:dyDescent="0.4">
      <c r="B2344" t="s">
        <v>3</v>
      </c>
      <c r="C2344" t="s">
        <v>4</v>
      </c>
      <c r="D2344" t="s">
        <v>5</v>
      </c>
      <c r="E2344" t="s">
        <v>6</v>
      </c>
      <c r="F2344" t="s">
        <v>7</v>
      </c>
      <c r="G2344" t="s">
        <v>8</v>
      </c>
      <c r="H2344" t="s">
        <v>217</v>
      </c>
      <c r="I2344" cm="1">
        <f t="array" ref="I2344:J2348">LINEST(H2346:H2352,C2346:C2352,1,1)</f>
        <v>0.8041043350105701</v>
      </c>
      <c r="J2344">
        <v>0.13094583671590332</v>
      </c>
      <c r="L2344" s="20" t="s">
        <v>218</v>
      </c>
      <c r="Q2344" t="s">
        <v>27</v>
      </c>
      <c r="R2344">
        <v>1.0846</v>
      </c>
    </row>
    <row r="2345" spans="1:18" x14ac:dyDescent="0.4">
      <c r="A2345">
        <v>1</v>
      </c>
      <c r="B2345" t="s">
        <v>12</v>
      </c>
      <c r="C2345">
        <v>0</v>
      </c>
      <c r="D2345">
        <v>16.760000000000002</v>
      </c>
      <c r="E2345">
        <v>70.06</v>
      </c>
      <c r="F2345">
        <v>1320.569</v>
      </c>
      <c r="G2345">
        <v>4.5060000000000002</v>
      </c>
      <c r="H2345">
        <f>E2345/F2345</f>
        <v>5.3052888565459283E-2</v>
      </c>
      <c r="I2345">
        <v>1.0012265484438128E-2</v>
      </c>
      <c r="J2345">
        <v>8.6805360149873292E-2</v>
      </c>
      <c r="K2345" t="s">
        <v>219</v>
      </c>
      <c r="L2345" s="21">
        <f>IF(G2348&gt;3,C2348,IF(G2349&gt;3,C2349,IF(G2350&gt;3,C2350,IF(G2351&gt;3,C2351,C2352))))</f>
        <v>0.4</v>
      </c>
      <c r="Q2345" t="s">
        <v>28</v>
      </c>
      <c r="R2345">
        <v>1.0726</v>
      </c>
    </row>
    <row r="2346" spans="1:18" x14ac:dyDescent="0.4">
      <c r="A2346">
        <v>2</v>
      </c>
      <c r="B2346" t="s">
        <v>14</v>
      </c>
      <c r="C2346">
        <v>0.02</v>
      </c>
      <c r="D2346">
        <v>16.77</v>
      </c>
      <c r="E2346">
        <v>250.58799999999999</v>
      </c>
      <c r="F2346">
        <v>1092.248</v>
      </c>
      <c r="G2346">
        <v>12.074</v>
      </c>
      <c r="H2346">
        <f t="shared" ref="H2346:H2352" si="768">E2346/F2346</f>
        <v>0.22942408683742152</v>
      </c>
      <c r="I2346">
        <v>0.99922540733632625</v>
      </c>
      <c r="J2346">
        <v>0.18342960668386554</v>
      </c>
      <c r="K2346" t="s">
        <v>220</v>
      </c>
      <c r="L2346" s="22">
        <f>IF(G2348&gt;10,C2348,IF(G2349&gt;10,C2349,IF(G2350&gt;10,C2350,IF(G2351&gt;10,C2351,C2352))))</f>
        <v>0.4</v>
      </c>
      <c r="Q2346" t="s">
        <v>29</v>
      </c>
      <c r="R2346">
        <v>1.1534</v>
      </c>
    </row>
    <row r="2347" spans="1:18" x14ac:dyDescent="0.4">
      <c r="A2347">
        <v>3</v>
      </c>
      <c r="B2347" t="s">
        <v>15</v>
      </c>
      <c r="C2347">
        <v>0.1</v>
      </c>
      <c r="D2347">
        <v>16.77</v>
      </c>
      <c r="E2347">
        <v>331.60700000000003</v>
      </c>
      <c r="F2347">
        <v>1259.575</v>
      </c>
      <c r="G2347">
        <v>38.789000000000001</v>
      </c>
      <c r="H2347">
        <f t="shared" si="768"/>
        <v>0.26326895976817577</v>
      </c>
      <c r="I2347">
        <v>6450.0056235830707</v>
      </c>
      <c r="J2347">
        <v>5</v>
      </c>
      <c r="Q2347" t="s">
        <v>182</v>
      </c>
      <c r="R2347">
        <v>1.0266999999999999</v>
      </c>
    </row>
    <row r="2348" spans="1:18" x14ac:dyDescent="0.4">
      <c r="A2348">
        <v>4</v>
      </c>
      <c r="B2348" t="s">
        <v>17</v>
      </c>
      <c r="C2348">
        <v>0.4</v>
      </c>
      <c r="D2348">
        <v>16.78</v>
      </c>
      <c r="E2348">
        <v>672.61199999999997</v>
      </c>
      <c r="F2348">
        <v>1040.1510000000001</v>
      </c>
      <c r="G2348">
        <v>1273.7360000000001</v>
      </c>
      <c r="H2348">
        <f t="shared" si="768"/>
        <v>0.64664841931604156</v>
      </c>
      <c r="I2348">
        <v>217.01960213631588</v>
      </c>
      <c r="J2348">
        <v>0.16823210304098804</v>
      </c>
      <c r="Q2348" t="s">
        <v>181</v>
      </c>
      <c r="R2348">
        <v>1.1480999999999999</v>
      </c>
    </row>
    <row r="2349" spans="1:18" x14ac:dyDescent="0.4">
      <c r="A2349">
        <v>5</v>
      </c>
      <c r="B2349" t="s">
        <v>18</v>
      </c>
      <c r="C2349">
        <v>1</v>
      </c>
      <c r="D2349">
        <v>16.739999999999998</v>
      </c>
      <c r="E2349">
        <v>1250.665</v>
      </c>
      <c r="F2349">
        <v>1405.741</v>
      </c>
      <c r="G2349">
        <v>431.178</v>
      </c>
      <c r="H2349">
        <f t="shared" si="768"/>
        <v>0.8896838037732413</v>
      </c>
      <c r="Q2349" t="s">
        <v>180</v>
      </c>
      <c r="R2349">
        <v>1.0402</v>
      </c>
    </row>
    <row r="2350" spans="1:18" x14ac:dyDescent="0.4">
      <c r="A2350">
        <v>6</v>
      </c>
      <c r="B2350" t="s">
        <v>19</v>
      </c>
      <c r="C2350">
        <v>5</v>
      </c>
      <c r="D2350">
        <v>16.75</v>
      </c>
      <c r="E2350">
        <v>4841.3119999999999</v>
      </c>
      <c r="F2350">
        <v>1256.498</v>
      </c>
      <c r="G2350">
        <v>128.38800000000001</v>
      </c>
      <c r="H2350">
        <f t="shared" si="768"/>
        <v>3.8530200605174061</v>
      </c>
      <c r="Q2350" t="s">
        <v>179</v>
      </c>
      <c r="R2350">
        <v>1.127</v>
      </c>
    </row>
    <row r="2351" spans="1:18" x14ac:dyDescent="0.4">
      <c r="A2351">
        <v>7</v>
      </c>
      <c r="B2351" t="s">
        <v>20</v>
      </c>
      <c r="C2351">
        <v>10</v>
      </c>
      <c r="D2351">
        <v>16.75</v>
      </c>
      <c r="E2351">
        <v>7773.2120000000004</v>
      </c>
      <c r="F2351">
        <v>964.71</v>
      </c>
      <c r="G2351">
        <v>868.00199999999995</v>
      </c>
      <c r="H2351">
        <f t="shared" si="768"/>
        <v>8.0575634128390909</v>
      </c>
      <c r="I2351" s="23" t="s">
        <v>221</v>
      </c>
      <c r="J2351" s="23" t="s">
        <v>222</v>
      </c>
      <c r="K2351" s="9" t="s">
        <v>194</v>
      </c>
      <c r="O2351" s="24" t="s">
        <v>223</v>
      </c>
      <c r="Q2351" t="s">
        <v>178</v>
      </c>
      <c r="R2351">
        <v>1.1153999999999999</v>
      </c>
    </row>
    <row r="2352" spans="1:18" x14ac:dyDescent="0.4">
      <c r="A2352">
        <v>8</v>
      </c>
      <c r="B2352" t="s">
        <v>21</v>
      </c>
      <c r="C2352">
        <v>20</v>
      </c>
      <c r="D2352">
        <v>16.760000000000002</v>
      </c>
      <c r="E2352">
        <v>16775.973000000002</v>
      </c>
      <c r="F2352">
        <v>1026.499</v>
      </c>
      <c r="G2352">
        <v>910.85400000000004</v>
      </c>
      <c r="H2352">
        <f t="shared" si="768"/>
        <v>16.342902428545962</v>
      </c>
      <c r="I2352">
        <f>AVERAGE(I2355:I2357)</f>
        <v>1.9265218662008629E-2</v>
      </c>
      <c r="J2352">
        <v>11</v>
      </c>
      <c r="Q2352" t="s">
        <v>177</v>
      </c>
      <c r="R2352">
        <v>1.1711</v>
      </c>
    </row>
    <row r="2353" spans="1:18" x14ac:dyDescent="0.4">
      <c r="A2353">
        <v>9</v>
      </c>
      <c r="B2353" t="s">
        <v>22</v>
      </c>
      <c r="D2353">
        <v>16.75</v>
      </c>
      <c r="E2353">
        <v>154.50399999999999</v>
      </c>
      <c r="F2353">
        <v>11.688000000000001</v>
      </c>
      <c r="G2353">
        <v>20.754000000000001</v>
      </c>
      <c r="I2353" s="23" t="s">
        <v>224</v>
      </c>
      <c r="J2353" s="9" t="s">
        <v>225</v>
      </c>
      <c r="K2353" s="9" t="s">
        <v>226</v>
      </c>
      <c r="Q2353" t="s">
        <v>176</v>
      </c>
      <c r="R2353">
        <v>1.0931999999999999</v>
      </c>
    </row>
    <row r="2354" spans="1:18" x14ac:dyDescent="0.4">
      <c r="A2354">
        <v>10</v>
      </c>
      <c r="B2354" t="s">
        <v>22</v>
      </c>
      <c r="D2354">
        <v>16.79</v>
      </c>
      <c r="E2354">
        <v>41.798000000000002</v>
      </c>
      <c r="F2354">
        <v>3.6389999999999998</v>
      </c>
      <c r="G2354">
        <v>9.3889999999999993</v>
      </c>
      <c r="L2354" s="23" t="s">
        <v>227</v>
      </c>
      <c r="M2354" s="23" t="s">
        <v>228</v>
      </c>
      <c r="N2354" s="9" t="s">
        <v>231</v>
      </c>
      <c r="O2354" s="9"/>
      <c r="P2354" s="9"/>
      <c r="Q2354" t="s">
        <v>175</v>
      </c>
      <c r="R2354">
        <v>1.1499999999999999</v>
      </c>
    </row>
    <row r="2355" spans="1:18" x14ac:dyDescent="0.4">
      <c r="A2355">
        <v>11</v>
      </c>
      <c r="B2355" t="s">
        <v>24</v>
      </c>
      <c r="D2355">
        <v>16.79</v>
      </c>
      <c r="E2355">
        <v>112.26</v>
      </c>
      <c r="F2355">
        <v>414.52800000000002</v>
      </c>
      <c r="G2355">
        <v>51.662999999999997</v>
      </c>
      <c r="H2355">
        <f>E2355/F2355</f>
        <v>0.27081403427512735</v>
      </c>
      <c r="I2355">
        <f>((H2355-$J$2344)/$I$2344)</f>
        <v>0.17394284730150775</v>
      </c>
      <c r="J2355">
        <f>(I2355-IF(I2352&gt;0,I2352,0))</f>
        <v>0.15467762863949913</v>
      </c>
      <c r="K2355">
        <f>J2355*1.1</f>
        <v>0.17014539150344907</v>
      </c>
      <c r="L2355">
        <f>AVERAGE(K2355:K2357)</f>
        <v>0</v>
      </c>
      <c r="M2355">
        <f>STDEV(K2356:K2357)</f>
        <v>3.3926715489778519E-2</v>
      </c>
      <c r="N2355" t="str">
        <f>_xlfn.CONCAT(ROUND(L2355,1)," ± ",ROUND(M2355,1))</f>
        <v>0 ± 0</v>
      </c>
      <c r="Q2355" t="s">
        <v>174</v>
      </c>
      <c r="R2355">
        <v>1.0482</v>
      </c>
    </row>
    <row r="2356" spans="1:18" x14ac:dyDescent="0.4">
      <c r="A2356">
        <v>12</v>
      </c>
      <c r="B2356" t="s">
        <v>25</v>
      </c>
      <c r="D2356">
        <v>16.82</v>
      </c>
      <c r="E2356">
        <v>51.198999999999998</v>
      </c>
      <c r="F2356">
        <v>503.01</v>
      </c>
      <c r="G2356">
        <v>10.923</v>
      </c>
      <c r="H2356">
        <f t="shared" ref="H2356:H2360" si="769">E2356/F2356</f>
        <v>0.10178525277827478</v>
      </c>
      <c r="I2356">
        <f t="shared" ref="I2356:I2360" si="770">((H2356-$J$2344)/$I$2344)</f>
        <v>-3.6264676943005426E-2</v>
      </c>
      <c r="J2356">
        <f>(I2356-IF(I2352&gt;0,I2352,0))</f>
        <v>-5.5529895605014055E-2</v>
      </c>
      <c r="K2356">
        <f>J2356*1.1</f>
        <v>-6.1082885165515466E-2</v>
      </c>
      <c r="Q2356" t="s">
        <v>173</v>
      </c>
      <c r="R2356">
        <v>1.1053999999999999</v>
      </c>
    </row>
    <row r="2357" spans="1:18" x14ac:dyDescent="0.4">
      <c r="A2357">
        <v>13</v>
      </c>
      <c r="B2357" t="s">
        <v>26</v>
      </c>
      <c r="D2357">
        <v>16.920000000000002</v>
      </c>
      <c r="E2357">
        <v>28.77</v>
      </c>
      <c r="F2357">
        <v>431.25700000000001</v>
      </c>
      <c r="G2357">
        <v>1.4319999999999999</v>
      </c>
      <c r="H2357">
        <f t="shared" si="769"/>
        <v>6.6711960617450841E-2</v>
      </c>
      <c r="I2357">
        <f t="shared" si="770"/>
        <v>-7.988251437247644E-2</v>
      </c>
      <c r="J2357">
        <f>(I2357-IF(I2352&gt;0,I2352,0))</f>
        <v>-9.9147733034485069E-2</v>
      </c>
      <c r="K2357" s="30">
        <f>J2357*1.1</f>
        <v>-0.10906250633793359</v>
      </c>
      <c r="L2357" s="25" t="s">
        <v>227</v>
      </c>
      <c r="M2357" s="25" t="s">
        <v>228</v>
      </c>
      <c r="N2357" s="26" t="s">
        <v>229</v>
      </c>
      <c r="O2357" s="26" t="s">
        <v>230</v>
      </c>
      <c r="P2357" s="26" t="s">
        <v>231</v>
      </c>
      <c r="Q2357" t="s">
        <v>172</v>
      </c>
      <c r="R2357" s="10">
        <v>1.0463</v>
      </c>
    </row>
    <row r="2358" spans="1:18" x14ac:dyDescent="0.4">
      <c r="A2358">
        <v>14</v>
      </c>
      <c r="B2358" t="s">
        <v>27</v>
      </c>
      <c r="D2358">
        <v>16.8</v>
      </c>
      <c r="E2358">
        <v>2840.0909999999999</v>
      </c>
      <c r="F2358">
        <v>427.40100000000001</v>
      </c>
      <c r="G2358">
        <v>190.577</v>
      </c>
      <c r="H2358">
        <f t="shared" si="769"/>
        <v>6.6450265675559947</v>
      </c>
      <c r="I2358">
        <f t="shared" si="770"/>
        <v>8.1010391900877678</v>
      </c>
      <c r="J2358">
        <f>(I2358-IF(I2352&gt;0,I2352,0))</f>
        <v>8.0817739714257595</v>
      </c>
      <c r="K2358">
        <f>J2358/R2344*1.1</f>
        <v>8.1965253259896151</v>
      </c>
      <c r="L2358" s="27">
        <f>AVERAGE(K2358:K2360)</f>
        <v>8.6344335056378956</v>
      </c>
      <c r="M2358" s="27">
        <f>STDEV(K2358:K2360)</f>
        <v>0.93354465022622213</v>
      </c>
      <c r="N2358" s="28">
        <f>L2358/J2352*100</f>
        <v>78.494850051253593</v>
      </c>
      <c r="O2358" s="29">
        <f>M2358/J2355*100</f>
        <v>603.54212722125237</v>
      </c>
      <c r="P2358" s="29" t="str">
        <f>_xlfn.CONCAT(ROUND(N2358,1)," ± ",ROUND(O2358,1))</f>
        <v>78.5 ± 603.5</v>
      </c>
      <c r="Q2358" t="s">
        <v>171</v>
      </c>
      <c r="R2358">
        <v>1.1154999999999999</v>
      </c>
    </row>
    <row r="2359" spans="1:18" x14ac:dyDescent="0.4">
      <c r="A2359">
        <v>15</v>
      </c>
      <c r="B2359" t="s">
        <v>28</v>
      </c>
      <c r="D2359">
        <v>16.8</v>
      </c>
      <c r="E2359">
        <v>2903.2080000000001</v>
      </c>
      <c r="F2359">
        <v>452.262</v>
      </c>
      <c r="G2359">
        <v>203.512</v>
      </c>
      <c r="H2359">
        <f t="shared" si="769"/>
        <v>6.4193056237313773</v>
      </c>
      <c r="I2359">
        <f t="shared" si="770"/>
        <v>7.8203281753639748</v>
      </c>
      <c r="J2359">
        <f>(I2359-IF(I2352&gt;0,I2352,0))</f>
        <v>7.8010629567019665</v>
      </c>
      <c r="K2359">
        <f>J2359/R2345*1.1</f>
        <v>8.000344259157341</v>
      </c>
      <c r="Q2359" t="s">
        <v>170</v>
      </c>
      <c r="R2359">
        <v>1.0873999999999999</v>
      </c>
    </row>
    <row r="2360" spans="1:18" x14ac:dyDescent="0.4">
      <c r="A2360">
        <v>16</v>
      </c>
      <c r="B2360" t="s">
        <v>29</v>
      </c>
      <c r="D2360">
        <v>16.82</v>
      </c>
      <c r="E2360">
        <v>2867.3449999999998</v>
      </c>
      <c r="F2360">
        <v>344.20600000000002</v>
      </c>
      <c r="G2360">
        <v>705.46799999999996</v>
      </c>
      <c r="H2360">
        <f t="shared" si="769"/>
        <v>8.3303167289355784</v>
      </c>
      <c r="I2360">
        <f t="shared" si="770"/>
        <v>10.196899252025416</v>
      </c>
      <c r="J2360">
        <f>(I2360-IF(I2352&gt;0,I2352,0))</f>
        <v>10.177634033363407</v>
      </c>
      <c r="K2360" s="30">
        <f>J2360/R2346*1.1</f>
        <v>9.7064309317667323</v>
      </c>
      <c r="Q2360" t="s">
        <v>169</v>
      </c>
      <c r="R2360">
        <v>1.0898000000000001</v>
      </c>
    </row>
    <row r="2361" spans="1:18" x14ac:dyDescent="0.4">
      <c r="A2361" s="19">
        <v>17</v>
      </c>
      <c r="B2361" s="19" t="s">
        <v>22</v>
      </c>
      <c r="L2361" s="23" t="s">
        <v>227</v>
      </c>
      <c r="M2361" s="23" t="s">
        <v>228</v>
      </c>
      <c r="N2361" s="9" t="s">
        <v>231</v>
      </c>
      <c r="Q2361" t="s">
        <v>168</v>
      </c>
      <c r="R2361">
        <v>1.0536000000000001</v>
      </c>
    </row>
    <row r="2362" spans="1:18" x14ac:dyDescent="0.4">
      <c r="A2362" s="19">
        <v>18</v>
      </c>
      <c r="B2362" s="19" t="s">
        <v>182</v>
      </c>
      <c r="D2362">
        <v>16.829999999999998</v>
      </c>
      <c r="E2362">
        <v>85.001000000000005</v>
      </c>
      <c r="F2362">
        <v>435.16699999999997</v>
      </c>
      <c r="G2362">
        <v>77.616</v>
      </c>
      <c r="H2362">
        <f>E2362/F2362</f>
        <v>0.19532960909260125</v>
      </c>
      <c r="I2362">
        <f>((H2362-$J$2344)/$I$2344)</f>
        <v>8.0068928338573861E-2</v>
      </c>
      <c r="J2362">
        <f>(I2362-IF(I2352&gt;0,I2352,0))</f>
        <v>6.0803709676565232E-2</v>
      </c>
      <c r="K2362">
        <f t="shared" ref="K2362:K2367" si="771">J2362/R2347*1.1</f>
        <v>6.5144716708115086E-2</v>
      </c>
      <c r="L2362">
        <f>AVERAGE(K2362:K2364)</f>
        <v>-5.9009395598594055E-2</v>
      </c>
      <c r="M2362">
        <f>STDEV(K2363:K2364)</f>
        <v>2.652688665890289E-2</v>
      </c>
      <c r="N2362" t="str">
        <f>_xlfn.CONCAT(ROUND(L2362,1)," ± ",ROUND(M2362,1))</f>
        <v>-0.1 ± 0</v>
      </c>
      <c r="Q2362" t="s">
        <v>167</v>
      </c>
      <c r="R2362" s="10">
        <v>1.1217999999999999</v>
      </c>
    </row>
    <row r="2363" spans="1:18" x14ac:dyDescent="0.4">
      <c r="A2363" s="19">
        <v>19</v>
      </c>
      <c r="B2363" s="19" t="s">
        <v>181</v>
      </c>
      <c r="D2363">
        <v>16.829999999999998</v>
      </c>
      <c r="E2363">
        <v>15.983000000000001</v>
      </c>
      <c r="F2363">
        <v>549.79200000000003</v>
      </c>
      <c r="G2363">
        <v>2.2879999999999998</v>
      </c>
      <c r="H2363">
        <f t="shared" ref="H2363:H2367" si="772">E2363/F2363</f>
        <v>2.9070994121413188E-2</v>
      </c>
      <c r="I2363">
        <f t="shared" ref="I2363:I2367" si="773">((H2363-$J$2344)/$I$2344)</f>
        <v>-0.12669356221434991</v>
      </c>
      <c r="J2363">
        <f>(I2363-IF(I2352&gt;0,I2352,0))</f>
        <v>-0.14595878087635855</v>
      </c>
      <c r="K2363">
        <f t="shared" si="771"/>
        <v>-0.13984379319222581</v>
      </c>
      <c r="Q2363" t="s">
        <v>166</v>
      </c>
      <c r="R2363">
        <v>1.198</v>
      </c>
    </row>
    <row r="2364" spans="1:18" x14ac:dyDescent="0.4">
      <c r="A2364" s="19">
        <v>20</v>
      </c>
      <c r="B2364" s="19" t="s">
        <v>180</v>
      </c>
      <c r="D2364">
        <v>17.07</v>
      </c>
      <c r="E2364">
        <v>28.082999999999998</v>
      </c>
      <c r="F2364">
        <v>409.21199999999999</v>
      </c>
      <c r="G2364">
        <v>279</v>
      </c>
      <c r="H2364">
        <f t="shared" si="772"/>
        <v>6.8627019735491623E-2</v>
      </c>
      <c r="I2364">
        <f t="shared" si="773"/>
        <v>-7.7500909107264676E-2</v>
      </c>
      <c r="J2364">
        <f>(I2364-IF(I2352&gt;0,I2352,0))</f>
        <v>-9.6766127769273305E-2</v>
      </c>
      <c r="K2364">
        <f t="shared" si="771"/>
        <v>-0.10232911031167144</v>
      </c>
      <c r="L2364" s="23" t="s">
        <v>227</v>
      </c>
      <c r="M2364" s="23" t="s">
        <v>228</v>
      </c>
      <c r="N2364" s="9" t="s">
        <v>231</v>
      </c>
      <c r="Q2364" t="s">
        <v>165</v>
      </c>
      <c r="R2364">
        <v>1.1537999999999999</v>
      </c>
    </row>
    <row r="2365" spans="1:18" x14ac:dyDescent="0.4">
      <c r="A2365" s="19">
        <v>21</v>
      </c>
      <c r="B2365" s="19" t="s">
        <v>179</v>
      </c>
      <c r="D2365">
        <v>16.82</v>
      </c>
      <c r="E2365">
        <v>16.483000000000001</v>
      </c>
      <c r="F2365">
        <v>458.88</v>
      </c>
      <c r="G2365">
        <v>8.266</v>
      </c>
      <c r="H2365">
        <f t="shared" si="772"/>
        <v>3.5920066248256624E-2</v>
      </c>
      <c r="I2365">
        <f t="shared" si="773"/>
        <v>-0.1181759211214768</v>
      </c>
      <c r="J2365">
        <f>(I2365-IF(I2352&gt;0,I2352,0))</f>
        <v>-0.13744113978348543</v>
      </c>
      <c r="K2365">
        <f t="shared" si="771"/>
        <v>-0.13414840617731499</v>
      </c>
      <c r="L2365">
        <f>AVERAGE(K2365:K2367)</f>
        <v>-0.13108774496575715</v>
      </c>
      <c r="M2365">
        <f>STDEV(K2365:K2367)</f>
        <v>3.5556029516316201E-2</v>
      </c>
      <c r="N2365" t="str">
        <f>_xlfn.CONCAT(ROUND(L2365,1)," ± ",ROUND(M2365,1))</f>
        <v>-0.1 ± 0</v>
      </c>
      <c r="Q2365" t="s">
        <v>164</v>
      </c>
      <c r="R2365">
        <v>1.1183000000000001</v>
      </c>
    </row>
    <row r="2366" spans="1:18" x14ac:dyDescent="0.4">
      <c r="A2366" s="19">
        <v>22</v>
      </c>
      <c r="B2366" s="19" t="s">
        <v>178</v>
      </c>
      <c r="D2366">
        <v>16.829999999999998</v>
      </c>
      <c r="E2366">
        <v>28.114000000000001</v>
      </c>
      <c r="F2366">
        <v>403.29199999999997</v>
      </c>
      <c r="G2366">
        <v>2.843</v>
      </c>
      <c r="H2366">
        <f t="shared" si="772"/>
        <v>6.9711276196899527E-2</v>
      </c>
      <c r="I2366">
        <f t="shared" si="773"/>
        <v>-7.6152506401049133E-2</v>
      </c>
      <c r="J2366">
        <f>(I2366-IF(I2352&gt;0,I2352,0))</f>
        <v>-9.5417725063057762E-2</v>
      </c>
      <c r="K2366">
        <f t="shared" si="771"/>
        <v>-9.4100320575007668E-2</v>
      </c>
      <c r="Q2366" t="s">
        <v>163</v>
      </c>
      <c r="R2366">
        <v>1.1448</v>
      </c>
    </row>
    <row r="2367" spans="1:18" x14ac:dyDescent="0.4">
      <c r="A2367" s="19">
        <v>23</v>
      </c>
      <c r="B2367" s="19" t="s">
        <v>177</v>
      </c>
      <c r="D2367">
        <v>17</v>
      </c>
      <c r="E2367">
        <v>1.8089999999999999</v>
      </c>
      <c r="F2367">
        <v>349.79</v>
      </c>
      <c r="G2367">
        <v>3.3860000000000001</v>
      </c>
      <c r="H2367">
        <f t="shared" si="772"/>
        <v>5.1716744332313668E-3</v>
      </c>
      <c r="I2367">
        <f t="shared" si="773"/>
        <v>-0.15641522723667275</v>
      </c>
      <c r="J2367">
        <f>(I2367-IF(I2352&gt;0,I2352,0))</f>
        <v>-0.17568044589868137</v>
      </c>
      <c r="K2367">
        <f t="shared" si="771"/>
        <v>-0.16501450814494878</v>
      </c>
      <c r="L2367" s="23"/>
      <c r="M2367" s="23"/>
      <c r="N2367" s="9"/>
      <c r="Q2367" t="s">
        <v>162</v>
      </c>
      <c r="R2367">
        <v>1.0492999999999999</v>
      </c>
    </row>
    <row r="2368" spans="1:18" x14ac:dyDescent="0.4">
      <c r="A2368" s="19">
        <v>24</v>
      </c>
      <c r="B2368" s="19" t="s">
        <v>22</v>
      </c>
      <c r="L2368" s="23" t="s">
        <v>227</v>
      </c>
      <c r="M2368" s="23" t="s">
        <v>228</v>
      </c>
      <c r="N2368" s="9" t="s">
        <v>231</v>
      </c>
      <c r="Q2368" t="s">
        <v>161</v>
      </c>
      <c r="R2368">
        <v>1.0704</v>
      </c>
    </row>
    <row r="2369" spans="1:18" x14ac:dyDescent="0.4">
      <c r="A2369" s="19">
        <v>25</v>
      </c>
      <c r="B2369" s="19" t="s">
        <v>176</v>
      </c>
      <c r="D2369">
        <v>17</v>
      </c>
      <c r="E2369">
        <v>22.908999999999999</v>
      </c>
      <c r="F2369">
        <v>438.197</v>
      </c>
      <c r="G2369">
        <v>24.768000000000001</v>
      </c>
      <c r="H2369">
        <f>E2369/F2369</f>
        <v>5.2280138841662535E-2</v>
      </c>
      <c r="I2369">
        <f>((H2369-$J$2344)/$I$2344)</f>
        <v>-9.7830212385568979E-2</v>
      </c>
      <c r="J2369">
        <f>(I2369-IF(I2352&gt;0,I2352,0))</f>
        <v>-0.11709543104757761</v>
      </c>
      <c r="K2369">
        <f t="shared" ref="K2369:K2374" si="774">J2369/R2353*1.1</f>
        <v>-0.11782379633400603</v>
      </c>
      <c r="L2369">
        <f>AVERAGE(K2369:K2371)</f>
        <v>-0.11899494366014711</v>
      </c>
      <c r="M2369">
        <f>STDEV(K2370:K2371)</f>
        <v>2.2135715039427347E-2</v>
      </c>
      <c r="N2369" t="str">
        <f>_xlfn.CONCAT(ROUND(L2369,1)," ± ",ROUND(M2369,1))</f>
        <v>-0.1 ± 0</v>
      </c>
      <c r="Q2369" t="s">
        <v>160</v>
      </c>
      <c r="R2369">
        <v>1.1589</v>
      </c>
    </row>
    <row r="2370" spans="1:18" x14ac:dyDescent="0.4">
      <c r="A2370" s="19">
        <v>26</v>
      </c>
      <c r="B2370" s="19" t="s">
        <v>175</v>
      </c>
      <c r="D2370">
        <v>16.93</v>
      </c>
      <c r="E2370">
        <v>26.797999999999998</v>
      </c>
      <c r="F2370">
        <v>453.67</v>
      </c>
      <c r="G2370">
        <v>2.5</v>
      </c>
      <c r="H2370">
        <f t="shared" ref="H2370:H2374" si="775">E2370/F2370</f>
        <v>5.9069367602001446E-2</v>
      </c>
      <c r="I2370">
        <f t="shared" ref="I2370:I2374" si="776">((H2370-$J$2344)/$I$2344)</f>
        <v>-8.938699368279994E-2</v>
      </c>
      <c r="J2370">
        <f>(I2370-IF(I2352&gt;0,I2352,0))</f>
        <v>-0.10865221234480857</v>
      </c>
      <c r="K2370">
        <f t="shared" si="774"/>
        <v>-0.10392820311242561</v>
      </c>
      <c r="Q2370" t="s">
        <v>159</v>
      </c>
      <c r="R2370">
        <v>1.0206</v>
      </c>
    </row>
    <row r="2371" spans="1:18" x14ac:dyDescent="0.4">
      <c r="A2371" s="19">
        <v>27</v>
      </c>
      <c r="B2371" s="19" t="s">
        <v>174</v>
      </c>
      <c r="D2371">
        <v>16.87</v>
      </c>
      <c r="E2371">
        <v>20.062999999999999</v>
      </c>
      <c r="F2371">
        <v>468.58100000000002</v>
      </c>
      <c r="G2371">
        <v>9.9659999999999993</v>
      </c>
      <c r="H2371">
        <f t="shared" si="775"/>
        <v>4.281650344337478E-2</v>
      </c>
      <c r="I2371">
        <f t="shared" si="776"/>
        <v>-0.10959937589612678</v>
      </c>
      <c r="J2371">
        <f>(I2371-IF(I2352&gt;0,I2352,0))</f>
        <v>-0.12886459455813543</v>
      </c>
      <c r="K2371">
        <f t="shared" si="774"/>
        <v>-0.1352328315340097</v>
      </c>
      <c r="L2371" s="23" t="s">
        <v>227</v>
      </c>
      <c r="M2371" s="23" t="s">
        <v>228</v>
      </c>
      <c r="N2371" s="9" t="s">
        <v>231</v>
      </c>
      <c r="Q2371" t="s">
        <v>158</v>
      </c>
      <c r="R2371">
        <v>1.1289</v>
      </c>
    </row>
    <row r="2372" spans="1:18" x14ac:dyDescent="0.4">
      <c r="A2372" s="19">
        <v>28</v>
      </c>
      <c r="B2372" s="19" t="s">
        <v>173</v>
      </c>
      <c r="D2372">
        <v>16.88</v>
      </c>
      <c r="E2372">
        <v>19.055</v>
      </c>
      <c r="F2372">
        <v>381.59399999999999</v>
      </c>
      <c r="G2372">
        <v>146</v>
      </c>
      <c r="H2372">
        <f t="shared" si="775"/>
        <v>4.9935271518944217E-2</v>
      </c>
      <c r="I2372">
        <f t="shared" si="776"/>
        <v>-0.10074633560568255</v>
      </c>
      <c r="J2372">
        <f>(I2372-IF(I2352&gt;0,I2352,0))</f>
        <v>-0.12001155426769118</v>
      </c>
      <c r="K2372">
        <f t="shared" si="774"/>
        <v>-0.11942528468831221</v>
      </c>
      <c r="L2372">
        <f>AVERAGE(K2372:K2374)</f>
        <v>-0.11925941205249956</v>
      </c>
      <c r="M2372">
        <f>STDEV(K2372:K2374)</f>
        <v>4.0062870585492051E-2</v>
      </c>
      <c r="N2372" t="str">
        <f>_xlfn.CONCAT(ROUND(L2372,1)," ± ",ROUND(M2372,1))</f>
        <v>-0.1 ± 0</v>
      </c>
      <c r="Q2372" t="s">
        <v>157</v>
      </c>
      <c r="R2372">
        <v>1.1950000000000001</v>
      </c>
    </row>
    <row r="2373" spans="1:18" x14ac:dyDescent="0.4">
      <c r="A2373" s="19">
        <v>29</v>
      </c>
      <c r="B2373" s="19" t="s">
        <v>172</v>
      </c>
      <c r="D2373">
        <v>16.899999999999999</v>
      </c>
      <c r="E2373">
        <v>9.9979999999999993</v>
      </c>
      <c r="F2373">
        <v>405.71100000000001</v>
      </c>
      <c r="G2373">
        <v>1.2529999999999999</v>
      </c>
      <c r="H2373">
        <f t="shared" si="775"/>
        <v>2.4643157321344502E-2</v>
      </c>
      <c r="I2373">
        <f t="shared" si="776"/>
        <v>-0.13220010733204349</v>
      </c>
      <c r="J2373">
        <f>(I2373-IF(I2352&gt;0,I2352,0))</f>
        <v>-0.1514653259940521</v>
      </c>
      <c r="K2373">
        <f t="shared" si="774"/>
        <v>-0.15923908878281309</v>
      </c>
      <c r="Q2373" t="s">
        <v>156</v>
      </c>
      <c r="R2373">
        <v>1.1716</v>
      </c>
    </row>
    <row r="2374" spans="1:18" x14ac:dyDescent="0.4">
      <c r="A2374" s="19">
        <v>30</v>
      </c>
      <c r="B2374" s="19" t="s">
        <v>171</v>
      </c>
      <c r="D2374">
        <v>16.829999999999998</v>
      </c>
      <c r="E2374">
        <v>30.106000000000002</v>
      </c>
      <c r="F2374">
        <v>367.483</v>
      </c>
      <c r="G2374">
        <v>4.8550000000000004</v>
      </c>
      <c r="H2374">
        <f t="shared" si="775"/>
        <v>8.1924878157629069E-2</v>
      </c>
      <c r="I2374">
        <f t="shared" si="776"/>
        <v>-6.0963430271309085E-2</v>
      </c>
      <c r="J2374">
        <f>(I2374-IF(I2352&gt;0,I2352,0))</f>
        <v>-8.0228648933317714E-2</v>
      </c>
      <c r="K2374">
        <f t="shared" si="774"/>
        <v>-7.9113862686373368E-2</v>
      </c>
      <c r="L2374" s="23"/>
      <c r="M2374" s="23"/>
      <c r="N2374" s="9"/>
    </row>
    <row r="2375" spans="1:18" x14ac:dyDescent="0.4">
      <c r="A2375" s="19">
        <v>31</v>
      </c>
      <c r="B2375" s="19" t="s">
        <v>22</v>
      </c>
      <c r="L2375" s="23" t="s">
        <v>227</v>
      </c>
      <c r="M2375" s="23" t="s">
        <v>228</v>
      </c>
      <c r="N2375" s="9" t="s">
        <v>231</v>
      </c>
    </row>
    <row r="2376" spans="1:18" x14ac:dyDescent="0.4">
      <c r="A2376" s="19">
        <v>32</v>
      </c>
      <c r="B2376" s="19" t="s">
        <v>170</v>
      </c>
      <c r="D2376">
        <v>16.8</v>
      </c>
      <c r="E2376">
        <v>68.962000000000003</v>
      </c>
      <c r="F2376">
        <v>519.80700000000002</v>
      </c>
      <c r="G2376">
        <v>6.8369999999999997</v>
      </c>
      <c r="H2376">
        <f>E2376/F2376</f>
        <v>0.13266847118257352</v>
      </c>
      <c r="I2376">
        <f>((H2376-$J$2344)/$I$2344)</f>
        <v>2.1423021760572387E-3</v>
      </c>
      <c r="J2376">
        <f>(I2376-IF(I2352&gt;0,I2352,0))</f>
        <v>-1.7122916485951392E-2</v>
      </c>
      <c r="K2376">
        <f>J2376/R2359*1.1</f>
        <v>-1.732132438343437E-2</v>
      </c>
      <c r="L2376">
        <f>AVERAGE(K2376:K2378)</f>
        <v>-9.2830471529362024E-2</v>
      </c>
      <c r="M2376">
        <f>STDEV(K2377:K2378)</f>
        <v>2.4873799007869062E-2</v>
      </c>
      <c r="N2376" t="str">
        <f>_xlfn.CONCAT(ROUND(L2376,1)," ± ",ROUND(M2376,1))</f>
        <v>-0.1 ± 0</v>
      </c>
    </row>
    <row r="2377" spans="1:18" x14ac:dyDescent="0.4">
      <c r="A2377" s="19">
        <v>33</v>
      </c>
      <c r="B2377" s="19" t="s">
        <v>169</v>
      </c>
      <c r="D2377">
        <v>16.77</v>
      </c>
      <c r="E2377">
        <v>25.757999999999999</v>
      </c>
      <c r="F2377">
        <v>456.55200000000002</v>
      </c>
      <c r="G2377">
        <v>4.8789999999999996</v>
      </c>
      <c r="H2377">
        <f t="shared" ref="H2377:H2381" si="777">E2377/F2377</f>
        <v>5.6418545970667082E-2</v>
      </c>
      <c r="I2377">
        <f t="shared" ref="I2377:I2381" si="778">((H2377-$J$2344)/$I$2344)</f>
        <v>-9.2683607711499971E-2</v>
      </c>
      <c r="J2377">
        <f>(I2377-IF(I2352&gt;0,I2352,0))</f>
        <v>-0.1119488263735086</v>
      </c>
      <c r="K2377">
        <f>J2377/R2360*1.1</f>
        <v>-0.11299661314999034</v>
      </c>
    </row>
    <row r="2378" spans="1:18" x14ac:dyDescent="0.4">
      <c r="A2378" s="19">
        <v>34</v>
      </c>
      <c r="B2378" s="19" t="s">
        <v>168</v>
      </c>
      <c r="D2378">
        <v>16.850000000000001</v>
      </c>
      <c r="E2378">
        <v>17.981000000000002</v>
      </c>
      <c r="F2378">
        <v>556.41200000000003</v>
      </c>
      <c r="G2378">
        <v>122</v>
      </c>
      <c r="H2378">
        <f t="shared" si="777"/>
        <v>3.2315981682638044E-2</v>
      </c>
      <c r="I2378">
        <f t="shared" si="778"/>
        <v>-0.1226580317241652</v>
      </c>
      <c r="J2378">
        <f>(I2378-IF(I2352&gt;0,I2352,0))</f>
        <v>-0.14192325038617382</v>
      </c>
      <c r="K2378">
        <f>J2378/R2361*1.1</f>
        <v>-0.14817347705466136</v>
      </c>
      <c r="L2378" s="23" t="s">
        <v>227</v>
      </c>
      <c r="M2378" s="23" t="s">
        <v>228</v>
      </c>
      <c r="N2378" s="9" t="s">
        <v>231</v>
      </c>
    </row>
    <row r="2379" spans="1:18" x14ac:dyDescent="0.4">
      <c r="A2379" s="19">
        <v>35</v>
      </c>
      <c r="B2379" s="19" t="s">
        <v>167</v>
      </c>
      <c r="D2379">
        <v>16.87</v>
      </c>
      <c r="E2379">
        <v>50.735999999999997</v>
      </c>
      <c r="F2379">
        <v>520.70500000000004</v>
      </c>
      <c r="G2379">
        <v>2.9540000000000002</v>
      </c>
      <c r="H2379">
        <f t="shared" si="777"/>
        <v>9.7437128508464477E-2</v>
      </c>
      <c r="I2379">
        <f t="shared" si="778"/>
        <v>-4.1672089986927334E-2</v>
      </c>
      <c r="J2379">
        <f>(I2379-IF(I2352&gt;0,I2352,0))</f>
        <v>-6.0937308648935963E-2</v>
      </c>
      <c r="K2379">
        <f t="shared" ref="K2379:K2381" si="779">J2379/R2362*1.1</f>
        <v>-5.9753110638108016E-2</v>
      </c>
      <c r="L2379">
        <f>AVERAGE(K2379:K2381)</f>
        <v>-9.1214920054315238E-2</v>
      </c>
      <c r="M2379">
        <f>STDEV(K2379:K2381)</f>
        <v>2.7248998467318254E-2</v>
      </c>
      <c r="N2379" t="str">
        <f>_xlfn.CONCAT(ROUND(L2379,1)," ± ",ROUND(M2379,1))</f>
        <v>-0.1 ± 0</v>
      </c>
    </row>
    <row r="2380" spans="1:18" x14ac:dyDescent="0.4">
      <c r="A2380" s="19">
        <v>36</v>
      </c>
      <c r="B2380" s="19" t="s">
        <v>166</v>
      </c>
      <c r="D2380">
        <v>16.82</v>
      </c>
      <c r="E2380">
        <v>36.610999999999997</v>
      </c>
      <c r="F2380">
        <v>697.726</v>
      </c>
      <c r="G2380">
        <v>3.64</v>
      </c>
      <c r="H2380">
        <f t="shared" si="777"/>
        <v>5.2471887245136337E-2</v>
      </c>
      <c r="I2380">
        <f t="shared" si="778"/>
        <v>-9.7591750291627796E-2</v>
      </c>
      <c r="J2380">
        <f>(I2380-IF(I2352&gt;0,I2352,0))</f>
        <v>-0.11685696895363643</v>
      </c>
      <c r="K2380">
        <f t="shared" si="779"/>
        <v>-0.10729771773706184</v>
      </c>
    </row>
    <row r="2381" spans="1:18" x14ac:dyDescent="0.4">
      <c r="A2381" s="19">
        <v>37</v>
      </c>
      <c r="B2381" s="19" t="s">
        <v>165</v>
      </c>
      <c r="D2381">
        <v>16.829999999999998</v>
      </c>
      <c r="E2381">
        <v>29.151</v>
      </c>
      <c r="F2381">
        <v>515.65200000000004</v>
      </c>
      <c r="G2381">
        <v>242</v>
      </c>
      <c r="H2381">
        <f t="shared" si="777"/>
        <v>5.6532312489818708E-2</v>
      </c>
      <c r="I2381">
        <f t="shared" si="778"/>
        <v>-9.2542125425932972E-2</v>
      </c>
      <c r="J2381">
        <f>(I2381-IF(I2352&gt;0,I2352,0))</f>
        <v>-0.1118073440879416</v>
      </c>
      <c r="K2381">
        <f t="shared" si="779"/>
        <v>-0.10659393178777585</v>
      </c>
      <c r="L2381" s="23"/>
      <c r="M2381" s="23"/>
      <c r="N2381" s="9"/>
    </row>
    <row r="2382" spans="1:18" x14ac:dyDescent="0.4">
      <c r="A2382" s="19">
        <v>38</v>
      </c>
      <c r="B2382" s="19" t="s">
        <v>22</v>
      </c>
      <c r="L2382" s="23" t="s">
        <v>227</v>
      </c>
      <c r="M2382" s="23" t="s">
        <v>228</v>
      </c>
      <c r="N2382" s="9" t="s">
        <v>231</v>
      </c>
    </row>
    <row r="2383" spans="1:18" x14ac:dyDescent="0.4">
      <c r="A2383" s="19">
        <v>39</v>
      </c>
      <c r="B2383" s="19" t="s">
        <v>164</v>
      </c>
      <c r="D2383">
        <v>16.88</v>
      </c>
      <c r="E2383">
        <v>24.154</v>
      </c>
      <c r="F2383">
        <v>442.76100000000002</v>
      </c>
      <c r="G2383">
        <v>2.3580000000000001</v>
      </c>
      <c r="H2383">
        <f>E2383/F2383</f>
        <v>5.4553133631914281E-2</v>
      </c>
      <c r="I2383">
        <f>((H2383-$J$2344)/$I$2344)</f>
        <v>-9.5003471263445993E-2</v>
      </c>
      <c r="J2383">
        <f>(I2383-IF(I2352&gt;0,I2352,0))</f>
        <v>-0.11426868992545462</v>
      </c>
      <c r="K2383">
        <f>J2383/R2365*1.1</f>
        <v>-0.1123987829008317</v>
      </c>
      <c r="L2383">
        <f>AVERAGE(K2383:K2385)</f>
        <v>-0.12880615033968318</v>
      </c>
      <c r="M2383">
        <f>STDEV(K2384:K2385)</f>
        <v>1.6965941189505791E-2</v>
      </c>
      <c r="N2383" t="str">
        <f>_xlfn.CONCAT(ROUND(L2383,1)," ± ",ROUND(M2383,1))</f>
        <v>-0.1 ± 0</v>
      </c>
    </row>
    <row r="2384" spans="1:18" x14ac:dyDescent="0.4">
      <c r="A2384" s="19">
        <v>40</v>
      </c>
      <c r="B2384" s="19" t="s">
        <v>163</v>
      </c>
      <c r="D2384">
        <v>16.87</v>
      </c>
      <c r="E2384">
        <v>16.434000000000001</v>
      </c>
      <c r="F2384">
        <v>392.97500000000002</v>
      </c>
      <c r="G2384">
        <v>118</v>
      </c>
      <c r="H2384">
        <f t="shared" ref="H2384:H2388" si="780">E2384/F2384</f>
        <v>4.1819454163750873E-2</v>
      </c>
      <c r="I2384">
        <f t="shared" ref="I2384:I2392" si="781">((H2384-$J$2344)/$I$2344)</f>
        <v>-0.11083932603221304</v>
      </c>
      <c r="J2384">
        <f>(I2384-IF(I2352&gt;0,I2352,0))</f>
        <v>-0.13010454469422167</v>
      </c>
      <c r="K2384">
        <f t="shared" ref="K2384:K2388" si="782">J2384/R2366*1.1</f>
        <v>-0.1250131019947972</v>
      </c>
    </row>
    <row r="2385" spans="1:14" x14ac:dyDescent="0.4">
      <c r="A2385" s="19">
        <v>41</v>
      </c>
      <c r="B2385" s="19" t="s">
        <v>162</v>
      </c>
      <c r="D2385">
        <v>16.899999999999999</v>
      </c>
      <c r="E2385">
        <v>17.143000000000001</v>
      </c>
      <c r="F2385">
        <v>533.34</v>
      </c>
      <c r="G2385">
        <v>2.383</v>
      </c>
      <c r="H2385">
        <f t="shared" si="780"/>
        <v>3.2142723215959797E-2</v>
      </c>
      <c r="I2385">
        <f t="shared" si="781"/>
        <v>-0.12287349936826884</v>
      </c>
      <c r="J2385">
        <f>(I2385-IF(I2352&gt;0,I2352,0))</f>
        <v>-0.14213871803027747</v>
      </c>
      <c r="K2385">
        <f t="shared" si="782"/>
        <v>-0.14900656612342061</v>
      </c>
      <c r="L2385" s="23" t="s">
        <v>227</v>
      </c>
      <c r="M2385" s="23" t="s">
        <v>228</v>
      </c>
      <c r="N2385" s="9" t="s">
        <v>231</v>
      </c>
    </row>
    <row r="2386" spans="1:14" x14ac:dyDescent="0.4">
      <c r="A2386" s="19">
        <v>42</v>
      </c>
      <c r="B2386" s="19" t="s">
        <v>161</v>
      </c>
      <c r="D2386">
        <v>16.93</v>
      </c>
      <c r="E2386">
        <v>57.838000000000001</v>
      </c>
      <c r="F2386">
        <v>579.68399999999997</v>
      </c>
      <c r="G2386">
        <v>6.8529999999999998</v>
      </c>
      <c r="H2386">
        <f t="shared" si="780"/>
        <v>9.9775049854748457E-2</v>
      </c>
      <c r="I2386">
        <f t="shared" si="781"/>
        <v>-3.8764604920013414E-2</v>
      </c>
      <c r="J2386">
        <f>(I2386-IF(I2352&gt;0,I2352,0))</f>
        <v>-5.8029823582022043E-2</v>
      </c>
      <c r="K2386">
        <f t="shared" si="782"/>
        <v>-5.9634534697518921E-2</v>
      </c>
      <c r="L2386">
        <f>AVERAGE(K2386:K2388)</f>
        <v>-3.8486019589789124E-2</v>
      </c>
      <c r="M2386">
        <f>STDEV(K2386:K2388)</f>
        <v>0.13857820898122322</v>
      </c>
      <c r="N2386" t="str">
        <f>_xlfn.CONCAT(ROUND(L2386,1)," ± ",ROUND(M2386,1))</f>
        <v>0 ± 0.1</v>
      </c>
    </row>
    <row r="2387" spans="1:14" x14ac:dyDescent="0.4">
      <c r="A2387" s="19">
        <v>43</v>
      </c>
      <c r="B2387" s="19" t="s">
        <v>160</v>
      </c>
      <c r="D2387">
        <v>16.920000000000002</v>
      </c>
      <c r="E2387">
        <v>95.411000000000001</v>
      </c>
      <c r="F2387">
        <v>398.94299999999998</v>
      </c>
      <c r="G2387">
        <v>4.1539999999999999</v>
      </c>
      <c r="H2387">
        <f t="shared" si="780"/>
        <v>0.2391594789230542</v>
      </c>
      <c r="I2387">
        <f t="shared" si="781"/>
        <v>0.13457661835106061</v>
      </c>
      <c r="J2387">
        <f>(I2387-IF(I2352&gt;0,I2352,0))</f>
        <v>0.11531139968905198</v>
      </c>
      <c r="K2387">
        <f t="shared" si="782"/>
        <v>0.10945080650440692</v>
      </c>
    </row>
    <row r="2388" spans="1:14" x14ac:dyDescent="0.4">
      <c r="A2388" s="19">
        <v>44</v>
      </c>
      <c r="B2388" s="19" t="s">
        <v>159</v>
      </c>
      <c r="D2388">
        <v>16.93</v>
      </c>
      <c r="E2388">
        <v>12.865</v>
      </c>
      <c r="F2388">
        <v>556.154</v>
      </c>
      <c r="G2388">
        <v>3.2919999999999998</v>
      </c>
      <c r="H2388">
        <f t="shared" si="780"/>
        <v>2.3132082121139111E-2</v>
      </c>
      <c r="I2388">
        <f t="shared" si="781"/>
        <v>-0.13407931023446973</v>
      </c>
      <c r="J2388">
        <f>(I2388-IF(I2352&gt;0,I2352,0))</f>
        <v>-0.15334452889647837</v>
      </c>
      <c r="K2388">
        <f t="shared" si="782"/>
        <v>-0.16527433057625537</v>
      </c>
      <c r="L2388" s="23"/>
      <c r="M2388" s="23"/>
      <c r="N2388" s="9"/>
    </row>
    <row r="2389" spans="1:14" x14ac:dyDescent="0.4">
      <c r="A2389" s="19">
        <v>45</v>
      </c>
      <c r="B2389" s="19" t="s">
        <v>22</v>
      </c>
      <c r="L2389" s="23" t="s">
        <v>227</v>
      </c>
      <c r="M2389" s="23" t="s">
        <v>228</v>
      </c>
      <c r="N2389" s="9" t="s">
        <v>231</v>
      </c>
    </row>
    <row r="2390" spans="1:14" x14ac:dyDescent="0.4">
      <c r="A2390" s="19">
        <v>46</v>
      </c>
      <c r="B2390" s="19" t="s">
        <v>158</v>
      </c>
      <c r="D2390">
        <v>16.98</v>
      </c>
      <c r="E2390">
        <v>43.701000000000001</v>
      </c>
      <c r="F2390">
        <v>543.97199999999998</v>
      </c>
      <c r="G2390">
        <v>37.447000000000003</v>
      </c>
      <c r="H2390">
        <f t="shared" ref="H2390:H2392" si="783">E2390/F2390</f>
        <v>8.0336855573448634E-2</v>
      </c>
      <c r="I2390">
        <f t="shared" si="781"/>
        <v>-6.2938326457087704E-2</v>
      </c>
      <c r="J2390">
        <f>(I2390-IF(I2352&gt;0,I2352,0))</f>
        <v>-8.2203545119096333E-2</v>
      </c>
      <c r="K2390">
        <f>J2390/R2371*1.1</f>
        <v>-8.0099122713265983E-2</v>
      </c>
      <c r="L2390">
        <f>AVERAGE(K2390:K2392)</f>
        <v>-6.8956479381037383E-2</v>
      </c>
      <c r="M2390">
        <f>STDEV(K2391:K2392)</f>
        <v>6.3565028475983387E-2</v>
      </c>
      <c r="N2390" t="str">
        <f>_xlfn.CONCAT(ROUND(L2390,1)," ± ",ROUND(M2390,1))</f>
        <v>-0.1 ± 0.1</v>
      </c>
    </row>
    <row r="2391" spans="1:14" x14ac:dyDescent="0.4">
      <c r="A2391" s="19">
        <v>47</v>
      </c>
      <c r="B2391" s="19" t="s">
        <v>157</v>
      </c>
      <c r="D2391">
        <v>17.05</v>
      </c>
      <c r="E2391">
        <v>53.607999999999997</v>
      </c>
      <c r="F2391">
        <v>411.32299999999998</v>
      </c>
      <c r="G2391">
        <v>12.228</v>
      </c>
      <c r="H2391">
        <f t="shared" si="783"/>
        <v>0.13033066470875687</v>
      </c>
      <c r="I2391">
        <f t="shared" si="781"/>
        <v>-7.6504003319216118E-4</v>
      </c>
      <c r="J2391">
        <f>(I2391-IF(I2352&gt;0,I2352,0))</f>
        <v>-2.0030258695200791E-2</v>
      </c>
      <c r="K2391">
        <f t="shared" ref="K2391:K2392" si="784">J2391/R2372*1.1</f>
        <v>-1.8437895033239223E-2</v>
      </c>
    </row>
    <row r="2392" spans="1:14" x14ac:dyDescent="0.4">
      <c r="A2392" s="19">
        <v>48</v>
      </c>
      <c r="B2392" s="19" t="s">
        <v>156</v>
      </c>
      <c r="D2392">
        <v>16.93</v>
      </c>
      <c r="E2392">
        <v>24.219000000000001</v>
      </c>
      <c r="F2392">
        <v>451.37200000000001</v>
      </c>
      <c r="G2392">
        <v>171</v>
      </c>
      <c r="H2392">
        <f t="shared" si="783"/>
        <v>5.3656407575126505E-2</v>
      </c>
      <c r="I2392">
        <f t="shared" si="781"/>
        <v>-9.6118657462231971E-2</v>
      </c>
      <c r="J2392">
        <f>(I2392-IF(I2352&gt;0,I2352,0))</f>
        <v>-0.1153838761242406</v>
      </c>
      <c r="K2392">
        <f t="shared" si="784"/>
        <v>-0.10833242039660693</v>
      </c>
      <c r="L2392" s="23"/>
      <c r="M2392" s="23"/>
      <c r="N2392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1D6B-0F69-406C-9999-4CACCD13ACA7}">
  <dimension ref="A1:R6867"/>
  <sheetViews>
    <sheetView tabSelected="1" zoomScale="80" zoomScaleNormal="80" workbookViewId="0">
      <selection activeCell="A161" sqref="A161"/>
    </sheetView>
  </sheetViews>
  <sheetFormatPr defaultColWidth="8.6640625" defaultRowHeight="14.5" x14ac:dyDescent="0.35"/>
  <cols>
    <col min="1" max="16384" width="8.6640625" style="32"/>
  </cols>
  <sheetData>
    <row r="1" spans="1:18" x14ac:dyDescent="0.35">
      <c r="A1" s="32" t="s">
        <v>0</v>
      </c>
    </row>
    <row r="3" spans="1:18" x14ac:dyDescent="0.35">
      <c r="A3" s="32" t="s">
        <v>410</v>
      </c>
    </row>
    <row r="5" spans="1:18" x14ac:dyDescent="0.35">
      <c r="A5" s="32" t="s">
        <v>2</v>
      </c>
    </row>
    <row r="6" spans="1:18" ht="16" x14ac:dyDescent="0.4">
      <c r="H6"/>
      <c r="I6" t="s">
        <v>216</v>
      </c>
      <c r="J6"/>
      <c r="K6"/>
      <c r="L6"/>
      <c r="M6"/>
      <c r="N6"/>
      <c r="O6"/>
      <c r="P6"/>
      <c r="Q6" t="s">
        <v>191</v>
      </c>
      <c r="R6" t="s">
        <v>192</v>
      </c>
    </row>
    <row r="7" spans="1:18" ht="16" x14ac:dyDescent="0.4">
      <c r="B7" s="32" t="s">
        <v>3</v>
      </c>
      <c r="C7" s="32" t="s">
        <v>4</v>
      </c>
      <c r="D7" s="32" t="s">
        <v>5</v>
      </c>
      <c r="E7" s="32" t="s">
        <v>6</v>
      </c>
      <c r="F7" s="32" t="s">
        <v>7</v>
      </c>
      <c r="G7" s="32" t="s">
        <v>8</v>
      </c>
      <c r="H7" t="s">
        <v>217</v>
      </c>
      <c r="I7" cm="1">
        <f t="array" ref="I7:J11">LINEST(H11:H15,C11:C15,1,1)</f>
        <v>2.5934401981344844E-5</v>
      </c>
      <c r="J7">
        <v>-1.9891004749463524E-4</v>
      </c>
      <c r="K7"/>
      <c r="L7" s="20" t="s">
        <v>218</v>
      </c>
      <c r="M7"/>
      <c r="N7"/>
      <c r="O7"/>
      <c r="P7"/>
      <c r="Q7" t="s">
        <v>27</v>
      </c>
      <c r="R7">
        <v>1.0846</v>
      </c>
    </row>
    <row r="8" spans="1:18" ht="16" x14ac:dyDescent="0.4">
      <c r="A8" s="32">
        <v>1</v>
      </c>
      <c r="B8" s="32" t="s">
        <v>12</v>
      </c>
      <c r="C8">
        <v>0</v>
      </c>
      <c r="D8" s="32">
        <v>2.21</v>
      </c>
      <c r="E8" s="32">
        <v>0.505</v>
      </c>
      <c r="F8" s="32">
        <v>7551.0129999999999</v>
      </c>
      <c r="G8" s="32">
        <v>3</v>
      </c>
      <c r="H8">
        <f>E8/F8</f>
        <v>6.6878443991554506E-5</v>
      </c>
      <c r="I8">
        <v>4.8311828731764755E-6</v>
      </c>
      <c r="J8">
        <v>1.9823821594286338E-4</v>
      </c>
      <c r="K8" t="s">
        <v>219</v>
      </c>
      <c r="L8" s="21">
        <f>IF(G11&gt;3,C11,IF(G12&gt;3,C12,IF(G13&gt;3,C13,IF(G14&gt;3,C14,C15))))</f>
        <v>20</v>
      </c>
      <c r="M8"/>
      <c r="N8"/>
      <c r="O8"/>
      <c r="P8"/>
      <c r="Q8" t="s">
        <v>28</v>
      </c>
      <c r="R8">
        <v>1.0726</v>
      </c>
    </row>
    <row r="9" spans="1:18" ht="16" x14ac:dyDescent="0.4">
      <c r="A9" s="32">
        <v>2</v>
      </c>
      <c r="B9" s="32" t="s">
        <v>14</v>
      </c>
      <c r="C9">
        <v>0.08</v>
      </c>
      <c r="D9" s="32">
        <v>1.1000000000000001</v>
      </c>
      <c r="E9" s="32">
        <v>0.307</v>
      </c>
      <c r="F9" s="32">
        <v>6696.7250000000004</v>
      </c>
      <c r="G9" s="32">
        <v>2.202</v>
      </c>
      <c r="H9">
        <f t="shared" ref="H9:H15" si="0">E9/F9</f>
        <v>4.5843304003076125E-5</v>
      </c>
      <c r="I9">
        <v>0.90571014558319152</v>
      </c>
      <c r="J9">
        <v>3.123010540131947E-4</v>
      </c>
      <c r="K9" t="s">
        <v>220</v>
      </c>
      <c r="L9" s="22">
        <f>IF(G11&gt;10,C11,IF(G12&gt;10,C12,IF(G13&gt;10,C13,IF(G14&gt;10,C14,C15))))</f>
        <v>40</v>
      </c>
      <c r="M9"/>
      <c r="N9"/>
      <c r="O9"/>
      <c r="P9"/>
      <c r="Q9" t="s">
        <v>29</v>
      </c>
      <c r="R9">
        <v>1.1534</v>
      </c>
    </row>
    <row r="10" spans="1:18" ht="16" x14ac:dyDescent="0.4">
      <c r="A10" s="32">
        <v>3</v>
      </c>
      <c r="B10" s="32" t="s">
        <v>15</v>
      </c>
      <c r="C10">
        <v>0.4</v>
      </c>
      <c r="D10" s="32">
        <v>2.0099999999999998</v>
      </c>
      <c r="E10" s="32">
        <v>0.20399999999999999</v>
      </c>
      <c r="F10" s="32">
        <v>7209.5829999999996</v>
      </c>
      <c r="G10" s="32">
        <v>1</v>
      </c>
      <c r="H10">
        <f t="shared" si="0"/>
        <v>2.8295672579121428E-5</v>
      </c>
      <c r="I10">
        <v>28.81678472785093</v>
      </c>
      <c r="J10">
        <v>3</v>
      </c>
      <c r="K10"/>
      <c r="L10"/>
      <c r="M10"/>
      <c r="N10"/>
      <c r="O10"/>
      <c r="P10"/>
      <c r="Q10" t="s">
        <v>182</v>
      </c>
      <c r="R10">
        <v>1.0266999999999999</v>
      </c>
    </row>
    <row r="11" spans="1:18" ht="16" x14ac:dyDescent="0.4">
      <c r="A11" s="32">
        <v>4</v>
      </c>
      <c r="B11" s="32" t="s">
        <v>17</v>
      </c>
      <c r="C11">
        <v>1.6</v>
      </c>
      <c r="D11" s="32">
        <v>2.15</v>
      </c>
      <c r="E11" s="32">
        <v>0.215</v>
      </c>
      <c r="F11" s="32">
        <v>7013.7619999999997</v>
      </c>
      <c r="G11" s="32">
        <v>1.405</v>
      </c>
      <c r="H11">
        <f t="shared" si="0"/>
        <v>3.0654019911140412E-5</v>
      </c>
      <c r="I11">
        <v>2.8105571593368878E-6</v>
      </c>
      <c r="J11">
        <v>2.9259584501325705E-7</v>
      </c>
      <c r="K11"/>
      <c r="L11"/>
      <c r="M11"/>
      <c r="N11"/>
      <c r="O11"/>
      <c r="P11"/>
      <c r="Q11" t="s">
        <v>181</v>
      </c>
      <c r="R11">
        <v>1.1480999999999999</v>
      </c>
    </row>
    <row r="12" spans="1:18" ht="16" x14ac:dyDescent="0.4">
      <c r="A12" s="32">
        <v>5</v>
      </c>
      <c r="B12" s="32" t="s">
        <v>18</v>
      </c>
      <c r="C12">
        <v>4</v>
      </c>
      <c r="D12" s="32">
        <v>2.5299999999999998</v>
      </c>
      <c r="E12" s="32">
        <v>0.60399999999999998</v>
      </c>
      <c r="F12" s="32">
        <v>8048.652</v>
      </c>
      <c r="G12" s="32">
        <v>1.4390000000000001</v>
      </c>
      <c r="H12">
        <f t="shared" si="0"/>
        <v>7.5043622211520635E-5</v>
      </c>
      <c r="I12"/>
      <c r="J12"/>
      <c r="K12"/>
      <c r="L12"/>
      <c r="M12"/>
      <c r="N12"/>
      <c r="O12"/>
      <c r="P12"/>
      <c r="Q12" t="s">
        <v>180</v>
      </c>
      <c r="R12">
        <v>1.0402</v>
      </c>
    </row>
    <row r="13" spans="1:18" ht="16" x14ac:dyDescent="0.4">
      <c r="A13" s="32">
        <v>6</v>
      </c>
      <c r="B13" s="32" t="s">
        <v>19</v>
      </c>
      <c r="C13">
        <v>20</v>
      </c>
      <c r="D13" s="32">
        <v>1.02</v>
      </c>
      <c r="E13" s="32">
        <v>0.70899999999999996</v>
      </c>
      <c r="F13" s="32">
        <v>7211.9549999999999</v>
      </c>
      <c r="G13" s="32">
        <v>8</v>
      </c>
      <c r="H13">
        <f t="shared" si="0"/>
        <v>9.8308988339500174E-5</v>
      </c>
      <c r="I13"/>
      <c r="J13"/>
      <c r="K13"/>
      <c r="L13"/>
      <c r="M13"/>
      <c r="N13"/>
      <c r="O13"/>
      <c r="P13"/>
      <c r="Q13" t="s">
        <v>179</v>
      </c>
      <c r="R13">
        <v>1.127</v>
      </c>
    </row>
    <row r="14" spans="1:18" ht="16" x14ac:dyDescent="0.4">
      <c r="A14" s="32">
        <v>7</v>
      </c>
      <c r="B14" s="32" t="s">
        <v>20</v>
      </c>
      <c r="C14">
        <v>40</v>
      </c>
      <c r="D14" s="32">
        <v>1.02</v>
      </c>
      <c r="E14" s="32">
        <v>2.722</v>
      </c>
      <c r="F14" s="32">
        <v>5686.902</v>
      </c>
      <c r="G14" s="32">
        <v>17.093</v>
      </c>
      <c r="H14">
        <f t="shared" si="0"/>
        <v>4.786437325630018E-4</v>
      </c>
      <c r="I14" s="23" t="s">
        <v>221</v>
      </c>
      <c r="J14" s="23" t="s">
        <v>222</v>
      </c>
      <c r="K14" s="9" t="s">
        <v>194</v>
      </c>
      <c r="L14"/>
      <c r="M14"/>
      <c r="N14"/>
      <c r="O14" s="24" t="s">
        <v>223</v>
      </c>
      <c r="P14"/>
      <c r="Q14" t="s">
        <v>178</v>
      </c>
      <c r="R14">
        <v>1.1153999999999999</v>
      </c>
    </row>
    <row r="15" spans="1:18" ht="16" x14ac:dyDescent="0.4">
      <c r="A15" s="32">
        <v>8</v>
      </c>
      <c r="B15" s="32" t="s">
        <v>21</v>
      </c>
      <c r="C15">
        <v>80</v>
      </c>
      <c r="D15" s="32">
        <v>0.97</v>
      </c>
      <c r="E15" s="32">
        <v>12.968999999999999</v>
      </c>
      <c r="F15" s="32">
        <v>6179.1030000000001</v>
      </c>
      <c r="G15" s="32">
        <v>106.223</v>
      </c>
      <c r="H15">
        <f t="shared" si="0"/>
        <v>2.0988483279854695E-3</v>
      </c>
      <c r="I15">
        <f>AVERAGE(I18:I20)</f>
        <v>17.284496415313505</v>
      </c>
      <c r="J15">
        <v>44</v>
      </c>
      <c r="K15"/>
      <c r="L15"/>
      <c r="M15"/>
      <c r="N15"/>
      <c r="O15"/>
      <c r="P15"/>
      <c r="Q15" t="s">
        <v>177</v>
      </c>
      <c r="R15">
        <v>1.1711</v>
      </c>
    </row>
    <row r="16" spans="1:18" ht="16" x14ac:dyDescent="0.4">
      <c r="A16" s="32">
        <v>9</v>
      </c>
      <c r="B16" s="32" t="s">
        <v>22</v>
      </c>
      <c r="D16" s="32">
        <v>1.83</v>
      </c>
      <c r="E16" s="32">
        <v>0.215</v>
      </c>
      <c r="G16" s="32">
        <v>2</v>
      </c>
      <c r="H16"/>
      <c r="I16" s="23" t="s">
        <v>224</v>
      </c>
      <c r="J16" s="9" t="s">
        <v>225</v>
      </c>
      <c r="K16" s="9" t="s">
        <v>226</v>
      </c>
      <c r="L16"/>
      <c r="M16"/>
      <c r="N16"/>
      <c r="O16"/>
      <c r="P16"/>
      <c r="Q16" t="s">
        <v>176</v>
      </c>
      <c r="R16">
        <v>1.0931999999999999</v>
      </c>
    </row>
    <row r="17" spans="1:18" ht="16" x14ac:dyDescent="0.4">
      <c r="A17" s="32">
        <v>10</v>
      </c>
      <c r="B17" s="32" t="s">
        <v>22</v>
      </c>
      <c r="D17" s="32">
        <v>1.47</v>
      </c>
      <c r="E17" s="32">
        <v>0.129</v>
      </c>
      <c r="G17" s="32">
        <v>1</v>
      </c>
      <c r="H17"/>
      <c r="I17"/>
      <c r="J17"/>
      <c r="K17"/>
      <c r="L17" s="23" t="s">
        <v>227</v>
      </c>
      <c r="M17" s="23" t="s">
        <v>228</v>
      </c>
      <c r="N17" s="9" t="s">
        <v>231</v>
      </c>
      <c r="O17" s="9"/>
      <c r="P17" s="9"/>
      <c r="Q17" t="s">
        <v>175</v>
      </c>
      <c r="R17">
        <v>1.1499999999999999</v>
      </c>
    </row>
    <row r="18" spans="1:18" ht="16" x14ac:dyDescent="0.4">
      <c r="A18" s="32">
        <v>11</v>
      </c>
      <c r="B18" s="32" t="s">
        <v>24</v>
      </c>
      <c r="D18" s="32">
        <v>1.63</v>
      </c>
      <c r="E18" s="32">
        <v>2.0190000000000001</v>
      </c>
      <c r="F18" s="32">
        <v>3649.5419999999999</v>
      </c>
      <c r="G18" s="32">
        <v>25</v>
      </c>
      <c r="H18">
        <f>E18/F18</f>
        <v>5.5322010268685771E-4</v>
      </c>
      <c r="I18">
        <f>((H18-$J$7)/$I$7)</f>
        <v>29.001252881115818</v>
      </c>
      <c r="J18">
        <f>(I18-IF(I15&gt;0,I15,0))</f>
        <v>11.716756465802312</v>
      </c>
      <c r="K18">
        <f>J18*1.1</f>
        <v>12.888432112382544</v>
      </c>
      <c r="L18">
        <f>AVERAGE(K18:K20)</f>
        <v>0</v>
      </c>
      <c r="M18">
        <f>STDEV(K19:K20)</f>
        <v>1.1111553705980021E-2</v>
      </c>
      <c r="N18" t="str">
        <f>_xlfn.CONCAT(ROUND(L18,1)," ± ",ROUND(M18,1))</f>
        <v>0 ± 0</v>
      </c>
      <c r="O18"/>
      <c r="P18"/>
      <c r="Q18" t="s">
        <v>174</v>
      </c>
      <c r="R18">
        <v>1.0482</v>
      </c>
    </row>
    <row r="19" spans="1:18" ht="16" x14ac:dyDescent="0.4">
      <c r="A19" s="32">
        <v>12</v>
      </c>
      <c r="B19" s="32" t="s">
        <v>25</v>
      </c>
      <c r="D19" s="32">
        <v>2.5099999999999998</v>
      </c>
      <c r="E19" s="32">
        <v>0.32900000000000001</v>
      </c>
      <c r="F19" s="32">
        <v>3370.7379999999998</v>
      </c>
      <c r="G19" s="32">
        <v>3</v>
      </c>
      <c r="H19">
        <f t="shared" ref="H19:H23" si="1">E19/F19</f>
        <v>9.7604738190865039E-5</v>
      </c>
      <c r="I19">
        <f t="shared" ref="I19:I23" si="2">((H19-$J$7)/$I$7)</f>
        <v>11.433260959662364</v>
      </c>
      <c r="J19">
        <f>(I19-IF(I15&gt;0,I15,0))</f>
        <v>-5.8512354556511408</v>
      </c>
      <c r="K19">
        <f>J19*1.1</f>
        <v>-6.436359001216255</v>
      </c>
      <c r="L19"/>
      <c r="M19"/>
      <c r="N19"/>
      <c r="O19"/>
      <c r="P19"/>
      <c r="Q19" t="s">
        <v>173</v>
      </c>
      <c r="R19">
        <v>1.1053999999999999</v>
      </c>
    </row>
    <row r="20" spans="1:18" ht="16" x14ac:dyDescent="0.4">
      <c r="A20" s="32">
        <v>13</v>
      </c>
      <c r="B20" s="32" t="s">
        <v>26</v>
      </c>
      <c r="D20" s="32">
        <v>1.57</v>
      </c>
      <c r="E20" s="32">
        <v>0.30099999999999999</v>
      </c>
      <c r="F20" s="32">
        <v>3095.6170000000002</v>
      </c>
      <c r="G20" s="32">
        <v>4</v>
      </c>
      <c r="H20">
        <f t="shared" si="1"/>
        <v>9.7234250877934825E-5</v>
      </c>
      <c r="I20">
        <f t="shared" si="2"/>
        <v>11.418975405162334</v>
      </c>
      <c r="J20">
        <f>(I20-IF(I15&gt;0,I15,0))</f>
        <v>-5.8655210101511717</v>
      </c>
      <c r="K20" s="30">
        <f>J20*1.1</f>
        <v>-6.452073111166289</v>
      </c>
      <c r="L20" s="25" t="s">
        <v>227</v>
      </c>
      <c r="M20" s="25" t="s">
        <v>228</v>
      </c>
      <c r="N20" s="26" t="s">
        <v>229</v>
      </c>
      <c r="O20" s="26" t="s">
        <v>230</v>
      </c>
      <c r="P20" s="26" t="s">
        <v>231</v>
      </c>
      <c r="Q20" t="s">
        <v>172</v>
      </c>
      <c r="R20" s="10">
        <v>1.0463</v>
      </c>
    </row>
    <row r="21" spans="1:18" ht="16" x14ac:dyDescent="0.4">
      <c r="A21" s="32">
        <v>14</v>
      </c>
      <c r="B21" s="32" t="s">
        <v>27</v>
      </c>
      <c r="D21" s="32">
        <v>1.2</v>
      </c>
      <c r="E21" s="32">
        <v>3.581</v>
      </c>
      <c r="F21" s="32">
        <v>3490.645</v>
      </c>
      <c r="G21" s="32">
        <v>29.547000000000001</v>
      </c>
      <c r="H21">
        <f t="shared" si="1"/>
        <v>1.0258849009280519E-3</v>
      </c>
      <c r="I21">
        <f t="shared" si="2"/>
        <v>47.226650890338931</v>
      </c>
      <c r="J21">
        <f>(I21-IF($I$15&gt;0,$I$15,0))</f>
        <v>29.942154475025426</v>
      </c>
      <c r="K21">
        <f>J21/R7*1.1</f>
        <v>30.367296627814834</v>
      </c>
      <c r="L21" s="27">
        <f>AVERAGE(K21:K23)</f>
        <v>53.030965252887064</v>
      </c>
      <c r="M21" s="27">
        <f>STDEV(K21:K23)</f>
        <v>30.598479337010694</v>
      </c>
      <c r="N21" s="28">
        <f>L21/J15*100</f>
        <v>120.52492102928878</v>
      </c>
      <c r="O21" s="29">
        <f>M21/J15*100</f>
        <v>69.541998493206123</v>
      </c>
      <c r="P21" s="29" t="str">
        <f>_xlfn.CONCAT(ROUND(N21,1)," ± ",ROUND(O21,1))</f>
        <v>120.5 ± 69.5</v>
      </c>
      <c r="Q21" t="s">
        <v>171</v>
      </c>
      <c r="R21">
        <v>1.1154999999999999</v>
      </c>
    </row>
    <row r="22" spans="1:18" ht="16" x14ac:dyDescent="0.4">
      <c r="A22" s="32">
        <v>15</v>
      </c>
      <c r="B22" s="32" t="s">
        <v>28</v>
      </c>
      <c r="D22" s="32">
        <v>1.66</v>
      </c>
      <c r="E22" s="32">
        <v>9.14</v>
      </c>
      <c r="F22" s="32">
        <v>3699.4929999999999</v>
      </c>
      <c r="G22" s="32">
        <v>95.834999999999994</v>
      </c>
      <c r="H22">
        <f t="shared" si="1"/>
        <v>2.4706088104505131E-3</v>
      </c>
      <c r="I22">
        <f t="shared" si="2"/>
        <v>102.93350353192601</v>
      </c>
      <c r="J22">
        <f t="shared" ref="J22:J55" si="3">(I22-IF($I$15&gt;0,$I$15,0))</f>
        <v>85.649007116612495</v>
      </c>
      <c r="K22">
        <f>J22/R8*1.1</f>
        <v>87.836945579222217</v>
      </c>
      <c r="L22"/>
      <c r="M22"/>
      <c r="N22"/>
      <c r="O22"/>
      <c r="P22"/>
      <c r="Q22" t="s">
        <v>170</v>
      </c>
      <c r="R22">
        <v>1.0873999999999999</v>
      </c>
    </row>
    <row r="23" spans="1:18" ht="16" x14ac:dyDescent="0.4">
      <c r="A23" s="32">
        <v>16</v>
      </c>
      <c r="B23" s="32" t="s">
        <v>29</v>
      </c>
      <c r="D23" s="32">
        <v>1.61</v>
      </c>
      <c r="E23" s="32">
        <v>4.5629999999999997</v>
      </c>
      <c r="F23" s="32">
        <v>3352.0549999999998</v>
      </c>
      <c r="G23" s="32">
        <v>49</v>
      </c>
      <c r="H23">
        <f t="shared" si="1"/>
        <v>1.3612545140219954E-3</v>
      </c>
      <c r="I23">
        <f t="shared" si="2"/>
        <v>60.15810823935287</v>
      </c>
      <c r="J23">
        <f t="shared" si="3"/>
        <v>42.873611824039365</v>
      </c>
      <c r="K23" s="30">
        <f>J23/R9*1.1</f>
        <v>40.888653551624159</v>
      </c>
      <c r="L23"/>
      <c r="M23"/>
      <c r="N23"/>
      <c r="O23"/>
      <c r="P23"/>
      <c r="Q23" t="s">
        <v>169</v>
      </c>
      <c r="R23">
        <v>1.0898000000000001</v>
      </c>
    </row>
    <row r="24" spans="1:18" ht="16" x14ac:dyDescent="0.4">
      <c r="A24" s="32">
        <v>17</v>
      </c>
      <c r="B24" s="32" t="s">
        <v>22</v>
      </c>
      <c r="H24"/>
      <c r="I24"/>
      <c r="J24"/>
      <c r="K24"/>
      <c r="L24" s="23" t="s">
        <v>227</v>
      </c>
      <c r="M24" s="23" t="s">
        <v>228</v>
      </c>
      <c r="N24" s="9" t="s">
        <v>231</v>
      </c>
      <c r="O24"/>
      <c r="P24"/>
      <c r="Q24" t="s">
        <v>168</v>
      </c>
      <c r="R24">
        <v>1.0536000000000001</v>
      </c>
    </row>
    <row r="25" spans="1:18" ht="16" x14ac:dyDescent="0.4">
      <c r="A25" s="32">
        <v>18</v>
      </c>
      <c r="B25" s="32" t="s">
        <v>182</v>
      </c>
      <c r="D25" s="32">
        <v>1.2</v>
      </c>
      <c r="E25" s="32">
        <v>12.744999999999999</v>
      </c>
      <c r="F25" s="32">
        <v>3889.819</v>
      </c>
      <c r="G25" s="32">
        <v>4.3460000000000001</v>
      </c>
      <c r="H25">
        <f>E25/F25</f>
        <v>3.2765020686052484E-3</v>
      </c>
      <c r="I25">
        <f>((H25-$J$7)/$I$7)</f>
        <v>134.00779854495278</v>
      </c>
      <c r="J25">
        <f t="shared" si="3"/>
        <v>116.72330212963928</v>
      </c>
      <c r="K25">
        <f t="shared" ref="K25:K30" si="4">J25/R10*1.1</f>
        <v>125.05662057329621</v>
      </c>
      <c r="L25">
        <f>AVERAGE(K25:K27)</f>
        <v>48.583804985033701</v>
      </c>
      <c r="M25">
        <f>STDEV(K26:K27)</f>
        <v>17.791411487183286</v>
      </c>
      <c r="N25" t="str">
        <f>_xlfn.CONCAT(ROUND(L25,1)," ± ",ROUND(M25,1))</f>
        <v>48.6 ± 17.8</v>
      </c>
      <c r="O25"/>
      <c r="P25"/>
      <c r="Q25" t="s">
        <v>167</v>
      </c>
      <c r="R25" s="10">
        <v>1.1217999999999999</v>
      </c>
    </row>
    <row r="26" spans="1:18" ht="16" x14ac:dyDescent="0.4">
      <c r="A26" s="32">
        <v>19</v>
      </c>
      <c r="B26" s="32" t="s">
        <v>181</v>
      </c>
      <c r="D26" s="32">
        <v>1.18</v>
      </c>
      <c r="E26" s="32">
        <v>0.69099999999999995</v>
      </c>
      <c r="F26" s="32">
        <v>3657.8580000000002</v>
      </c>
      <c r="G26" s="32">
        <v>7</v>
      </c>
      <c r="H26">
        <f t="shared" ref="H26:H30" si="5">E26/F26</f>
        <v>1.8890837205818266E-4</v>
      </c>
      <c r="I26">
        <f t="shared" ref="I26:I30" si="6">((H26-$J$7)/$I$7)</f>
        <v>14.953821562254792</v>
      </c>
      <c r="J26">
        <f t="shared" si="3"/>
        <v>-2.3306748530587136</v>
      </c>
      <c r="K26">
        <f t="shared" si="4"/>
        <v>-2.2330305185650947</v>
      </c>
      <c r="L26"/>
      <c r="M26"/>
      <c r="N26"/>
      <c r="O26"/>
      <c r="P26"/>
      <c r="Q26" t="s">
        <v>166</v>
      </c>
      <c r="R26">
        <v>1.198</v>
      </c>
    </row>
    <row r="27" spans="1:18" ht="16" x14ac:dyDescent="0.4">
      <c r="A27" s="32">
        <v>20</v>
      </c>
      <c r="B27" s="32" t="s">
        <v>180</v>
      </c>
      <c r="D27" s="32">
        <v>1.2</v>
      </c>
      <c r="E27" s="32">
        <v>2.919</v>
      </c>
      <c r="F27" s="32">
        <v>3596.3919999999998</v>
      </c>
      <c r="G27" s="32">
        <v>37</v>
      </c>
      <c r="H27">
        <f t="shared" si="5"/>
        <v>8.116467837766295E-4</v>
      </c>
      <c r="I27">
        <f t="shared" si="6"/>
        <v>38.965881380190652</v>
      </c>
      <c r="J27">
        <f t="shared" si="3"/>
        <v>21.681384964877147</v>
      </c>
      <c r="K27">
        <f t="shared" si="4"/>
        <v>22.927824900369988</v>
      </c>
      <c r="L27" s="23" t="s">
        <v>227</v>
      </c>
      <c r="M27" s="23" t="s">
        <v>228</v>
      </c>
      <c r="N27" s="9" t="s">
        <v>231</v>
      </c>
      <c r="O27"/>
      <c r="P27"/>
      <c r="Q27" t="s">
        <v>165</v>
      </c>
      <c r="R27">
        <v>1.1537999999999999</v>
      </c>
    </row>
    <row r="28" spans="1:18" ht="16" x14ac:dyDescent="0.4">
      <c r="A28" s="32">
        <v>21</v>
      </c>
      <c r="B28" s="32" t="s">
        <v>179</v>
      </c>
      <c r="D28" s="32">
        <v>1.53</v>
      </c>
      <c r="E28" s="32">
        <v>0.28999999999999998</v>
      </c>
      <c r="F28" s="32">
        <v>3827.8470000000002</v>
      </c>
      <c r="G28" s="32">
        <v>4</v>
      </c>
      <c r="H28">
        <f t="shared" si="5"/>
        <v>7.5760603806787467E-5</v>
      </c>
      <c r="I28">
        <f t="shared" si="6"/>
        <v>10.590976861506158</v>
      </c>
      <c r="J28">
        <f t="shared" si="3"/>
        <v>-6.6935195538073469</v>
      </c>
      <c r="K28">
        <f t="shared" si="4"/>
        <v>-6.5331601678687505</v>
      </c>
      <c r="L28">
        <f>AVERAGE(K28:K30)</f>
        <v>10.858078420887972</v>
      </c>
      <c r="M28">
        <f>STDEV(K28:K30)</f>
        <v>30.824756095998683</v>
      </c>
      <c r="N28" t="str">
        <f>_xlfn.CONCAT(ROUND(L28,1)," ± ",ROUND(M28,1))</f>
        <v>10.9 ± 30.8</v>
      </c>
      <c r="O28"/>
      <c r="P28"/>
      <c r="Q28" t="s">
        <v>164</v>
      </c>
      <c r="R28">
        <v>1.1183000000000001</v>
      </c>
    </row>
    <row r="29" spans="1:18" ht="16" x14ac:dyDescent="0.4">
      <c r="A29" s="32">
        <v>22</v>
      </c>
      <c r="B29" s="32" t="s">
        <v>178</v>
      </c>
      <c r="D29" s="32">
        <v>1.54</v>
      </c>
      <c r="E29" s="32">
        <v>0.20399999999999999</v>
      </c>
      <c r="F29" s="32">
        <v>3623.2220000000002</v>
      </c>
      <c r="G29" s="32">
        <v>2</v>
      </c>
      <c r="H29">
        <f t="shared" si="5"/>
        <v>5.6303477954152404E-5</v>
      </c>
      <c r="I29">
        <f t="shared" si="6"/>
        <v>9.8407330013766288</v>
      </c>
      <c r="J29">
        <f t="shared" si="3"/>
        <v>-7.4437634139368765</v>
      </c>
      <c r="K29">
        <f t="shared" si="4"/>
        <v>-7.3409895600955393</v>
      </c>
      <c r="L29"/>
      <c r="M29"/>
      <c r="N29"/>
      <c r="O29"/>
      <c r="P29"/>
      <c r="Q29" t="s">
        <v>163</v>
      </c>
      <c r="R29">
        <v>1.1448</v>
      </c>
    </row>
    <row r="30" spans="1:18" ht="16" x14ac:dyDescent="0.4">
      <c r="A30" s="32">
        <v>23</v>
      </c>
      <c r="B30" s="32" t="s">
        <v>177</v>
      </c>
      <c r="D30" s="32">
        <v>1.45</v>
      </c>
      <c r="E30" s="32">
        <v>4.7380000000000004</v>
      </c>
      <c r="F30" s="32">
        <v>3093.0410000000002</v>
      </c>
      <c r="G30" s="32">
        <v>57</v>
      </c>
      <c r="H30">
        <f t="shared" si="5"/>
        <v>1.531825798623426E-3</v>
      </c>
      <c r="I30">
        <f t="shared" si="6"/>
        <v>66.735136108517779</v>
      </c>
      <c r="J30">
        <f t="shared" si="3"/>
        <v>49.450639693204273</v>
      </c>
      <c r="K30">
        <f t="shared" si="4"/>
        <v>46.448384990628213</v>
      </c>
      <c r="L30" s="23"/>
      <c r="M30" s="23"/>
      <c r="N30" s="9"/>
      <c r="O30"/>
      <c r="P30"/>
      <c r="Q30" t="s">
        <v>162</v>
      </c>
      <c r="R30">
        <v>1.0492999999999999</v>
      </c>
    </row>
    <row r="31" spans="1:18" ht="16" x14ac:dyDescent="0.4">
      <c r="A31" s="32">
        <v>24</v>
      </c>
      <c r="B31" s="32" t="s">
        <v>22</v>
      </c>
      <c r="H31"/>
      <c r="I31"/>
      <c r="J31"/>
      <c r="K31"/>
      <c r="L31" s="23" t="s">
        <v>227</v>
      </c>
      <c r="M31" s="23" t="s">
        <v>228</v>
      </c>
      <c r="N31" s="9" t="s">
        <v>231</v>
      </c>
      <c r="O31"/>
      <c r="P31"/>
      <c r="Q31" t="s">
        <v>161</v>
      </c>
      <c r="R31">
        <v>1.0704</v>
      </c>
    </row>
    <row r="32" spans="1:18" ht="16" x14ac:dyDescent="0.4">
      <c r="A32" s="32">
        <v>25</v>
      </c>
      <c r="B32" s="32" t="s">
        <v>176</v>
      </c>
      <c r="D32" s="32">
        <v>1.52</v>
      </c>
      <c r="E32" s="32">
        <v>4.2999999999999997E-2</v>
      </c>
      <c r="F32" s="32">
        <v>3907.0450000000001</v>
      </c>
      <c r="G32" s="32">
        <v>1</v>
      </c>
      <c r="H32">
        <f>E32/F32</f>
        <v>1.100576010770288E-5</v>
      </c>
      <c r="I32">
        <f>((H32-$J$7)/$I$7)</f>
        <v>8.0941063438954526</v>
      </c>
      <c r="J32">
        <f t="shared" si="3"/>
        <v>-9.1903900714180526</v>
      </c>
      <c r="K32">
        <f t="shared" ref="K32:K37" si="7">J32/R16*1.1</f>
        <v>-9.2475567860957373</v>
      </c>
      <c r="L32">
        <f>AVERAGE(K32:K34)</f>
        <v>11.91161255947941</v>
      </c>
      <c r="M32">
        <f>STDEV(K33:K34)</f>
        <v>21.16691683655355</v>
      </c>
      <c r="N32" t="str">
        <f>_xlfn.CONCAT(ROUND(L32,1)," ± ",ROUND(M32,1))</f>
        <v>11.9 ± 21.2</v>
      </c>
      <c r="O32"/>
      <c r="P32"/>
      <c r="Q32" t="s">
        <v>160</v>
      </c>
      <c r="R32">
        <v>1.1589</v>
      </c>
    </row>
    <row r="33" spans="1:18" ht="16" x14ac:dyDescent="0.4">
      <c r="A33" s="32">
        <v>26</v>
      </c>
      <c r="B33" s="32" t="s">
        <v>175</v>
      </c>
      <c r="D33" s="32">
        <v>1.53</v>
      </c>
      <c r="E33" s="32">
        <v>4.5469999999999997</v>
      </c>
      <c r="F33" s="32">
        <v>3594.5419999999999</v>
      </c>
      <c r="G33" s="32">
        <v>27.271000000000001</v>
      </c>
      <c r="H33">
        <f t="shared" ref="H33:H37" si="8">E33/F33</f>
        <v>1.2649733957761516E-3</v>
      </c>
      <c r="I33">
        <f t="shared" ref="I33:I37" si="9">((H33-$J$7)/$I$7)</f>
        <v>56.445621700619462</v>
      </c>
      <c r="J33">
        <f t="shared" si="3"/>
        <v>39.161125285305957</v>
      </c>
      <c r="K33">
        <f t="shared" si="7"/>
        <v>37.458467664205706</v>
      </c>
      <c r="L33"/>
      <c r="M33"/>
      <c r="N33"/>
      <c r="O33"/>
      <c r="P33"/>
      <c r="Q33" t="s">
        <v>159</v>
      </c>
      <c r="R33">
        <v>1.0206</v>
      </c>
    </row>
    <row r="34" spans="1:18" ht="16" x14ac:dyDescent="0.4">
      <c r="A34" s="32">
        <v>27</v>
      </c>
      <c r="B34" s="32" t="s">
        <v>174</v>
      </c>
      <c r="D34" s="32">
        <v>1.1200000000000001</v>
      </c>
      <c r="E34" s="32">
        <v>1.5609999999999999</v>
      </c>
      <c r="F34" s="32">
        <v>3586.0920000000001</v>
      </c>
      <c r="G34" s="32">
        <v>12</v>
      </c>
      <c r="H34">
        <f t="shared" si="8"/>
        <v>4.3529279226522911E-4</v>
      </c>
      <c r="I34">
        <f t="shared" si="9"/>
        <v>24.454114662680855</v>
      </c>
      <c r="J34">
        <f t="shared" si="3"/>
        <v>7.1696182473673495</v>
      </c>
      <c r="K34">
        <f t="shared" si="7"/>
        <v>7.5239268003282627</v>
      </c>
      <c r="L34" s="23" t="s">
        <v>227</v>
      </c>
      <c r="M34" s="23" t="s">
        <v>228</v>
      </c>
      <c r="N34" s="9" t="s">
        <v>231</v>
      </c>
      <c r="O34"/>
      <c r="P34"/>
      <c r="Q34" t="s">
        <v>158</v>
      </c>
      <c r="R34">
        <v>1.1289</v>
      </c>
    </row>
    <row r="35" spans="1:18" ht="16" x14ac:dyDescent="0.4">
      <c r="A35" s="32">
        <v>28</v>
      </c>
      <c r="B35" s="32" t="s">
        <v>173</v>
      </c>
      <c r="D35" s="32">
        <v>1.54</v>
      </c>
      <c r="E35" s="32">
        <v>0.65500000000000003</v>
      </c>
      <c r="F35" s="32">
        <v>3387.509</v>
      </c>
      <c r="G35" s="32">
        <v>7</v>
      </c>
      <c r="H35">
        <f t="shared" si="8"/>
        <v>1.9335741986220554E-4</v>
      </c>
      <c r="I35">
        <f t="shared" si="9"/>
        <v>15.125371606370834</v>
      </c>
      <c r="J35">
        <f t="shared" si="3"/>
        <v>-2.1591248089426713</v>
      </c>
      <c r="K35">
        <f t="shared" si="7"/>
        <v>-2.1485772479074892</v>
      </c>
      <c r="L35">
        <f>AVERAGE(K35:K37)</f>
        <v>0.55907870712529406</v>
      </c>
      <c r="M35">
        <f>STDEV(K35:K37)</f>
        <v>2.5572693219290845</v>
      </c>
      <c r="N35" t="str">
        <f>_xlfn.CONCAT(ROUND(L35,1)," ± ",ROUND(M35,1))</f>
        <v>0.6 ± 2.6</v>
      </c>
      <c r="O35"/>
      <c r="P35"/>
      <c r="Q35" t="s">
        <v>157</v>
      </c>
      <c r="R35">
        <v>1.1950000000000001</v>
      </c>
    </row>
    <row r="36" spans="1:18" ht="16" x14ac:dyDescent="0.4">
      <c r="A36" s="32">
        <v>29</v>
      </c>
      <c r="B36" s="32" t="s">
        <v>172</v>
      </c>
      <c r="D36" s="32">
        <v>1.1499999999999999</v>
      </c>
      <c r="E36" s="32">
        <v>0.92300000000000004</v>
      </c>
      <c r="F36" s="32">
        <v>3401.2429999999999</v>
      </c>
      <c r="G36" s="32">
        <v>1.4950000000000001</v>
      </c>
      <c r="H36">
        <f t="shared" si="8"/>
        <v>2.7137137805208276E-4</v>
      </c>
      <c r="I36">
        <f t="shared" si="9"/>
        <v>18.133497964788287</v>
      </c>
      <c r="J36">
        <f t="shared" si="3"/>
        <v>0.84900154947478157</v>
      </c>
      <c r="K36">
        <f t="shared" si="7"/>
        <v>0.89257546059663562</v>
      </c>
      <c r="L36"/>
      <c r="M36"/>
      <c r="N36"/>
      <c r="O36"/>
      <c r="P36"/>
      <c r="Q36" t="s">
        <v>156</v>
      </c>
      <c r="R36">
        <v>1.1716</v>
      </c>
    </row>
    <row r="37" spans="1:18" ht="16" x14ac:dyDescent="0.4">
      <c r="A37" s="32">
        <v>30</v>
      </c>
      <c r="B37" s="32" t="s">
        <v>171</v>
      </c>
      <c r="D37" s="32">
        <v>1.1200000000000001</v>
      </c>
      <c r="E37" s="32">
        <v>1.23</v>
      </c>
      <c r="F37" s="32">
        <v>3767.2660000000001</v>
      </c>
      <c r="G37" s="32">
        <v>13</v>
      </c>
      <c r="H37">
        <f t="shared" si="8"/>
        <v>3.2649672202599977E-4</v>
      </c>
      <c r="I37">
        <f t="shared" si="9"/>
        <v>20.259066312713554</v>
      </c>
      <c r="J37">
        <f t="shared" si="3"/>
        <v>2.9745698974000483</v>
      </c>
      <c r="K37">
        <f t="shared" si="7"/>
        <v>2.9332379086867357</v>
      </c>
      <c r="L37" s="23"/>
      <c r="M37" s="23"/>
      <c r="N37" s="9"/>
      <c r="O37"/>
      <c r="P37"/>
      <c r="Q37"/>
      <c r="R37"/>
    </row>
    <row r="38" spans="1:18" ht="16" x14ac:dyDescent="0.4">
      <c r="A38" s="32">
        <v>31</v>
      </c>
      <c r="B38" s="32" t="s">
        <v>22</v>
      </c>
      <c r="H38"/>
      <c r="I38"/>
      <c r="J38"/>
      <c r="K38"/>
      <c r="L38" s="23" t="s">
        <v>227</v>
      </c>
      <c r="M38" s="23" t="s">
        <v>228</v>
      </c>
      <c r="N38" s="9" t="s">
        <v>231</v>
      </c>
      <c r="O38"/>
      <c r="P38"/>
      <c r="Q38"/>
      <c r="R38"/>
    </row>
    <row r="39" spans="1:18" ht="16" x14ac:dyDescent="0.4">
      <c r="A39" s="32">
        <v>32</v>
      </c>
      <c r="B39" s="32" t="s">
        <v>170</v>
      </c>
      <c r="D39" s="32">
        <v>1.2</v>
      </c>
      <c r="E39" s="32">
        <v>2.504</v>
      </c>
      <c r="F39" s="32">
        <v>3791.8040000000001</v>
      </c>
      <c r="G39" s="32">
        <v>26</v>
      </c>
      <c r="H39">
        <f>E39/F39</f>
        <v>6.6037168587827853E-4</v>
      </c>
      <c r="I39">
        <f>((H39-$J$7)/$I$7)</f>
        <v>33.132891747070666</v>
      </c>
      <c r="J39">
        <f t="shared" si="3"/>
        <v>15.84839533175716</v>
      </c>
      <c r="K39">
        <f>J39/R22*1.1</f>
        <v>16.032035005456024</v>
      </c>
      <c r="L39">
        <f>AVERAGE(K39:K41)</f>
        <v>28.018900090216942</v>
      </c>
      <c r="M39">
        <f>STDEV(K40:K41)</f>
        <v>9.5492215670052154</v>
      </c>
      <c r="N39" t="str">
        <f>_xlfn.CONCAT(ROUND(L39,1)," ± ",ROUND(M39,1))</f>
        <v>28 ± 9.5</v>
      </c>
      <c r="O39"/>
      <c r="P39"/>
      <c r="Q39"/>
      <c r="R39"/>
    </row>
    <row r="40" spans="1:18" ht="16" x14ac:dyDescent="0.4">
      <c r="A40" s="32">
        <v>33</v>
      </c>
      <c r="B40" s="32" t="s">
        <v>169</v>
      </c>
      <c r="D40" s="32">
        <v>1.18</v>
      </c>
      <c r="E40" s="32">
        <v>4.8230000000000004</v>
      </c>
      <c r="F40" s="32">
        <v>3719.279</v>
      </c>
      <c r="G40" s="32">
        <v>64</v>
      </c>
      <c r="H40">
        <f t="shared" ref="H40:H44" si="10">E40/F40</f>
        <v>1.2967567101042972E-3</v>
      </c>
      <c r="I40">
        <f t="shared" ref="I40:I44" si="11">((H40-$J$7)/$I$7)</f>
        <v>57.671148873021892</v>
      </c>
      <c r="J40">
        <f t="shared" si="3"/>
        <v>40.386652457708387</v>
      </c>
      <c r="K40">
        <f>J40/R23*1.1</f>
        <v>40.764651957679597</v>
      </c>
      <c r="L40"/>
      <c r="M40"/>
      <c r="N40"/>
      <c r="O40"/>
      <c r="P40"/>
      <c r="Q40"/>
      <c r="R40"/>
    </row>
    <row r="41" spans="1:18" ht="16" x14ac:dyDescent="0.4">
      <c r="A41" s="32">
        <v>34</v>
      </c>
      <c r="B41" s="32" t="s">
        <v>168</v>
      </c>
      <c r="D41" s="32">
        <v>1.23</v>
      </c>
      <c r="E41" s="32">
        <v>4.4610000000000003</v>
      </c>
      <c r="F41" s="32">
        <v>4814.875</v>
      </c>
      <c r="G41" s="32">
        <v>39</v>
      </c>
      <c r="H41">
        <f t="shared" si="10"/>
        <v>9.265038033178432E-4</v>
      </c>
      <c r="I41">
        <f t="shared" si="11"/>
        <v>43.394632797857149</v>
      </c>
      <c r="J41">
        <f t="shared" si="3"/>
        <v>26.110136382543644</v>
      </c>
      <c r="K41">
        <f>J41/R24*1.1</f>
        <v>27.260013307515194</v>
      </c>
      <c r="L41" s="23" t="s">
        <v>227</v>
      </c>
      <c r="M41" s="23" t="s">
        <v>228</v>
      </c>
      <c r="N41" s="9" t="s">
        <v>231</v>
      </c>
      <c r="O41"/>
      <c r="P41"/>
      <c r="Q41"/>
      <c r="R41"/>
    </row>
    <row r="42" spans="1:18" ht="16" x14ac:dyDescent="0.4">
      <c r="A42" s="32">
        <v>35</v>
      </c>
      <c r="B42" s="32" t="s">
        <v>167</v>
      </c>
      <c r="D42" s="32">
        <v>1.22</v>
      </c>
      <c r="E42" s="32">
        <v>4.2530000000000001</v>
      </c>
      <c r="F42" s="32">
        <v>4565.7340000000004</v>
      </c>
      <c r="G42" s="32">
        <v>4.3339999999999996</v>
      </c>
      <c r="H42">
        <f t="shared" si="10"/>
        <v>9.315041130297997E-4</v>
      </c>
      <c r="I42">
        <f t="shared" si="11"/>
        <v>43.587438851976053</v>
      </c>
      <c r="J42">
        <f t="shared" si="3"/>
        <v>26.302942436662548</v>
      </c>
      <c r="K42">
        <f t="shared" ref="K42:K44" si="12">J42/R25*1.1</f>
        <v>25.791795935397403</v>
      </c>
      <c r="L42">
        <f>AVERAGE(K42:K44)</f>
        <v>29.242168961908771</v>
      </c>
      <c r="M42">
        <f>STDEV(K42:K44)</f>
        <v>3.002998518752086</v>
      </c>
      <c r="N42" t="str">
        <f>_xlfn.CONCAT(ROUND(L42,1)," ± ",ROUND(M42,1))</f>
        <v>29.2 ± 3</v>
      </c>
      <c r="O42"/>
      <c r="P42"/>
      <c r="Q42"/>
      <c r="R42"/>
    </row>
    <row r="43" spans="1:18" ht="16" x14ac:dyDescent="0.4">
      <c r="A43" s="32">
        <v>36</v>
      </c>
      <c r="B43" s="32" t="s">
        <v>166</v>
      </c>
      <c r="D43" s="32">
        <v>1.21</v>
      </c>
      <c r="E43" s="32">
        <v>5.327</v>
      </c>
      <c r="F43" s="32">
        <v>4775.0600000000004</v>
      </c>
      <c r="G43" s="32">
        <v>7.3810000000000002</v>
      </c>
      <c r="H43">
        <f t="shared" si="10"/>
        <v>1.1155880763801919E-3</v>
      </c>
      <c r="I43">
        <f t="shared" si="11"/>
        <v>50.685499701144956</v>
      </c>
      <c r="J43">
        <f t="shared" si="3"/>
        <v>33.40100328583145</v>
      </c>
      <c r="K43">
        <f t="shared" si="12"/>
        <v>30.66870084675676</v>
      </c>
      <c r="L43"/>
      <c r="M43"/>
      <c r="N43"/>
      <c r="O43"/>
      <c r="P43"/>
      <c r="Q43"/>
      <c r="R43"/>
    </row>
    <row r="44" spans="1:18" ht="16" x14ac:dyDescent="0.4">
      <c r="A44" s="32">
        <v>37</v>
      </c>
      <c r="B44" s="32" t="s">
        <v>165</v>
      </c>
      <c r="D44" s="32">
        <v>1.18</v>
      </c>
      <c r="E44" s="32">
        <v>4.6109999999999998</v>
      </c>
      <c r="F44" s="32">
        <v>4192.2870000000003</v>
      </c>
      <c r="G44" s="32">
        <v>2.8959999999999999</v>
      </c>
      <c r="H44">
        <f t="shared" si="10"/>
        <v>1.0998769883836673E-3</v>
      </c>
      <c r="I44">
        <f t="shared" si="11"/>
        <v>50.079698649405799</v>
      </c>
      <c r="J44">
        <f t="shared" si="3"/>
        <v>32.795202234092294</v>
      </c>
      <c r="K44">
        <f t="shared" si="12"/>
        <v>31.266010103572135</v>
      </c>
      <c r="L44" s="23"/>
      <c r="M44" s="23"/>
      <c r="N44" s="9"/>
      <c r="O44"/>
      <c r="P44"/>
      <c r="Q44"/>
      <c r="R44"/>
    </row>
    <row r="45" spans="1:18" ht="16" x14ac:dyDescent="0.4">
      <c r="A45" s="32">
        <v>38</v>
      </c>
      <c r="B45" s="32" t="s">
        <v>22</v>
      </c>
      <c r="H45"/>
      <c r="I45"/>
      <c r="J45"/>
      <c r="K45"/>
      <c r="L45" s="23" t="s">
        <v>227</v>
      </c>
      <c r="M45" s="23" t="s">
        <v>228</v>
      </c>
      <c r="N45" s="9" t="s">
        <v>231</v>
      </c>
      <c r="O45"/>
      <c r="P45"/>
      <c r="Q45"/>
      <c r="R45"/>
    </row>
    <row r="46" spans="1:18" ht="16" x14ac:dyDescent="0.4">
      <c r="A46" s="32">
        <v>39</v>
      </c>
      <c r="B46" s="32" t="s">
        <v>164</v>
      </c>
      <c r="D46" s="32">
        <v>1.56</v>
      </c>
      <c r="E46" s="32">
        <v>3.8239999999999998</v>
      </c>
      <c r="F46" s="32">
        <v>3883.3960000000002</v>
      </c>
      <c r="G46" s="32">
        <v>5.3380000000000001</v>
      </c>
      <c r="H46">
        <f>E46/F46</f>
        <v>9.8470513952221192E-4</v>
      </c>
      <c r="I46">
        <f>((H46-$J$7)/$I$7)</f>
        <v>45.638807783894393</v>
      </c>
      <c r="J46">
        <f t="shared" si="3"/>
        <v>28.354311368580888</v>
      </c>
      <c r="K46">
        <f>J46/R28*1.1</f>
        <v>27.890317898094409</v>
      </c>
      <c r="L46">
        <f>AVERAGE(K46:K48)</f>
        <v>37.513265561493064</v>
      </c>
      <c r="M46">
        <f>STDEV(K47:K48)</f>
        <v>34.319989581526215</v>
      </c>
      <c r="N46" t="str">
        <f>_xlfn.CONCAT(ROUND(L46,1)," ± ",ROUND(M46,1))</f>
        <v>37.5 ± 34.3</v>
      </c>
      <c r="O46"/>
      <c r="P46"/>
      <c r="Q46"/>
      <c r="R46"/>
    </row>
    <row r="47" spans="1:18" ht="16" x14ac:dyDescent="0.4">
      <c r="A47" s="32">
        <v>40</v>
      </c>
      <c r="B47" s="32" t="s">
        <v>163</v>
      </c>
      <c r="D47" s="32">
        <v>1.55</v>
      </c>
      <c r="E47" s="32">
        <v>3.5259999999999998</v>
      </c>
      <c r="F47" s="32">
        <v>4786.0870000000004</v>
      </c>
      <c r="G47" s="32">
        <v>35</v>
      </c>
      <c r="H47">
        <f t="shared" ref="H47:H55" si="13">E47/F47</f>
        <v>7.367187433074241E-4</v>
      </c>
      <c r="I47">
        <f t="shared" ref="I47:I55" si="14">((H47-$J$7)/$I$7)</f>
        <v>36.076744375099786</v>
      </c>
      <c r="J47">
        <f t="shared" si="3"/>
        <v>18.79224795978628</v>
      </c>
      <c r="K47">
        <f t="shared" ref="K47:K51" si="15">J47/R29*1.1</f>
        <v>18.056842029843558</v>
      </c>
      <c r="L47"/>
      <c r="M47"/>
      <c r="N47"/>
      <c r="O47"/>
      <c r="P47"/>
      <c r="Q47"/>
      <c r="R47"/>
    </row>
    <row r="48" spans="1:18" ht="16" x14ac:dyDescent="0.4">
      <c r="A48" s="32">
        <v>41</v>
      </c>
      <c r="B48" s="32" t="s">
        <v>162</v>
      </c>
      <c r="D48" s="32">
        <v>1.57</v>
      </c>
      <c r="E48" s="32">
        <v>9.61</v>
      </c>
      <c r="F48" s="32">
        <v>5066.4480000000003</v>
      </c>
      <c r="G48" s="32">
        <v>4.6859999999999999</v>
      </c>
      <c r="H48">
        <f t="shared" si="13"/>
        <v>1.896792387882003E-3</v>
      </c>
      <c r="I48">
        <f t="shared" si="14"/>
        <v>80.807818004985052</v>
      </c>
      <c r="J48">
        <f t="shared" si="3"/>
        <v>63.523321589671546</v>
      </c>
      <c r="K48">
        <f t="shared" si="15"/>
        <v>66.592636756541225</v>
      </c>
      <c r="L48" s="23" t="s">
        <v>227</v>
      </c>
      <c r="M48" s="23" t="s">
        <v>228</v>
      </c>
      <c r="N48" s="9" t="s">
        <v>231</v>
      </c>
      <c r="O48"/>
      <c r="P48"/>
      <c r="Q48"/>
      <c r="R48"/>
    </row>
    <row r="49" spans="1:18" ht="16" x14ac:dyDescent="0.4">
      <c r="A49" s="32">
        <v>42</v>
      </c>
      <c r="B49" s="32" t="s">
        <v>161</v>
      </c>
      <c r="D49" s="32">
        <v>1.59</v>
      </c>
      <c r="E49" s="32">
        <v>5.9660000000000002</v>
      </c>
      <c r="F49" s="32">
        <v>5114.0559999999996</v>
      </c>
      <c r="G49" s="32">
        <v>3.4169999999999998</v>
      </c>
      <c r="H49">
        <f t="shared" si="13"/>
        <v>1.1665887115823528E-3</v>
      </c>
      <c r="I49">
        <f t="shared" si="14"/>
        <v>52.652024136096131</v>
      </c>
      <c r="J49">
        <f t="shared" si="3"/>
        <v>35.367527720782626</v>
      </c>
      <c r="K49">
        <f t="shared" si="15"/>
        <v>36.345553524720565</v>
      </c>
      <c r="L49">
        <f>AVERAGE(K49:K51)</f>
        <v>52.454383138520221</v>
      </c>
      <c r="M49">
        <f>STDEV(K49:K51)</f>
        <v>31.01522293833229</v>
      </c>
      <c r="N49" t="str">
        <f>_xlfn.CONCAT(ROUND(L49,1)," ± ",ROUND(M49,1))</f>
        <v>52.5 ± 31</v>
      </c>
      <c r="O49"/>
      <c r="P49"/>
      <c r="Q49"/>
      <c r="R49"/>
    </row>
    <row r="50" spans="1:18" ht="16" x14ac:dyDescent="0.4">
      <c r="A50" s="32">
        <v>43</v>
      </c>
      <c r="B50" s="32" t="s">
        <v>160</v>
      </c>
      <c r="D50" s="32">
        <v>1.55</v>
      </c>
      <c r="E50" s="32">
        <v>5.617</v>
      </c>
      <c r="F50" s="32">
        <v>4902.3639999999996</v>
      </c>
      <c r="G50" s="32">
        <v>8.1170000000000009</v>
      </c>
      <c r="H50">
        <f t="shared" si="13"/>
        <v>1.145773753234154E-3</v>
      </c>
      <c r="I50">
        <f t="shared" si="14"/>
        <v>51.849423853923767</v>
      </c>
      <c r="J50">
        <f t="shared" si="3"/>
        <v>34.564927438610262</v>
      </c>
      <c r="K50">
        <f t="shared" si="15"/>
        <v>32.808197586048223</v>
      </c>
      <c r="L50"/>
      <c r="M50"/>
      <c r="N50"/>
      <c r="O50"/>
      <c r="P50"/>
      <c r="Q50"/>
      <c r="R50"/>
    </row>
    <row r="51" spans="1:18" ht="16" x14ac:dyDescent="0.4">
      <c r="A51" s="32">
        <v>44</v>
      </c>
      <c r="B51" s="32" t="s">
        <v>159</v>
      </c>
      <c r="D51" s="32">
        <v>1.61</v>
      </c>
      <c r="E51" s="32">
        <v>12.728</v>
      </c>
      <c r="F51" s="32">
        <v>5366.1989999999996</v>
      </c>
      <c r="G51" s="32">
        <v>4.726</v>
      </c>
      <c r="H51">
        <f t="shared" si="13"/>
        <v>2.3718837113569586E-3</v>
      </c>
      <c r="I51">
        <f t="shared" si="14"/>
        <v>99.126779969741321</v>
      </c>
      <c r="J51">
        <f t="shared" si="3"/>
        <v>81.842283554427809</v>
      </c>
      <c r="K51">
        <f t="shared" si="15"/>
        <v>88.20939830479189</v>
      </c>
      <c r="L51" s="23"/>
      <c r="M51" s="23"/>
      <c r="N51" s="9"/>
      <c r="O51"/>
      <c r="P51"/>
      <c r="Q51"/>
      <c r="R51"/>
    </row>
    <row r="52" spans="1:18" ht="16" x14ac:dyDescent="0.4">
      <c r="A52" s="32">
        <v>45</v>
      </c>
      <c r="B52" s="32" t="s">
        <v>22</v>
      </c>
      <c r="D52" s="32">
        <v>1.02</v>
      </c>
      <c r="E52" s="32">
        <v>0.53100000000000003</v>
      </c>
      <c r="G52" s="32">
        <v>8</v>
      </c>
      <c r="H52"/>
      <c r="I52"/>
      <c r="J52"/>
      <c r="K52"/>
      <c r="L52" s="23" t="s">
        <v>227</v>
      </c>
      <c r="M52" s="23" t="s">
        <v>228</v>
      </c>
      <c r="N52" s="9" t="s">
        <v>231</v>
      </c>
      <c r="O52"/>
      <c r="P52"/>
      <c r="Q52"/>
      <c r="R52"/>
    </row>
    <row r="53" spans="1:18" ht="16" x14ac:dyDescent="0.4">
      <c r="A53" s="32">
        <v>46</v>
      </c>
      <c r="B53" s="32" t="s">
        <v>158</v>
      </c>
      <c r="D53" s="32">
        <v>1.21</v>
      </c>
      <c r="E53" s="32">
        <v>10.843999999999999</v>
      </c>
      <c r="F53" s="32">
        <v>5428.1970000000001</v>
      </c>
      <c r="G53" s="32">
        <v>26.382999999999999</v>
      </c>
      <c r="H53">
        <f t="shared" si="13"/>
        <v>1.9977167372517983E-3</v>
      </c>
      <c r="I53">
        <f t="shared" si="14"/>
        <v>84.699342067980325</v>
      </c>
      <c r="J53">
        <f t="shared" si="3"/>
        <v>67.414845652666827</v>
      </c>
      <c r="K53">
        <f>J53/R34*1.1</f>
        <v>65.689016049192588</v>
      </c>
      <c r="L53">
        <f>AVERAGE(K53:K55)</f>
        <v>62.504227764635409</v>
      </c>
      <c r="M53">
        <f>STDEV(K54:K55)</f>
        <v>17.21811656264985</v>
      </c>
      <c r="N53" t="str">
        <f>_xlfn.CONCAT(ROUND(L53,1)," ± ",ROUND(M53,1))</f>
        <v>62.5 ± 17.2</v>
      </c>
      <c r="O53"/>
      <c r="P53"/>
      <c r="Q53"/>
      <c r="R53"/>
    </row>
    <row r="54" spans="1:18" ht="16" x14ac:dyDescent="0.4">
      <c r="A54" s="32">
        <v>47</v>
      </c>
      <c r="B54" s="32" t="s">
        <v>157</v>
      </c>
      <c r="D54" s="32">
        <v>1.51</v>
      </c>
      <c r="E54" s="32">
        <v>7.3040000000000003</v>
      </c>
      <c r="F54" s="32">
        <v>4501.7709999999997</v>
      </c>
      <c r="G54" s="32">
        <v>32.003</v>
      </c>
      <c r="H54">
        <f t="shared" si="13"/>
        <v>1.6224725780142973E-3</v>
      </c>
      <c r="I54">
        <f t="shared" si="14"/>
        <v>70.230369176011493</v>
      </c>
      <c r="J54">
        <f t="shared" si="3"/>
        <v>52.945872760697988</v>
      </c>
      <c r="K54">
        <f t="shared" ref="K54:K55" si="16">J54/R35*1.1</f>
        <v>48.736786641646688</v>
      </c>
      <c r="L54"/>
      <c r="M54"/>
      <c r="N54"/>
      <c r="O54"/>
      <c r="P54"/>
      <c r="Q54"/>
      <c r="R54"/>
    </row>
    <row r="55" spans="1:18" ht="16" x14ac:dyDescent="0.4">
      <c r="A55" s="32">
        <v>48</v>
      </c>
      <c r="B55" s="32" t="s">
        <v>156</v>
      </c>
      <c r="D55" s="32">
        <v>1.52</v>
      </c>
      <c r="E55" s="32">
        <v>10.901</v>
      </c>
      <c r="F55" s="32">
        <v>4806.0240000000003</v>
      </c>
      <c r="G55" s="32">
        <v>9.58</v>
      </c>
      <c r="H55">
        <f t="shared" si="13"/>
        <v>2.2681950818389585E-3</v>
      </c>
      <c r="I55">
        <f t="shared" si="14"/>
        <v>95.128668519452816</v>
      </c>
      <c r="J55">
        <f t="shared" si="3"/>
        <v>77.844172104139318</v>
      </c>
      <c r="K55">
        <f t="shared" si="16"/>
        <v>73.086880603066959</v>
      </c>
      <c r="L55" s="23"/>
      <c r="M55" s="23"/>
      <c r="N55" s="9"/>
      <c r="O55"/>
      <c r="P55"/>
      <c r="Q55"/>
      <c r="R55"/>
    </row>
    <row r="57" spans="1:18" x14ac:dyDescent="0.35">
      <c r="A57" s="32" t="s">
        <v>30</v>
      </c>
    </row>
    <row r="58" spans="1:18" ht="16" x14ac:dyDescent="0.4">
      <c r="H58"/>
      <c r="I58" t="s">
        <v>216</v>
      </c>
      <c r="J58"/>
      <c r="K58"/>
      <c r="L58"/>
      <c r="M58"/>
      <c r="N58"/>
      <c r="O58"/>
      <c r="P58"/>
      <c r="Q58" t="s">
        <v>191</v>
      </c>
      <c r="R58" t="s">
        <v>192</v>
      </c>
    </row>
    <row r="59" spans="1:18" ht="16" x14ac:dyDescent="0.4">
      <c r="B59" s="32" t="s">
        <v>3</v>
      </c>
      <c r="C59" s="32" t="s">
        <v>4</v>
      </c>
      <c r="D59" s="32" t="s">
        <v>5</v>
      </c>
      <c r="E59" s="32" t="s">
        <v>6</v>
      </c>
      <c r="F59" s="32" t="s">
        <v>7</v>
      </c>
      <c r="G59" s="32" t="s">
        <v>8</v>
      </c>
      <c r="H59" t="s">
        <v>217</v>
      </c>
      <c r="I59" cm="1">
        <f t="array" ref="I59:J63">LINEST(H63:H67,C63:C67,1,1)</f>
        <v>4.8297691299735717E-4</v>
      </c>
      <c r="J59">
        <v>-1.4001501101748599E-3</v>
      </c>
      <c r="K59"/>
      <c r="L59" s="20" t="s">
        <v>218</v>
      </c>
      <c r="M59"/>
      <c r="N59"/>
      <c r="O59"/>
      <c r="P59"/>
      <c r="Q59" t="s">
        <v>27</v>
      </c>
      <c r="R59">
        <v>1.0846</v>
      </c>
    </row>
    <row r="60" spans="1:18" ht="16" x14ac:dyDescent="0.4">
      <c r="A60" s="32">
        <v>1</v>
      </c>
      <c r="B60" s="32" t="s">
        <v>12</v>
      </c>
      <c r="C60">
        <v>0</v>
      </c>
      <c r="D60" s="32">
        <v>1.47</v>
      </c>
      <c r="E60" s="32">
        <v>5.3999999999999999E-2</v>
      </c>
      <c r="F60" s="32">
        <v>7551.0129999999999</v>
      </c>
      <c r="G60" s="32">
        <v>1</v>
      </c>
      <c r="H60">
        <f>E60/F60</f>
        <v>7.1513583674137494E-6</v>
      </c>
      <c r="I60">
        <v>3.181941524521947E-5</v>
      </c>
      <c r="J60">
        <v>1.3056479698956411E-3</v>
      </c>
      <c r="K60" t="s">
        <v>219</v>
      </c>
      <c r="L60" s="21">
        <f>IF(G63&gt;3,C63,IF(G64&gt;3,C64,IF(G65&gt;3,C65,IF(G66&gt;3,C66,C67))))</f>
        <v>1.6</v>
      </c>
      <c r="M60"/>
      <c r="N60"/>
      <c r="O60"/>
      <c r="P60"/>
      <c r="Q60" t="s">
        <v>28</v>
      </c>
      <c r="R60">
        <v>1.0726</v>
      </c>
    </row>
    <row r="61" spans="1:18" ht="16" x14ac:dyDescent="0.4">
      <c r="A61" s="32">
        <v>2</v>
      </c>
      <c r="B61" s="32" t="s">
        <v>14</v>
      </c>
      <c r="C61">
        <v>0.08</v>
      </c>
      <c r="D61" s="32">
        <v>1.04</v>
      </c>
      <c r="E61" s="32">
        <v>2.1019999999999999</v>
      </c>
      <c r="F61" s="32">
        <v>6696.7250000000004</v>
      </c>
      <c r="G61" s="32">
        <v>23</v>
      </c>
      <c r="H61">
        <f t="shared" ref="H61:H67" si="17">E61/F61</f>
        <v>3.1388477203409123E-4</v>
      </c>
      <c r="I61">
        <v>0.98714611701391697</v>
      </c>
      <c r="J61">
        <v>2.0568952117997301E-3</v>
      </c>
      <c r="K61" t="s">
        <v>220</v>
      </c>
      <c r="L61" s="22">
        <f>IF(G63&gt;10,C63,IF(G64&gt;10,C64,IF(G65&gt;10,C65,IF(G66&gt;10,C66,C67))))</f>
        <v>1.6</v>
      </c>
      <c r="M61"/>
      <c r="N61"/>
      <c r="O61"/>
      <c r="P61"/>
      <c r="Q61" t="s">
        <v>29</v>
      </c>
      <c r="R61">
        <v>1.1534</v>
      </c>
    </row>
    <row r="62" spans="1:18" ht="16" x14ac:dyDescent="0.4">
      <c r="A62" s="32">
        <v>3</v>
      </c>
      <c r="B62" s="32" t="s">
        <v>15</v>
      </c>
      <c r="C62">
        <v>0.4</v>
      </c>
      <c r="D62" s="32">
        <v>1.71</v>
      </c>
      <c r="E62" s="32">
        <v>4.2999999999999997E-2</v>
      </c>
      <c r="F62" s="32">
        <v>7209.5829999999996</v>
      </c>
      <c r="G62" s="32">
        <v>1</v>
      </c>
      <c r="H62">
        <f t="shared" si="17"/>
        <v>5.9642839259912808E-6</v>
      </c>
      <c r="I62">
        <v>230.39250895998694</v>
      </c>
      <c r="J62">
        <v>3</v>
      </c>
      <c r="K62"/>
      <c r="L62"/>
      <c r="M62"/>
      <c r="N62"/>
      <c r="O62"/>
      <c r="P62"/>
      <c r="Q62" t="s">
        <v>182</v>
      </c>
      <c r="R62">
        <v>1.0266999999999999</v>
      </c>
    </row>
    <row r="63" spans="1:18" ht="16" x14ac:dyDescent="0.4">
      <c r="A63" s="32">
        <v>4</v>
      </c>
      <c r="B63" s="32" t="s">
        <v>17</v>
      </c>
      <c r="C63">
        <v>1.6</v>
      </c>
      <c r="D63" s="32">
        <v>1.06</v>
      </c>
      <c r="E63" s="32">
        <v>2.9470000000000001</v>
      </c>
      <c r="F63" s="32">
        <v>7013.7619999999997</v>
      </c>
      <c r="G63" s="32">
        <v>41</v>
      </c>
      <c r="H63">
        <f t="shared" si="17"/>
        <v>4.201739380378177E-4</v>
      </c>
      <c r="I63">
        <v>9.7474875377333173E-4</v>
      </c>
      <c r="J63">
        <v>1.2692453736973969E-5</v>
      </c>
      <c r="K63"/>
      <c r="L63"/>
      <c r="M63"/>
      <c r="N63"/>
      <c r="O63"/>
      <c r="P63"/>
      <c r="Q63" t="s">
        <v>181</v>
      </c>
      <c r="R63">
        <v>1.1480999999999999</v>
      </c>
    </row>
    <row r="64" spans="1:18" ht="16" x14ac:dyDescent="0.4">
      <c r="A64" s="32">
        <v>5</v>
      </c>
      <c r="B64" s="32" t="s">
        <v>18</v>
      </c>
      <c r="C64">
        <v>4</v>
      </c>
      <c r="D64" s="32">
        <v>1.08</v>
      </c>
      <c r="E64" s="32">
        <v>2.4369999999999998</v>
      </c>
      <c r="F64" s="32">
        <v>8048.652</v>
      </c>
      <c r="G64" s="32">
        <v>36</v>
      </c>
      <c r="H64">
        <f t="shared" si="17"/>
        <v>3.0278362140641687E-4</v>
      </c>
      <c r="I64"/>
      <c r="J64"/>
      <c r="K64"/>
      <c r="L64"/>
      <c r="M64"/>
      <c r="N64"/>
      <c r="O64"/>
      <c r="P64"/>
      <c r="Q64" t="s">
        <v>180</v>
      </c>
      <c r="R64">
        <v>1.0402</v>
      </c>
    </row>
    <row r="65" spans="1:18" ht="16" x14ac:dyDescent="0.4">
      <c r="A65" s="32">
        <v>6</v>
      </c>
      <c r="B65" s="32" t="s">
        <v>19</v>
      </c>
      <c r="C65">
        <v>20</v>
      </c>
      <c r="D65" s="32">
        <v>1.05</v>
      </c>
      <c r="E65" s="32">
        <v>41.209000000000003</v>
      </c>
      <c r="F65" s="32">
        <v>7211.9549999999999</v>
      </c>
      <c r="G65" s="32">
        <v>28.439</v>
      </c>
      <c r="H65">
        <f t="shared" si="17"/>
        <v>5.7139846269146167E-3</v>
      </c>
      <c r="I65"/>
      <c r="J65"/>
      <c r="K65"/>
      <c r="L65"/>
      <c r="M65"/>
      <c r="N65"/>
      <c r="O65"/>
      <c r="P65"/>
      <c r="Q65" t="s">
        <v>179</v>
      </c>
      <c r="R65">
        <v>1.127</v>
      </c>
    </row>
    <row r="66" spans="1:18" ht="16" x14ac:dyDescent="0.4">
      <c r="A66" s="32">
        <v>7</v>
      </c>
      <c r="B66" s="32" t="s">
        <v>20</v>
      </c>
      <c r="C66">
        <v>40</v>
      </c>
      <c r="D66" s="32">
        <v>1.05</v>
      </c>
      <c r="E66" s="32">
        <v>114.414</v>
      </c>
      <c r="F66" s="32">
        <v>5686.902</v>
      </c>
      <c r="G66" s="32">
        <v>311.39800000000002</v>
      </c>
      <c r="H66">
        <f t="shared" si="17"/>
        <v>2.0118862607444263E-2</v>
      </c>
      <c r="I66" s="23" t="s">
        <v>221</v>
      </c>
      <c r="J66" s="23" t="s">
        <v>222</v>
      </c>
      <c r="K66" s="9" t="s">
        <v>194</v>
      </c>
      <c r="L66"/>
      <c r="M66"/>
      <c r="N66"/>
      <c r="O66" s="24" t="s">
        <v>223</v>
      </c>
      <c r="P66"/>
      <c r="Q66" t="s">
        <v>178</v>
      </c>
      <c r="R66">
        <v>1.1153999999999999</v>
      </c>
    </row>
    <row r="67" spans="1:18" ht="16" x14ac:dyDescent="0.4">
      <c r="A67" s="32">
        <v>8</v>
      </c>
      <c r="B67" s="32" t="s">
        <v>21</v>
      </c>
      <c r="C67">
        <v>80</v>
      </c>
      <c r="D67" s="32">
        <v>1.06</v>
      </c>
      <c r="E67" s="32">
        <v>227.17400000000001</v>
      </c>
      <c r="F67" s="32">
        <v>6179.1030000000001</v>
      </c>
      <c r="G67" s="32">
        <v>2071.3539999999998</v>
      </c>
      <c r="H67">
        <f t="shared" si="17"/>
        <v>3.6764883187737768E-2</v>
      </c>
      <c r="I67">
        <f>AVERAGE(I70:I72)</f>
        <v>2.968172825005253</v>
      </c>
      <c r="J67">
        <v>44</v>
      </c>
      <c r="K67"/>
      <c r="L67"/>
      <c r="M67"/>
      <c r="N67"/>
      <c r="O67"/>
      <c r="P67"/>
      <c r="Q67" t="s">
        <v>177</v>
      </c>
      <c r="R67">
        <v>1.1711</v>
      </c>
    </row>
    <row r="68" spans="1:18" ht="16" x14ac:dyDescent="0.4">
      <c r="A68" s="32">
        <v>9</v>
      </c>
      <c r="B68" s="32" t="s">
        <v>22</v>
      </c>
      <c r="D68" s="32">
        <v>1.78</v>
      </c>
      <c r="E68" s="32">
        <v>4.2999999999999997E-2</v>
      </c>
      <c r="G68" s="32">
        <v>1</v>
      </c>
      <c r="H68"/>
      <c r="I68" s="23" t="s">
        <v>224</v>
      </c>
      <c r="J68" s="9" t="s">
        <v>225</v>
      </c>
      <c r="K68" s="9" t="s">
        <v>226</v>
      </c>
      <c r="L68"/>
      <c r="M68"/>
      <c r="N68"/>
      <c r="O68"/>
      <c r="P68"/>
      <c r="Q68" t="s">
        <v>176</v>
      </c>
      <c r="R68">
        <v>1.0931999999999999</v>
      </c>
    </row>
    <row r="69" spans="1:18" ht="16" x14ac:dyDescent="0.4">
      <c r="A69" s="32">
        <v>10</v>
      </c>
      <c r="B69" s="32" t="s">
        <v>22</v>
      </c>
      <c r="D69" s="32">
        <v>1.44</v>
      </c>
      <c r="E69" s="32">
        <v>0.20399999999999999</v>
      </c>
      <c r="G69" s="32">
        <v>2</v>
      </c>
      <c r="H69"/>
      <c r="I69"/>
      <c r="J69"/>
      <c r="K69"/>
      <c r="L69" s="23" t="s">
        <v>227</v>
      </c>
      <c r="M69" s="23" t="s">
        <v>228</v>
      </c>
      <c r="N69" s="9" t="s">
        <v>231</v>
      </c>
      <c r="O69" s="9"/>
      <c r="P69" s="9"/>
      <c r="Q69" t="s">
        <v>175</v>
      </c>
      <c r="R69">
        <v>1.1499999999999999</v>
      </c>
    </row>
    <row r="70" spans="1:18" ht="16" x14ac:dyDescent="0.4">
      <c r="A70" s="32">
        <v>11</v>
      </c>
      <c r="B70" s="32" t="s">
        <v>24</v>
      </c>
      <c r="D70" s="32">
        <v>1.69</v>
      </c>
      <c r="E70" s="32">
        <v>0.23599999999999999</v>
      </c>
      <c r="F70" s="32">
        <v>3649.5419999999999</v>
      </c>
      <c r="G70" s="32">
        <v>2.806</v>
      </c>
      <c r="H70">
        <f>E70/F70</f>
        <v>6.4665648456710452E-5</v>
      </c>
      <c r="I70">
        <f>((H70-$J$59)/$I$59)</f>
        <v>3.0328898115251852</v>
      </c>
      <c r="J70">
        <f>(I70-IF(I67&gt;0,I67,0))</f>
        <v>6.4716986519932185E-2</v>
      </c>
      <c r="K70">
        <f>J70*1.1</f>
        <v>7.1188685171925406E-2</v>
      </c>
      <c r="L70">
        <f>AVERAGE(K70:K72)</f>
        <v>1.6190752442450199E-16</v>
      </c>
      <c r="M70">
        <f>STDEV(K71:K72)</f>
        <v>3.541943536789495E-2</v>
      </c>
      <c r="N70" t="str">
        <f>_xlfn.CONCAT(ROUND(L70,1)," ± ",ROUND(M70,1))</f>
        <v>0 ± 0</v>
      </c>
      <c r="O70"/>
      <c r="P70"/>
      <c r="Q70" t="s">
        <v>174</v>
      </c>
      <c r="R70">
        <v>1.0482</v>
      </c>
    </row>
    <row r="71" spans="1:18" ht="16" x14ac:dyDescent="0.4">
      <c r="A71" s="32">
        <v>12</v>
      </c>
      <c r="B71" s="32" t="s">
        <v>25</v>
      </c>
      <c r="D71" s="32">
        <v>1.72</v>
      </c>
      <c r="E71" s="32">
        <v>9.7000000000000003E-2</v>
      </c>
      <c r="F71" s="32">
        <v>3370.7379999999998</v>
      </c>
      <c r="G71" s="32">
        <v>1</v>
      </c>
      <c r="H71">
        <f t="shared" ref="H71:H75" si="18">E71/F71</f>
        <v>2.8777080864783916E-5</v>
      </c>
      <c r="I71">
        <f t="shared" ref="I71:I75" si="19">((H71-$J$59)/$I$59)</f>
        <v>2.95858280714023</v>
      </c>
      <c r="J71">
        <f>(I71-IF(I67&gt;0,I67,0))</f>
        <v>-9.5900178650230039E-3</v>
      </c>
      <c r="K71">
        <f>J71*1.1</f>
        <v>-1.0549019651525306E-2</v>
      </c>
      <c r="L71"/>
      <c r="M71"/>
      <c r="N71"/>
      <c r="O71"/>
      <c r="P71"/>
      <c r="Q71" t="s">
        <v>173</v>
      </c>
      <c r="R71">
        <v>1.1053999999999999</v>
      </c>
    </row>
    <row r="72" spans="1:18" ht="16" x14ac:dyDescent="0.4">
      <c r="A72" s="32">
        <v>13</v>
      </c>
      <c r="B72" s="32" t="s">
        <v>26</v>
      </c>
      <c r="D72" s="32">
        <v>2</v>
      </c>
      <c r="E72" s="32">
        <v>2.1000000000000001E-2</v>
      </c>
      <c r="F72" s="32">
        <v>3095.6170000000002</v>
      </c>
      <c r="G72" s="32">
        <v>0</v>
      </c>
      <c r="H72">
        <f t="shared" si="18"/>
        <v>6.7837849449721979E-6</v>
      </c>
      <c r="I72">
        <f t="shared" si="19"/>
        <v>2.9130458563503443</v>
      </c>
      <c r="J72">
        <f>(I72-IF(I67&gt;0,I67,0))</f>
        <v>-5.5126968654908737E-2</v>
      </c>
      <c r="K72" s="30">
        <f>J72*1.1</f>
        <v>-6.0639665520399615E-2</v>
      </c>
      <c r="L72" s="25" t="s">
        <v>227</v>
      </c>
      <c r="M72" s="25" t="s">
        <v>228</v>
      </c>
      <c r="N72" s="26" t="s">
        <v>229</v>
      </c>
      <c r="O72" s="26" t="s">
        <v>230</v>
      </c>
      <c r="P72" s="26" t="s">
        <v>231</v>
      </c>
      <c r="Q72" t="s">
        <v>172</v>
      </c>
      <c r="R72" s="10">
        <v>1.0463</v>
      </c>
    </row>
    <row r="73" spans="1:18" ht="16" x14ac:dyDescent="0.4">
      <c r="A73" s="32">
        <v>14</v>
      </c>
      <c r="B73" s="32" t="s">
        <v>27</v>
      </c>
      <c r="D73" s="32">
        <v>1.71</v>
      </c>
      <c r="E73" s="32">
        <v>48.664999999999999</v>
      </c>
      <c r="F73" s="32">
        <v>3490.645</v>
      </c>
      <c r="G73" s="32">
        <v>473</v>
      </c>
      <c r="H73">
        <f t="shared" si="18"/>
        <v>1.3941549484407609E-2</v>
      </c>
      <c r="I73">
        <f t="shared" si="19"/>
        <v>31.764871532620067</v>
      </c>
      <c r="J73">
        <f>(I73-IF($I$67&gt;0,$I$67,0))</f>
        <v>28.796698707614812</v>
      </c>
      <c r="K73">
        <f>J73/R59*1.1</f>
        <v>29.205576782570805</v>
      </c>
      <c r="L73" s="27">
        <f>AVERAGE(K73:K75)</f>
        <v>26.8781645495304</v>
      </c>
      <c r="M73" s="27">
        <f>STDEV(K73:K75)</f>
        <v>4.2107088121819523</v>
      </c>
      <c r="N73" s="28">
        <f>L73/J67*100</f>
        <v>61.086737612569088</v>
      </c>
      <c r="O73" s="29">
        <f>M73/J67*100</f>
        <v>9.5697927549589821</v>
      </c>
      <c r="P73" s="29" t="str">
        <f>_xlfn.CONCAT(ROUND(N73,1)," ± ",ROUND(O73,1))</f>
        <v>61.1 ± 9.6</v>
      </c>
      <c r="Q73" t="s">
        <v>171</v>
      </c>
      <c r="R73">
        <v>1.1154999999999999</v>
      </c>
    </row>
    <row r="74" spans="1:18" ht="16" x14ac:dyDescent="0.4">
      <c r="A74" s="32">
        <v>15</v>
      </c>
      <c r="B74" s="32" t="s">
        <v>28</v>
      </c>
      <c r="D74" s="32">
        <v>1.75</v>
      </c>
      <c r="E74" s="32">
        <v>51.366</v>
      </c>
      <c r="F74" s="32">
        <v>3699.4929999999999</v>
      </c>
      <c r="G74" s="32">
        <v>141.09200000000001</v>
      </c>
      <c r="H74">
        <f t="shared" si="18"/>
        <v>1.3884605268884142E-2</v>
      </c>
      <c r="I74">
        <f t="shared" si="19"/>
        <v>31.646968970424968</v>
      </c>
      <c r="J74">
        <f t="shared" ref="J74:J75" si="20">(I74-IF($I$67&gt;0,$I$67,0))</f>
        <v>28.678796145419714</v>
      </c>
      <c r="K74">
        <f>J74/R60*1.1</f>
        <v>29.411407570353987</v>
      </c>
      <c r="L74"/>
      <c r="M74"/>
      <c r="N74"/>
      <c r="O74"/>
      <c r="P74"/>
      <c r="Q74" t="s">
        <v>170</v>
      </c>
      <c r="R74">
        <v>1.0873999999999999</v>
      </c>
    </row>
    <row r="75" spans="1:18" ht="16" x14ac:dyDescent="0.4">
      <c r="A75" s="32">
        <v>16</v>
      </c>
      <c r="B75" s="32" t="s">
        <v>29</v>
      </c>
      <c r="D75" s="32">
        <v>1.71</v>
      </c>
      <c r="E75" s="32">
        <v>37.488</v>
      </c>
      <c r="F75" s="32">
        <v>3352.0549999999998</v>
      </c>
      <c r="G75" s="32">
        <v>307.41899999999998</v>
      </c>
      <c r="H75">
        <f t="shared" si="18"/>
        <v>1.1183587381471963E-2</v>
      </c>
      <c r="I75">
        <f t="shared" si="19"/>
        <v>26.054532117388561</v>
      </c>
      <c r="J75">
        <f t="shared" si="20"/>
        <v>23.086359292383307</v>
      </c>
      <c r="K75" s="30">
        <f>J75/R61*1.1</f>
        <v>22.017509295666414</v>
      </c>
      <c r="L75"/>
      <c r="M75"/>
      <c r="N75"/>
      <c r="O75"/>
      <c r="P75"/>
      <c r="Q75" t="s">
        <v>169</v>
      </c>
      <c r="R75">
        <v>1.0898000000000001</v>
      </c>
    </row>
    <row r="76" spans="1:18" ht="16" x14ac:dyDescent="0.4">
      <c r="A76" s="32">
        <v>17</v>
      </c>
      <c r="B76" s="32" t="s">
        <v>22</v>
      </c>
      <c r="H76"/>
      <c r="I76"/>
      <c r="J76"/>
      <c r="K76"/>
      <c r="L76" s="23" t="s">
        <v>227</v>
      </c>
      <c r="M76" s="23" t="s">
        <v>228</v>
      </c>
      <c r="N76" s="9" t="s">
        <v>231</v>
      </c>
      <c r="O76"/>
      <c r="P76"/>
      <c r="Q76" t="s">
        <v>168</v>
      </c>
      <c r="R76">
        <v>1.0536000000000001</v>
      </c>
    </row>
    <row r="77" spans="1:18" ht="16" x14ac:dyDescent="0.4">
      <c r="A77" s="32">
        <v>18</v>
      </c>
      <c r="B77" s="32" t="s">
        <v>182</v>
      </c>
      <c r="D77" s="32">
        <v>1.66</v>
      </c>
      <c r="E77" s="32">
        <v>14.026999999999999</v>
      </c>
      <c r="F77" s="32">
        <v>3889.819</v>
      </c>
      <c r="G77" s="32">
        <v>140</v>
      </c>
      <c r="H77">
        <f>E77/F77</f>
        <v>3.6060803857454549E-3</v>
      </c>
      <c r="I77">
        <f>((H77-$J$59)/$I$59)</f>
        <v>10.365361906952494</v>
      </c>
      <c r="J77">
        <f>(I77-IF($I$67&gt;0,$I$67,0))</f>
        <v>7.397189081947241</v>
      </c>
      <c r="K77">
        <f t="shared" ref="K77:K82" si="21">J77/R62*1.1</f>
        <v>7.9253024156442642</v>
      </c>
      <c r="L77">
        <f>AVERAGE(K77:K79)</f>
        <v>12.545503946764716</v>
      </c>
      <c r="M77">
        <f>STDEV(K78:K79)</f>
        <v>3.9624131227172232</v>
      </c>
      <c r="N77" t="str">
        <f>_xlfn.CONCAT(ROUND(L77,1)," ± ",ROUND(M77,1))</f>
        <v>12.5 ± 4</v>
      </c>
      <c r="O77"/>
      <c r="P77"/>
      <c r="Q77" t="s">
        <v>167</v>
      </c>
      <c r="R77" s="10">
        <v>1.1217999999999999</v>
      </c>
    </row>
    <row r="78" spans="1:18" ht="16" x14ac:dyDescent="0.4">
      <c r="A78" s="32">
        <v>19</v>
      </c>
      <c r="B78" s="32" t="s">
        <v>181</v>
      </c>
      <c r="D78" s="32">
        <v>1.6</v>
      </c>
      <c r="E78" s="32">
        <v>32.680999999999997</v>
      </c>
      <c r="F78" s="32">
        <v>3657.8580000000002</v>
      </c>
      <c r="G78" s="32">
        <v>340</v>
      </c>
      <c r="H78">
        <f t="shared" ref="H78:H82" si="22">E78/F78</f>
        <v>8.9344638310180427E-3</v>
      </c>
      <c r="I78">
        <f t="shared" ref="I78:I82" si="23">((H78-$J$59)/$I$59)</f>
        <v>21.397739028675794</v>
      </c>
      <c r="J78">
        <f t="shared" ref="J78:J82" si="24">(I78-IF($I$67&gt;0,$I$67,0))</f>
        <v>18.429566203670539</v>
      </c>
      <c r="K78">
        <f t="shared" si="21"/>
        <v>17.657453901260862</v>
      </c>
      <c r="L78"/>
      <c r="M78"/>
      <c r="N78"/>
      <c r="O78"/>
      <c r="P78"/>
      <c r="Q78" t="s">
        <v>166</v>
      </c>
      <c r="R78">
        <v>1.198</v>
      </c>
    </row>
    <row r="79" spans="1:18" ht="16" x14ac:dyDescent="0.4">
      <c r="A79" s="32">
        <v>20</v>
      </c>
      <c r="B79" s="32" t="s">
        <v>180</v>
      </c>
      <c r="D79" s="32">
        <v>1.63</v>
      </c>
      <c r="E79" s="32">
        <v>19.919</v>
      </c>
      <c r="F79" s="32">
        <v>3596.3919999999998</v>
      </c>
      <c r="G79" s="32">
        <v>22.847999999999999</v>
      </c>
      <c r="H79">
        <f t="shared" si="22"/>
        <v>5.5386064700399737E-3</v>
      </c>
      <c r="I79">
        <f t="shared" si="23"/>
        <v>14.366642366304582</v>
      </c>
      <c r="J79">
        <f t="shared" si="24"/>
        <v>11.398469541299329</v>
      </c>
      <c r="K79">
        <f t="shared" si="21"/>
        <v>12.053755523389025</v>
      </c>
      <c r="L79" s="23" t="s">
        <v>227</v>
      </c>
      <c r="M79" s="23" t="s">
        <v>228</v>
      </c>
      <c r="N79" s="9" t="s">
        <v>231</v>
      </c>
      <c r="O79"/>
      <c r="P79"/>
      <c r="Q79" t="s">
        <v>165</v>
      </c>
      <c r="R79">
        <v>1.1537999999999999</v>
      </c>
    </row>
    <row r="80" spans="1:18" ht="16" x14ac:dyDescent="0.4">
      <c r="A80" s="32">
        <v>21</v>
      </c>
      <c r="B80" s="32" t="s">
        <v>179</v>
      </c>
      <c r="D80" s="32">
        <v>1.64</v>
      </c>
      <c r="E80" s="32">
        <v>39040.527000000002</v>
      </c>
      <c r="F80" s="32">
        <v>3827.8470000000002</v>
      </c>
      <c r="G80" s="32">
        <v>49219.707999999999</v>
      </c>
      <c r="H80">
        <f t="shared" si="22"/>
        <v>10.199082408466168</v>
      </c>
      <c r="I80">
        <f t="shared" si="23"/>
        <v>21120.021028069637</v>
      </c>
      <c r="J80">
        <f>(I80-IF($I$67&gt;0,$I$67,0))</f>
        <v>21117.05285524463</v>
      </c>
      <c r="K80">
        <f t="shared" si="21"/>
        <v>20611.142982048885</v>
      </c>
      <c r="L80">
        <f>AVERAGE(K80:K82)</f>
        <v>6905.0940336920212</v>
      </c>
      <c r="M80">
        <f>STDEV(K80:K82)</f>
        <v>11869.8041822533</v>
      </c>
      <c r="N80" t="str">
        <f>_xlfn.CONCAT(ROUND(L80,1)," ± ",ROUND(M80,1))</f>
        <v>6905.1 ± 11869.8</v>
      </c>
      <c r="O80"/>
      <c r="P80"/>
      <c r="Q80" t="s">
        <v>164</v>
      </c>
      <c r="R80">
        <v>1.1183000000000001</v>
      </c>
    </row>
    <row r="81" spans="1:18" ht="16" x14ac:dyDescent="0.4">
      <c r="A81" s="32">
        <v>22</v>
      </c>
      <c r="B81" s="32" t="s">
        <v>178</v>
      </c>
      <c r="D81" s="32">
        <v>1.63</v>
      </c>
      <c r="E81" s="32">
        <v>128.79300000000001</v>
      </c>
      <c r="F81" s="32">
        <v>3623.2220000000002</v>
      </c>
      <c r="G81" s="32">
        <v>1370</v>
      </c>
      <c r="H81">
        <f t="shared" si="22"/>
        <v>3.5546538412495839E-2</v>
      </c>
      <c r="I81">
        <f t="shared" si="23"/>
        <v>76.497835669575508</v>
      </c>
      <c r="J81">
        <f t="shared" si="24"/>
        <v>73.529662844570254</v>
      </c>
      <c r="K81">
        <f t="shared" si="21"/>
        <v>72.514460398984482</v>
      </c>
      <c r="L81"/>
      <c r="M81"/>
      <c r="N81"/>
      <c r="O81"/>
      <c r="P81"/>
      <c r="Q81" t="s">
        <v>163</v>
      </c>
      <c r="R81">
        <v>1.1448</v>
      </c>
    </row>
    <row r="82" spans="1:18" ht="16" x14ac:dyDescent="0.4">
      <c r="A82" s="32">
        <v>23</v>
      </c>
      <c r="B82" s="32" t="s">
        <v>177</v>
      </c>
      <c r="D82" s="32">
        <v>1.58</v>
      </c>
      <c r="E82" s="32">
        <v>50.4</v>
      </c>
      <c r="F82" s="32">
        <v>3093.0410000000002</v>
      </c>
      <c r="G82" s="32">
        <v>19.57</v>
      </c>
      <c r="H82">
        <f t="shared" si="22"/>
        <v>1.6294643362309132E-2</v>
      </c>
      <c r="I82">
        <f t="shared" si="23"/>
        <v>36.636934388167774</v>
      </c>
      <c r="J82">
        <f t="shared" si="24"/>
        <v>33.668761563162519</v>
      </c>
      <c r="K82">
        <f t="shared" si="21"/>
        <v>31.624658628194666</v>
      </c>
      <c r="L82" s="23"/>
      <c r="M82" s="23"/>
      <c r="N82" s="9"/>
      <c r="O82"/>
      <c r="P82"/>
      <c r="Q82" t="s">
        <v>162</v>
      </c>
      <c r="R82">
        <v>1.0492999999999999</v>
      </c>
    </row>
    <row r="83" spans="1:18" ht="16" x14ac:dyDescent="0.4">
      <c r="A83" s="32">
        <v>24</v>
      </c>
      <c r="B83" s="32" t="s">
        <v>22</v>
      </c>
      <c r="H83"/>
      <c r="I83"/>
      <c r="J83"/>
      <c r="K83"/>
      <c r="L83" s="23" t="s">
        <v>227</v>
      </c>
      <c r="M83" s="23" t="s">
        <v>228</v>
      </c>
      <c r="N83" s="9" t="s">
        <v>231</v>
      </c>
      <c r="O83"/>
      <c r="P83"/>
      <c r="Q83" t="s">
        <v>161</v>
      </c>
      <c r="R83">
        <v>1.0704</v>
      </c>
    </row>
    <row r="84" spans="1:18" ht="16" x14ac:dyDescent="0.4">
      <c r="A84" s="32">
        <v>25</v>
      </c>
      <c r="B84" s="32" t="s">
        <v>176</v>
      </c>
      <c r="D84" s="32">
        <v>1.68</v>
      </c>
      <c r="E84" s="32">
        <v>4.3179999999999996</v>
      </c>
      <c r="F84" s="32">
        <v>3907.0450000000001</v>
      </c>
      <c r="G84" s="32">
        <v>49</v>
      </c>
      <c r="H84">
        <f>E84/F84</f>
        <v>1.1051830731409543E-3</v>
      </c>
      <c r="I84">
        <f>((H84-$J$59)/$I$59)</f>
        <v>5.1872731716464537</v>
      </c>
      <c r="J84">
        <f>(I84-IF($I$67&gt;0,$I$67,0))</f>
        <v>2.2191003466412007</v>
      </c>
      <c r="K84">
        <f t="shared" ref="K84:K89" si="25">J84/R68*1.1</f>
        <v>2.2329037516514099</v>
      </c>
      <c r="L84">
        <f>AVERAGE(K84:K86)</f>
        <v>63.159833087054885</v>
      </c>
      <c r="M84">
        <f>STDEV(K85:K86)</f>
        <v>114.57681624604238</v>
      </c>
      <c r="N84" t="str">
        <f>_xlfn.CONCAT(ROUND(L84,1)," ± ",ROUND(M84,1))</f>
        <v>63.2 ± 114.6</v>
      </c>
      <c r="O84"/>
      <c r="P84"/>
      <c r="Q84" t="s">
        <v>160</v>
      </c>
      <c r="R84">
        <v>1.1589</v>
      </c>
    </row>
    <row r="85" spans="1:18" ht="16" x14ac:dyDescent="0.4">
      <c r="A85" s="32">
        <v>26</v>
      </c>
      <c r="B85" s="32" t="s">
        <v>175</v>
      </c>
      <c r="D85" s="32">
        <v>1.64</v>
      </c>
      <c r="E85" s="32">
        <v>317.09300000000002</v>
      </c>
      <c r="F85" s="32">
        <v>3594.5419999999999</v>
      </c>
      <c r="G85" s="32">
        <v>229.059</v>
      </c>
      <c r="H85">
        <f t="shared" ref="H85:H89" si="26">E85/F85</f>
        <v>8.8215132831943543E-2</v>
      </c>
      <c r="I85">
        <f t="shared" ref="I85:I89" si="27">((H85-$J$59)/$I$59)</f>
        <v>185.54775710906242</v>
      </c>
      <c r="J85">
        <f t="shared" ref="J85:J89" si="28">(I85-IF($I$67&gt;0,$I$67,0))</f>
        <v>182.57958428405718</v>
      </c>
      <c r="K85">
        <f t="shared" si="25"/>
        <v>174.64134148909818</v>
      </c>
      <c r="L85"/>
      <c r="M85"/>
      <c r="N85"/>
      <c r="O85"/>
      <c r="P85"/>
      <c r="Q85" t="s">
        <v>159</v>
      </c>
      <c r="R85">
        <v>1.0206</v>
      </c>
    </row>
    <row r="86" spans="1:18" ht="16" x14ac:dyDescent="0.4">
      <c r="A86" s="32">
        <v>27</v>
      </c>
      <c r="B86" s="32" t="s">
        <v>174</v>
      </c>
      <c r="D86" s="32">
        <v>1.66</v>
      </c>
      <c r="E86" s="32">
        <v>20.923999999999999</v>
      </c>
      <c r="F86" s="32">
        <v>3586.0920000000001</v>
      </c>
      <c r="G86" s="32">
        <v>219</v>
      </c>
      <c r="H86">
        <f t="shared" si="26"/>
        <v>5.834763859934435E-3</v>
      </c>
      <c r="I86">
        <f t="shared" si="27"/>
        <v>14.979833974277119</v>
      </c>
      <c r="J86">
        <f t="shared" si="28"/>
        <v>12.011661149271866</v>
      </c>
      <c r="K86">
        <f t="shared" si="25"/>
        <v>12.605254020415048</v>
      </c>
      <c r="L86" s="23" t="s">
        <v>227</v>
      </c>
      <c r="M86" s="23" t="s">
        <v>228</v>
      </c>
      <c r="N86" s="9" t="s">
        <v>231</v>
      </c>
      <c r="O86"/>
      <c r="P86"/>
      <c r="Q86" t="s">
        <v>158</v>
      </c>
      <c r="R86">
        <v>1.1289</v>
      </c>
    </row>
    <row r="87" spans="1:18" ht="16" x14ac:dyDescent="0.4">
      <c r="A87" s="32">
        <v>28</v>
      </c>
      <c r="B87" s="32" t="s">
        <v>173</v>
      </c>
      <c r="D87" s="32">
        <v>1.65</v>
      </c>
      <c r="E87" s="32">
        <v>14.718</v>
      </c>
      <c r="F87" s="32">
        <v>3387.509</v>
      </c>
      <c r="G87" s="32">
        <v>34.216000000000001</v>
      </c>
      <c r="H87">
        <f t="shared" si="26"/>
        <v>4.344785504628918E-3</v>
      </c>
      <c r="I87">
        <f t="shared" si="27"/>
        <v>11.894845199019304</v>
      </c>
      <c r="J87">
        <f>(I87-IF($I$67&gt;0,$I$67,0))</f>
        <v>8.9266723740140517</v>
      </c>
      <c r="K87">
        <f t="shared" si="25"/>
        <v>8.8830646023298883</v>
      </c>
      <c r="L87">
        <f>AVERAGE(K87:K89)</f>
        <v>10.865084564981798</v>
      </c>
      <c r="M87">
        <f>STDEV(K87:K89)</f>
        <v>3.9172475200753141</v>
      </c>
      <c r="N87" t="str">
        <f>_xlfn.CONCAT(ROUND(L87,1)," ± ",ROUND(M87,1))</f>
        <v>10.9 ± 3.9</v>
      </c>
      <c r="O87"/>
      <c r="P87"/>
      <c r="Q87" t="s">
        <v>157</v>
      </c>
      <c r="R87">
        <v>1.1950000000000001</v>
      </c>
    </row>
    <row r="88" spans="1:18" ht="16" x14ac:dyDescent="0.4">
      <c r="A88" s="32">
        <v>29</v>
      </c>
      <c r="B88" s="32" t="s">
        <v>172</v>
      </c>
      <c r="D88" s="32">
        <v>1.61</v>
      </c>
      <c r="E88" s="32">
        <v>24.140999999999998</v>
      </c>
      <c r="F88" s="32">
        <v>3401.2429999999999</v>
      </c>
      <c r="G88" s="32">
        <v>42.390999999999998</v>
      </c>
      <c r="H88">
        <f t="shared" si="26"/>
        <v>7.0976992822917974E-3</v>
      </c>
      <c r="I88">
        <f t="shared" si="27"/>
        <v>17.594732095430736</v>
      </c>
      <c r="J88">
        <f t="shared" si="28"/>
        <v>14.626559270425483</v>
      </c>
      <c r="K88">
        <f t="shared" si="25"/>
        <v>15.377248587850552</v>
      </c>
      <c r="L88"/>
      <c r="M88"/>
      <c r="N88"/>
      <c r="O88"/>
      <c r="P88"/>
      <c r="Q88" t="s">
        <v>156</v>
      </c>
      <c r="R88">
        <v>1.1716</v>
      </c>
    </row>
    <row r="89" spans="1:18" ht="16" x14ac:dyDescent="0.4">
      <c r="A89" s="32">
        <v>30</v>
      </c>
      <c r="B89" s="32" t="s">
        <v>171</v>
      </c>
      <c r="D89" s="32">
        <v>1.66</v>
      </c>
      <c r="E89" s="32">
        <v>15.505000000000001</v>
      </c>
      <c r="F89" s="32">
        <v>3767.2660000000001</v>
      </c>
      <c r="G89" s="32">
        <v>26.006</v>
      </c>
      <c r="H89">
        <f t="shared" si="26"/>
        <v>4.1157168089537609E-3</v>
      </c>
      <c r="I89">
        <f t="shared" si="27"/>
        <v>11.420560218700979</v>
      </c>
      <c r="J89">
        <f t="shared" si="28"/>
        <v>8.4523873936957266</v>
      </c>
      <c r="K89">
        <f t="shared" si="25"/>
        <v>8.3349405047649494</v>
      </c>
      <c r="L89" s="23"/>
      <c r="M89" s="23"/>
      <c r="N89" s="9"/>
      <c r="O89"/>
      <c r="P89"/>
      <c r="Q89"/>
      <c r="R89"/>
    </row>
    <row r="90" spans="1:18" ht="16" x14ac:dyDescent="0.4">
      <c r="A90" s="32">
        <v>31</v>
      </c>
      <c r="B90" s="32" t="s">
        <v>22</v>
      </c>
      <c r="H90"/>
      <c r="I90"/>
      <c r="J90"/>
      <c r="K90"/>
      <c r="L90" s="23" t="s">
        <v>227</v>
      </c>
      <c r="M90" s="23" t="s">
        <v>228</v>
      </c>
      <c r="N90" s="9" t="s">
        <v>231</v>
      </c>
      <c r="O90"/>
      <c r="P90"/>
      <c r="Q90"/>
      <c r="R90"/>
    </row>
    <row r="91" spans="1:18" ht="16" x14ac:dyDescent="0.4">
      <c r="A91" s="32">
        <v>32</v>
      </c>
      <c r="B91" s="32" t="s">
        <v>170</v>
      </c>
      <c r="D91" s="32">
        <v>1.62</v>
      </c>
      <c r="E91" s="32">
        <v>8.6389999999999993</v>
      </c>
      <c r="F91" s="32">
        <v>3791.8040000000001</v>
      </c>
      <c r="G91" s="32">
        <v>5.1639999999999997</v>
      </c>
      <c r="H91">
        <f>E91/F91</f>
        <v>2.2783350616223832E-3</v>
      </c>
      <c r="I91">
        <f>((H91-$J$59)/$I$59)</f>
        <v>7.616275380470146</v>
      </c>
      <c r="J91">
        <f>(I91-IF($I$67&gt;0,$I$67,0))</f>
        <v>4.6481025554648934</v>
      </c>
      <c r="K91">
        <f>J91/R74*1.1</f>
        <v>4.7019613858850322</v>
      </c>
      <c r="L91">
        <f>AVERAGE(K91:K93)</f>
        <v>4.961938452692813</v>
      </c>
      <c r="M91">
        <f>STDEV(K92:K93)</f>
        <v>1.7603094345821033</v>
      </c>
      <c r="N91" t="str">
        <f>_xlfn.CONCAT(ROUND(L91,1)," ± ",ROUND(M91,1))</f>
        <v>5 ± 1.8</v>
      </c>
      <c r="O91"/>
      <c r="P91"/>
      <c r="Q91"/>
      <c r="R91"/>
    </row>
    <row r="92" spans="1:18" ht="16" x14ac:dyDescent="0.4">
      <c r="A92" s="32">
        <v>33</v>
      </c>
      <c r="B92" s="32" t="s">
        <v>169</v>
      </c>
      <c r="D92" s="32">
        <v>1.66</v>
      </c>
      <c r="E92" s="32">
        <v>6.9710000000000001</v>
      </c>
      <c r="F92" s="32">
        <v>3719.279</v>
      </c>
      <c r="G92" s="32">
        <v>45.65</v>
      </c>
      <c r="H92">
        <f t="shared" ref="H92:H96" si="29">E92/F92</f>
        <v>1.8742880004430967E-3</v>
      </c>
      <c r="I92">
        <f t="shared" ref="I92:I96" si="30">((H92-$J$59)/$I$59)</f>
        <v>6.7796990342597896</v>
      </c>
      <c r="J92">
        <f t="shared" ref="J92:J96" si="31">(I92-IF($I$67&gt;0,$I$67,0))</f>
        <v>3.8115262092545366</v>
      </c>
      <c r="K92">
        <f>J92/R75*1.1</f>
        <v>3.8472002479170397</v>
      </c>
      <c r="L92"/>
      <c r="M92"/>
      <c r="N92"/>
      <c r="O92"/>
      <c r="P92"/>
      <c r="Q92"/>
      <c r="R92"/>
    </row>
    <row r="93" spans="1:18" ht="16" x14ac:dyDescent="0.4">
      <c r="A93" s="32">
        <v>34</v>
      </c>
      <c r="B93" s="32" t="s">
        <v>168</v>
      </c>
      <c r="D93" s="32">
        <v>1.71</v>
      </c>
      <c r="E93" s="32">
        <v>14.275</v>
      </c>
      <c r="F93" s="32">
        <v>4814.875</v>
      </c>
      <c r="G93" s="32">
        <v>103.559</v>
      </c>
      <c r="H93">
        <f t="shared" si="29"/>
        <v>2.9647706326747839E-3</v>
      </c>
      <c r="I93">
        <f t="shared" si="30"/>
        <v>9.0375349740030515</v>
      </c>
      <c r="J93">
        <f t="shared" si="31"/>
        <v>6.0693621489977989</v>
      </c>
      <c r="K93">
        <f>J93/R76*1.1</f>
        <v>6.3366537242763661</v>
      </c>
      <c r="L93" s="23" t="s">
        <v>227</v>
      </c>
      <c r="M93" s="23" t="s">
        <v>228</v>
      </c>
      <c r="N93" s="9" t="s">
        <v>231</v>
      </c>
      <c r="O93"/>
      <c r="P93"/>
      <c r="Q93"/>
      <c r="R93"/>
    </row>
    <row r="94" spans="1:18" ht="16" x14ac:dyDescent="0.4">
      <c r="A94" s="32">
        <v>35</v>
      </c>
      <c r="B94" s="32" t="s">
        <v>167</v>
      </c>
      <c r="D94" s="32">
        <v>1.69</v>
      </c>
      <c r="E94" s="32">
        <v>13.983000000000001</v>
      </c>
      <c r="F94" s="32">
        <v>4565.7340000000004</v>
      </c>
      <c r="G94" s="32">
        <v>74.433999999999997</v>
      </c>
      <c r="H94">
        <f t="shared" si="29"/>
        <v>3.0625962879134E-3</v>
      </c>
      <c r="I94">
        <f t="shared" si="30"/>
        <v>9.2400822440816768</v>
      </c>
      <c r="J94">
        <f>(I94-IF($I$67&gt;0,$I$67,0))</f>
        <v>6.2719094190764242</v>
      </c>
      <c r="K94">
        <f t="shared" ref="K94:K96" si="32">J94/R77*1.1</f>
        <v>6.1500270645249309</v>
      </c>
      <c r="L94">
        <f>AVERAGE(K94:K96)</f>
        <v>5.0526044879234844</v>
      </c>
      <c r="M94">
        <f>STDEV(K94:K96)</f>
        <v>1.0171116703449274</v>
      </c>
      <c r="N94" t="str">
        <f>_xlfn.CONCAT(ROUND(L94,1)," ± ",ROUND(M94,1))</f>
        <v>5.1 ± 1</v>
      </c>
      <c r="O94"/>
      <c r="P94"/>
      <c r="Q94"/>
      <c r="R94"/>
    </row>
    <row r="95" spans="1:18" ht="16" x14ac:dyDescent="0.4">
      <c r="A95" s="32">
        <v>36</v>
      </c>
      <c r="B95" s="32" t="s">
        <v>166</v>
      </c>
      <c r="D95" s="32">
        <v>1.68</v>
      </c>
      <c r="E95" s="32">
        <v>12.382</v>
      </c>
      <c r="F95" s="32">
        <v>4775.0600000000004</v>
      </c>
      <c r="G95" s="32">
        <v>36.020000000000003</v>
      </c>
      <c r="H95">
        <f t="shared" si="29"/>
        <v>2.5930564223276774E-3</v>
      </c>
      <c r="I95">
        <f t="shared" si="30"/>
        <v>8.2679035478542389</v>
      </c>
      <c r="J95">
        <f t="shared" si="31"/>
        <v>5.2997307228489863</v>
      </c>
      <c r="K95">
        <f t="shared" si="32"/>
        <v>4.8661968239848798</v>
      </c>
      <c r="L95"/>
      <c r="M95"/>
      <c r="N95"/>
      <c r="O95"/>
      <c r="P95"/>
      <c r="Q95"/>
      <c r="R95"/>
    </row>
    <row r="96" spans="1:18" ht="16" x14ac:dyDescent="0.4">
      <c r="A96" s="32">
        <v>37</v>
      </c>
      <c r="B96" s="32" t="s">
        <v>165</v>
      </c>
      <c r="D96" s="32">
        <v>1.67</v>
      </c>
      <c r="E96" s="32">
        <v>8.9359999999999999</v>
      </c>
      <c r="F96" s="32">
        <v>4192.2870000000003</v>
      </c>
      <c r="G96" s="32">
        <v>101</v>
      </c>
      <c r="H96">
        <f t="shared" si="29"/>
        <v>2.1315334565596296E-3</v>
      </c>
      <c r="I96">
        <f t="shared" si="30"/>
        <v>7.3123237813104636</v>
      </c>
      <c r="J96">
        <f t="shared" si="31"/>
        <v>4.3441509563052101</v>
      </c>
      <c r="K96">
        <f t="shared" si="32"/>
        <v>4.1415895752606442</v>
      </c>
      <c r="L96" s="23"/>
      <c r="M96" s="23"/>
      <c r="N96" s="9"/>
      <c r="O96"/>
      <c r="P96"/>
      <c r="Q96"/>
      <c r="R96"/>
    </row>
    <row r="97" spans="1:18" ht="16" x14ac:dyDescent="0.4">
      <c r="A97" s="32">
        <v>38</v>
      </c>
      <c r="B97" s="32" t="s">
        <v>22</v>
      </c>
      <c r="H97"/>
      <c r="I97"/>
      <c r="J97"/>
      <c r="K97"/>
      <c r="L97" s="23" t="s">
        <v>227</v>
      </c>
      <c r="M97" s="23" t="s">
        <v>228</v>
      </c>
      <c r="N97" s="9" t="s">
        <v>231</v>
      </c>
      <c r="O97"/>
      <c r="P97"/>
      <c r="Q97"/>
      <c r="R97"/>
    </row>
    <row r="98" spans="1:18" ht="16" x14ac:dyDescent="0.4">
      <c r="A98" s="32">
        <v>39</v>
      </c>
      <c r="B98" s="32" t="s">
        <v>164</v>
      </c>
      <c r="D98" s="32">
        <v>1.66</v>
      </c>
      <c r="E98" s="32">
        <v>42.082000000000001</v>
      </c>
      <c r="F98" s="32">
        <v>3883.3960000000002</v>
      </c>
      <c r="G98" s="32">
        <v>296.988</v>
      </c>
      <c r="H98">
        <f>E98/F98</f>
        <v>1.0836391653078902E-2</v>
      </c>
      <c r="I98">
        <f>((H98-$J$59)/$I$59)</f>
        <v>25.335666020377086</v>
      </c>
      <c r="J98">
        <f>(I98-IF($I$67&gt;0,$I$67,0))</f>
        <v>22.367493195371832</v>
      </c>
      <c r="K98">
        <f>J98/R80*1.1</f>
        <v>22.001468760537438</v>
      </c>
      <c r="L98">
        <f>AVERAGE(K98:K100)</f>
        <v>10.9698092384372</v>
      </c>
      <c r="M98">
        <f>STDEV(K99:K100)</f>
        <v>3.4303705516667851</v>
      </c>
      <c r="N98" t="str">
        <f>_xlfn.CONCAT(ROUND(L98,1)," ± ",ROUND(M98,1))</f>
        <v>11 ± 3.4</v>
      </c>
      <c r="O98"/>
      <c r="P98"/>
      <c r="Q98"/>
      <c r="R98"/>
    </row>
    <row r="99" spans="1:18" ht="16" x14ac:dyDescent="0.4">
      <c r="A99" s="32">
        <v>40</v>
      </c>
      <c r="B99" s="32" t="s">
        <v>163</v>
      </c>
      <c r="D99" s="32">
        <v>1.66</v>
      </c>
      <c r="E99" s="32">
        <v>19.116</v>
      </c>
      <c r="F99" s="32">
        <v>4786.0870000000004</v>
      </c>
      <c r="G99" s="32">
        <v>197</v>
      </c>
      <c r="H99">
        <f t="shared" ref="H99:H103" si="33">E99/F99</f>
        <v>3.9940769986003179E-3</v>
      </c>
      <c r="I99">
        <f t="shared" ref="I99:I107" si="34">((H99-$J$59)/$I$59)</f>
        <v>11.168705922812288</v>
      </c>
      <c r="J99">
        <f t="shared" ref="J99:J107" si="35">(I99-IF($I$67&gt;0,$I$67,0))</f>
        <v>8.2005330978070354</v>
      </c>
      <c r="K99">
        <f t="shared" ref="K99:K103" si="36">J99/R81*1.1</f>
        <v>7.8796177564533014</v>
      </c>
      <c r="L99"/>
      <c r="M99"/>
      <c r="N99"/>
      <c r="O99"/>
      <c r="P99"/>
      <c r="Q99"/>
      <c r="R99"/>
    </row>
    <row r="100" spans="1:18" ht="16" x14ac:dyDescent="0.4">
      <c r="A100" s="32">
        <v>41</v>
      </c>
      <c r="B100" s="32" t="s">
        <v>162</v>
      </c>
      <c r="D100" s="32">
        <v>1.69</v>
      </c>
      <c r="E100" s="32">
        <v>7.2380000000000004</v>
      </c>
      <c r="F100" s="32">
        <v>5066.4480000000003</v>
      </c>
      <c r="G100" s="32">
        <v>9.1929999999999996</v>
      </c>
      <c r="H100">
        <f t="shared" si="33"/>
        <v>1.4286142875639897E-3</v>
      </c>
      <c r="I100">
        <f t="shared" si="34"/>
        <v>5.8569350244580507</v>
      </c>
      <c r="J100">
        <f t="shared" si="35"/>
        <v>2.8887621994527977</v>
      </c>
      <c r="K100">
        <f t="shared" si="36"/>
        <v>3.0283411983208599</v>
      </c>
      <c r="L100" s="23" t="s">
        <v>227</v>
      </c>
      <c r="M100" s="23" t="s">
        <v>228</v>
      </c>
      <c r="N100" s="9" t="s">
        <v>231</v>
      </c>
      <c r="O100"/>
      <c r="P100"/>
      <c r="Q100"/>
      <c r="R100"/>
    </row>
    <row r="101" spans="1:18" ht="16" x14ac:dyDescent="0.4">
      <c r="A101" s="32">
        <v>42</v>
      </c>
      <c r="B101" s="32" t="s">
        <v>161</v>
      </c>
      <c r="D101" s="32">
        <v>1.68</v>
      </c>
      <c r="E101" s="32">
        <v>22.152999999999999</v>
      </c>
      <c r="F101" s="32">
        <v>5114.0559999999996</v>
      </c>
      <c r="G101" s="32">
        <v>231</v>
      </c>
      <c r="H101">
        <f t="shared" si="33"/>
        <v>4.3317867461756384E-3</v>
      </c>
      <c r="I101">
        <f t="shared" si="34"/>
        <v>11.867931369178848</v>
      </c>
      <c r="J101">
        <f>(I101-IF($I$67&gt;0,$I$67,0))</f>
        <v>8.8997585441735954</v>
      </c>
      <c r="K101">
        <f t="shared" si="36"/>
        <v>9.1458654695356465</v>
      </c>
      <c r="L101">
        <f>AVERAGE(K101:K103)</f>
        <v>7.0714276188356893</v>
      </c>
      <c r="M101">
        <f>STDEV(K101:K103)</f>
        <v>1.797001203521196</v>
      </c>
      <c r="N101" t="str">
        <f>_xlfn.CONCAT(ROUND(L101,1)," ± ",ROUND(M101,1))</f>
        <v>7.1 ± 1.8</v>
      </c>
      <c r="O101"/>
      <c r="P101"/>
      <c r="Q101"/>
      <c r="R101"/>
    </row>
    <row r="102" spans="1:18" ht="16" x14ac:dyDescent="0.4">
      <c r="A102" s="32">
        <v>43</v>
      </c>
      <c r="B102" s="32" t="s">
        <v>160</v>
      </c>
      <c r="D102" s="32">
        <v>1.63</v>
      </c>
      <c r="E102" s="32">
        <v>15.112</v>
      </c>
      <c r="F102" s="32">
        <v>4902.3639999999996</v>
      </c>
      <c r="G102" s="32">
        <v>164</v>
      </c>
      <c r="H102">
        <f t="shared" si="33"/>
        <v>3.0825944381118989E-3</v>
      </c>
      <c r="I102">
        <f t="shared" si="34"/>
        <v>9.2814882609332674</v>
      </c>
      <c r="J102">
        <f t="shared" si="35"/>
        <v>6.3133154359280148</v>
      </c>
      <c r="K102">
        <f t="shared" si="36"/>
        <v>5.9924471304865099</v>
      </c>
      <c r="L102"/>
      <c r="M102"/>
      <c r="N102"/>
      <c r="O102"/>
      <c r="P102"/>
      <c r="Q102"/>
      <c r="R102"/>
    </row>
    <row r="103" spans="1:18" ht="16" x14ac:dyDescent="0.4">
      <c r="A103" s="32">
        <v>44</v>
      </c>
      <c r="B103" s="32" t="s">
        <v>159</v>
      </c>
      <c r="D103" s="32">
        <v>1.73</v>
      </c>
      <c r="E103" s="32">
        <v>14.79</v>
      </c>
      <c r="F103" s="32">
        <v>5366.1989999999996</v>
      </c>
      <c r="G103" s="32">
        <v>165</v>
      </c>
      <c r="H103">
        <f t="shared" si="33"/>
        <v>2.7561407991019342E-3</v>
      </c>
      <c r="I103">
        <f t="shared" si="34"/>
        <v>8.6055685011584337</v>
      </c>
      <c r="J103">
        <f t="shared" si="35"/>
        <v>5.6373956761531812</v>
      </c>
      <c r="K103">
        <f t="shared" si="36"/>
        <v>6.0759702564849105</v>
      </c>
      <c r="L103" s="23"/>
      <c r="M103" s="23"/>
      <c r="N103" s="9"/>
      <c r="O103"/>
      <c r="P103"/>
      <c r="Q103"/>
      <c r="R103"/>
    </row>
    <row r="104" spans="1:18" ht="16" x14ac:dyDescent="0.4">
      <c r="A104" s="32">
        <v>45</v>
      </c>
      <c r="B104" s="32" t="s">
        <v>22</v>
      </c>
      <c r="H104"/>
      <c r="I104"/>
      <c r="J104"/>
      <c r="K104"/>
      <c r="L104" s="23" t="s">
        <v>227</v>
      </c>
      <c r="M104" s="23" t="s">
        <v>228</v>
      </c>
      <c r="N104" s="9" t="s">
        <v>231</v>
      </c>
      <c r="O104"/>
      <c r="P104"/>
      <c r="Q104"/>
      <c r="R104"/>
    </row>
    <row r="105" spans="1:18" ht="16" x14ac:dyDescent="0.4">
      <c r="A105" s="32">
        <v>46</v>
      </c>
      <c r="B105" s="32" t="s">
        <v>158</v>
      </c>
      <c r="D105" s="32">
        <v>1.68</v>
      </c>
      <c r="E105" s="32">
        <v>8.8529999999999998</v>
      </c>
      <c r="F105" s="32">
        <v>5428.1970000000001</v>
      </c>
      <c r="G105" s="32">
        <v>99</v>
      </c>
      <c r="H105">
        <f t="shared" ref="H105:H107" si="37">E105/F105</f>
        <v>1.6309282806058806E-3</v>
      </c>
      <c r="I105">
        <f t="shared" si="34"/>
        <v>6.2758245978464124</v>
      </c>
      <c r="J105">
        <f t="shared" si="35"/>
        <v>3.3076517728411594</v>
      </c>
      <c r="K105">
        <f>J105/R86*1.1</f>
        <v>3.2229754186600013</v>
      </c>
      <c r="L105">
        <f>AVERAGE(K105:K107)</f>
        <v>15.418847917267096</v>
      </c>
      <c r="M105">
        <f>STDEV(K106:K107)</f>
        <v>28.488488707193174</v>
      </c>
      <c r="N105" t="str">
        <f>_xlfn.CONCAT(ROUND(L105,1)," ± ",ROUND(M105,1))</f>
        <v>15.4 ± 28.5</v>
      </c>
      <c r="O105"/>
      <c r="P105"/>
      <c r="Q105"/>
      <c r="R105"/>
    </row>
    <row r="106" spans="1:18" ht="16" x14ac:dyDescent="0.4">
      <c r="A106" s="32">
        <v>47</v>
      </c>
      <c r="B106" s="32" t="s">
        <v>157</v>
      </c>
      <c r="D106" s="32">
        <v>1.62</v>
      </c>
      <c r="E106" s="32">
        <v>3.3919999999999999</v>
      </c>
      <c r="F106" s="32">
        <v>4501.7709999999997</v>
      </c>
      <c r="G106" s="32">
        <v>3.202</v>
      </c>
      <c r="H106">
        <f t="shared" si="37"/>
        <v>7.534812410493559E-4</v>
      </c>
      <c r="I106">
        <f t="shared" si="34"/>
        <v>4.4590772214323229</v>
      </c>
      <c r="J106">
        <f t="shared" si="35"/>
        <v>1.4909043964270698</v>
      </c>
      <c r="K106">
        <f t="shared" ref="K106:K107" si="38">J106/R87*1.1</f>
        <v>1.3723806159579723</v>
      </c>
      <c r="L106"/>
      <c r="M106"/>
      <c r="N106"/>
      <c r="O106"/>
      <c r="P106"/>
      <c r="Q106"/>
      <c r="R106"/>
    </row>
    <row r="107" spans="1:18" ht="16" x14ac:dyDescent="0.4">
      <c r="A107" s="32">
        <v>48</v>
      </c>
      <c r="B107" s="32" t="s">
        <v>156</v>
      </c>
      <c r="D107" s="32">
        <v>1.62</v>
      </c>
      <c r="E107" s="32">
        <v>103.15900000000001</v>
      </c>
      <c r="F107" s="32">
        <v>4806.0240000000003</v>
      </c>
      <c r="G107" s="32">
        <v>60.034999999999997</v>
      </c>
      <c r="H107">
        <f t="shared" si="37"/>
        <v>2.1464520360281181E-2</v>
      </c>
      <c r="I107">
        <f t="shared" si="34"/>
        <v>47.341125124507045</v>
      </c>
      <c r="J107">
        <f t="shared" si="35"/>
        <v>44.37295229950179</v>
      </c>
      <c r="K107">
        <f t="shared" si="38"/>
        <v>41.661187717183317</v>
      </c>
      <c r="L107" s="23"/>
      <c r="M107" s="23"/>
      <c r="N107" s="9"/>
      <c r="O107"/>
      <c r="P107"/>
      <c r="Q107"/>
      <c r="R107"/>
    </row>
    <row r="109" spans="1:18" x14ac:dyDescent="0.35">
      <c r="A109" s="32" t="s">
        <v>31</v>
      </c>
    </row>
    <row r="111" spans="1:18" x14ac:dyDescent="0.35">
      <c r="B111" s="32" t="s">
        <v>3</v>
      </c>
      <c r="C111" s="32" t="s">
        <v>4</v>
      </c>
      <c r="D111" s="32" t="s">
        <v>5</v>
      </c>
      <c r="E111" s="32" t="s">
        <v>6</v>
      </c>
      <c r="F111" s="32" t="s">
        <v>7</v>
      </c>
      <c r="G111" s="32" t="s">
        <v>8</v>
      </c>
      <c r="H111" s="32" t="s">
        <v>9</v>
      </c>
      <c r="I111" s="32" t="s">
        <v>10</v>
      </c>
      <c r="J111" s="32" t="s">
        <v>11</v>
      </c>
      <c r="K111" s="32" t="s">
        <v>282</v>
      </c>
    </row>
    <row r="112" spans="1:18" x14ac:dyDescent="0.35">
      <c r="A112" s="32">
        <v>1</v>
      </c>
      <c r="B112" s="32" t="s">
        <v>12</v>
      </c>
      <c r="D112" s="32">
        <v>1.37</v>
      </c>
      <c r="E112" s="32">
        <v>64.150000000000006</v>
      </c>
      <c r="F112" s="32">
        <v>7551.0129999999999</v>
      </c>
      <c r="G112" s="32">
        <v>10.821999999999999</v>
      </c>
      <c r="H112" s="32" t="s">
        <v>13</v>
      </c>
      <c r="K112" s="32" t="s">
        <v>281</v>
      </c>
    </row>
    <row r="113" spans="1:11" x14ac:dyDescent="0.35">
      <c r="A113" s="32">
        <v>2</v>
      </c>
      <c r="B113" s="32" t="s">
        <v>14</v>
      </c>
      <c r="D113" s="32">
        <v>1.35</v>
      </c>
      <c r="E113" s="32">
        <v>76.066999999999993</v>
      </c>
      <c r="F113" s="32">
        <v>6696.7250000000004</v>
      </c>
      <c r="G113" s="32">
        <v>11.286</v>
      </c>
      <c r="H113" s="32" t="s">
        <v>13</v>
      </c>
      <c r="K113" s="32" t="s">
        <v>280</v>
      </c>
    </row>
    <row r="114" spans="1:11" x14ac:dyDescent="0.35">
      <c r="A114" s="32">
        <v>3</v>
      </c>
      <c r="B114" s="32" t="s">
        <v>15</v>
      </c>
      <c r="D114" s="32">
        <v>1.33</v>
      </c>
      <c r="E114" s="32">
        <v>96.784999999999997</v>
      </c>
      <c r="F114" s="32">
        <v>7209.5829999999996</v>
      </c>
      <c r="G114" s="32">
        <v>23.420999999999999</v>
      </c>
      <c r="H114" s="32" t="s">
        <v>13</v>
      </c>
      <c r="K114" s="32" t="s">
        <v>279</v>
      </c>
    </row>
    <row r="115" spans="1:11" x14ac:dyDescent="0.35">
      <c r="A115" s="32">
        <v>4</v>
      </c>
      <c r="B115" s="32" t="s">
        <v>17</v>
      </c>
      <c r="D115" s="32">
        <v>1.36</v>
      </c>
      <c r="E115" s="32">
        <v>99.337000000000003</v>
      </c>
      <c r="F115" s="32">
        <v>7013.7619999999997</v>
      </c>
      <c r="G115" s="32">
        <v>17.913</v>
      </c>
      <c r="H115" s="32" t="s">
        <v>13</v>
      </c>
      <c r="K115" s="32" t="s">
        <v>278</v>
      </c>
    </row>
    <row r="116" spans="1:11" x14ac:dyDescent="0.35">
      <c r="A116" s="32">
        <v>5</v>
      </c>
      <c r="B116" s="32" t="s">
        <v>18</v>
      </c>
      <c r="D116" s="32">
        <v>1.43</v>
      </c>
      <c r="E116" s="32">
        <v>133.01400000000001</v>
      </c>
      <c r="F116" s="32">
        <v>8048.652</v>
      </c>
      <c r="G116" s="32">
        <v>18.811</v>
      </c>
      <c r="H116" s="32" t="s">
        <v>13</v>
      </c>
      <c r="K116" s="32" t="s">
        <v>277</v>
      </c>
    </row>
    <row r="117" spans="1:11" x14ac:dyDescent="0.35">
      <c r="A117" s="32">
        <v>6</v>
      </c>
      <c r="B117" s="32" t="s">
        <v>19</v>
      </c>
      <c r="D117" s="32">
        <v>1.36</v>
      </c>
      <c r="E117" s="32">
        <v>294.14800000000002</v>
      </c>
      <c r="F117" s="32">
        <v>7211.9549999999999</v>
      </c>
      <c r="G117" s="32">
        <v>114.941</v>
      </c>
      <c r="H117" s="32" t="s">
        <v>13</v>
      </c>
      <c r="K117" s="32" t="s">
        <v>276</v>
      </c>
    </row>
    <row r="118" spans="1:11" x14ac:dyDescent="0.35">
      <c r="A118" s="32">
        <v>7</v>
      </c>
      <c r="B118" s="32" t="s">
        <v>20</v>
      </c>
      <c r="D118" s="32">
        <v>1.39</v>
      </c>
      <c r="E118" s="32">
        <v>428.39499999999998</v>
      </c>
      <c r="F118" s="32">
        <v>5686.902</v>
      </c>
      <c r="G118" s="32">
        <v>78.162999999999997</v>
      </c>
      <c r="H118" s="32" t="s">
        <v>13</v>
      </c>
      <c r="K118" s="32" t="s">
        <v>275</v>
      </c>
    </row>
    <row r="119" spans="1:11" x14ac:dyDescent="0.35">
      <c r="A119" s="32">
        <v>8</v>
      </c>
      <c r="B119" s="32" t="s">
        <v>21</v>
      </c>
      <c r="D119" s="32">
        <v>1.41</v>
      </c>
      <c r="E119" s="32">
        <v>790.97699999999998</v>
      </c>
      <c r="F119" s="32">
        <v>6179.1030000000001</v>
      </c>
      <c r="G119" s="32">
        <v>49.265999999999998</v>
      </c>
      <c r="H119" s="32" t="s">
        <v>13</v>
      </c>
      <c r="K119" s="32" t="s">
        <v>274</v>
      </c>
    </row>
    <row r="120" spans="1:11" x14ac:dyDescent="0.35">
      <c r="A120" s="32">
        <v>9</v>
      </c>
      <c r="B120" s="32" t="s">
        <v>22</v>
      </c>
      <c r="D120" s="32">
        <v>1.41</v>
      </c>
      <c r="E120" s="32">
        <v>666.11099999999999</v>
      </c>
      <c r="G120" s="32">
        <v>89.753</v>
      </c>
      <c r="H120" s="32" t="s">
        <v>13</v>
      </c>
      <c r="K120" s="32" t="s">
        <v>273</v>
      </c>
    </row>
    <row r="121" spans="1:11" x14ac:dyDescent="0.35">
      <c r="A121" s="32">
        <v>10</v>
      </c>
      <c r="B121" s="32" t="s">
        <v>22</v>
      </c>
      <c r="D121" s="32">
        <v>1.37</v>
      </c>
      <c r="E121" s="32">
        <v>637.5</v>
      </c>
      <c r="G121" s="32">
        <v>138.97800000000001</v>
      </c>
      <c r="H121" s="32" t="s">
        <v>13</v>
      </c>
      <c r="K121" s="32" t="s">
        <v>272</v>
      </c>
    </row>
    <row r="122" spans="1:11" x14ac:dyDescent="0.35">
      <c r="A122" s="32">
        <v>11</v>
      </c>
      <c r="B122" s="32" t="s">
        <v>24</v>
      </c>
      <c r="D122" s="32">
        <v>1.98</v>
      </c>
      <c r="E122" s="32">
        <v>1719.5519999999999</v>
      </c>
      <c r="F122" s="32">
        <v>3649.5419999999999</v>
      </c>
      <c r="G122" s="32">
        <v>467.072</v>
      </c>
      <c r="H122" s="32" t="s">
        <v>13</v>
      </c>
      <c r="K122" s="32" t="s">
        <v>271</v>
      </c>
    </row>
    <row r="123" spans="1:11" x14ac:dyDescent="0.35">
      <c r="A123" s="32">
        <v>12</v>
      </c>
      <c r="B123" s="32" t="s">
        <v>25</v>
      </c>
      <c r="D123" s="32">
        <v>1.98</v>
      </c>
      <c r="E123" s="32">
        <v>1343.528</v>
      </c>
      <c r="F123" s="32">
        <v>3370.7379999999998</v>
      </c>
      <c r="G123" s="32">
        <v>435.87299999999999</v>
      </c>
      <c r="H123" s="32" t="s">
        <v>13</v>
      </c>
      <c r="K123" s="32" t="s">
        <v>270</v>
      </c>
    </row>
    <row r="124" spans="1:11" x14ac:dyDescent="0.35">
      <c r="A124" s="32">
        <v>13</v>
      </c>
      <c r="B124" s="32" t="s">
        <v>26</v>
      </c>
      <c r="D124" s="32">
        <v>1.97</v>
      </c>
      <c r="E124" s="32">
        <v>1068.587</v>
      </c>
      <c r="F124" s="32">
        <v>3095.6170000000002</v>
      </c>
      <c r="G124" s="32">
        <v>797.18200000000002</v>
      </c>
      <c r="H124" s="32" t="s">
        <v>13</v>
      </c>
      <c r="K124" s="32" t="s">
        <v>269</v>
      </c>
    </row>
    <row r="125" spans="1:11" x14ac:dyDescent="0.35">
      <c r="A125" s="32">
        <v>14</v>
      </c>
      <c r="B125" s="32" t="s">
        <v>27</v>
      </c>
      <c r="D125" s="32">
        <v>1.98</v>
      </c>
      <c r="E125" s="32">
        <v>905.92899999999997</v>
      </c>
      <c r="F125" s="32">
        <v>3490.645</v>
      </c>
      <c r="G125" s="32">
        <v>244.24100000000001</v>
      </c>
      <c r="H125" s="32" t="s">
        <v>13</v>
      </c>
      <c r="K125" s="32" t="s">
        <v>268</v>
      </c>
    </row>
    <row r="126" spans="1:11" x14ac:dyDescent="0.35">
      <c r="A126" s="32">
        <v>15</v>
      </c>
      <c r="B126" s="32" t="s">
        <v>28</v>
      </c>
      <c r="D126" s="32">
        <v>2.02</v>
      </c>
      <c r="E126" s="32">
        <v>913.57899999999995</v>
      </c>
      <c r="F126" s="32">
        <v>3699.4929999999999</v>
      </c>
      <c r="G126" s="32">
        <v>395.91399999999999</v>
      </c>
      <c r="H126" s="32" t="s">
        <v>13</v>
      </c>
      <c r="K126" s="32" t="s">
        <v>267</v>
      </c>
    </row>
    <row r="127" spans="1:11" x14ac:dyDescent="0.35">
      <c r="A127" s="32">
        <v>16</v>
      </c>
      <c r="B127" s="32" t="s">
        <v>29</v>
      </c>
      <c r="D127" s="32">
        <v>1.99</v>
      </c>
      <c r="E127" s="32">
        <v>837.33799999999997</v>
      </c>
      <c r="F127" s="32">
        <v>3352.0549999999998</v>
      </c>
      <c r="G127" s="32">
        <v>247.941</v>
      </c>
      <c r="H127" s="32" t="s">
        <v>13</v>
      </c>
      <c r="K127" s="32" t="s">
        <v>266</v>
      </c>
    </row>
    <row r="128" spans="1:11" x14ac:dyDescent="0.35">
      <c r="A128" s="32">
        <v>17</v>
      </c>
      <c r="B128" s="32" t="s">
        <v>22</v>
      </c>
      <c r="H128" s="32" t="s">
        <v>95</v>
      </c>
      <c r="K128" s="32" t="s">
        <v>265</v>
      </c>
    </row>
    <row r="129" spans="1:11" x14ac:dyDescent="0.35">
      <c r="A129" s="32">
        <v>18</v>
      </c>
      <c r="B129" s="32" t="s">
        <v>182</v>
      </c>
      <c r="D129" s="32">
        <v>1.94</v>
      </c>
      <c r="E129" s="32">
        <v>3759.6320000000001</v>
      </c>
      <c r="F129" s="32">
        <v>3889.819</v>
      </c>
      <c r="G129" s="32">
        <v>962.43100000000004</v>
      </c>
      <c r="H129" s="32" t="s">
        <v>13</v>
      </c>
      <c r="K129" s="32" t="s">
        <v>264</v>
      </c>
    </row>
    <row r="130" spans="1:11" x14ac:dyDescent="0.35">
      <c r="A130" s="32">
        <v>19</v>
      </c>
      <c r="B130" s="32" t="s">
        <v>181</v>
      </c>
      <c r="D130" s="32">
        <v>1.88</v>
      </c>
      <c r="E130" s="32">
        <v>3657.6689999999999</v>
      </c>
      <c r="F130" s="32">
        <v>3657.8580000000002</v>
      </c>
      <c r="G130" s="32">
        <v>608.74599999999998</v>
      </c>
      <c r="H130" s="32" t="s">
        <v>13</v>
      </c>
      <c r="K130" s="32" t="s">
        <v>263</v>
      </c>
    </row>
    <row r="131" spans="1:11" x14ac:dyDescent="0.35">
      <c r="A131" s="32">
        <v>20</v>
      </c>
      <c r="B131" s="32" t="s">
        <v>180</v>
      </c>
      <c r="D131" s="32">
        <v>1.91</v>
      </c>
      <c r="E131" s="32">
        <v>3773.1149999999998</v>
      </c>
      <c r="F131" s="32">
        <v>3596.3919999999998</v>
      </c>
      <c r="G131" s="32">
        <v>417.464</v>
      </c>
      <c r="H131" s="32" t="s">
        <v>13</v>
      </c>
      <c r="K131" s="32" t="s">
        <v>262</v>
      </c>
    </row>
    <row r="132" spans="1:11" x14ac:dyDescent="0.35">
      <c r="A132" s="32">
        <v>21</v>
      </c>
      <c r="B132" s="32" t="s">
        <v>179</v>
      </c>
      <c r="D132" s="32">
        <v>1.92</v>
      </c>
      <c r="E132" s="32">
        <v>3644.4830000000002</v>
      </c>
      <c r="F132" s="32">
        <v>3827.8470000000002</v>
      </c>
      <c r="G132" s="32">
        <v>951.11800000000005</v>
      </c>
      <c r="H132" s="32" t="s">
        <v>13</v>
      </c>
      <c r="K132" s="32" t="s">
        <v>261</v>
      </c>
    </row>
    <row r="133" spans="1:11" x14ac:dyDescent="0.35">
      <c r="A133" s="32">
        <v>22</v>
      </c>
      <c r="B133" s="32" t="s">
        <v>178</v>
      </c>
      <c r="D133" s="32">
        <v>1.92</v>
      </c>
      <c r="E133" s="32">
        <v>2495.7600000000002</v>
      </c>
      <c r="F133" s="32">
        <v>3623.2220000000002</v>
      </c>
      <c r="G133" s="32">
        <v>432.17</v>
      </c>
      <c r="H133" s="32" t="s">
        <v>13</v>
      </c>
      <c r="K133" s="32" t="s">
        <v>260</v>
      </c>
    </row>
    <row r="134" spans="1:11" x14ac:dyDescent="0.35">
      <c r="A134" s="32">
        <v>23</v>
      </c>
      <c r="B134" s="32" t="s">
        <v>177</v>
      </c>
      <c r="D134" s="32">
        <v>1.87</v>
      </c>
      <c r="E134" s="32">
        <v>3375.6010000000001</v>
      </c>
      <c r="F134" s="32">
        <v>3093.0410000000002</v>
      </c>
      <c r="G134" s="32">
        <v>459.21199999999999</v>
      </c>
      <c r="H134" s="32" t="s">
        <v>13</v>
      </c>
      <c r="K134" s="32" t="s">
        <v>259</v>
      </c>
    </row>
    <row r="135" spans="1:11" x14ac:dyDescent="0.35">
      <c r="A135" s="32">
        <v>24</v>
      </c>
      <c r="B135" s="32" t="s">
        <v>22</v>
      </c>
      <c r="H135" s="32" t="s">
        <v>95</v>
      </c>
      <c r="K135" s="32" t="s">
        <v>258</v>
      </c>
    </row>
    <row r="136" spans="1:11" x14ac:dyDescent="0.35">
      <c r="A136" s="32">
        <v>25</v>
      </c>
      <c r="B136" s="32" t="s">
        <v>176</v>
      </c>
      <c r="D136" s="32">
        <v>1.97</v>
      </c>
      <c r="E136" s="32">
        <v>2994.0909999999999</v>
      </c>
      <c r="F136" s="32">
        <v>3907.0450000000001</v>
      </c>
      <c r="G136" s="32">
        <v>856.60799999999995</v>
      </c>
      <c r="H136" s="32" t="s">
        <v>13</v>
      </c>
      <c r="K136" s="32" t="s">
        <v>257</v>
      </c>
    </row>
    <row r="137" spans="1:11" x14ac:dyDescent="0.35">
      <c r="A137" s="32">
        <v>26</v>
      </c>
      <c r="B137" s="32" t="s">
        <v>175</v>
      </c>
      <c r="D137" s="32">
        <v>1.92</v>
      </c>
      <c r="E137" s="32">
        <v>3067.4119999999998</v>
      </c>
      <c r="F137" s="32">
        <v>3594.5419999999999</v>
      </c>
      <c r="G137" s="32">
        <v>706.85699999999997</v>
      </c>
      <c r="H137" s="32" t="s">
        <v>13</v>
      </c>
      <c r="K137" s="32" t="s">
        <v>256</v>
      </c>
    </row>
    <row r="138" spans="1:11" x14ac:dyDescent="0.35">
      <c r="A138" s="32">
        <v>27</v>
      </c>
      <c r="B138" s="32" t="s">
        <v>174</v>
      </c>
      <c r="D138" s="32">
        <v>1.94</v>
      </c>
      <c r="E138" s="32">
        <v>3164.328</v>
      </c>
      <c r="F138" s="32">
        <v>3586.0920000000001</v>
      </c>
      <c r="G138" s="32">
        <v>870.83100000000002</v>
      </c>
      <c r="H138" s="32" t="s">
        <v>13</v>
      </c>
      <c r="K138" s="32" t="s">
        <v>255</v>
      </c>
    </row>
    <row r="139" spans="1:11" x14ac:dyDescent="0.35">
      <c r="A139" s="32">
        <v>28</v>
      </c>
      <c r="B139" s="32" t="s">
        <v>173</v>
      </c>
      <c r="D139" s="32">
        <v>1.93</v>
      </c>
      <c r="E139" s="32">
        <v>4097.8810000000003</v>
      </c>
      <c r="F139" s="32">
        <v>3387.509</v>
      </c>
      <c r="G139" s="32">
        <v>852.58699999999999</v>
      </c>
      <c r="H139" s="32" t="s">
        <v>13</v>
      </c>
      <c r="K139" s="32" t="s">
        <v>254</v>
      </c>
    </row>
    <row r="140" spans="1:11" x14ac:dyDescent="0.35">
      <c r="A140" s="32">
        <v>29</v>
      </c>
      <c r="B140" s="32" t="s">
        <v>172</v>
      </c>
      <c r="D140" s="32">
        <v>1.89</v>
      </c>
      <c r="E140" s="32">
        <v>4755.82</v>
      </c>
      <c r="F140" s="32">
        <v>3401.2429999999999</v>
      </c>
      <c r="G140" s="32">
        <v>1189.6590000000001</v>
      </c>
      <c r="H140" s="32" t="s">
        <v>13</v>
      </c>
      <c r="K140" s="32" t="s">
        <v>253</v>
      </c>
    </row>
    <row r="141" spans="1:11" x14ac:dyDescent="0.35">
      <c r="A141" s="32">
        <v>30</v>
      </c>
      <c r="B141" s="32" t="s">
        <v>171</v>
      </c>
      <c r="D141" s="32">
        <v>1.93</v>
      </c>
      <c r="E141" s="32">
        <v>2980.674</v>
      </c>
      <c r="F141" s="32">
        <v>3767.2660000000001</v>
      </c>
      <c r="G141" s="32">
        <v>440.60199999999998</v>
      </c>
      <c r="H141" s="32" t="s">
        <v>16</v>
      </c>
      <c r="K141" s="32" t="s">
        <v>252</v>
      </c>
    </row>
    <row r="142" spans="1:11" x14ac:dyDescent="0.35">
      <c r="A142" s="32">
        <v>31</v>
      </c>
      <c r="B142" s="32" t="s">
        <v>22</v>
      </c>
      <c r="H142" s="32" t="s">
        <v>95</v>
      </c>
      <c r="K142" s="32" t="s">
        <v>251</v>
      </c>
    </row>
    <row r="143" spans="1:11" x14ac:dyDescent="0.35">
      <c r="A143" s="32">
        <v>32</v>
      </c>
      <c r="B143" s="32" t="s">
        <v>170</v>
      </c>
      <c r="D143" s="32">
        <v>1.89</v>
      </c>
      <c r="E143" s="32">
        <v>3059.502</v>
      </c>
      <c r="F143" s="32">
        <v>3791.8040000000001</v>
      </c>
      <c r="G143" s="32">
        <v>851.65099999999995</v>
      </c>
      <c r="H143" s="32" t="s">
        <v>16</v>
      </c>
      <c r="K143" s="32" t="s">
        <v>250</v>
      </c>
    </row>
    <row r="144" spans="1:11" x14ac:dyDescent="0.35">
      <c r="A144" s="32">
        <v>33</v>
      </c>
      <c r="B144" s="32" t="s">
        <v>169</v>
      </c>
      <c r="D144" s="32">
        <v>1.91</v>
      </c>
      <c r="E144" s="32">
        <v>2283.489</v>
      </c>
      <c r="F144" s="32">
        <v>3719.279</v>
      </c>
      <c r="G144" s="32">
        <v>313.76299999999998</v>
      </c>
      <c r="H144" s="32" t="s">
        <v>16</v>
      </c>
      <c r="K144" s="32" t="s">
        <v>249</v>
      </c>
    </row>
    <row r="145" spans="1:11" x14ac:dyDescent="0.35">
      <c r="A145" s="32">
        <v>34</v>
      </c>
      <c r="B145" s="32" t="s">
        <v>168</v>
      </c>
      <c r="D145" s="32">
        <v>1.98</v>
      </c>
      <c r="E145" s="32">
        <v>3846.5790000000002</v>
      </c>
      <c r="F145" s="32">
        <v>4814.875</v>
      </c>
      <c r="G145" s="32">
        <v>1400.6559999999999</v>
      </c>
      <c r="H145" s="32" t="s">
        <v>13</v>
      </c>
      <c r="K145" s="32" t="s">
        <v>248</v>
      </c>
    </row>
    <row r="146" spans="1:11" x14ac:dyDescent="0.35">
      <c r="A146" s="32">
        <v>35</v>
      </c>
      <c r="B146" s="32" t="s">
        <v>167</v>
      </c>
      <c r="D146" s="32">
        <v>1.98</v>
      </c>
      <c r="E146" s="32">
        <v>4086.9920000000002</v>
      </c>
      <c r="F146" s="32">
        <v>4565.7340000000004</v>
      </c>
      <c r="G146" s="32">
        <v>873.17700000000002</v>
      </c>
      <c r="H146" s="32" t="s">
        <v>16</v>
      </c>
      <c r="K146" s="32" t="s">
        <v>247</v>
      </c>
    </row>
    <row r="147" spans="1:11" x14ac:dyDescent="0.35">
      <c r="A147" s="32">
        <v>36</v>
      </c>
      <c r="B147" s="32" t="s">
        <v>166</v>
      </c>
      <c r="D147" s="32">
        <v>1.97</v>
      </c>
      <c r="E147" s="32">
        <v>2134.2280000000001</v>
      </c>
      <c r="F147" s="32">
        <v>4775.0600000000004</v>
      </c>
      <c r="G147" s="32">
        <v>251.733</v>
      </c>
      <c r="H147" s="32" t="s">
        <v>16</v>
      </c>
      <c r="K147" s="32" t="s">
        <v>246</v>
      </c>
    </row>
    <row r="148" spans="1:11" x14ac:dyDescent="0.35">
      <c r="A148" s="32">
        <v>37</v>
      </c>
      <c r="B148" s="32" t="s">
        <v>165</v>
      </c>
      <c r="D148" s="32">
        <v>1.94</v>
      </c>
      <c r="E148" s="32">
        <v>2272.2719999999999</v>
      </c>
      <c r="F148" s="32">
        <v>4192.2870000000003</v>
      </c>
      <c r="G148" s="32">
        <v>438.416</v>
      </c>
      <c r="H148" s="32" t="s">
        <v>16</v>
      </c>
      <c r="K148" s="32" t="s">
        <v>245</v>
      </c>
    </row>
    <row r="149" spans="1:11" x14ac:dyDescent="0.35">
      <c r="A149" s="32">
        <v>38</v>
      </c>
      <c r="B149" s="32" t="s">
        <v>22</v>
      </c>
      <c r="H149" s="32" t="s">
        <v>95</v>
      </c>
      <c r="K149" s="32" t="s">
        <v>244</v>
      </c>
    </row>
    <row r="150" spans="1:11" x14ac:dyDescent="0.35">
      <c r="A150" s="32">
        <v>39</v>
      </c>
      <c r="B150" s="32" t="s">
        <v>164</v>
      </c>
      <c r="D150" s="32">
        <v>1.94</v>
      </c>
      <c r="E150" s="32">
        <v>4056.1379999999999</v>
      </c>
      <c r="F150" s="32">
        <v>3883.3960000000002</v>
      </c>
      <c r="G150" s="32">
        <v>1034.3889999999999</v>
      </c>
      <c r="H150" s="32" t="s">
        <v>13</v>
      </c>
      <c r="K150" s="32" t="s">
        <v>243</v>
      </c>
    </row>
    <row r="151" spans="1:11" x14ac:dyDescent="0.35">
      <c r="A151" s="32">
        <v>40</v>
      </c>
      <c r="B151" s="32" t="s">
        <v>163</v>
      </c>
      <c r="D151" s="32">
        <v>1.94</v>
      </c>
      <c r="E151" s="32">
        <v>2971.076</v>
      </c>
      <c r="F151" s="32">
        <v>4786.0870000000004</v>
      </c>
      <c r="G151" s="32">
        <v>459.16899999999998</v>
      </c>
      <c r="H151" s="32" t="s">
        <v>13</v>
      </c>
      <c r="K151" s="32" t="s">
        <v>242</v>
      </c>
    </row>
    <row r="152" spans="1:11" x14ac:dyDescent="0.35">
      <c r="A152" s="32">
        <v>41</v>
      </c>
      <c r="B152" s="32" t="s">
        <v>162</v>
      </c>
      <c r="D152" s="32">
        <v>1.98</v>
      </c>
      <c r="E152" s="32">
        <v>3241.3519999999999</v>
      </c>
      <c r="F152" s="32">
        <v>5066.4480000000003</v>
      </c>
      <c r="G152" s="32">
        <v>647.29700000000003</v>
      </c>
      <c r="H152" s="32" t="s">
        <v>23</v>
      </c>
      <c r="K152" s="32" t="s">
        <v>241</v>
      </c>
    </row>
    <row r="153" spans="1:11" x14ac:dyDescent="0.35">
      <c r="A153" s="32">
        <v>42</v>
      </c>
      <c r="B153" s="32" t="s">
        <v>161</v>
      </c>
      <c r="D153" s="32">
        <v>1.97</v>
      </c>
      <c r="E153" s="32">
        <v>3779.837</v>
      </c>
      <c r="F153" s="32">
        <v>5114.0559999999996</v>
      </c>
      <c r="G153" s="32">
        <v>965.12099999999998</v>
      </c>
      <c r="H153" s="32" t="s">
        <v>13</v>
      </c>
      <c r="K153" s="32" t="s">
        <v>240</v>
      </c>
    </row>
    <row r="154" spans="1:11" x14ac:dyDescent="0.35">
      <c r="A154" s="32">
        <v>43</v>
      </c>
      <c r="B154" s="32" t="s">
        <v>160</v>
      </c>
      <c r="D154" s="32">
        <v>1.92</v>
      </c>
      <c r="E154" s="32">
        <v>3861.8229999999999</v>
      </c>
      <c r="F154" s="32">
        <v>4902.3639999999996</v>
      </c>
      <c r="G154" s="32">
        <v>731.16300000000001</v>
      </c>
      <c r="H154" s="32" t="s">
        <v>13</v>
      </c>
      <c r="K154" s="32" t="s">
        <v>239</v>
      </c>
    </row>
    <row r="155" spans="1:11" x14ac:dyDescent="0.35">
      <c r="A155" s="32">
        <v>44</v>
      </c>
      <c r="B155" s="32" t="s">
        <v>159</v>
      </c>
      <c r="D155" s="32">
        <v>1.99</v>
      </c>
      <c r="E155" s="32">
        <v>4528.5839999999998</v>
      </c>
      <c r="F155" s="32">
        <v>5366.1989999999996</v>
      </c>
      <c r="G155" s="32">
        <v>549.40700000000004</v>
      </c>
      <c r="H155" s="32" t="s">
        <v>13</v>
      </c>
      <c r="K155" s="32" t="s">
        <v>238</v>
      </c>
    </row>
    <row r="156" spans="1:11" x14ac:dyDescent="0.35">
      <c r="A156" s="32">
        <v>45</v>
      </c>
      <c r="B156" s="32" t="s">
        <v>22</v>
      </c>
      <c r="H156" s="32" t="s">
        <v>95</v>
      </c>
      <c r="K156" s="32" t="s">
        <v>237</v>
      </c>
    </row>
    <row r="157" spans="1:11" x14ac:dyDescent="0.35">
      <c r="A157" s="32">
        <v>46</v>
      </c>
      <c r="B157" s="32" t="s">
        <v>158</v>
      </c>
      <c r="D157" s="32">
        <v>1.98</v>
      </c>
      <c r="E157" s="32">
        <v>3654.2159999999999</v>
      </c>
      <c r="F157" s="32">
        <v>5428.1970000000001</v>
      </c>
      <c r="G157" s="32">
        <v>942.44600000000003</v>
      </c>
      <c r="H157" s="32" t="s">
        <v>16</v>
      </c>
      <c r="K157" s="32" t="s">
        <v>236</v>
      </c>
    </row>
    <row r="158" spans="1:11" x14ac:dyDescent="0.35">
      <c r="A158" s="32">
        <v>47</v>
      </c>
      <c r="B158" s="32" t="s">
        <v>157</v>
      </c>
      <c r="D158" s="32">
        <v>1.92</v>
      </c>
      <c r="E158" s="32">
        <v>3559.9670000000001</v>
      </c>
      <c r="F158" s="32">
        <v>4501.7709999999997</v>
      </c>
      <c r="G158" s="32">
        <v>274.33800000000002</v>
      </c>
      <c r="H158" s="32" t="s">
        <v>16</v>
      </c>
      <c r="K158" s="32" t="s">
        <v>235</v>
      </c>
    </row>
    <row r="159" spans="1:11" x14ac:dyDescent="0.35">
      <c r="A159" s="32">
        <v>48</v>
      </c>
      <c r="B159" s="32" t="s">
        <v>156</v>
      </c>
      <c r="D159" s="32">
        <v>1.91</v>
      </c>
      <c r="E159" s="32">
        <v>3980.31</v>
      </c>
      <c r="F159" s="32">
        <v>4806.0240000000003</v>
      </c>
      <c r="G159" s="32">
        <v>982.04600000000005</v>
      </c>
      <c r="H159" s="32" t="s">
        <v>13</v>
      </c>
      <c r="K159" s="32" t="s">
        <v>234</v>
      </c>
    </row>
    <row r="161" spans="1:11" x14ac:dyDescent="0.35">
      <c r="A161" s="32" t="s">
        <v>32</v>
      </c>
    </row>
    <row r="163" spans="1:11" x14ac:dyDescent="0.35">
      <c r="B163" s="32" t="s">
        <v>3</v>
      </c>
      <c r="C163" s="32" t="s">
        <v>4</v>
      </c>
      <c r="D163" s="32" t="s">
        <v>5</v>
      </c>
      <c r="E163" s="32" t="s">
        <v>6</v>
      </c>
      <c r="F163" s="32" t="s">
        <v>7</v>
      </c>
      <c r="G163" s="32" t="s">
        <v>8</v>
      </c>
      <c r="H163" s="32" t="s">
        <v>9</v>
      </c>
      <c r="I163" s="32" t="s">
        <v>10</v>
      </c>
      <c r="J163" s="32" t="s">
        <v>11</v>
      </c>
      <c r="K163" s="32" t="s">
        <v>282</v>
      </c>
    </row>
    <row r="164" spans="1:11" x14ac:dyDescent="0.35">
      <c r="A164" s="32">
        <v>1</v>
      </c>
      <c r="B164" s="32" t="s">
        <v>12</v>
      </c>
      <c r="D164" s="32">
        <v>1.75</v>
      </c>
      <c r="E164" s="32">
        <v>11.451000000000001</v>
      </c>
      <c r="F164" s="32">
        <v>7551.0129999999999</v>
      </c>
      <c r="G164" s="32">
        <v>17.308</v>
      </c>
      <c r="H164" s="32" t="s">
        <v>13</v>
      </c>
      <c r="K164" s="32" t="s">
        <v>281</v>
      </c>
    </row>
    <row r="165" spans="1:11" x14ac:dyDescent="0.35">
      <c r="A165" s="32">
        <v>2</v>
      </c>
      <c r="B165" s="32" t="s">
        <v>14</v>
      </c>
      <c r="D165" s="32">
        <v>1.69</v>
      </c>
      <c r="E165" s="32">
        <v>68.432000000000002</v>
      </c>
      <c r="F165" s="32">
        <v>6696.7250000000004</v>
      </c>
      <c r="G165" s="32">
        <v>169.458</v>
      </c>
      <c r="H165" s="32" t="s">
        <v>13</v>
      </c>
      <c r="K165" s="32" t="s">
        <v>280</v>
      </c>
    </row>
    <row r="166" spans="1:11" x14ac:dyDescent="0.35">
      <c r="A166" s="32">
        <v>3</v>
      </c>
      <c r="B166" s="32" t="s">
        <v>15</v>
      </c>
      <c r="D166" s="32">
        <v>1.63</v>
      </c>
      <c r="E166" s="32">
        <v>75.683000000000007</v>
      </c>
      <c r="F166" s="32">
        <v>7209.5829999999996</v>
      </c>
      <c r="G166" s="32">
        <v>40.198999999999998</v>
      </c>
      <c r="H166" s="32" t="s">
        <v>13</v>
      </c>
      <c r="K166" s="32" t="s">
        <v>279</v>
      </c>
    </row>
    <row r="167" spans="1:11" x14ac:dyDescent="0.35">
      <c r="A167" s="32">
        <v>4</v>
      </c>
      <c r="B167" s="32" t="s">
        <v>17</v>
      </c>
      <c r="D167" s="32">
        <v>1.69</v>
      </c>
      <c r="E167" s="32">
        <v>248.756</v>
      </c>
      <c r="F167" s="32">
        <v>7013.7619999999997</v>
      </c>
      <c r="G167" s="32">
        <v>67.477000000000004</v>
      </c>
      <c r="H167" s="32" t="s">
        <v>13</v>
      </c>
      <c r="K167" s="32" t="s">
        <v>278</v>
      </c>
    </row>
    <row r="168" spans="1:11" x14ac:dyDescent="0.35">
      <c r="A168" s="32">
        <v>5</v>
      </c>
      <c r="B168" s="32" t="s">
        <v>18</v>
      </c>
      <c r="D168" s="32">
        <v>1.67</v>
      </c>
      <c r="E168" s="32">
        <v>455.47399999999999</v>
      </c>
      <c r="F168" s="32">
        <v>8048.652</v>
      </c>
      <c r="G168" s="32">
        <v>30.234999999999999</v>
      </c>
      <c r="H168" s="32" t="s">
        <v>13</v>
      </c>
      <c r="K168" s="32" t="s">
        <v>277</v>
      </c>
    </row>
    <row r="169" spans="1:11" x14ac:dyDescent="0.35">
      <c r="A169" s="32">
        <v>6</v>
      </c>
      <c r="B169" s="32" t="s">
        <v>19</v>
      </c>
      <c r="D169" s="32">
        <v>1.62</v>
      </c>
      <c r="E169" s="32">
        <v>2167.931</v>
      </c>
      <c r="F169" s="32">
        <v>7211.9549999999999</v>
      </c>
      <c r="G169" s="32">
        <v>943.947</v>
      </c>
      <c r="H169" s="32" t="s">
        <v>13</v>
      </c>
      <c r="K169" s="32" t="s">
        <v>276</v>
      </c>
    </row>
    <row r="170" spans="1:11" x14ac:dyDescent="0.35">
      <c r="A170" s="32">
        <v>7</v>
      </c>
      <c r="B170" s="32" t="s">
        <v>20</v>
      </c>
      <c r="D170" s="32">
        <v>1.65</v>
      </c>
      <c r="E170" s="32">
        <v>4487.4799999999996</v>
      </c>
      <c r="F170" s="32">
        <v>5686.902</v>
      </c>
      <c r="G170" s="32">
        <v>12825.314</v>
      </c>
      <c r="H170" s="32" t="s">
        <v>13</v>
      </c>
      <c r="K170" s="32" t="s">
        <v>275</v>
      </c>
    </row>
    <row r="171" spans="1:11" x14ac:dyDescent="0.35">
      <c r="A171" s="32">
        <v>8</v>
      </c>
      <c r="B171" s="32" t="s">
        <v>21</v>
      </c>
      <c r="D171" s="32">
        <v>1.66</v>
      </c>
      <c r="E171" s="32">
        <v>9262.4740000000002</v>
      </c>
      <c r="F171" s="32">
        <v>6179.1030000000001</v>
      </c>
      <c r="G171" s="32">
        <v>9590.0439999999999</v>
      </c>
      <c r="H171" s="32" t="s">
        <v>13</v>
      </c>
      <c r="K171" s="32" t="s">
        <v>274</v>
      </c>
    </row>
    <row r="172" spans="1:11" x14ac:dyDescent="0.35">
      <c r="A172" s="32">
        <v>9</v>
      </c>
      <c r="B172" s="32" t="s">
        <v>22</v>
      </c>
      <c r="D172" s="32">
        <v>1.62</v>
      </c>
      <c r="E172" s="32">
        <v>6.81</v>
      </c>
      <c r="G172" s="32">
        <v>37</v>
      </c>
      <c r="H172" s="32" t="s">
        <v>13</v>
      </c>
      <c r="K172" s="32" t="s">
        <v>273</v>
      </c>
    </row>
    <row r="173" spans="1:11" x14ac:dyDescent="0.35">
      <c r="A173" s="32">
        <v>10</v>
      </c>
      <c r="B173" s="32" t="s">
        <v>22</v>
      </c>
      <c r="D173" s="32">
        <v>1.61</v>
      </c>
      <c r="E173" s="32">
        <v>5.359</v>
      </c>
      <c r="G173" s="32">
        <v>6.5369999999999999</v>
      </c>
      <c r="H173" s="32" t="s">
        <v>13</v>
      </c>
      <c r="K173" s="32" t="s">
        <v>272</v>
      </c>
    </row>
    <row r="174" spans="1:11" x14ac:dyDescent="0.35">
      <c r="A174" s="32">
        <v>11</v>
      </c>
      <c r="B174" s="32" t="s">
        <v>24</v>
      </c>
      <c r="D174" s="32">
        <v>2.11</v>
      </c>
      <c r="E174" s="32">
        <v>14.951000000000001</v>
      </c>
      <c r="F174" s="32">
        <v>3649.5419999999999</v>
      </c>
      <c r="G174" s="32">
        <v>166</v>
      </c>
      <c r="H174" s="32" t="s">
        <v>13</v>
      </c>
      <c r="K174" s="32" t="s">
        <v>271</v>
      </c>
    </row>
    <row r="175" spans="1:11" x14ac:dyDescent="0.35">
      <c r="A175" s="32">
        <v>12</v>
      </c>
      <c r="B175" s="32" t="s">
        <v>25</v>
      </c>
      <c r="D175" s="32">
        <v>2.1</v>
      </c>
      <c r="E175" s="32">
        <v>0.38600000000000001</v>
      </c>
      <c r="F175" s="32">
        <v>3370.7379999999998</v>
      </c>
      <c r="G175" s="32">
        <v>5</v>
      </c>
      <c r="H175" s="32" t="s">
        <v>16</v>
      </c>
      <c r="K175" s="32" t="s">
        <v>270</v>
      </c>
    </row>
    <row r="176" spans="1:11" x14ac:dyDescent="0.35">
      <c r="A176" s="32">
        <v>13</v>
      </c>
      <c r="B176" s="32" t="s">
        <v>26</v>
      </c>
      <c r="D176" s="32">
        <v>2.09</v>
      </c>
      <c r="E176" s="32">
        <v>1.4179999999999999</v>
      </c>
      <c r="F176" s="32">
        <v>3095.6170000000002</v>
      </c>
      <c r="G176" s="32">
        <v>18</v>
      </c>
      <c r="H176" s="32" t="s">
        <v>13</v>
      </c>
      <c r="K176" s="32" t="s">
        <v>269</v>
      </c>
    </row>
    <row r="177" spans="1:11" x14ac:dyDescent="0.35">
      <c r="A177" s="32">
        <v>14</v>
      </c>
      <c r="B177" s="32" t="s">
        <v>27</v>
      </c>
      <c r="D177" s="32">
        <v>2.1</v>
      </c>
      <c r="E177" s="32">
        <v>2409.7530000000002</v>
      </c>
      <c r="F177" s="32">
        <v>3490.645</v>
      </c>
      <c r="G177" s="32">
        <v>4842.57</v>
      </c>
      <c r="H177" s="32" t="s">
        <v>13</v>
      </c>
      <c r="K177" s="32" t="s">
        <v>268</v>
      </c>
    </row>
    <row r="178" spans="1:11" x14ac:dyDescent="0.35">
      <c r="A178" s="32">
        <v>15</v>
      </c>
      <c r="B178" s="32" t="s">
        <v>28</v>
      </c>
      <c r="D178" s="32">
        <v>2.14</v>
      </c>
      <c r="E178" s="32">
        <v>2461.1329999999998</v>
      </c>
      <c r="F178" s="32">
        <v>3699.4929999999999</v>
      </c>
      <c r="G178" s="32">
        <v>1104.73</v>
      </c>
      <c r="H178" s="32" t="s">
        <v>13</v>
      </c>
      <c r="K178" s="32" t="s">
        <v>267</v>
      </c>
    </row>
    <row r="179" spans="1:11" x14ac:dyDescent="0.35">
      <c r="A179" s="32">
        <v>16</v>
      </c>
      <c r="B179" s="32" t="s">
        <v>29</v>
      </c>
      <c r="D179" s="32">
        <v>2.11</v>
      </c>
      <c r="E179" s="32">
        <v>2407.3229999999999</v>
      </c>
      <c r="F179" s="32">
        <v>3352.0549999999998</v>
      </c>
      <c r="G179" s="32">
        <v>3253.2040000000002</v>
      </c>
      <c r="H179" s="32" t="s">
        <v>13</v>
      </c>
      <c r="K179" s="32" t="s">
        <v>266</v>
      </c>
    </row>
    <row r="180" spans="1:11" x14ac:dyDescent="0.35">
      <c r="A180" s="32">
        <v>17</v>
      </c>
      <c r="B180" s="32" t="s">
        <v>22</v>
      </c>
      <c r="H180" s="32" t="s">
        <v>95</v>
      </c>
      <c r="K180" s="32" t="s">
        <v>265</v>
      </c>
    </row>
    <row r="181" spans="1:11" x14ac:dyDescent="0.35">
      <c r="A181" s="32">
        <v>18</v>
      </c>
      <c r="B181" s="32" t="s">
        <v>182</v>
      </c>
      <c r="D181" s="32">
        <v>1.78</v>
      </c>
      <c r="E181" s="32">
        <v>5.5860000000000003</v>
      </c>
      <c r="F181" s="32">
        <v>3889.819</v>
      </c>
      <c r="G181" s="32">
        <v>25.762</v>
      </c>
      <c r="H181" s="32" t="s">
        <v>13</v>
      </c>
      <c r="K181" s="32" t="s">
        <v>264</v>
      </c>
    </row>
    <row r="182" spans="1:11" x14ac:dyDescent="0.35">
      <c r="A182" s="32">
        <v>19</v>
      </c>
      <c r="B182" s="32" t="s">
        <v>181</v>
      </c>
      <c r="D182" s="32">
        <v>1.65</v>
      </c>
      <c r="E182" s="32">
        <v>10.458</v>
      </c>
      <c r="F182" s="32">
        <v>3657.8580000000002</v>
      </c>
      <c r="G182" s="32">
        <v>47.478999999999999</v>
      </c>
      <c r="H182" s="32" t="s">
        <v>16</v>
      </c>
      <c r="K182" s="32" t="s">
        <v>263</v>
      </c>
    </row>
    <row r="183" spans="1:11" x14ac:dyDescent="0.35">
      <c r="A183" s="32">
        <v>20</v>
      </c>
      <c r="B183" s="32" t="s">
        <v>180</v>
      </c>
      <c r="D183" s="32">
        <v>1.75</v>
      </c>
      <c r="E183" s="32">
        <v>6.1109999999999998</v>
      </c>
      <c r="F183" s="32">
        <v>3596.3919999999998</v>
      </c>
      <c r="G183" s="32">
        <v>3.4350000000000001</v>
      </c>
      <c r="H183" s="32" t="s">
        <v>13</v>
      </c>
      <c r="K183" s="32" t="s">
        <v>262</v>
      </c>
    </row>
    <row r="184" spans="1:11" x14ac:dyDescent="0.35">
      <c r="A184" s="32">
        <v>21</v>
      </c>
      <c r="B184" s="32" t="s">
        <v>179</v>
      </c>
      <c r="D184" s="32">
        <v>1.75</v>
      </c>
      <c r="E184" s="32">
        <v>2.76</v>
      </c>
      <c r="F184" s="32">
        <v>3827.8470000000002</v>
      </c>
      <c r="G184" s="32">
        <v>1.9259999999999999</v>
      </c>
      <c r="H184" s="32" t="s">
        <v>16</v>
      </c>
      <c r="K184" s="32" t="s">
        <v>261</v>
      </c>
    </row>
    <row r="185" spans="1:11" x14ac:dyDescent="0.35">
      <c r="A185" s="32">
        <v>22</v>
      </c>
      <c r="B185" s="32" t="s">
        <v>178</v>
      </c>
      <c r="D185" s="32">
        <v>1.75</v>
      </c>
      <c r="E185" s="32">
        <v>1.21</v>
      </c>
      <c r="F185" s="32">
        <v>3623.2220000000002</v>
      </c>
      <c r="G185" s="32">
        <v>2.097</v>
      </c>
      <c r="H185" s="32" t="s">
        <v>16</v>
      </c>
      <c r="K185" s="32" t="s">
        <v>260</v>
      </c>
    </row>
    <row r="186" spans="1:11" x14ac:dyDescent="0.35">
      <c r="A186" s="32">
        <v>23</v>
      </c>
      <c r="B186" s="32" t="s">
        <v>177</v>
      </c>
      <c r="D186" s="32">
        <v>1.72</v>
      </c>
      <c r="E186" s="32">
        <v>4.49</v>
      </c>
      <c r="F186" s="32">
        <v>3093.0410000000002</v>
      </c>
      <c r="G186" s="32">
        <v>28</v>
      </c>
      <c r="H186" s="32" t="s">
        <v>13</v>
      </c>
      <c r="K186" s="32" t="s">
        <v>259</v>
      </c>
    </row>
    <row r="187" spans="1:11" x14ac:dyDescent="0.35">
      <c r="A187" s="32">
        <v>24</v>
      </c>
      <c r="B187" s="32" t="s">
        <v>22</v>
      </c>
      <c r="H187" s="32" t="s">
        <v>95</v>
      </c>
      <c r="K187" s="32" t="s">
        <v>258</v>
      </c>
    </row>
    <row r="188" spans="1:11" x14ac:dyDescent="0.35">
      <c r="A188" s="32">
        <v>25</v>
      </c>
      <c r="B188" s="32" t="s">
        <v>176</v>
      </c>
      <c r="D188" s="32">
        <v>1.73</v>
      </c>
      <c r="E188" s="32">
        <v>3.2109999999999999</v>
      </c>
      <c r="F188" s="32">
        <v>3907.0450000000001</v>
      </c>
      <c r="G188" s="32">
        <v>26</v>
      </c>
      <c r="H188" s="32" t="s">
        <v>13</v>
      </c>
      <c r="K188" s="32" t="s">
        <v>257</v>
      </c>
    </row>
    <row r="189" spans="1:11" x14ac:dyDescent="0.35">
      <c r="A189" s="32">
        <v>26</v>
      </c>
      <c r="B189" s="32" t="s">
        <v>175</v>
      </c>
      <c r="D189" s="32">
        <v>1.77</v>
      </c>
      <c r="E189" s="32">
        <v>9.9659999999999993</v>
      </c>
      <c r="F189" s="32">
        <v>3594.5419999999999</v>
      </c>
      <c r="G189" s="32">
        <v>61.408000000000001</v>
      </c>
      <c r="H189" s="32" t="s">
        <v>13</v>
      </c>
      <c r="K189" s="32" t="s">
        <v>256</v>
      </c>
    </row>
    <row r="190" spans="1:11" x14ac:dyDescent="0.35">
      <c r="A190" s="32">
        <v>27</v>
      </c>
      <c r="B190" s="32" t="s">
        <v>174</v>
      </c>
      <c r="D190" s="32">
        <v>1.76</v>
      </c>
      <c r="E190" s="32">
        <v>13.692</v>
      </c>
      <c r="F190" s="32">
        <v>3586.0920000000001</v>
      </c>
      <c r="G190" s="32">
        <v>2.7080000000000002</v>
      </c>
      <c r="H190" s="32" t="s">
        <v>13</v>
      </c>
      <c r="K190" s="32" t="s">
        <v>255</v>
      </c>
    </row>
    <row r="191" spans="1:11" x14ac:dyDescent="0.35">
      <c r="A191" s="32">
        <v>28</v>
      </c>
      <c r="B191" s="32" t="s">
        <v>173</v>
      </c>
      <c r="D191" s="32">
        <v>1.71</v>
      </c>
      <c r="E191" s="32">
        <v>1.7969999999999999</v>
      </c>
      <c r="F191" s="32">
        <v>3387.509</v>
      </c>
      <c r="G191" s="32">
        <v>20</v>
      </c>
      <c r="H191" s="32" t="s">
        <v>13</v>
      </c>
      <c r="K191" s="32" t="s">
        <v>254</v>
      </c>
    </row>
    <row r="192" spans="1:11" x14ac:dyDescent="0.35">
      <c r="A192" s="32">
        <v>29</v>
      </c>
      <c r="B192" s="32" t="s">
        <v>172</v>
      </c>
      <c r="D192" s="32">
        <v>1.73</v>
      </c>
      <c r="E192" s="32">
        <v>1.9830000000000001</v>
      </c>
      <c r="F192" s="32">
        <v>3401.2429999999999</v>
      </c>
      <c r="G192" s="32">
        <v>23</v>
      </c>
      <c r="H192" s="32" t="s">
        <v>13</v>
      </c>
      <c r="K192" s="32" t="s">
        <v>253</v>
      </c>
    </row>
    <row r="193" spans="1:11" x14ac:dyDescent="0.35">
      <c r="A193" s="32">
        <v>30</v>
      </c>
      <c r="B193" s="32" t="s">
        <v>171</v>
      </c>
      <c r="D193" s="32">
        <v>1.34</v>
      </c>
      <c r="E193" s="32">
        <v>1.7310000000000001</v>
      </c>
      <c r="F193" s="32">
        <v>3767.2660000000001</v>
      </c>
      <c r="G193" s="32">
        <v>3.3330000000000002</v>
      </c>
      <c r="H193" s="32" t="s">
        <v>16</v>
      </c>
      <c r="K193" s="32" t="s">
        <v>252</v>
      </c>
    </row>
    <row r="194" spans="1:11" x14ac:dyDescent="0.35">
      <c r="A194" s="32">
        <v>31</v>
      </c>
      <c r="B194" s="32" t="s">
        <v>22</v>
      </c>
      <c r="H194" s="32" t="s">
        <v>95</v>
      </c>
      <c r="K194" s="32" t="s">
        <v>251</v>
      </c>
    </row>
    <row r="195" spans="1:11" x14ac:dyDescent="0.35">
      <c r="A195" s="32">
        <v>32</v>
      </c>
      <c r="B195" s="32" t="s">
        <v>170</v>
      </c>
      <c r="D195" s="32">
        <v>1.69</v>
      </c>
      <c r="E195" s="32">
        <v>2.5350000000000001</v>
      </c>
      <c r="F195" s="32">
        <v>3791.8040000000001</v>
      </c>
      <c r="G195" s="32">
        <v>3.98</v>
      </c>
      <c r="H195" s="32" t="s">
        <v>13</v>
      </c>
      <c r="K195" s="32" t="s">
        <v>250</v>
      </c>
    </row>
    <row r="196" spans="1:11" x14ac:dyDescent="0.35">
      <c r="A196" s="32">
        <v>33</v>
      </c>
      <c r="B196" s="32" t="s">
        <v>169</v>
      </c>
      <c r="D196" s="32">
        <v>2.23</v>
      </c>
      <c r="E196" s="32">
        <v>1.6719999999999999</v>
      </c>
      <c r="F196" s="32">
        <v>3719.279</v>
      </c>
      <c r="G196" s="32">
        <v>6.9950000000000001</v>
      </c>
      <c r="H196" s="32" t="s">
        <v>13</v>
      </c>
      <c r="K196" s="32" t="s">
        <v>249</v>
      </c>
    </row>
    <row r="197" spans="1:11" x14ac:dyDescent="0.35">
      <c r="A197" s="32">
        <v>34</v>
      </c>
      <c r="B197" s="32" t="s">
        <v>168</v>
      </c>
      <c r="D197" s="32">
        <v>1.82</v>
      </c>
      <c r="E197" s="32">
        <v>1.357</v>
      </c>
      <c r="F197" s="32">
        <v>4814.875</v>
      </c>
      <c r="G197" s="32">
        <v>2.669</v>
      </c>
      <c r="H197" s="32" t="s">
        <v>13</v>
      </c>
      <c r="K197" s="32" t="s">
        <v>248</v>
      </c>
    </row>
    <row r="198" spans="1:11" x14ac:dyDescent="0.35">
      <c r="A198" s="32">
        <v>35</v>
      </c>
      <c r="B198" s="32" t="s">
        <v>167</v>
      </c>
      <c r="D198" s="32">
        <v>1.85</v>
      </c>
      <c r="E198" s="32">
        <v>3.4860000000000002</v>
      </c>
      <c r="F198" s="32">
        <v>4565.7340000000004</v>
      </c>
      <c r="G198" s="32">
        <v>3.9089999999999998</v>
      </c>
      <c r="H198" s="32" t="s">
        <v>16</v>
      </c>
      <c r="K198" s="32" t="s">
        <v>247</v>
      </c>
    </row>
    <row r="199" spans="1:11" x14ac:dyDescent="0.35">
      <c r="A199" s="32">
        <v>36</v>
      </c>
      <c r="B199" s="32" t="s">
        <v>166</v>
      </c>
      <c r="D199" s="32">
        <v>1.78</v>
      </c>
      <c r="E199" s="32">
        <v>1.49</v>
      </c>
      <c r="F199" s="32">
        <v>4775.0600000000004</v>
      </c>
      <c r="G199" s="32">
        <v>4.8479999999999999</v>
      </c>
      <c r="H199" s="32" t="s">
        <v>16</v>
      </c>
      <c r="K199" s="32" t="s">
        <v>246</v>
      </c>
    </row>
    <row r="200" spans="1:11" x14ac:dyDescent="0.35">
      <c r="A200" s="32">
        <v>37</v>
      </c>
      <c r="B200" s="32" t="s">
        <v>165</v>
      </c>
      <c r="D200" s="32">
        <v>1.8</v>
      </c>
      <c r="E200" s="32">
        <v>6.6310000000000002</v>
      </c>
      <c r="F200" s="32">
        <v>4192.2870000000003</v>
      </c>
      <c r="G200" s="32">
        <v>5.1619999999999999</v>
      </c>
      <c r="H200" s="32" t="s">
        <v>13</v>
      </c>
      <c r="K200" s="32" t="s">
        <v>245</v>
      </c>
    </row>
    <row r="201" spans="1:11" x14ac:dyDescent="0.35">
      <c r="A201" s="32">
        <v>38</v>
      </c>
      <c r="B201" s="32" t="s">
        <v>22</v>
      </c>
      <c r="H201" s="32" t="s">
        <v>95</v>
      </c>
      <c r="K201" s="32" t="s">
        <v>244</v>
      </c>
    </row>
    <row r="202" spans="1:11" x14ac:dyDescent="0.35">
      <c r="A202" s="32">
        <v>39</v>
      </c>
      <c r="B202" s="32" t="s">
        <v>164</v>
      </c>
      <c r="D202" s="32">
        <v>1.7</v>
      </c>
      <c r="E202" s="32">
        <v>9.61</v>
      </c>
      <c r="F202" s="32">
        <v>3883.3960000000002</v>
      </c>
      <c r="G202" s="32">
        <v>10.364000000000001</v>
      </c>
      <c r="H202" s="32" t="s">
        <v>13</v>
      </c>
      <c r="K202" s="32" t="s">
        <v>243</v>
      </c>
    </row>
    <row r="203" spans="1:11" x14ac:dyDescent="0.35">
      <c r="A203" s="32">
        <v>40</v>
      </c>
      <c r="B203" s="32" t="s">
        <v>163</v>
      </c>
      <c r="D203" s="32">
        <v>1.74</v>
      </c>
      <c r="E203" s="32">
        <v>5.0140000000000002</v>
      </c>
      <c r="F203" s="32">
        <v>4786.0870000000004</v>
      </c>
      <c r="G203" s="32">
        <v>44</v>
      </c>
      <c r="H203" s="32" t="s">
        <v>16</v>
      </c>
      <c r="K203" s="32" t="s">
        <v>242</v>
      </c>
    </row>
    <row r="204" spans="1:11" x14ac:dyDescent="0.35">
      <c r="A204" s="32">
        <v>41</v>
      </c>
      <c r="B204" s="32" t="s">
        <v>162</v>
      </c>
      <c r="D204" s="32">
        <v>1.81</v>
      </c>
      <c r="E204" s="32">
        <v>2.6030000000000002</v>
      </c>
      <c r="F204" s="32">
        <v>5066.4480000000003</v>
      </c>
      <c r="G204" s="32">
        <v>25</v>
      </c>
      <c r="H204" s="32" t="s">
        <v>13</v>
      </c>
      <c r="K204" s="32" t="s">
        <v>241</v>
      </c>
    </row>
    <row r="205" spans="1:11" x14ac:dyDescent="0.35">
      <c r="A205" s="32">
        <v>42</v>
      </c>
      <c r="B205" s="32" t="s">
        <v>161</v>
      </c>
      <c r="D205" s="32">
        <v>1.8</v>
      </c>
      <c r="E205" s="32">
        <v>5.8789999999999996</v>
      </c>
      <c r="F205" s="32">
        <v>5114.0559999999996</v>
      </c>
      <c r="G205" s="32">
        <v>3.7519999999999998</v>
      </c>
      <c r="H205" s="32" t="s">
        <v>13</v>
      </c>
      <c r="K205" s="32" t="s">
        <v>240</v>
      </c>
    </row>
    <row r="206" spans="1:11" x14ac:dyDescent="0.35">
      <c r="A206" s="32">
        <v>43</v>
      </c>
      <c r="B206" s="32" t="s">
        <v>160</v>
      </c>
      <c r="D206" s="32">
        <v>1.74</v>
      </c>
      <c r="E206" s="32">
        <v>2.6139999999999999</v>
      </c>
      <c r="F206" s="32">
        <v>4902.3639999999996</v>
      </c>
      <c r="G206" s="32">
        <v>1.1080000000000001</v>
      </c>
      <c r="H206" s="32" t="s">
        <v>16</v>
      </c>
      <c r="K206" s="32" t="s">
        <v>239</v>
      </c>
    </row>
    <row r="207" spans="1:11" x14ac:dyDescent="0.35">
      <c r="A207" s="32">
        <v>44</v>
      </c>
      <c r="B207" s="32" t="s">
        <v>159</v>
      </c>
      <c r="D207" s="32">
        <v>1.47</v>
      </c>
      <c r="E207" s="32">
        <v>2.5710000000000002</v>
      </c>
      <c r="F207" s="32">
        <v>5366.1989999999996</v>
      </c>
      <c r="G207" s="32">
        <v>7.9359999999999999</v>
      </c>
      <c r="H207" s="32" t="s">
        <v>13</v>
      </c>
      <c r="K207" s="32" t="s">
        <v>238</v>
      </c>
    </row>
    <row r="208" spans="1:11" x14ac:dyDescent="0.35">
      <c r="A208" s="32">
        <v>45</v>
      </c>
      <c r="B208" s="32" t="s">
        <v>22</v>
      </c>
      <c r="D208" s="32">
        <v>1.71</v>
      </c>
      <c r="E208" s="32">
        <v>9.14</v>
      </c>
      <c r="G208" s="32">
        <v>4.3659999999999997</v>
      </c>
      <c r="H208" s="32" t="s">
        <v>13</v>
      </c>
      <c r="K208" s="32" t="s">
        <v>237</v>
      </c>
    </row>
    <row r="209" spans="1:11" x14ac:dyDescent="0.35">
      <c r="A209" s="32">
        <v>46</v>
      </c>
      <c r="B209" s="32" t="s">
        <v>158</v>
      </c>
      <c r="D209" s="32">
        <v>1.75</v>
      </c>
      <c r="E209" s="32">
        <v>2.383</v>
      </c>
      <c r="F209" s="32">
        <v>5428.1970000000001</v>
      </c>
      <c r="G209" s="32">
        <v>21</v>
      </c>
      <c r="H209" s="32" t="s">
        <v>16</v>
      </c>
      <c r="K209" s="32" t="s">
        <v>236</v>
      </c>
    </row>
    <row r="210" spans="1:11" x14ac:dyDescent="0.35">
      <c r="A210" s="32">
        <v>47</v>
      </c>
      <c r="B210" s="32" t="s">
        <v>157</v>
      </c>
      <c r="D210" s="32">
        <v>1.68</v>
      </c>
      <c r="E210" s="32">
        <v>6.6159999999999997</v>
      </c>
      <c r="F210" s="32">
        <v>4501.7709999999997</v>
      </c>
      <c r="G210" s="32">
        <v>8.7149999999999999</v>
      </c>
      <c r="H210" s="32" t="s">
        <v>13</v>
      </c>
      <c r="K210" s="32" t="s">
        <v>235</v>
      </c>
    </row>
    <row r="211" spans="1:11" x14ac:dyDescent="0.35">
      <c r="A211" s="32">
        <v>48</v>
      </c>
      <c r="B211" s="32" t="s">
        <v>156</v>
      </c>
      <c r="D211" s="32">
        <v>1.95</v>
      </c>
      <c r="E211" s="32">
        <v>3.9420000000000002</v>
      </c>
      <c r="F211" s="32">
        <v>4806.0240000000003</v>
      </c>
      <c r="G211" s="32">
        <v>7.7880000000000003</v>
      </c>
      <c r="H211" s="32" t="s">
        <v>23</v>
      </c>
      <c r="K211" s="32" t="s">
        <v>234</v>
      </c>
    </row>
    <row r="213" spans="1:11" x14ac:dyDescent="0.35">
      <c r="A213" s="32" t="s">
        <v>33</v>
      </c>
    </row>
    <row r="215" spans="1:11" x14ac:dyDescent="0.35">
      <c r="B215" s="32" t="s">
        <v>3</v>
      </c>
      <c r="C215" s="32" t="s">
        <v>4</v>
      </c>
      <c r="D215" s="32" t="s">
        <v>5</v>
      </c>
      <c r="E215" s="32" t="s">
        <v>6</v>
      </c>
      <c r="F215" s="32" t="s">
        <v>7</v>
      </c>
      <c r="G215" s="32" t="s">
        <v>8</v>
      </c>
      <c r="H215" s="32" t="s">
        <v>9</v>
      </c>
      <c r="I215" s="32" t="s">
        <v>10</v>
      </c>
      <c r="J215" s="32" t="s">
        <v>11</v>
      </c>
      <c r="K215" s="32" t="s">
        <v>282</v>
      </c>
    </row>
    <row r="216" spans="1:11" x14ac:dyDescent="0.35">
      <c r="A216" s="32">
        <v>1</v>
      </c>
      <c r="B216" s="32" t="s">
        <v>12</v>
      </c>
      <c r="D216" s="32">
        <v>2.66</v>
      </c>
      <c r="E216" s="32">
        <v>61.787999999999997</v>
      </c>
      <c r="F216" s="32">
        <v>7551.0129999999999</v>
      </c>
      <c r="G216" s="32">
        <v>2.5760000000000001</v>
      </c>
      <c r="H216" s="32" t="s">
        <v>16</v>
      </c>
      <c r="K216" s="32" t="s">
        <v>281</v>
      </c>
    </row>
    <row r="217" spans="1:11" x14ac:dyDescent="0.35">
      <c r="A217" s="32">
        <v>2</v>
      </c>
      <c r="B217" s="32" t="s">
        <v>14</v>
      </c>
      <c r="D217" s="32">
        <v>2.71</v>
      </c>
      <c r="E217" s="32">
        <v>240.411</v>
      </c>
      <c r="F217" s="32">
        <v>6696.7250000000004</v>
      </c>
      <c r="G217" s="32">
        <v>5.8369999999999997</v>
      </c>
      <c r="H217" s="32" t="s">
        <v>13</v>
      </c>
      <c r="K217" s="32" t="s">
        <v>280</v>
      </c>
    </row>
    <row r="218" spans="1:11" x14ac:dyDescent="0.35">
      <c r="A218" s="32">
        <v>3</v>
      </c>
      <c r="B218" s="32" t="s">
        <v>15</v>
      </c>
      <c r="D218" s="32">
        <v>2.75</v>
      </c>
      <c r="E218" s="32">
        <v>215.50899999999999</v>
      </c>
      <c r="F218" s="32">
        <v>7209.5829999999996</v>
      </c>
      <c r="G218" s="32">
        <v>9.1240000000000006</v>
      </c>
      <c r="H218" s="32" t="s">
        <v>16</v>
      </c>
      <c r="K218" s="32" t="s">
        <v>279</v>
      </c>
    </row>
    <row r="219" spans="1:11" x14ac:dyDescent="0.35">
      <c r="A219" s="32">
        <v>4</v>
      </c>
      <c r="B219" s="32" t="s">
        <v>17</v>
      </c>
      <c r="D219" s="32">
        <v>2.75</v>
      </c>
      <c r="E219" s="32">
        <v>829.42200000000003</v>
      </c>
      <c r="F219" s="32">
        <v>7013.7619999999997</v>
      </c>
      <c r="G219" s="32">
        <v>49.588999999999999</v>
      </c>
      <c r="H219" s="32" t="s">
        <v>16</v>
      </c>
      <c r="K219" s="32" t="s">
        <v>278</v>
      </c>
    </row>
    <row r="220" spans="1:11" x14ac:dyDescent="0.35">
      <c r="A220" s="32">
        <v>5</v>
      </c>
      <c r="B220" s="32" t="s">
        <v>18</v>
      </c>
      <c r="D220" s="32">
        <v>2.77</v>
      </c>
      <c r="E220" s="32">
        <v>1249.7570000000001</v>
      </c>
      <c r="F220" s="32">
        <v>8048.652</v>
      </c>
      <c r="G220" s="32">
        <v>62.749000000000002</v>
      </c>
      <c r="H220" s="32" t="s">
        <v>13</v>
      </c>
      <c r="K220" s="32" t="s">
        <v>277</v>
      </c>
    </row>
    <row r="221" spans="1:11" x14ac:dyDescent="0.35">
      <c r="A221" s="32">
        <v>6</v>
      </c>
      <c r="B221" s="32" t="s">
        <v>19</v>
      </c>
      <c r="D221" s="32">
        <v>2.61</v>
      </c>
      <c r="E221" s="32">
        <v>6102.7340000000004</v>
      </c>
      <c r="F221" s="32">
        <v>7211.9549999999999</v>
      </c>
      <c r="G221" s="32">
        <v>261.334</v>
      </c>
      <c r="H221" s="32" t="s">
        <v>13</v>
      </c>
      <c r="K221" s="32" t="s">
        <v>276</v>
      </c>
    </row>
    <row r="222" spans="1:11" x14ac:dyDescent="0.35">
      <c r="A222" s="32">
        <v>7</v>
      </c>
      <c r="B222" s="32" t="s">
        <v>20</v>
      </c>
      <c r="D222" s="32">
        <v>2.66</v>
      </c>
      <c r="E222" s="32">
        <v>10650.508</v>
      </c>
      <c r="F222" s="32">
        <v>5686.902</v>
      </c>
      <c r="G222" s="32">
        <v>343.34899999999999</v>
      </c>
      <c r="H222" s="32" t="s">
        <v>13</v>
      </c>
      <c r="K222" s="32" t="s">
        <v>275</v>
      </c>
    </row>
    <row r="223" spans="1:11" x14ac:dyDescent="0.35">
      <c r="A223" s="32">
        <v>8</v>
      </c>
      <c r="B223" s="32" t="s">
        <v>21</v>
      </c>
      <c r="D223" s="32">
        <v>2.7</v>
      </c>
      <c r="E223" s="32">
        <v>21219.432000000001</v>
      </c>
      <c r="F223" s="32">
        <v>6179.1030000000001</v>
      </c>
      <c r="G223" s="32">
        <v>922.68399999999997</v>
      </c>
      <c r="H223" s="32" t="s">
        <v>13</v>
      </c>
      <c r="K223" s="32" t="s">
        <v>274</v>
      </c>
    </row>
    <row r="224" spans="1:11" x14ac:dyDescent="0.35">
      <c r="A224" s="32">
        <v>9</v>
      </c>
      <c r="B224" s="32" t="s">
        <v>22</v>
      </c>
      <c r="D224" s="32">
        <v>2.71</v>
      </c>
      <c r="E224" s="32">
        <v>794</v>
      </c>
      <c r="G224" s="32">
        <v>31.55</v>
      </c>
      <c r="H224" s="32" t="s">
        <v>13</v>
      </c>
      <c r="K224" s="32" t="s">
        <v>273</v>
      </c>
    </row>
    <row r="225" spans="1:11" x14ac:dyDescent="0.35">
      <c r="A225" s="32">
        <v>10</v>
      </c>
      <c r="B225" s="32" t="s">
        <v>22</v>
      </c>
      <c r="D225" s="32">
        <v>2.73</v>
      </c>
      <c r="E225" s="32">
        <v>740.60199999999998</v>
      </c>
      <c r="G225" s="32">
        <v>44.405000000000001</v>
      </c>
      <c r="H225" s="32" t="s">
        <v>13</v>
      </c>
      <c r="K225" s="32" t="s">
        <v>272</v>
      </c>
    </row>
    <row r="226" spans="1:11" x14ac:dyDescent="0.35">
      <c r="A226" s="32">
        <v>11</v>
      </c>
      <c r="B226" s="32" t="s">
        <v>24</v>
      </c>
      <c r="D226" s="32">
        <v>2.96</v>
      </c>
      <c r="E226" s="32">
        <v>702.51599999999996</v>
      </c>
      <c r="F226" s="32">
        <v>3649.5419999999999</v>
      </c>
      <c r="G226" s="32">
        <v>37.956000000000003</v>
      </c>
      <c r="H226" s="32" t="s">
        <v>13</v>
      </c>
      <c r="K226" s="32" t="s">
        <v>271</v>
      </c>
    </row>
    <row r="227" spans="1:11" x14ac:dyDescent="0.35">
      <c r="A227" s="32">
        <v>12</v>
      </c>
      <c r="B227" s="32" t="s">
        <v>25</v>
      </c>
      <c r="D227" s="32">
        <v>2.94</v>
      </c>
      <c r="E227" s="32">
        <v>546.65899999999999</v>
      </c>
      <c r="F227" s="32">
        <v>3370.7379999999998</v>
      </c>
      <c r="G227" s="32">
        <v>33.433999999999997</v>
      </c>
      <c r="H227" s="32" t="s">
        <v>16</v>
      </c>
      <c r="K227" s="32" t="s">
        <v>270</v>
      </c>
    </row>
    <row r="228" spans="1:11" x14ac:dyDescent="0.35">
      <c r="A228" s="32">
        <v>13</v>
      </c>
      <c r="B228" s="32" t="s">
        <v>26</v>
      </c>
      <c r="D228" s="32">
        <v>2.95</v>
      </c>
      <c r="E228" s="32">
        <v>567.32500000000005</v>
      </c>
      <c r="F228" s="32">
        <v>3095.6170000000002</v>
      </c>
      <c r="G228" s="32">
        <v>28.39</v>
      </c>
      <c r="H228" s="32" t="s">
        <v>13</v>
      </c>
      <c r="K228" s="32" t="s">
        <v>269</v>
      </c>
    </row>
    <row r="229" spans="1:11" x14ac:dyDescent="0.35">
      <c r="A229" s="32">
        <v>14</v>
      </c>
      <c r="B229" s="32" t="s">
        <v>27</v>
      </c>
      <c r="D229" s="32">
        <v>2.99</v>
      </c>
      <c r="E229" s="32">
        <v>5369.2089999999998</v>
      </c>
      <c r="F229" s="32">
        <v>3490.645</v>
      </c>
      <c r="G229" s="32">
        <v>306.75599999999997</v>
      </c>
      <c r="H229" s="32" t="s">
        <v>13</v>
      </c>
      <c r="K229" s="32" t="s">
        <v>268</v>
      </c>
    </row>
    <row r="230" spans="1:11" x14ac:dyDescent="0.35">
      <c r="A230" s="32">
        <v>15</v>
      </c>
      <c r="B230" s="32" t="s">
        <v>28</v>
      </c>
      <c r="D230" s="32">
        <v>3.01</v>
      </c>
      <c r="E230" s="32">
        <v>5105.1040000000003</v>
      </c>
      <c r="F230" s="32">
        <v>3699.4929999999999</v>
      </c>
      <c r="G230" s="32">
        <v>234.23</v>
      </c>
      <c r="H230" s="32" t="s">
        <v>13</v>
      </c>
      <c r="K230" s="32" t="s">
        <v>267</v>
      </c>
    </row>
    <row r="231" spans="1:11" x14ac:dyDescent="0.35">
      <c r="A231" s="32">
        <v>16</v>
      </c>
      <c r="B231" s="32" t="s">
        <v>29</v>
      </c>
      <c r="D231" s="32">
        <v>3.01</v>
      </c>
      <c r="E231" s="32">
        <v>5486.9269999999997</v>
      </c>
      <c r="F231" s="32">
        <v>3352.0549999999998</v>
      </c>
      <c r="G231" s="32">
        <v>201.44</v>
      </c>
      <c r="H231" s="32" t="s">
        <v>13</v>
      </c>
      <c r="K231" s="32" t="s">
        <v>266</v>
      </c>
    </row>
    <row r="232" spans="1:11" x14ac:dyDescent="0.35">
      <c r="A232" s="32">
        <v>17</v>
      </c>
      <c r="B232" s="32" t="s">
        <v>22</v>
      </c>
      <c r="H232" s="32" t="s">
        <v>95</v>
      </c>
      <c r="K232" s="32" t="s">
        <v>265</v>
      </c>
    </row>
    <row r="233" spans="1:11" x14ac:dyDescent="0.35">
      <c r="A233" s="32">
        <v>18</v>
      </c>
      <c r="B233" s="32" t="s">
        <v>182</v>
      </c>
      <c r="D233" s="32">
        <v>3</v>
      </c>
      <c r="E233" s="32">
        <v>519.14499999999998</v>
      </c>
      <c r="F233" s="32">
        <v>3889.819</v>
      </c>
      <c r="G233" s="32">
        <v>25.167999999999999</v>
      </c>
      <c r="H233" s="32" t="s">
        <v>13</v>
      </c>
      <c r="K233" s="32" t="s">
        <v>264</v>
      </c>
    </row>
    <row r="234" spans="1:11" x14ac:dyDescent="0.35">
      <c r="A234" s="32">
        <v>19</v>
      </c>
      <c r="B234" s="32" t="s">
        <v>181</v>
      </c>
      <c r="D234" s="32">
        <v>2.96</v>
      </c>
      <c r="E234" s="32">
        <v>363.11200000000002</v>
      </c>
      <c r="F234" s="32">
        <v>3657.8580000000002</v>
      </c>
      <c r="G234" s="32">
        <v>22.370999999999999</v>
      </c>
      <c r="H234" s="32" t="s">
        <v>13</v>
      </c>
      <c r="K234" s="32" t="s">
        <v>263</v>
      </c>
    </row>
    <row r="235" spans="1:11" x14ac:dyDescent="0.35">
      <c r="A235" s="32">
        <v>20</v>
      </c>
      <c r="B235" s="32" t="s">
        <v>180</v>
      </c>
      <c r="D235" s="32">
        <v>2.99</v>
      </c>
      <c r="E235" s="32">
        <v>458.94900000000001</v>
      </c>
      <c r="F235" s="32">
        <v>3596.3919999999998</v>
      </c>
      <c r="G235" s="32">
        <v>29.98</v>
      </c>
      <c r="H235" s="32" t="s">
        <v>36</v>
      </c>
      <c r="K235" s="32" t="s">
        <v>262</v>
      </c>
    </row>
    <row r="236" spans="1:11" x14ac:dyDescent="0.35">
      <c r="A236" s="32">
        <v>21</v>
      </c>
      <c r="B236" s="32" t="s">
        <v>179</v>
      </c>
      <c r="D236" s="32">
        <v>3.01</v>
      </c>
      <c r="E236" s="32">
        <v>570.94799999999998</v>
      </c>
      <c r="F236" s="32">
        <v>3827.8470000000002</v>
      </c>
      <c r="G236" s="32">
        <v>31.655999999999999</v>
      </c>
      <c r="H236" s="32" t="s">
        <v>23</v>
      </c>
      <c r="K236" s="32" t="s">
        <v>261</v>
      </c>
    </row>
    <row r="237" spans="1:11" x14ac:dyDescent="0.35">
      <c r="A237" s="32">
        <v>22</v>
      </c>
      <c r="B237" s="32" t="s">
        <v>178</v>
      </c>
      <c r="D237" s="32">
        <v>3.01</v>
      </c>
      <c r="E237" s="32">
        <v>416.827</v>
      </c>
      <c r="F237" s="32">
        <v>3623.2220000000002</v>
      </c>
      <c r="G237" s="32">
        <v>33.290999999999997</v>
      </c>
      <c r="H237" s="32" t="s">
        <v>13</v>
      </c>
      <c r="K237" s="32" t="s">
        <v>260</v>
      </c>
    </row>
    <row r="238" spans="1:11" x14ac:dyDescent="0.35">
      <c r="A238" s="32">
        <v>23</v>
      </c>
      <c r="B238" s="32" t="s">
        <v>177</v>
      </c>
      <c r="D238" s="32">
        <v>2.99</v>
      </c>
      <c r="E238" s="32">
        <v>354.702</v>
      </c>
      <c r="F238" s="32">
        <v>3093.0410000000002</v>
      </c>
      <c r="G238" s="32">
        <v>21.018999999999998</v>
      </c>
      <c r="H238" s="32" t="s">
        <v>13</v>
      </c>
      <c r="K238" s="32" t="s">
        <v>259</v>
      </c>
    </row>
    <row r="239" spans="1:11" x14ac:dyDescent="0.35">
      <c r="A239" s="32">
        <v>24</v>
      </c>
      <c r="B239" s="32" t="s">
        <v>22</v>
      </c>
      <c r="H239" s="32" t="s">
        <v>95</v>
      </c>
      <c r="K239" s="32" t="s">
        <v>258</v>
      </c>
    </row>
    <row r="240" spans="1:11" x14ac:dyDescent="0.35">
      <c r="A240" s="32">
        <v>25</v>
      </c>
      <c r="B240" s="32" t="s">
        <v>176</v>
      </c>
      <c r="D240" s="32">
        <v>3.02</v>
      </c>
      <c r="E240" s="32">
        <v>461.101</v>
      </c>
      <c r="F240" s="32">
        <v>3907.0450000000001</v>
      </c>
      <c r="G240" s="32">
        <v>21.734999999999999</v>
      </c>
      <c r="H240" s="32" t="s">
        <v>16</v>
      </c>
      <c r="K240" s="32" t="s">
        <v>257</v>
      </c>
    </row>
    <row r="241" spans="1:11" x14ac:dyDescent="0.35">
      <c r="A241" s="32">
        <v>26</v>
      </c>
      <c r="B241" s="32" t="s">
        <v>175</v>
      </c>
      <c r="D241" s="32">
        <v>3.01</v>
      </c>
      <c r="E241" s="32">
        <v>370.47800000000001</v>
      </c>
      <c r="F241" s="32">
        <v>3594.5419999999999</v>
      </c>
      <c r="G241" s="32">
        <v>19.372</v>
      </c>
      <c r="H241" s="32" t="s">
        <v>13</v>
      </c>
      <c r="K241" s="32" t="s">
        <v>256</v>
      </c>
    </row>
    <row r="242" spans="1:11" x14ac:dyDescent="0.35">
      <c r="A242" s="32">
        <v>27</v>
      </c>
      <c r="B242" s="32" t="s">
        <v>174</v>
      </c>
      <c r="D242" s="32">
        <v>3.01</v>
      </c>
      <c r="E242" s="32">
        <v>478.702</v>
      </c>
      <c r="F242" s="32">
        <v>3586.0920000000001</v>
      </c>
      <c r="G242" s="32">
        <v>28.54</v>
      </c>
      <c r="H242" s="32" t="s">
        <v>13</v>
      </c>
      <c r="K242" s="32" t="s">
        <v>255</v>
      </c>
    </row>
    <row r="243" spans="1:11" x14ac:dyDescent="0.35">
      <c r="A243" s="32">
        <v>28</v>
      </c>
      <c r="B243" s="32" t="s">
        <v>173</v>
      </c>
      <c r="D243" s="32">
        <v>2.99</v>
      </c>
      <c r="E243" s="32">
        <v>559.43799999999999</v>
      </c>
      <c r="F243" s="32">
        <v>3387.509</v>
      </c>
      <c r="G243" s="32">
        <v>47.508000000000003</v>
      </c>
      <c r="H243" s="32" t="s">
        <v>13</v>
      </c>
      <c r="K243" s="32" t="s">
        <v>254</v>
      </c>
    </row>
    <row r="244" spans="1:11" x14ac:dyDescent="0.35">
      <c r="A244" s="32">
        <v>29</v>
      </c>
      <c r="B244" s="32" t="s">
        <v>172</v>
      </c>
      <c r="D244" s="32">
        <v>2.94</v>
      </c>
      <c r="E244" s="32">
        <v>529.19100000000003</v>
      </c>
      <c r="F244" s="32">
        <v>3401.2429999999999</v>
      </c>
      <c r="G244" s="32">
        <v>19.821999999999999</v>
      </c>
      <c r="H244" s="32" t="s">
        <v>13</v>
      </c>
      <c r="K244" s="32" t="s">
        <v>253</v>
      </c>
    </row>
    <row r="245" spans="1:11" x14ac:dyDescent="0.35">
      <c r="A245" s="32">
        <v>30</v>
      </c>
      <c r="B245" s="32" t="s">
        <v>171</v>
      </c>
      <c r="D245" s="32">
        <v>2.91</v>
      </c>
      <c r="E245" s="32">
        <v>481.14499999999998</v>
      </c>
      <c r="F245" s="32">
        <v>3767.2660000000001</v>
      </c>
      <c r="G245" s="32">
        <v>28.257999999999999</v>
      </c>
      <c r="H245" s="32" t="s">
        <v>13</v>
      </c>
      <c r="K245" s="32" t="s">
        <v>252</v>
      </c>
    </row>
    <row r="246" spans="1:11" x14ac:dyDescent="0.35">
      <c r="A246" s="32">
        <v>31</v>
      </c>
      <c r="B246" s="32" t="s">
        <v>22</v>
      </c>
      <c r="H246" s="32" t="s">
        <v>95</v>
      </c>
      <c r="K246" s="32" t="s">
        <v>251</v>
      </c>
    </row>
    <row r="247" spans="1:11" x14ac:dyDescent="0.35">
      <c r="A247" s="32">
        <v>32</v>
      </c>
      <c r="B247" s="32" t="s">
        <v>170</v>
      </c>
      <c r="D247" s="32">
        <v>2.79</v>
      </c>
      <c r="E247" s="32">
        <v>512.68700000000001</v>
      </c>
      <c r="F247" s="32">
        <v>3791.8040000000001</v>
      </c>
      <c r="G247" s="32">
        <v>25.547999999999998</v>
      </c>
      <c r="H247" s="32" t="s">
        <v>13</v>
      </c>
      <c r="K247" s="32" t="s">
        <v>250</v>
      </c>
    </row>
    <row r="248" spans="1:11" x14ac:dyDescent="0.35">
      <c r="A248" s="32">
        <v>33</v>
      </c>
      <c r="B248" s="32" t="s">
        <v>169</v>
      </c>
      <c r="D248" s="32">
        <v>2.85</v>
      </c>
      <c r="E248" s="32">
        <v>308.45999999999998</v>
      </c>
      <c r="F248" s="32">
        <v>3719.279</v>
      </c>
      <c r="G248" s="32">
        <v>13.311</v>
      </c>
      <c r="H248" s="32" t="s">
        <v>13</v>
      </c>
      <c r="K248" s="32" t="s">
        <v>249</v>
      </c>
    </row>
    <row r="249" spans="1:11" x14ac:dyDescent="0.35">
      <c r="A249" s="32">
        <v>34</v>
      </c>
      <c r="B249" s="32" t="s">
        <v>168</v>
      </c>
      <c r="D249" s="32">
        <v>2.88</v>
      </c>
      <c r="E249" s="32">
        <v>483.14299999999997</v>
      </c>
      <c r="F249" s="32">
        <v>4814.875</v>
      </c>
      <c r="G249" s="32">
        <v>21.931000000000001</v>
      </c>
      <c r="H249" s="32" t="s">
        <v>23</v>
      </c>
      <c r="K249" s="32" t="s">
        <v>248</v>
      </c>
    </row>
    <row r="250" spans="1:11" x14ac:dyDescent="0.35">
      <c r="A250" s="32">
        <v>35</v>
      </c>
      <c r="B250" s="32" t="s">
        <v>167</v>
      </c>
      <c r="D250" s="32">
        <v>2.91</v>
      </c>
      <c r="E250" s="32">
        <v>696.649</v>
      </c>
      <c r="F250" s="32">
        <v>4565.7340000000004</v>
      </c>
      <c r="G250" s="32">
        <v>41.02</v>
      </c>
      <c r="H250" s="32" t="s">
        <v>16</v>
      </c>
      <c r="K250" s="32" t="s">
        <v>247</v>
      </c>
    </row>
    <row r="251" spans="1:11" x14ac:dyDescent="0.35">
      <c r="A251" s="32">
        <v>36</v>
      </c>
      <c r="B251" s="32" t="s">
        <v>166</v>
      </c>
      <c r="D251" s="32">
        <v>2.91</v>
      </c>
      <c r="E251" s="32">
        <v>399.60599999999999</v>
      </c>
      <c r="F251" s="32">
        <v>4775.0600000000004</v>
      </c>
      <c r="G251" s="32">
        <v>20.385999999999999</v>
      </c>
      <c r="H251" s="32" t="s">
        <v>13</v>
      </c>
      <c r="K251" s="32" t="s">
        <v>246</v>
      </c>
    </row>
    <row r="252" spans="1:11" x14ac:dyDescent="0.35">
      <c r="A252" s="32">
        <v>37</v>
      </c>
      <c r="B252" s="32" t="s">
        <v>165</v>
      </c>
      <c r="D252" s="32">
        <v>2.93</v>
      </c>
      <c r="E252" s="32">
        <v>282.17</v>
      </c>
      <c r="F252" s="32">
        <v>4192.2870000000003</v>
      </c>
      <c r="G252" s="32">
        <v>10.632</v>
      </c>
      <c r="H252" s="32" t="s">
        <v>13</v>
      </c>
      <c r="K252" s="32" t="s">
        <v>245</v>
      </c>
    </row>
    <row r="253" spans="1:11" x14ac:dyDescent="0.35">
      <c r="A253" s="32">
        <v>38</v>
      </c>
      <c r="B253" s="32" t="s">
        <v>22</v>
      </c>
      <c r="H253" s="32" t="s">
        <v>95</v>
      </c>
      <c r="K253" s="32" t="s">
        <v>244</v>
      </c>
    </row>
    <row r="254" spans="1:11" x14ac:dyDescent="0.35">
      <c r="A254" s="32">
        <v>39</v>
      </c>
      <c r="B254" s="32" t="s">
        <v>164</v>
      </c>
      <c r="D254" s="32">
        <v>2.93</v>
      </c>
      <c r="E254" s="32">
        <v>633.702</v>
      </c>
      <c r="F254" s="32">
        <v>3883.3960000000002</v>
      </c>
      <c r="G254" s="32">
        <v>27.09</v>
      </c>
      <c r="H254" s="32" t="s">
        <v>13</v>
      </c>
      <c r="K254" s="32" t="s">
        <v>243</v>
      </c>
    </row>
    <row r="255" spans="1:11" x14ac:dyDescent="0.35">
      <c r="A255" s="32">
        <v>40</v>
      </c>
      <c r="B255" s="32" t="s">
        <v>163</v>
      </c>
      <c r="D255" s="32">
        <v>2.93</v>
      </c>
      <c r="E255" s="32">
        <v>427.72399999999999</v>
      </c>
      <c r="F255" s="32">
        <v>4786.0870000000004</v>
      </c>
      <c r="G255" s="32">
        <v>20.312999999999999</v>
      </c>
      <c r="H255" s="32" t="s">
        <v>13</v>
      </c>
      <c r="K255" s="32" t="s">
        <v>242</v>
      </c>
    </row>
    <row r="256" spans="1:11" x14ac:dyDescent="0.35">
      <c r="A256" s="32">
        <v>41</v>
      </c>
      <c r="B256" s="32" t="s">
        <v>162</v>
      </c>
      <c r="D256" s="32">
        <v>2.96</v>
      </c>
      <c r="E256" s="32">
        <v>410.09</v>
      </c>
      <c r="F256" s="32">
        <v>5066.4480000000003</v>
      </c>
      <c r="G256" s="32">
        <v>16.683</v>
      </c>
      <c r="H256" s="32" t="s">
        <v>16</v>
      </c>
      <c r="K256" s="32" t="s">
        <v>241</v>
      </c>
    </row>
    <row r="257" spans="1:11" x14ac:dyDescent="0.35">
      <c r="A257" s="32">
        <v>42</v>
      </c>
      <c r="B257" s="32" t="s">
        <v>161</v>
      </c>
      <c r="D257" s="32">
        <v>2.95</v>
      </c>
      <c r="E257" s="32">
        <v>530.72799999999995</v>
      </c>
      <c r="F257" s="32">
        <v>5114.0559999999996</v>
      </c>
      <c r="G257" s="32">
        <v>29.771999999999998</v>
      </c>
      <c r="H257" s="32" t="s">
        <v>16</v>
      </c>
      <c r="K257" s="32" t="s">
        <v>240</v>
      </c>
    </row>
    <row r="258" spans="1:11" x14ac:dyDescent="0.35">
      <c r="A258" s="32">
        <v>43</v>
      </c>
      <c r="B258" s="32" t="s">
        <v>160</v>
      </c>
      <c r="D258" s="32">
        <v>2.94</v>
      </c>
      <c r="E258" s="32">
        <v>490.41800000000001</v>
      </c>
      <c r="F258" s="32">
        <v>4902.3639999999996</v>
      </c>
      <c r="G258" s="32">
        <v>19.29</v>
      </c>
      <c r="H258" s="32" t="s">
        <v>13</v>
      </c>
      <c r="K258" s="32" t="s">
        <v>239</v>
      </c>
    </row>
    <row r="259" spans="1:11" x14ac:dyDescent="0.35">
      <c r="A259" s="32">
        <v>44</v>
      </c>
      <c r="B259" s="32" t="s">
        <v>159</v>
      </c>
      <c r="D259" s="32">
        <v>2.99</v>
      </c>
      <c r="E259" s="32">
        <v>595.35400000000004</v>
      </c>
      <c r="F259" s="32">
        <v>5366.1989999999996</v>
      </c>
      <c r="G259" s="32">
        <v>27.510999999999999</v>
      </c>
      <c r="H259" s="32" t="s">
        <v>13</v>
      </c>
      <c r="K259" s="32" t="s">
        <v>238</v>
      </c>
    </row>
    <row r="260" spans="1:11" x14ac:dyDescent="0.35">
      <c r="A260" s="32">
        <v>45</v>
      </c>
      <c r="B260" s="32" t="s">
        <v>22</v>
      </c>
      <c r="H260" s="32" t="s">
        <v>95</v>
      </c>
      <c r="K260" s="32" t="s">
        <v>237</v>
      </c>
    </row>
    <row r="261" spans="1:11" x14ac:dyDescent="0.35">
      <c r="A261" s="32">
        <v>46</v>
      </c>
      <c r="B261" s="32" t="s">
        <v>158</v>
      </c>
      <c r="D261" s="32">
        <v>3.03</v>
      </c>
      <c r="E261" s="32">
        <v>451.32799999999997</v>
      </c>
      <c r="F261" s="32">
        <v>5428.1970000000001</v>
      </c>
      <c r="G261" s="32">
        <v>17.690000000000001</v>
      </c>
      <c r="H261" s="32" t="s">
        <v>13</v>
      </c>
      <c r="K261" s="32" t="s">
        <v>236</v>
      </c>
    </row>
    <row r="262" spans="1:11" x14ac:dyDescent="0.35">
      <c r="A262" s="32">
        <v>47</v>
      </c>
      <c r="B262" s="32" t="s">
        <v>157</v>
      </c>
      <c r="D262" s="32">
        <v>3</v>
      </c>
      <c r="E262" s="32">
        <v>364.28399999999999</v>
      </c>
      <c r="F262" s="32">
        <v>4501.7709999999997</v>
      </c>
      <c r="G262" s="32">
        <v>17.488</v>
      </c>
      <c r="H262" s="32" t="s">
        <v>16</v>
      </c>
      <c r="K262" s="32" t="s">
        <v>235</v>
      </c>
    </row>
    <row r="263" spans="1:11" x14ac:dyDescent="0.35">
      <c r="A263" s="32">
        <v>48</v>
      </c>
      <c r="B263" s="32" t="s">
        <v>156</v>
      </c>
      <c r="D263" s="32">
        <v>2.97</v>
      </c>
      <c r="E263" s="32">
        <v>354.678</v>
      </c>
      <c r="F263" s="32">
        <v>4806.0240000000003</v>
      </c>
      <c r="G263" s="32">
        <v>13.382</v>
      </c>
      <c r="H263" s="32" t="s">
        <v>13</v>
      </c>
      <c r="K263" s="32" t="s">
        <v>234</v>
      </c>
    </row>
    <row r="265" spans="1:11" x14ac:dyDescent="0.35">
      <c r="A265" s="32" t="s">
        <v>409</v>
      </c>
    </row>
    <row r="267" spans="1:11" x14ac:dyDescent="0.35">
      <c r="B267" s="32" t="s">
        <v>3</v>
      </c>
      <c r="C267" s="32" t="s">
        <v>4</v>
      </c>
      <c r="D267" s="32" t="s">
        <v>5</v>
      </c>
      <c r="E267" s="32" t="s">
        <v>6</v>
      </c>
      <c r="F267" s="32" t="s">
        <v>7</v>
      </c>
      <c r="G267" s="32" t="s">
        <v>8</v>
      </c>
      <c r="H267" s="32" t="s">
        <v>9</v>
      </c>
      <c r="I267" s="32" t="s">
        <v>10</v>
      </c>
      <c r="J267" s="32" t="s">
        <v>11</v>
      </c>
      <c r="K267" s="32" t="s">
        <v>282</v>
      </c>
    </row>
    <row r="268" spans="1:11" x14ac:dyDescent="0.35">
      <c r="A268" s="32">
        <v>1</v>
      </c>
      <c r="F268" s="32">
        <v>7551.0129999999999</v>
      </c>
      <c r="K268" s="32" t="s">
        <v>281</v>
      </c>
    </row>
    <row r="269" spans="1:11" x14ac:dyDescent="0.35">
      <c r="A269" s="32">
        <v>2</v>
      </c>
      <c r="F269" s="32">
        <v>6696.7250000000004</v>
      </c>
      <c r="K269" s="32" t="s">
        <v>280</v>
      </c>
    </row>
    <row r="270" spans="1:11" x14ac:dyDescent="0.35">
      <c r="A270" s="32">
        <v>3</v>
      </c>
      <c r="F270" s="32">
        <v>7209.5829999999996</v>
      </c>
      <c r="K270" s="32" t="s">
        <v>279</v>
      </c>
    </row>
    <row r="271" spans="1:11" x14ac:dyDescent="0.35">
      <c r="A271" s="32">
        <v>4</v>
      </c>
      <c r="F271" s="32">
        <v>7013.7619999999997</v>
      </c>
      <c r="K271" s="32" t="s">
        <v>278</v>
      </c>
    </row>
    <row r="272" spans="1:11" x14ac:dyDescent="0.35">
      <c r="A272" s="32">
        <v>5</v>
      </c>
      <c r="F272" s="32">
        <v>8048.652</v>
      </c>
      <c r="K272" s="32" t="s">
        <v>277</v>
      </c>
    </row>
    <row r="273" spans="1:11" x14ac:dyDescent="0.35">
      <c r="A273" s="32">
        <v>6</v>
      </c>
      <c r="F273" s="32">
        <v>7211.9549999999999</v>
      </c>
      <c r="K273" s="32" t="s">
        <v>276</v>
      </c>
    </row>
    <row r="274" spans="1:11" x14ac:dyDescent="0.35">
      <c r="A274" s="32">
        <v>7</v>
      </c>
      <c r="F274" s="32">
        <v>5686.902</v>
      </c>
      <c r="K274" s="32" t="s">
        <v>275</v>
      </c>
    </row>
    <row r="275" spans="1:11" x14ac:dyDescent="0.35">
      <c r="A275" s="32">
        <v>8</v>
      </c>
      <c r="F275" s="32">
        <v>6179.1030000000001</v>
      </c>
      <c r="K275" s="32" t="s">
        <v>274</v>
      </c>
    </row>
    <row r="276" spans="1:11" x14ac:dyDescent="0.35">
      <c r="A276" s="32">
        <v>9</v>
      </c>
      <c r="K276" s="32" t="s">
        <v>273</v>
      </c>
    </row>
    <row r="277" spans="1:11" x14ac:dyDescent="0.35">
      <c r="A277" s="32">
        <v>10</v>
      </c>
      <c r="K277" s="32" t="s">
        <v>272</v>
      </c>
    </row>
    <row r="278" spans="1:11" x14ac:dyDescent="0.35">
      <c r="A278" s="32">
        <v>11</v>
      </c>
      <c r="F278" s="32">
        <v>3649.5419999999999</v>
      </c>
      <c r="K278" s="32" t="s">
        <v>271</v>
      </c>
    </row>
    <row r="279" spans="1:11" x14ac:dyDescent="0.35">
      <c r="A279" s="32">
        <v>12</v>
      </c>
      <c r="F279" s="32">
        <v>3370.7379999999998</v>
      </c>
      <c r="K279" s="32" t="s">
        <v>270</v>
      </c>
    </row>
    <row r="280" spans="1:11" x14ac:dyDescent="0.35">
      <c r="A280" s="32">
        <v>13</v>
      </c>
      <c r="F280" s="32">
        <v>3095.6170000000002</v>
      </c>
      <c r="K280" s="32" t="s">
        <v>269</v>
      </c>
    </row>
    <row r="281" spans="1:11" x14ac:dyDescent="0.35">
      <c r="A281" s="32">
        <v>14</v>
      </c>
      <c r="F281" s="32">
        <v>3490.645</v>
      </c>
      <c r="K281" s="32" t="s">
        <v>268</v>
      </c>
    </row>
    <row r="282" spans="1:11" x14ac:dyDescent="0.35">
      <c r="A282" s="32">
        <v>15</v>
      </c>
      <c r="F282" s="32">
        <v>3699.4929999999999</v>
      </c>
      <c r="K282" s="32" t="s">
        <v>267</v>
      </c>
    </row>
    <row r="283" spans="1:11" x14ac:dyDescent="0.35">
      <c r="A283" s="32">
        <v>16</v>
      </c>
      <c r="F283" s="32">
        <v>3352.0549999999998</v>
      </c>
      <c r="K283" s="32" t="s">
        <v>266</v>
      </c>
    </row>
    <row r="284" spans="1:11" x14ac:dyDescent="0.35">
      <c r="A284" s="32">
        <v>17</v>
      </c>
      <c r="K284" s="32" t="s">
        <v>265</v>
      </c>
    </row>
    <row r="285" spans="1:11" x14ac:dyDescent="0.35">
      <c r="A285" s="32">
        <v>18</v>
      </c>
      <c r="F285" s="32">
        <v>3889.819</v>
      </c>
      <c r="K285" s="32" t="s">
        <v>264</v>
      </c>
    </row>
    <row r="286" spans="1:11" x14ac:dyDescent="0.35">
      <c r="A286" s="32">
        <v>19</v>
      </c>
      <c r="F286" s="32">
        <v>3657.8580000000002</v>
      </c>
      <c r="K286" s="32" t="s">
        <v>263</v>
      </c>
    </row>
    <row r="287" spans="1:11" x14ac:dyDescent="0.35">
      <c r="A287" s="32">
        <v>20</v>
      </c>
      <c r="F287" s="32">
        <v>3596.3919999999998</v>
      </c>
      <c r="K287" s="32" t="s">
        <v>262</v>
      </c>
    </row>
    <row r="288" spans="1:11" x14ac:dyDescent="0.35">
      <c r="A288" s="32">
        <v>21</v>
      </c>
      <c r="F288" s="32">
        <v>3827.8470000000002</v>
      </c>
      <c r="K288" s="32" t="s">
        <v>261</v>
      </c>
    </row>
    <row r="289" spans="1:11" x14ac:dyDescent="0.35">
      <c r="A289" s="32">
        <v>22</v>
      </c>
      <c r="F289" s="32">
        <v>3623.2220000000002</v>
      </c>
      <c r="K289" s="32" t="s">
        <v>260</v>
      </c>
    </row>
    <row r="290" spans="1:11" x14ac:dyDescent="0.35">
      <c r="A290" s="32">
        <v>23</v>
      </c>
      <c r="F290" s="32">
        <v>3093.0410000000002</v>
      </c>
      <c r="K290" s="32" t="s">
        <v>259</v>
      </c>
    </row>
    <row r="291" spans="1:11" x14ac:dyDescent="0.35">
      <c r="A291" s="32">
        <v>24</v>
      </c>
      <c r="K291" s="32" t="s">
        <v>258</v>
      </c>
    </row>
    <row r="292" spans="1:11" x14ac:dyDescent="0.35">
      <c r="A292" s="32">
        <v>25</v>
      </c>
      <c r="F292" s="32">
        <v>3907.0450000000001</v>
      </c>
      <c r="K292" s="32" t="s">
        <v>257</v>
      </c>
    </row>
    <row r="293" spans="1:11" x14ac:dyDescent="0.35">
      <c r="A293" s="32">
        <v>26</v>
      </c>
      <c r="F293" s="32">
        <v>3594.5419999999999</v>
      </c>
      <c r="K293" s="32" t="s">
        <v>256</v>
      </c>
    </row>
    <row r="294" spans="1:11" x14ac:dyDescent="0.35">
      <c r="A294" s="32">
        <v>27</v>
      </c>
      <c r="F294" s="32">
        <v>3586.0920000000001</v>
      </c>
      <c r="K294" s="32" t="s">
        <v>255</v>
      </c>
    </row>
    <row r="295" spans="1:11" x14ac:dyDescent="0.35">
      <c r="A295" s="32">
        <v>28</v>
      </c>
      <c r="F295" s="32">
        <v>3387.509</v>
      </c>
      <c r="K295" s="32" t="s">
        <v>254</v>
      </c>
    </row>
    <row r="296" spans="1:11" x14ac:dyDescent="0.35">
      <c r="A296" s="32">
        <v>29</v>
      </c>
      <c r="F296" s="32">
        <v>3401.2429999999999</v>
      </c>
      <c r="K296" s="32" t="s">
        <v>253</v>
      </c>
    </row>
    <row r="297" spans="1:11" x14ac:dyDescent="0.35">
      <c r="A297" s="32">
        <v>30</v>
      </c>
      <c r="F297" s="32">
        <v>3767.2660000000001</v>
      </c>
      <c r="K297" s="32" t="s">
        <v>252</v>
      </c>
    </row>
    <row r="298" spans="1:11" x14ac:dyDescent="0.35">
      <c r="A298" s="32">
        <v>31</v>
      </c>
      <c r="K298" s="32" t="s">
        <v>251</v>
      </c>
    </row>
    <row r="299" spans="1:11" x14ac:dyDescent="0.35">
      <c r="A299" s="32">
        <v>32</v>
      </c>
      <c r="F299" s="32">
        <v>3791.8040000000001</v>
      </c>
      <c r="K299" s="32" t="s">
        <v>250</v>
      </c>
    </row>
    <row r="300" spans="1:11" x14ac:dyDescent="0.35">
      <c r="A300" s="32">
        <v>33</v>
      </c>
      <c r="F300" s="32">
        <v>3719.279</v>
      </c>
      <c r="K300" s="32" t="s">
        <v>249</v>
      </c>
    </row>
    <row r="301" spans="1:11" x14ac:dyDescent="0.35">
      <c r="A301" s="32">
        <v>34</v>
      </c>
      <c r="F301" s="32">
        <v>4814.875</v>
      </c>
      <c r="K301" s="32" t="s">
        <v>248</v>
      </c>
    </row>
    <row r="302" spans="1:11" x14ac:dyDescent="0.35">
      <c r="A302" s="32">
        <v>35</v>
      </c>
      <c r="F302" s="32">
        <v>4565.7340000000004</v>
      </c>
      <c r="K302" s="32" t="s">
        <v>247</v>
      </c>
    </row>
    <row r="303" spans="1:11" x14ac:dyDescent="0.35">
      <c r="A303" s="32">
        <v>36</v>
      </c>
      <c r="F303" s="32">
        <v>4775.0600000000004</v>
      </c>
      <c r="K303" s="32" t="s">
        <v>246</v>
      </c>
    </row>
    <row r="304" spans="1:11" x14ac:dyDescent="0.35">
      <c r="A304" s="32">
        <v>37</v>
      </c>
      <c r="F304" s="32">
        <v>4192.2870000000003</v>
      </c>
      <c r="K304" s="32" t="s">
        <v>245</v>
      </c>
    </row>
    <row r="305" spans="1:11" x14ac:dyDescent="0.35">
      <c r="A305" s="32">
        <v>38</v>
      </c>
      <c r="K305" s="32" t="s">
        <v>244</v>
      </c>
    </row>
    <row r="306" spans="1:11" x14ac:dyDescent="0.35">
      <c r="A306" s="32">
        <v>39</v>
      </c>
      <c r="F306" s="32">
        <v>3883.3960000000002</v>
      </c>
      <c r="K306" s="32" t="s">
        <v>243</v>
      </c>
    </row>
    <row r="307" spans="1:11" x14ac:dyDescent="0.35">
      <c r="A307" s="32">
        <v>40</v>
      </c>
      <c r="F307" s="32">
        <v>4786.0870000000004</v>
      </c>
      <c r="K307" s="32" t="s">
        <v>242</v>
      </c>
    </row>
    <row r="308" spans="1:11" x14ac:dyDescent="0.35">
      <c r="A308" s="32">
        <v>41</v>
      </c>
      <c r="F308" s="32">
        <v>5066.4480000000003</v>
      </c>
      <c r="K308" s="32" t="s">
        <v>241</v>
      </c>
    </row>
    <row r="309" spans="1:11" x14ac:dyDescent="0.35">
      <c r="A309" s="32">
        <v>42</v>
      </c>
      <c r="F309" s="32">
        <v>5114.0559999999996</v>
      </c>
      <c r="K309" s="32" t="s">
        <v>240</v>
      </c>
    </row>
    <row r="310" spans="1:11" x14ac:dyDescent="0.35">
      <c r="A310" s="32">
        <v>43</v>
      </c>
      <c r="F310" s="32">
        <v>4902.3639999999996</v>
      </c>
      <c r="K310" s="32" t="s">
        <v>239</v>
      </c>
    </row>
    <row r="311" spans="1:11" x14ac:dyDescent="0.35">
      <c r="A311" s="32">
        <v>44</v>
      </c>
      <c r="F311" s="32">
        <v>5366.1989999999996</v>
      </c>
      <c r="K311" s="32" t="s">
        <v>238</v>
      </c>
    </row>
    <row r="312" spans="1:11" x14ac:dyDescent="0.35">
      <c r="A312" s="32">
        <v>45</v>
      </c>
      <c r="K312" s="32" t="s">
        <v>237</v>
      </c>
    </row>
    <row r="313" spans="1:11" x14ac:dyDescent="0.35">
      <c r="A313" s="32">
        <v>46</v>
      </c>
      <c r="F313" s="32">
        <v>5428.1970000000001</v>
      </c>
      <c r="K313" s="32" t="s">
        <v>236</v>
      </c>
    </row>
    <row r="314" spans="1:11" x14ac:dyDescent="0.35">
      <c r="A314" s="32">
        <v>47</v>
      </c>
      <c r="F314" s="32">
        <v>4501.7709999999997</v>
      </c>
      <c r="K314" s="32" t="s">
        <v>235</v>
      </c>
    </row>
    <row r="315" spans="1:11" x14ac:dyDescent="0.35">
      <c r="A315" s="32">
        <v>48</v>
      </c>
      <c r="F315" s="32">
        <v>4806.0240000000003</v>
      </c>
      <c r="K315" s="32" t="s">
        <v>234</v>
      </c>
    </row>
    <row r="317" spans="1:11" x14ac:dyDescent="0.35">
      <c r="A317" s="32" t="s">
        <v>408</v>
      </c>
    </row>
    <row r="319" spans="1:11" x14ac:dyDescent="0.35">
      <c r="B319" s="32" t="s">
        <v>3</v>
      </c>
      <c r="C319" s="32" t="s">
        <v>4</v>
      </c>
      <c r="D319" s="32" t="s">
        <v>5</v>
      </c>
      <c r="E319" s="32" t="s">
        <v>6</v>
      </c>
      <c r="F319" s="32" t="s">
        <v>7</v>
      </c>
      <c r="G319" s="32" t="s">
        <v>8</v>
      </c>
      <c r="H319" s="32" t="s">
        <v>9</v>
      </c>
      <c r="I319" s="32" t="s">
        <v>10</v>
      </c>
      <c r="J319" s="32" t="s">
        <v>11</v>
      </c>
      <c r="K319" s="32" t="s">
        <v>282</v>
      </c>
    </row>
    <row r="320" spans="1:11" x14ac:dyDescent="0.35">
      <c r="A320" s="32">
        <v>1</v>
      </c>
      <c r="B320" s="32" t="s">
        <v>12</v>
      </c>
      <c r="D320" s="32">
        <v>2.69</v>
      </c>
      <c r="E320" s="32">
        <v>7551.0129999999999</v>
      </c>
      <c r="G320" s="32">
        <v>6454.1530000000002</v>
      </c>
      <c r="H320" s="32" t="s">
        <v>16</v>
      </c>
      <c r="I320" s="32">
        <v>7551.0129999999999</v>
      </c>
      <c r="K320" s="32" t="s">
        <v>281</v>
      </c>
    </row>
    <row r="321" spans="1:11" x14ac:dyDescent="0.35">
      <c r="A321" s="32">
        <v>2</v>
      </c>
      <c r="B321" s="32" t="s">
        <v>14</v>
      </c>
      <c r="D321" s="32">
        <v>2.75</v>
      </c>
      <c r="E321" s="32">
        <v>6696.7250000000004</v>
      </c>
      <c r="G321" s="32">
        <v>4577.277</v>
      </c>
      <c r="H321" s="32" t="s">
        <v>16</v>
      </c>
      <c r="I321" s="32">
        <v>6696.7250000000004</v>
      </c>
      <c r="K321" s="32" t="s">
        <v>280</v>
      </c>
    </row>
    <row r="322" spans="1:11" x14ac:dyDescent="0.35">
      <c r="A322" s="32">
        <v>3</v>
      </c>
      <c r="B322" s="32" t="s">
        <v>15</v>
      </c>
      <c r="D322" s="32">
        <v>2.74</v>
      </c>
      <c r="E322" s="32">
        <v>7209.5829999999996</v>
      </c>
      <c r="G322" s="32">
        <v>5993.6139999999996</v>
      </c>
      <c r="H322" s="32" t="s">
        <v>16</v>
      </c>
      <c r="I322" s="32">
        <v>7209.5829999999996</v>
      </c>
      <c r="K322" s="32" t="s">
        <v>279</v>
      </c>
    </row>
    <row r="323" spans="1:11" x14ac:dyDescent="0.35">
      <c r="A323" s="32">
        <v>4</v>
      </c>
      <c r="B323" s="32" t="s">
        <v>17</v>
      </c>
      <c r="D323" s="32">
        <v>2.75</v>
      </c>
      <c r="E323" s="32">
        <v>7013.7619999999997</v>
      </c>
      <c r="G323" s="32">
        <v>342.82600000000002</v>
      </c>
      <c r="H323" s="32" t="s">
        <v>16</v>
      </c>
      <c r="I323" s="32">
        <v>7013.7619999999997</v>
      </c>
      <c r="K323" s="32" t="s">
        <v>278</v>
      </c>
    </row>
    <row r="324" spans="1:11" x14ac:dyDescent="0.35">
      <c r="A324" s="32">
        <v>5</v>
      </c>
      <c r="B324" s="32" t="s">
        <v>18</v>
      </c>
      <c r="D324" s="32">
        <v>2.76</v>
      </c>
      <c r="E324" s="32">
        <v>8048.652</v>
      </c>
      <c r="G324" s="32">
        <v>4974.5370000000003</v>
      </c>
      <c r="H324" s="32" t="s">
        <v>16</v>
      </c>
      <c r="I324" s="32">
        <v>8048.652</v>
      </c>
      <c r="K324" s="32" t="s">
        <v>277</v>
      </c>
    </row>
    <row r="325" spans="1:11" x14ac:dyDescent="0.35">
      <c r="A325" s="32">
        <v>6</v>
      </c>
      <c r="B325" s="32" t="s">
        <v>19</v>
      </c>
      <c r="D325" s="32">
        <v>2.62</v>
      </c>
      <c r="E325" s="32">
        <v>7211.9549999999999</v>
      </c>
      <c r="G325" s="32">
        <v>3210.5410000000002</v>
      </c>
      <c r="H325" s="32" t="s">
        <v>16</v>
      </c>
      <c r="I325" s="32">
        <v>7211.9549999999999</v>
      </c>
      <c r="K325" s="32" t="s">
        <v>276</v>
      </c>
    </row>
    <row r="326" spans="1:11" x14ac:dyDescent="0.35">
      <c r="A326" s="32">
        <v>7</v>
      </c>
      <c r="B326" s="32" t="s">
        <v>20</v>
      </c>
      <c r="D326" s="32">
        <v>2.66</v>
      </c>
      <c r="E326" s="32">
        <v>5686.902</v>
      </c>
      <c r="G326" s="32">
        <v>472.82600000000002</v>
      </c>
      <c r="H326" s="32" t="s">
        <v>16</v>
      </c>
      <c r="I326" s="32">
        <v>5686.902</v>
      </c>
      <c r="K326" s="32" t="s">
        <v>275</v>
      </c>
    </row>
    <row r="327" spans="1:11" x14ac:dyDescent="0.35">
      <c r="A327" s="32">
        <v>8</v>
      </c>
      <c r="B327" s="32" t="s">
        <v>21</v>
      </c>
      <c r="D327" s="32">
        <v>2.7</v>
      </c>
      <c r="E327" s="32">
        <v>6179.1030000000001</v>
      </c>
      <c r="G327" s="32">
        <v>1188.8969999999999</v>
      </c>
      <c r="H327" s="32" t="s">
        <v>16</v>
      </c>
      <c r="I327" s="32">
        <v>6179.1030000000001</v>
      </c>
      <c r="K327" s="32" t="s">
        <v>274</v>
      </c>
    </row>
    <row r="328" spans="1:11" x14ac:dyDescent="0.35">
      <c r="A328" s="32">
        <v>9</v>
      </c>
      <c r="B328" s="32" t="s">
        <v>22</v>
      </c>
      <c r="K328" s="32" t="s">
        <v>273</v>
      </c>
    </row>
    <row r="329" spans="1:11" x14ac:dyDescent="0.35">
      <c r="A329" s="32">
        <v>10</v>
      </c>
      <c r="B329" s="32" t="s">
        <v>22</v>
      </c>
      <c r="K329" s="32" t="s">
        <v>272</v>
      </c>
    </row>
    <row r="330" spans="1:11" x14ac:dyDescent="0.35">
      <c r="A330" s="32">
        <v>11</v>
      </c>
      <c r="B330" s="32" t="s">
        <v>24</v>
      </c>
      <c r="D330" s="32">
        <v>2.95</v>
      </c>
      <c r="E330" s="32">
        <v>3649.5419999999999</v>
      </c>
      <c r="G330" s="32">
        <v>805.29899999999998</v>
      </c>
      <c r="H330" s="32" t="s">
        <v>16</v>
      </c>
      <c r="I330" s="32">
        <v>3649.5419999999999</v>
      </c>
      <c r="K330" s="32" t="s">
        <v>271</v>
      </c>
    </row>
    <row r="331" spans="1:11" x14ac:dyDescent="0.35">
      <c r="A331" s="32">
        <v>12</v>
      </c>
      <c r="B331" s="32" t="s">
        <v>25</v>
      </c>
      <c r="D331" s="32">
        <v>2.93</v>
      </c>
      <c r="E331" s="32">
        <v>3370.7379999999998</v>
      </c>
      <c r="G331" s="32">
        <v>219.16800000000001</v>
      </c>
      <c r="H331" s="32" t="s">
        <v>16</v>
      </c>
      <c r="I331" s="32">
        <v>3370.7379999999998</v>
      </c>
      <c r="K331" s="32" t="s">
        <v>270</v>
      </c>
    </row>
    <row r="332" spans="1:11" x14ac:dyDescent="0.35">
      <c r="A332" s="32">
        <v>13</v>
      </c>
      <c r="B332" s="32" t="s">
        <v>26</v>
      </c>
      <c r="D332" s="32">
        <v>2.95</v>
      </c>
      <c r="E332" s="32">
        <v>3095.6170000000002</v>
      </c>
      <c r="G332" s="32">
        <v>711.59699999999998</v>
      </c>
      <c r="H332" s="32" t="s">
        <v>16</v>
      </c>
      <c r="I332" s="32">
        <v>3095.6170000000002</v>
      </c>
      <c r="K332" s="32" t="s">
        <v>269</v>
      </c>
    </row>
    <row r="333" spans="1:11" x14ac:dyDescent="0.35">
      <c r="A333" s="32">
        <v>14</v>
      </c>
      <c r="B333" s="32" t="s">
        <v>27</v>
      </c>
      <c r="D333" s="32">
        <v>2.99</v>
      </c>
      <c r="E333" s="32">
        <v>3490.645</v>
      </c>
      <c r="G333" s="32">
        <v>6686.16</v>
      </c>
      <c r="H333" s="32" t="s">
        <v>16</v>
      </c>
      <c r="I333" s="32">
        <v>3490.645</v>
      </c>
      <c r="K333" s="32" t="s">
        <v>268</v>
      </c>
    </row>
    <row r="334" spans="1:11" x14ac:dyDescent="0.35">
      <c r="A334" s="32">
        <v>15</v>
      </c>
      <c r="B334" s="32" t="s">
        <v>28</v>
      </c>
      <c r="D334" s="32">
        <v>3.01</v>
      </c>
      <c r="E334" s="32">
        <v>3699.4929999999999</v>
      </c>
      <c r="G334" s="32">
        <v>1192.3219999999999</v>
      </c>
      <c r="H334" s="32" t="s">
        <v>16</v>
      </c>
      <c r="I334" s="32">
        <v>3699.4929999999999</v>
      </c>
      <c r="K334" s="32" t="s">
        <v>267</v>
      </c>
    </row>
    <row r="335" spans="1:11" x14ac:dyDescent="0.35">
      <c r="A335" s="32">
        <v>16</v>
      </c>
      <c r="B335" s="32" t="s">
        <v>29</v>
      </c>
      <c r="D335" s="32">
        <v>3</v>
      </c>
      <c r="E335" s="32">
        <v>3352.0549999999998</v>
      </c>
      <c r="G335" s="32">
        <v>402.70400000000001</v>
      </c>
      <c r="H335" s="32" t="s">
        <v>16</v>
      </c>
      <c r="I335" s="32">
        <v>3352.0549999999998</v>
      </c>
      <c r="K335" s="32" t="s">
        <v>266</v>
      </c>
    </row>
    <row r="336" spans="1:11" x14ac:dyDescent="0.35">
      <c r="A336" s="32">
        <v>17</v>
      </c>
      <c r="B336" s="32" t="s">
        <v>22</v>
      </c>
      <c r="K336" s="32" t="s">
        <v>265</v>
      </c>
    </row>
    <row r="337" spans="1:11" x14ac:dyDescent="0.35">
      <c r="A337" s="32">
        <v>18</v>
      </c>
      <c r="B337" s="32" t="s">
        <v>182</v>
      </c>
      <c r="D337" s="32">
        <v>2.99</v>
      </c>
      <c r="E337" s="32">
        <v>3889.819</v>
      </c>
      <c r="G337" s="32">
        <v>1249.2639999999999</v>
      </c>
      <c r="H337" s="32" t="s">
        <v>16</v>
      </c>
      <c r="I337" s="32">
        <v>3889.819</v>
      </c>
      <c r="K337" s="32" t="s">
        <v>264</v>
      </c>
    </row>
    <row r="338" spans="1:11" x14ac:dyDescent="0.35">
      <c r="A338" s="32">
        <v>19</v>
      </c>
      <c r="B338" s="32" t="s">
        <v>181</v>
      </c>
      <c r="D338" s="32">
        <v>2.96</v>
      </c>
      <c r="E338" s="32">
        <v>3657.8580000000002</v>
      </c>
      <c r="G338" s="32">
        <v>898.87099999999998</v>
      </c>
      <c r="H338" s="32" t="s">
        <v>16</v>
      </c>
      <c r="I338" s="32">
        <v>3657.8580000000002</v>
      </c>
      <c r="K338" s="32" t="s">
        <v>263</v>
      </c>
    </row>
    <row r="339" spans="1:11" x14ac:dyDescent="0.35">
      <c r="A339" s="32">
        <v>20</v>
      </c>
      <c r="B339" s="32" t="s">
        <v>180</v>
      </c>
      <c r="D339" s="32">
        <v>2.99</v>
      </c>
      <c r="E339" s="32">
        <v>3596.3919999999998</v>
      </c>
      <c r="G339" s="32">
        <v>703.16499999999996</v>
      </c>
      <c r="H339" s="32" t="s">
        <v>16</v>
      </c>
      <c r="I339" s="32">
        <v>3596.3919999999998</v>
      </c>
      <c r="K339" s="32" t="s">
        <v>262</v>
      </c>
    </row>
    <row r="340" spans="1:11" x14ac:dyDescent="0.35">
      <c r="A340" s="32">
        <v>21</v>
      </c>
      <c r="B340" s="32" t="s">
        <v>179</v>
      </c>
      <c r="D340" s="32">
        <v>3</v>
      </c>
      <c r="E340" s="32">
        <v>3827.8470000000002</v>
      </c>
      <c r="G340" s="32">
        <v>1251.309</v>
      </c>
      <c r="H340" s="32" t="s">
        <v>16</v>
      </c>
      <c r="I340" s="32">
        <v>3827.8470000000002</v>
      </c>
      <c r="K340" s="32" t="s">
        <v>261</v>
      </c>
    </row>
    <row r="341" spans="1:11" x14ac:dyDescent="0.35">
      <c r="A341" s="32">
        <v>22</v>
      </c>
      <c r="B341" s="32" t="s">
        <v>178</v>
      </c>
      <c r="D341" s="32">
        <v>3</v>
      </c>
      <c r="E341" s="32">
        <v>3623.2220000000002</v>
      </c>
      <c r="G341" s="32">
        <v>3861.498</v>
      </c>
      <c r="H341" s="32" t="s">
        <v>16</v>
      </c>
      <c r="I341" s="32">
        <v>3623.2220000000002</v>
      </c>
      <c r="K341" s="32" t="s">
        <v>260</v>
      </c>
    </row>
    <row r="342" spans="1:11" x14ac:dyDescent="0.35">
      <c r="A342" s="32">
        <v>23</v>
      </c>
      <c r="B342" s="32" t="s">
        <v>177</v>
      </c>
      <c r="D342" s="32">
        <v>2.99</v>
      </c>
      <c r="E342" s="32">
        <v>3093.0410000000002</v>
      </c>
      <c r="G342" s="32">
        <v>2435.4250000000002</v>
      </c>
      <c r="H342" s="32" t="s">
        <v>16</v>
      </c>
      <c r="I342" s="32">
        <v>3093.0410000000002</v>
      </c>
      <c r="K342" s="32" t="s">
        <v>259</v>
      </c>
    </row>
    <row r="343" spans="1:11" x14ac:dyDescent="0.35">
      <c r="A343" s="32">
        <v>24</v>
      </c>
      <c r="B343" s="32" t="s">
        <v>22</v>
      </c>
      <c r="K343" s="32" t="s">
        <v>258</v>
      </c>
    </row>
    <row r="344" spans="1:11" x14ac:dyDescent="0.35">
      <c r="A344" s="32">
        <v>25</v>
      </c>
      <c r="B344" s="32" t="s">
        <v>176</v>
      </c>
      <c r="D344" s="32">
        <v>3.02</v>
      </c>
      <c r="E344" s="32">
        <v>3907.0450000000001</v>
      </c>
      <c r="G344" s="32">
        <v>4002.5250000000001</v>
      </c>
      <c r="H344" s="32" t="s">
        <v>16</v>
      </c>
      <c r="I344" s="32">
        <v>3907.0450000000001</v>
      </c>
      <c r="K344" s="32" t="s">
        <v>257</v>
      </c>
    </row>
    <row r="345" spans="1:11" x14ac:dyDescent="0.35">
      <c r="A345" s="32">
        <v>26</v>
      </c>
      <c r="B345" s="32" t="s">
        <v>175</v>
      </c>
      <c r="D345" s="32">
        <v>3</v>
      </c>
      <c r="E345" s="32">
        <v>3594.5419999999999</v>
      </c>
      <c r="G345" s="32">
        <v>342.74200000000002</v>
      </c>
      <c r="H345" s="32" t="s">
        <v>16</v>
      </c>
      <c r="I345" s="32">
        <v>3594.5419999999999</v>
      </c>
      <c r="K345" s="32" t="s">
        <v>256</v>
      </c>
    </row>
    <row r="346" spans="1:11" x14ac:dyDescent="0.35">
      <c r="A346" s="32">
        <v>27</v>
      </c>
      <c r="B346" s="32" t="s">
        <v>174</v>
      </c>
      <c r="D346" s="32">
        <v>3.01</v>
      </c>
      <c r="E346" s="32">
        <v>3586.0920000000001</v>
      </c>
      <c r="G346" s="32">
        <v>1232.479</v>
      </c>
      <c r="H346" s="32" t="s">
        <v>16</v>
      </c>
      <c r="I346" s="32">
        <v>3586.0920000000001</v>
      </c>
      <c r="K346" s="32" t="s">
        <v>255</v>
      </c>
    </row>
    <row r="347" spans="1:11" x14ac:dyDescent="0.35">
      <c r="A347" s="32">
        <v>28</v>
      </c>
      <c r="B347" s="32" t="s">
        <v>173</v>
      </c>
      <c r="D347" s="32">
        <v>2.98</v>
      </c>
      <c r="E347" s="32">
        <v>3387.509</v>
      </c>
      <c r="G347" s="32">
        <v>484.88</v>
      </c>
      <c r="H347" s="32" t="s">
        <v>16</v>
      </c>
      <c r="I347" s="32">
        <v>3387.509</v>
      </c>
      <c r="K347" s="32" t="s">
        <v>254</v>
      </c>
    </row>
    <row r="348" spans="1:11" x14ac:dyDescent="0.35">
      <c r="A348" s="32">
        <v>29</v>
      </c>
      <c r="B348" s="32" t="s">
        <v>172</v>
      </c>
      <c r="D348" s="32">
        <v>2.94</v>
      </c>
      <c r="E348" s="32">
        <v>3401.2429999999999</v>
      </c>
      <c r="G348" s="32">
        <v>1532.3920000000001</v>
      </c>
      <c r="H348" s="32" t="s">
        <v>16</v>
      </c>
      <c r="I348" s="32">
        <v>3401.2429999999999</v>
      </c>
      <c r="K348" s="32" t="s">
        <v>253</v>
      </c>
    </row>
    <row r="349" spans="1:11" x14ac:dyDescent="0.35">
      <c r="A349" s="32">
        <v>30</v>
      </c>
      <c r="B349" s="32" t="s">
        <v>171</v>
      </c>
      <c r="D349" s="32">
        <v>2.92</v>
      </c>
      <c r="E349" s="32">
        <v>3767.2660000000001</v>
      </c>
      <c r="G349" s="32">
        <v>1967.2249999999999</v>
      </c>
      <c r="H349" s="32" t="s">
        <v>16</v>
      </c>
      <c r="I349" s="32">
        <v>3767.2660000000001</v>
      </c>
      <c r="K349" s="32" t="s">
        <v>252</v>
      </c>
    </row>
    <row r="350" spans="1:11" x14ac:dyDescent="0.35">
      <c r="A350" s="32">
        <v>31</v>
      </c>
      <c r="B350" s="32" t="s">
        <v>22</v>
      </c>
      <c r="K350" s="32" t="s">
        <v>251</v>
      </c>
    </row>
    <row r="351" spans="1:11" x14ac:dyDescent="0.35">
      <c r="A351" s="32">
        <v>32</v>
      </c>
      <c r="B351" s="32" t="s">
        <v>170</v>
      </c>
      <c r="D351" s="32">
        <v>2.8</v>
      </c>
      <c r="E351" s="32">
        <v>3791.8040000000001</v>
      </c>
      <c r="G351" s="32">
        <v>1598.8710000000001</v>
      </c>
      <c r="H351" s="32" t="s">
        <v>16</v>
      </c>
      <c r="I351" s="32">
        <v>3791.8040000000001</v>
      </c>
      <c r="K351" s="32" t="s">
        <v>250</v>
      </c>
    </row>
    <row r="352" spans="1:11" x14ac:dyDescent="0.35">
      <c r="A352" s="32">
        <v>33</v>
      </c>
      <c r="B352" s="32" t="s">
        <v>169</v>
      </c>
      <c r="D352" s="32">
        <v>2.84</v>
      </c>
      <c r="E352" s="32">
        <v>3719.279</v>
      </c>
      <c r="G352" s="32">
        <v>7976.5640000000003</v>
      </c>
      <c r="H352" s="32" t="s">
        <v>16</v>
      </c>
      <c r="I352" s="32">
        <v>3719.279</v>
      </c>
      <c r="K352" s="32" t="s">
        <v>249</v>
      </c>
    </row>
    <row r="353" spans="1:11" x14ac:dyDescent="0.35">
      <c r="A353" s="32">
        <v>34</v>
      </c>
      <c r="B353" s="32" t="s">
        <v>168</v>
      </c>
      <c r="D353" s="32">
        <v>2.88</v>
      </c>
      <c r="E353" s="32">
        <v>4814.875</v>
      </c>
      <c r="G353" s="32">
        <v>1582.1089999999999</v>
      </c>
      <c r="H353" s="32" t="s">
        <v>16</v>
      </c>
      <c r="I353" s="32">
        <v>4814.875</v>
      </c>
      <c r="K353" s="32" t="s">
        <v>248</v>
      </c>
    </row>
    <row r="354" spans="1:11" x14ac:dyDescent="0.35">
      <c r="A354" s="32">
        <v>35</v>
      </c>
      <c r="B354" s="32" t="s">
        <v>167</v>
      </c>
      <c r="D354" s="32">
        <v>2.9</v>
      </c>
      <c r="E354" s="32">
        <v>4565.7340000000004</v>
      </c>
      <c r="G354" s="32">
        <v>2638.5549999999998</v>
      </c>
      <c r="H354" s="32" t="s">
        <v>16</v>
      </c>
      <c r="I354" s="32">
        <v>4565.7340000000004</v>
      </c>
      <c r="K354" s="32" t="s">
        <v>247</v>
      </c>
    </row>
    <row r="355" spans="1:11" x14ac:dyDescent="0.35">
      <c r="A355" s="32">
        <v>36</v>
      </c>
      <c r="B355" s="32" t="s">
        <v>166</v>
      </c>
      <c r="D355" s="32">
        <v>2.92</v>
      </c>
      <c r="E355" s="32">
        <v>4775.0600000000004</v>
      </c>
      <c r="G355" s="32">
        <v>1511.0070000000001</v>
      </c>
      <c r="H355" s="32" t="s">
        <v>16</v>
      </c>
      <c r="I355" s="32">
        <v>4775.0600000000004</v>
      </c>
      <c r="K355" s="32" t="s">
        <v>246</v>
      </c>
    </row>
    <row r="356" spans="1:11" x14ac:dyDescent="0.35">
      <c r="A356" s="32">
        <v>37</v>
      </c>
      <c r="B356" s="32" t="s">
        <v>165</v>
      </c>
      <c r="D356" s="32">
        <v>2.92</v>
      </c>
      <c r="E356" s="32">
        <v>4192.2870000000003</v>
      </c>
      <c r="G356" s="32">
        <v>974.11400000000003</v>
      </c>
      <c r="H356" s="32" t="s">
        <v>16</v>
      </c>
      <c r="I356" s="32">
        <v>4192.2870000000003</v>
      </c>
      <c r="K356" s="32" t="s">
        <v>245</v>
      </c>
    </row>
    <row r="357" spans="1:11" x14ac:dyDescent="0.35">
      <c r="A357" s="32">
        <v>38</v>
      </c>
      <c r="B357" s="32" t="s">
        <v>22</v>
      </c>
      <c r="K357" s="32" t="s">
        <v>244</v>
      </c>
    </row>
    <row r="358" spans="1:11" x14ac:dyDescent="0.35">
      <c r="A358" s="32">
        <v>39</v>
      </c>
      <c r="B358" s="32" t="s">
        <v>164</v>
      </c>
      <c r="D358" s="32">
        <v>2.93</v>
      </c>
      <c r="E358" s="32">
        <v>3883.3960000000002</v>
      </c>
      <c r="G358" s="32">
        <v>2126.8620000000001</v>
      </c>
      <c r="H358" s="32" t="s">
        <v>16</v>
      </c>
      <c r="I358" s="32">
        <v>3883.3960000000002</v>
      </c>
      <c r="K358" s="32" t="s">
        <v>243</v>
      </c>
    </row>
    <row r="359" spans="1:11" x14ac:dyDescent="0.35">
      <c r="A359" s="32">
        <v>40</v>
      </c>
      <c r="B359" s="32" t="s">
        <v>163</v>
      </c>
      <c r="D359" s="32">
        <v>2.93</v>
      </c>
      <c r="E359" s="32">
        <v>4786.0870000000004</v>
      </c>
      <c r="G359" s="32">
        <v>4222.9049999999997</v>
      </c>
      <c r="H359" s="32" t="s">
        <v>16</v>
      </c>
      <c r="I359" s="32">
        <v>4786.0870000000004</v>
      </c>
      <c r="K359" s="32" t="s">
        <v>242</v>
      </c>
    </row>
    <row r="360" spans="1:11" x14ac:dyDescent="0.35">
      <c r="A360" s="32">
        <v>41</v>
      </c>
      <c r="B360" s="32" t="s">
        <v>162</v>
      </c>
      <c r="D360" s="32">
        <v>2.95</v>
      </c>
      <c r="E360" s="32">
        <v>5066.4480000000003</v>
      </c>
      <c r="G360" s="32">
        <v>1927.1210000000001</v>
      </c>
      <c r="H360" s="32" t="s">
        <v>16</v>
      </c>
      <c r="I360" s="32">
        <v>5066.4480000000003</v>
      </c>
      <c r="K360" s="32" t="s">
        <v>241</v>
      </c>
    </row>
    <row r="361" spans="1:11" x14ac:dyDescent="0.35">
      <c r="A361" s="32">
        <v>42</v>
      </c>
      <c r="B361" s="32" t="s">
        <v>161</v>
      </c>
      <c r="D361" s="32">
        <v>2.95</v>
      </c>
      <c r="E361" s="32">
        <v>5114.0559999999996</v>
      </c>
      <c r="G361" s="32">
        <v>2018.1379999999999</v>
      </c>
      <c r="H361" s="32" t="s">
        <v>16</v>
      </c>
      <c r="I361" s="32">
        <v>5114.0559999999996</v>
      </c>
      <c r="K361" s="32" t="s">
        <v>240</v>
      </c>
    </row>
    <row r="362" spans="1:11" x14ac:dyDescent="0.35">
      <c r="A362" s="32">
        <v>43</v>
      </c>
      <c r="B362" s="32" t="s">
        <v>160</v>
      </c>
      <c r="D362" s="32">
        <v>2.94</v>
      </c>
      <c r="E362" s="32">
        <v>4902.3639999999996</v>
      </c>
      <c r="G362" s="32">
        <v>5948.335</v>
      </c>
      <c r="H362" s="32" t="s">
        <v>16</v>
      </c>
      <c r="I362" s="32">
        <v>4902.3639999999996</v>
      </c>
      <c r="K362" s="32" t="s">
        <v>239</v>
      </c>
    </row>
    <row r="363" spans="1:11" x14ac:dyDescent="0.35">
      <c r="A363" s="32">
        <v>44</v>
      </c>
      <c r="B363" s="32" t="s">
        <v>159</v>
      </c>
      <c r="D363" s="32">
        <v>2.98</v>
      </c>
      <c r="E363" s="32">
        <v>5366.1989999999996</v>
      </c>
      <c r="G363" s="32">
        <v>1942.3489999999999</v>
      </c>
      <c r="H363" s="32" t="s">
        <v>16</v>
      </c>
      <c r="I363" s="32">
        <v>5366.1989999999996</v>
      </c>
      <c r="K363" s="32" t="s">
        <v>238</v>
      </c>
    </row>
    <row r="364" spans="1:11" x14ac:dyDescent="0.35">
      <c r="A364" s="32">
        <v>45</v>
      </c>
      <c r="B364" s="32" t="s">
        <v>22</v>
      </c>
      <c r="K364" s="32" t="s">
        <v>237</v>
      </c>
    </row>
    <row r="365" spans="1:11" x14ac:dyDescent="0.35">
      <c r="A365" s="32">
        <v>46</v>
      </c>
      <c r="B365" s="32" t="s">
        <v>158</v>
      </c>
      <c r="D365" s="32">
        <v>3.03</v>
      </c>
      <c r="E365" s="32">
        <v>5428.1970000000001</v>
      </c>
      <c r="G365" s="32">
        <v>983.09500000000003</v>
      </c>
      <c r="H365" s="32" t="s">
        <v>16</v>
      </c>
      <c r="I365" s="32">
        <v>5428.1970000000001</v>
      </c>
      <c r="K365" s="32" t="s">
        <v>236</v>
      </c>
    </row>
    <row r="366" spans="1:11" x14ac:dyDescent="0.35">
      <c r="A366" s="32">
        <v>47</v>
      </c>
      <c r="B366" s="32" t="s">
        <v>157</v>
      </c>
      <c r="D366" s="32">
        <v>3</v>
      </c>
      <c r="E366" s="32">
        <v>4501.7709999999997</v>
      </c>
      <c r="G366" s="32">
        <v>2260.3429999999998</v>
      </c>
      <c r="H366" s="32" t="s">
        <v>16</v>
      </c>
      <c r="I366" s="32">
        <v>4501.7709999999997</v>
      </c>
      <c r="K366" s="32" t="s">
        <v>235</v>
      </c>
    </row>
    <row r="367" spans="1:11" x14ac:dyDescent="0.35">
      <c r="A367" s="32">
        <v>48</v>
      </c>
      <c r="B367" s="32" t="s">
        <v>156</v>
      </c>
      <c r="D367" s="32">
        <v>2.98</v>
      </c>
      <c r="E367" s="32">
        <v>4806.0240000000003</v>
      </c>
      <c r="G367" s="32">
        <v>612.10799999999995</v>
      </c>
      <c r="H367" s="32" t="s">
        <v>16</v>
      </c>
      <c r="I367" s="32">
        <v>4806.0240000000003</v>
      </c>
      <c r="K367" s="32" t="s">
        <v>234</v>
      </c>
    </row>
    <row r="369" spans="1:11" x14ac:dyDescent="0.35">
      <c r="A369" s="32" t="s">
        <v>407</v>
      </c>
    </row>
    <row r="371" spans="1:11" x14ac:dyDescent="0.35">
      <c r="B371" s="32" t="s">
        <v>3</v>
      </c>
      <c r="C371" s="32" t="s">
        <v>4</v>
      </c>
      <c r="D371" s="32" t="s">
        <v>5</v>
      </c>
      <c r="E371" s="32" t="s">
        <v>6</v>
      </c>
      <c r="F371" s="32" t="s">
        <v>7</v>
      </c>
      <c r="G371" s="32" t="s">
        <v>8</v>
      </c>
      <c r="H371" s="32" t="s">
        <v>9</v>
      </c>
      <c r="I371" s="32" t="s">
        <v>10</v>
      </c>
      <c r="J371" s="32" t="s">
        <v>11</v>
      </c>
      <c r="K371" s="32" t="s">
        <v>282</v>
      </c>
    </row>
    <row r="372" spans="1:11" x14ac:dyDescent="0.35">
      <c r="A372" s="32">
        <v>1</v>
      </c>
      <c r="B372" s="32" t="s">
        <v>12</v>
      </c>
      <c r="D372" s="32">
        <v>4.3600000000000003</v>
      </c>
      <c r="E372" s="32">
        <v>3.8650000000000002</v>
      </c>
      <c r="F372" s="32">
        <v>2771.78</v>
      </c>
      <c r="G372" s="32">
        <v>10.58</v>
      </c>
      <c r="H372" s="32" t="s">
        <v>13</v>
      </c>
      <c r="K372" s="32" t="s">
        <v>281</v>
      </c>
    </row>
    <row r="373" spans="1:11" x14ac:dyDescent="0.35">
      <c r="A373" s="32">
        <v>2</v>
      </c>
      <c r="B373" s="32" t="s">
        <v>14</v>
      </c>
      <c r="D373" s="32">
        <v>3.95</v>
      </c>
      <c r="E373" s="32">
        <v>33.152999999999999</v>
      </c>
      <c r="F373" s="32">
        <v>2613.6779999999999</v>
      </c>
      <c r="G373" s="32">
        <v>21.584</v>
      </c>
      <c r="H373" s="32" t="s">
        <v>16</v>
      </c>
      <c r="K373" s="32" t="s">
        <v>280</v>
      </c>
    </row>
    <row r="374" spans="1:11" x14ac:dyDescent="0.35">
      <c r="A374" s="32">
        <v>3</v>
      </c>
      <c r="B374" s="32" t="s">
        <v>15</v>
      </c>
      <c r="D374" s="32">
        <v>3.96</v>
      </c>
      <c r="E374" s="32">
        <v>27.823</v>
      </c>
      <c r="F374" s="32">
        <v>2704.4110000000001</v>
      </c>
      <c r="G374" s="32">
        <v>25.219000000000001</v>
      </c>
      <c r="H374" s="32" t="s">
        <v>13</v>
      </c>
      <c r="K374" s="32" t="s">
        <v>279</v>
      </c>
    </row>
    <row r="375" spans="1:11" x14ac:dyDescent="0.35">
      <c r="A375" s="32">
        <v>4</v>
      </c>
      <c r="B375" s="32" t="s">
        <v>17</v>
      </c>
      <c r="D375" s="32">
        <v>4.01</v>
      </c>
      <c r="E375" s="32">
        <v>102.274</v>
      </c>
      <c r="F375" s="32">
        <v>2633.712</v>
      </c>
      <c r="G375" s="32">
        <v>15.010999999999999</v>
      </c>
      <c r="H375" s="32" t="s">
        <v>13</v>
      </c>
      <c r="K375" s="32" t="s">
        <v>278</v>
      </c>
    </row>
    <row r="376" spans="1:11" x14ac:dyDescent="0.35">
      <c r="A376" s="32">
        <v>5</v>
      </c>
      <c r="B376" s="32" t="s">
        <v>18</v>
      </c>
      <c r="D376" s="32">
        <v>4.01</v>
      </c>
      <c r="E376" s="32">
        <v>181.63900000000001</v>
      </c>
      <c r="F376" s="32">
        <v>2798.0030000000002</v>
      </c>
      <c r="G376" s="32">
        <v>51.582999999999998</v>
      </c>
      <c r="H376" s="32" t="s">
        <v>13</v>
      </c>
      <c r="K376" s="32" t="s">
        <v>277</v>
      </c>
    </row>
    <row r="377" spans="1:11" x14ac:dyDescent="0.35">
      <c r="A377" s="32">
        <v>6</v>
      </c>
      <c r="B377" s="32" t="s">
        <v>19</v>
      </c>
      <c r="D377" s="32">
        <v>3.76</v>
      </c>
      <c r="E377" s="32">
        <v>1061.191</v>
      </c>
      <c r="F377" s="32">
        <v>2309.1799999999998</v>
      </c>
      <c r="G377" s="32">
        <v>199.208</v>
      </c>
      <c r="H377" s="32" t="s">
        <v>13</v>
      </c>
      <c r="K377" s="32" t="s">
        <v>276</v>
      </c>
    </row>
    <row r="378" spans="1:11" x14ac:dyDescent="0.35">
      <c r="A378" s="32">
        <v>7</v>
      </c>
      <c r="B378" s="32" t="s">
        <v>20</v>
      </c>
      <c r="D378" s="32">
        <v>3.84</v>
      </c>
      <c r="E378" s="32">
        <v>2006.837</v>
      </c>
      <c r="F378" s="32">
        <v>2072.8119999999999</v>
      </c>
      <c r="G378" s="32">
        <v>1276.376</v>
      </c>
      <c r="H378" s="32" t="s">
        <v>13</v>
      </c>
      <c r="K378" s="32" t="s">
        <v>275</v>
      </c>
    </row>
    <row r="379" spans="1:11" x14ac:dyDescent="0.35">
      <c r="A379" s="32">
        <v>8</v>
      </c>
      <c r="B379" s="32" t="s">
        <v>21</v>
      </c>
      <c r="D379" s="32">
        <v>3.92</v>
      </c>
      <c r="E379" s="32">
        <v>4301.4189999999999</v>
      </c>
      <c r="F379" s="32">
        <v>1703.3009999999999</v>
      </c>
      <c r="G379" s="32">
        <v>188.24700000000001</v>
      </c>
      <c r="H379" s="32" t="s">
        <v>13</v>
      </c>
      <c r="K379" s="32" t="s">
        <v>274</v>
      </c>
    </row>
    <row r="380" spans="1:11" x14ac:dyDescent="0.35">
      <c r="A380" s="32">
        <v>9</v>
      </c>
      <c r="B380" s="32" t="s">
        <v>22</v>
      </c>
      <c r="D380" s="32">
        <v>3.73</v>
      </c>
      <c r="E380" s="32">
        <v>4.9820000000000002</v>
      </c>
      <c r="G380" s="32">
        <v>2.5840000000000001</v>
      </c>
      <c r="H380" s="32" t="s">
        <v>13</v>
      </c>
      <c r="K380" s="32" t="s">
        <v>273</v>
      </c>
    </row>
    <row r="381" spans="1:11" x14ac:dyDescent="0.35">
      <c r="A381" s="32">
        <v>10</v>
      </c>
      <c r="B381" s="32" t="s">
        <v>22</v>
      </c>
      <c r="D381" s="32">
        <v>4.01</v>
      </c>
      <c r="E381" s="32">
        <v>11.974</v>
      </c>
      <c r="G381" s="32">
        <v>4.9800000000000004</v>
      </c>
      <c r="H381" s="32" t="s">
        <v>13</v>
      </c>
      <c r="K381" s="32" t="s">
        <v>272</v>
      </c>
    </row>
    <row r="382" spans="1:11" x14ac:dyDescent="0.35">
      <c r="A382" s="32">
        <v>11</v>
      </c>
      <c r="B382" s="32" t="s">
        <v>24</v>
      </c>
      <c r="D382" s="32">
        <v>4.13</v>
      </c>
      <c r="E382" s="32">
        <v>18.683</v>
      </c>
      <c r="F382" s="32">
        <v>802.61800000000005</v>
      </c>
      <c r="G382" s="32">
        <v>5.492</v>
      </c>
      <c r="H382" s="32" t="s">
        <v>16</v>
      </c>
      <c r="K382" s="32" t="s">
        <v>271</v>
      </c>
    </row>
    <row r="383" spans="1:11" x14ac:dyDescent="0.35">
      <c r="A383" s="32">
        <v>12</v>
      </c>
      <c r="B383" s="32" t="s">
        <v>25</v>
      </c>
      <c r="D383" s="32">
        <v>4.09</v>
      </c>
      <c r="E383" s="32">
        <v>16.259</v>
      </c>
      <c r="F383" s="32">
        <v>1039.268</v>
      </c>
      <c r="G383" s="32">
        <v>5.3170000000000002</v>
      </c>
      <c r="H383" s="32" t="s">
        <v>13</v>
      </c>
      <c r="K383" s="32" t="s">
        <v>270</v>
      </c>
    </row>
    <row r="384" spans="1:11" x14ac:dyDescent="0.35">
      <c r="A384" s="32">
        <v>13</v>
      </c>
      <c r="B384" s="32" t="s">
        <v>26</v>
      </c>
      <c r="D384" s="32">
        <v>4.16</v>
      </c>
      <c r="E384" s="32">
        <v>12.571</v>
      </c>
      <c r="F384" s="32">
        <v>1005.736</v>
      </c>
      <c r="G384" s="32">
        <v>4.7290000000000001</v>
      </c>
      <c r="H384" s="32" t="s">
        <v>16</v>
      </c>
      <c r="K384" s="32" t="s">
        <v>269</v>
      </c>
    </row>
    <row r="385" spans="1:11" x14ac:dyDescent="0.35">
      <c r="A385" s="32">
        <v>14</v>
      </c>
      <c r="B385" s="32" t="s">
        <v>27</v>
      </c>
      <c r="D385" s="32">
        <v>4.2</v>
      </c>
      <c r="E385" s="32">
        <v>735.50099999999998</v>
      </c>
      <c r="F385" s="32">
        <v>860.02</v>
      </c>
      <c r="G385" s="32">
        <v>148.767</v>
      </c>
      <c r="H385" s="32" t="s">
        <v>13</v>
      </c>
      <c r="K385" s="32" t="s">
        <v>268</v>
      </c>
    </row>
    <row r="386" spans="1:11" x14ac:dyDescent="0.35">
      <c r="A386" s="32">
        <v>15</v>
      </c>
      <c r="B386" s="32" t="s">
        <v>28</v>
      </c>
      <c r="D386" s="32">
        <v>4.2300000000000004</v>
      </c>
      <c r="E386" s="32">
        <v>849.178</v>
      </c>
      <c r="F386" s="32">
        <v>1205.2239999999999</v>
      </c>
      <c r="G386" s="32">
        <v>308.315</v>
      </c>
      <c r="H386" s="32" t="s">
        <v>13</v>
      </c>
      <c r="K386" s="32" t="s">
        <v>267</v>
      </c>
    </row>
    <row r="387" spans="1:11" x14ac:dyDescent="0.35">
      <c r="A387" s="32">
        <v>16</v>
      </c>
      <c r="B387" s="32" t="s">
        <v>29</v>
      </c>
      <c r="D387" s="32">
        <v>4.2300000000000004</v>
      </c>
      <c r="E387" s="32">
        <v>818.89599999999996</v>
      </c>
      <c r="F387" s="32">
        <v>953.78300000000002</v>
      </c>
      <c r="G387" s="32">
        <v>120.53700000000001</v>
      </c>
      <c r="H387" s="32" t="s">
        <v>36</v>
      </c>
      <c r="K387" s="32" t="s">
        <v>266</v>
      </c>
    </row>
    <row r="388" spans="1:11" x14ac:dyDescent="0.35">
      <c r="A388" s="32">
        <v>17</v>
      </c>
      <c r="B388" s="32" t="s">
        <v>22</v>
      </c>
      <c r="H388" s="32" t="s">
        <v>95</v>
      </c>
      <c r="K388" s="32" t="s">
        <v>265</v>
      </c>
    </row>
    <row r="389" spans="1:11" x14ac:dyDescent="0.35">
      <c r="A389" s="32">
        <v>18</v>
      </c>
      <c r="B389" s="32" t="s">
        <v>182</v>
      </c>
      <c r="D389" s="32">
        <v>4.2300000000000004</v>
      </c>
      <c r="E389" s="32">
        <v>14.122999999999999</v>
      </c>
      <c r="F389" s="32">
        <v>1575.2460000000001</v>
      </c>
      <c r="G389" s="32">
        <v>2.9129999999999998</v>
      </c>
      <c r="H389" s="32" t="s">
        <v>13</v>
      </c>
      <c r="K389" s="32" t="s">
        <v>264</v>
      </c>
    </row>
    <row r="390" spans="1:11" x14ac:dyDescent="0.35">
      <c r="A390" s="32">
        <v>19</v>
      </c>
      <c r="B390" s="32" t="s">
        <v>181</v>
      </c>
      <c r="D390" s="32">
        <v>4.22</v>
      </c>
      <c r="E390" s="32">
        <v>11.391</v>
      </c>
      <c r="F390" s="32">
        <v>1550.8689999999999</v>
      </c>
      <c r="G390" s="32">
        <v>2.766</v>
      </c>
      <c r="H390" s="32" t="s">
        <v>13</v>
      </c>
      <c r="K390" s="32" t="s">
        <v>263</v>
      </c>
    </row>
    <row r="391" spans="1:11" x14ac:dyDescent="0.35">
      <c r="A391" s="32">
        <v>20</v>
      </c>
      <c r="B391" s="32" t="s">
        <v>180</v>
      </c>
      <c r="D391" s="32">
        <v>4.25</v>
      </c>
      <c r="E391" s="32">
        <v>15.068</v>
      </c>
      <c r="F391" s="32">
        <v>1163.846</v>
      </c>
      <c r="G391" s="32">
        <v>3.9060000000000001</v>
      </c>
      <c r="H391" s="32" t="s">
        <v>16</v>
      </c>
      <c r="K391" s="32" t="s">
        <v>262</v>
      </c>
    </row>
    <row r="392" spans="1:11" x14ac:dyDescent="0.35">
      <c r="A392" s="32">
        <v>21</v>
      </c>
      <c r="B392" s="32" t="s">
        <v>179</v>
      </c>
      <c r="D392" s="32">
        <v>4.28</v>
      </c>
      <c r="E392" s="32">
        <v>27.969000000000001</v>
      </c>
      <c r="F392" s="32">
        <v>1084.067</v>
      </c>
      <c r="G392" s="32">
        <v>5.6</v>
      </c>
      <c r="H392" s="32" t="s">
        <v>13</v>
      </c>
      <c r="K392" s="32" t="s">
        <v>261</v>
      </c>
    </row>
    <row r="393" spans="1:11" x14ac:dyDescent="0.35">
      <c r="A393" s="32">
        <v>22</v>
      </c>
      <c r="B393" s="32" t="s">
        <v>178</v>
      </c>
      <c r="D393" s="32">
        <v>4.3899999999999997</v>
      </c>
      <c r="E393" s="32">
        <v>4.3</v>
      </c>
      <c r="F393" s="32">
        <v>1044.51</v>
      </c>
      <c r="G393" s="32">
        <v>1.6319999999999999</v>
      </c>
      <c r="H393" s="32" t="s">
        <v>13</v>
      </c>
      <c r="K393" s="32" t="s">
        <v>260</v>
      </c>
    </row>
    <row r="394" spans="1:11" x14ac:dyDescent="0.35">
      <c r="A394" s="32">
        <v>23</v>
      </c>
      <c r="B394" s="32" t="s">
        <v>177</v>
      </c>
      <c r="D394" s="32">
        <v>4.24</v>
      </c>
      <c r="E394" s="32">
        <v>7.6040000000000001</v>
      </c>
      <c r="F394" s="32">
        <v>1020.096</v>
      </c>
      <c r="G394" s="32">
        <v>2.383</v>
      </c>
      <c r="H394" s="32" t="s">
        <v>13</v>
      </c>
      <c r="K394" s="32" t="s">
        <v>259</v>
      </c>
    </row>
    <row r="395" spans="1:11" x14ac:dyDescent="0.35">
      <c r="A395" s="32">
        <v>24</v>
      </c>
      <c r="B395" s="32" t="s">
        <v>22</v>
      </c>
      <c r="H395" s="32" t="s">
        <v>95</v>
      </c>
      <c r="K395" s="32" t="s">
        <v>258</v>
      </c>
    </row>
    <row r="396" spans="1:11" x14ac:dyDescent="0.35">
      <c r="A396" s="32">
        <v>25</v>
      </c>
      <c r="B396" s="32" t="s">
        <v>176</v>
      </c>
      <c r="D396" s="32">
        <v>4.2300000000000004</v>
      </c>
      <c r="E396" s="32">
        <v>16.224</v>
      </c>
      <c r="F396" s="32">
        <v>1051.3510000000001</v>
      </c>
      <c r="G396" s="32">
        <v>2.7930000000000001</v>
      </c>
      <c r="H396" s="32" t="s">
        <v>13</v>
      </c>
      <c r="K396" s="32" t="s">
        <v>257</v>
      </c>
    </row>
    <row r="397" spans="1:11" x14ac:dyDescent="0.35">
      <c r="A397" s="32">
        <v>26</v>
      </c>
      <c r="B397" s="32" t="s">
        <v>175</v>
      </c>
      <c r="D397" s="32">
        <v>4.25</v>
      </c>
      <c r="E397" s="32">
        <v>21.335999999999999</v>
      </c>
      <c r="F397" s="32">
        <v>1035.1510000000001</v>
      </c>
      <c r="G397" s="32">
        <v>15.61</v>
      </c>
      <c r="H397" s="32" t="s">
        <v>13</v>
      </c>
      <c r="K397" s="32" t="s">
        <v>256</v>
      </c>
    </row>
    <row r="398" spans="1:11" x14ac:dyDescent="0.35">
      <c r="A398" s="32">
        <v>27</v>
      </c>
      <c r="B398" s="32" t="s">
        <v>174</v>
      </c>
      <c r="D398" s="32">
        <v>4.25</v>
      </c>
      <c r="E398" s="32">
        <v>22.314</v>
      </c>
      <c r="F398" s="32">
        <v>822.99</v>
      </c>
      <c r="G398" s="32">
        <v>5.2039999999999997</v>
      </c>
      <c r="H398" s="32" t="s">
        <v>13</v>
      </c>
      <c r="K398" s="32" t="s">
        <v>255</v>
      </c>
    </row>
    <row r="399" spans="1:11" x14ac:dyDescent="0.35">
      <c r="A399" s="32">
        <v>28</v>
      </c>
      <c r="B399" s="32" t="s">
        <v>173</v>
      </c>
      <c r="D399" s="32">
        <v>4.2300000000000004</v>
      </c>
      <c r="E399" s="32">
        <v>33.036000000000001</v>
      </c>
      <c r="F399" s="32">
        <v>985.01700000000005</v>
      </c>
      <c r="G399" s="32">
        <v>18.12</v>
      </c>
      <c r="H399" s="32" t="s">
        <v>13</v>
      </c>
      <c r="K399" s="32" t="s">
        <v>254</v>
      </c>
    </row>
    <row r="400" spans="1:11" x14ac:dyDescent="0.35">
      <c r="A400" s="32">
        <v>29</v>
      </c>
      <c r="B400" s="32" t="s">
        <v>172</v>
      </c>
      <c r="D400" s="32">
        <v>4.2</v>
      </c>
      <c r="E400" s="32">
        <v>17.593</v>
      </c>
      <c r="F400" s="32">
        <v>1024.4110000000001</v>
      </c>
      <c r="G400" s="32">
        <v>1.651</v>
      </c>
      <c r="H400" s="32" t="s">
        <v>13</v>
      </c>
      <c r="K400" s="32" t="s">
        <v>253</v>
      </c>
    </row>
    <row r="401" spans="1:11" x14ac:dyDescent="0.35">
      <c r="A401" s="32">
        <v>30</v>
      </c>
      <c r="B401" s="32" t="s">
        <v>171</v>
      </c>
      <c r="D401" s="32">
        <v>4.17</v>
      </c>
      <c r="E401" s="32">
        <v>12.384</v>
      </c>
      <c r="F401" s="32">
        <v>1313.31</v>
      </c>
      <c r="G401" s="32">
        <v>1.766</v>
      </c>
      <c r="H401" s="32" t="s">
        <v>13</v>
      </c>
      <c r="K401" s="32" t="s">
        <v>252</v>
      </c>
    </row>
    <row r="402" spans="1:11" x14ac:dyDescent="0.35">
      <c r="A402" s="32">
        <v>31</v>
      </c>
      <c r="B402" s="32" t="s">
        <v>22</v>
      </c>
      <c r="H402" s="32" t="s">
        <v>95</v>
      </c>
      <c r="K402" s="32" t="s">
        <v>251</v>
      </c>
    </row>
    <row r="403" spans="1:11" x14ac:dyDescent="0.35">
      <c r="A403" s="32">
        <v>32</v>
      </c>
      <c r="B403" s="32" t="s">
        <v>170</v>
      </c>
      <c r="D403" s="32">
        <v>4.2</v>
      </c>
      <c r="E403" s="32">
        <v>7.3710000000000004</v>
      </c>
      <c r="F403" s="32">
        <v>1115.547</v>
      </c>
      <c r="G403" s="32">
        <v>2.4279999999999999</v>
      </c>
      <c r="H403" s="32" t="s">
        <v>13</v>
      </c>
      <c r="K403" s="32" t="s">
        <v>250</v>
      </c>
    </row>
    <row r="404" spans="1:11" x14ac:dyDescent="0.35">
      <c r="A404" s="32">
        <v>33</v>
      </c>
      <c r="B404" s="32" t="s">
        <v>169</v>
      </c>
      <c r="D404" s="32">
        <v>3.97</v>
      </c>
      <c r="E404" s="32">
        <v>17.071999999999999</v>
      </c>
      <c r="F404" s="32">
        <v>868.49199999999996</v>
      </c>
      <c r="G404" s="32">
        <v>8.59</v>
      </c>
      <c r="H404" s="32" t="s">
        <v>13</v>
      </c>
      <c r="K404" s="32" t="s">
        <v>249</v>
      </c>
    </row>
    <row r="405" spans="1:11" x14ac:dyDescent="0.35">
      <c r="A405" s="32">
        <v>34</v>
      </c>
      <c r="B405" s="32" t="s">
        <v>168</v>
      </c>
      <c r="D405" s="32">
        <v>4.25</v>
      </c>
      <c r="E405" s="32">
        <v>5.6440000000000001</v>
      </c>
      <c r="F405" s="32">
        <v>1891.713</v>
      </c>
      <c r="G405" s="32">
        <v>2.2679999999999998</v>
      </c>
      <c r="H405" s="32" t="s">
        <v>13</v>
      </c>
      <c r="K405" s="32" t="s">
        <v>248</v>
      </c>
    </row>
    <row r="406" spans="1:11" x14ac:dyDescent="0.35">
      <c r="A406" s="32">
        <v>35</v>
      </c>
      <c r="B406" s="32" t="s">
        <v>167</v>
      </c>
      <c r="D406" s="32">
        <v>4.0199999999999996</v>
      </c>
      <c r="E406" s="32">
        <v>20.882000000000001</v>
      </c>
      <c r="F406" s="32">
        <v>1176.0409999999999</v>
      </c>
      <c r="G406" s="32">
        <v>5.4809999999999999</v>
      </c>
      <c r="H406" s="32" t="s">
        <v>13</v>
      </c>
      <c r="K406" s="32" t="s">
        <v>247</v>
      </c>
    </row>
    <row r="407" spans="1:11" x14ac:dyDescent="0.35">
      <c r="A407" s="32">
        <v>36</v>
      </c>
      <c r="B407" s="32" t="s">
        <v>166</v>
      </c>
      <c r="D407" s="32">
        <v>4.43</v>
      </c>
      <c r="E407" s="32">
        <v>1.825</v>
      </c>
      <c r="F407" s="32">
        <v>1321.3489999999999</v>
      </c>
      <c r="G407" s="32">
        <v>1.675</v>
      </c>
      <c r="H407" s="32" t="s">
        <v>13</v>
      </c>
      <c r="K407" s="32" t="s">
        <v>246</v>
      </c>
    </row>
    <row r="408" spans="1:11" x14ac:dyDescent="0.35">
      <c r="A408" s="32">
        <v>37</v>
      </c>
      <c r="B408" s="32" t="s">
        <v>165</v>
      </c>
      <c r="D408" s="32">
        <v>4.0999999999999996</v>
      </c>
      <c r="E408" s="32">
        <v>16.823</v>
      </c>
      <c r="F408" s="32">
        <v>1479.5329999999999</v>
      </c>
      <c r="G408" s="32">
        <v>5.9989999999999997</v>
      </c>
      <c r="H408" s="32" t="s">
        <v>13</v>
      </c>
      <c r="K408" s="32" t="s">
        <v>245</v>
      </c>
    </row>
    <row r="409" spans="1:11" x14ac:dyDescent="0.35">
      <c r="A409" s="32">
        <v>38</v>
      </c>
      <c r="B409" s="32" t="s">
        <v>22</v>
      </c>
      <c r="H409" s="32" t="s">
        <v>95</v>
      </c>
      <c r="K409" s="32" t="s">
        <v>244</v>
      </c>
    </row>
    <row r="410" spans="1:11" x14ac:dyDescent="0.35">
      <c r="A410" s="32">
        <v>39</v>
      </c>
      <c r="B410" s="32" t="s">
        <v>164</v>
      </c>
      <c r="D410" s="32">
        <v>4.0999999999999996</v>
      </c>
      <c r="E410" s="32">
        <v>15.278</v>
      </c>
      <c r="F410" s="32">
        <v>1517.701</v>
      </c>
      <c r="G410" s="32">
        <v>4.1050000000000004</v>
      </c>
      <c r="H410" s="32" t="s">
        <v>13</v>
      </c>
      <c r="K410" s="32" t="s">
        <v>243</v>
      </c>
    </row>
    <row r="411" spans="1:11" x14ac:dyDescent="0.35">
      <c r="A411" s="32">
        <v>40</v>
      </c>
      <c r="B411" s="32" t="s">
        <v>163</v>
      </c>
      <c r="D411" s="32">
        <v>4.1100000000000003</v>
      </c>
      <c r="E411" s="32">
        <v>7.7750000000000004</v>
      </c>
      <c r="F411" s="32">
        <v>1453.885</v>
      </c>
      <c r="G411" s="32">
        <v>1.982</v>
      </c>
      <c r="H411" s="32" t="s">
        <v>13</v>
      </c>
      <c r="K411" s="32" t="s">
        <v>242</v>
      </c>
    </row>
    <row r="412" spans="1:11" x14ac:dyDescent="0.35">
      <c r="A412" s="32">
        <v>41</v>
      </c>
      <c r="B412" s="32" t="s">
        <v>162</v>
      </c>
      <c r="D412" s="32">
        <v>4.1500000000000004</v>
      </c>
      <c r="E412" s="32">
        <v>11.061</v>
      </c>
      <c r="F412" s="32">
        <v>1930.2280000000001</v>
      </c>
      <c r="G412" s="32">
        <v>3.4590000000000001</v>
      </c>
      <c r="H412" s="32" t="s">
        <v>13</v>
      </c>
      <c r="K412" s="32" t="s">
        <v>241</v>
      </c>
    </row>
    <row r="413" spans="1:11" x14ac:dyDescent="0.35">
      <c r="A413" s="32">
        <v>42</v>
      </c>
      <c r="B413" s="32" t="s">
        <v>161</v>
      </c>
      <c r="D413" s="32">
        <v>4.17</v>
      </c>
      <c r="E413" s="32">
        <v>20.516999999999999</v>
      </c>
      <c r="F413" s="32">
        <v>2454.7800000000002</v>
      </c>
      <c r="G413" s="32">
        <v>16.516999999999999</v>
      </c>
      <c r="H413" s="32" t="s">
        <v>13</v>
      </c>
      <c r="K413" s="32" t="s">
        <v>240</v>
      </c>
    </row>
    <row r="414" spans="1:11" x14ac:dyDescent="0.35">
      <c r="A414" s="32">
        <v>43</v>
      </c>
      <c r="B414" s="32" t="s">
        <v>160</v>
      </c>
      <c r="D414" s="32">
        <v>4.18</v>
      </c>
      <c r="E414" s="32">
        <v>14.491</v>
      </c>
      <c r="F414" s="32">
        <v>2046.8050000000001</v>
      </c>
      <c r="G414" s="32">
        <v>8.3650000000000002</v>
      </c>
      <c r="H414" s="32" t="s">
        <v>13</v>
      </c>
      <c r="K414" s="32" t="s">
        <v>239</v>
      </c>
    </row>
    <row r="415" spans="1:11" x14ac:dyDescent="0.35">
      <c r="A415" s="32">
        <v>44</v>
      </c>
      <c r="B415" s="32" t="s">
        <v>159</v>
      </c>
      <c r="D415" s="32">
        <v>4.21</v>
      </c>
      <c r="E415" s="32">
        <v>23.93</v>
      </c>
      <c r="F415" s="32">
        <v>1963.7070000000001</v>
      </c>
      <c r="G415" s="32">
        <v>4.5590000000000002</v>
      </c>
      <c r="H415" s="32" t="s">
        <v>13</v>
      </c>
      <c r="K415" s="32" t="s">
        <v>238</v>
      </c>
    </row>
    <row r="416" spans="1:11" x14ac:dyDescent="0.35">
      <c r="A416" s="32">
        <v>45</v>
      </c>
      <c r="B416" s="32" t="s">
        <v>22</v>
      </c>
      <c r="H416" s="32" t="s">
        <v>95</v>
      </c>
      <c r="K416" s="32" t="s">
        <v>237</v>
      </c>
    </row>
    <row r="417" spans="1:11" x14ac:dyDescent="0.35">
      <c r="A417" s="32">
        <v>46</v>
      </c>
      <c r="B417" s="32" t="s">
        <v>158</v>
      </c>
      <c r="D417" s="32">
        <v>4.28</v>
      </c>
      <c r="E417" s="32">
        <v>10.808999999999999</v>
      </c>
      <c r="F417" s="32">
        <v>2063.1590000000001</v>
      </c>
      <c r="G417" s="32">
        <v>3.302</v>
      </c>
      <c r="H417" s="32" t="s">
        <v>13</v>
      </c>
      <c r="K417" s="32" t="s">
        <v>236</v>
      </c>
    </row>
    <row r="418" spans="1:11" x14ac:dyDescent="0.35">
      <c r="A418" s="32">
        <v>47</v>
      </c>
      <c r="B418" s="32" t="s">
        <v>157</v>
      </c>
      <c r="D418" s="32">
        <v>4.26</v>
      </c>
      <c r="E418" s="32">
        <v>5.6349999999999998</v>
      </c>
      <c r="F418" s="32">
        <v>1701.403</v>
      </c>
      <c r="G418" s="32">
        <v>2.96</v>
      </c>
      <c r="H418" s="32" t="s">
        <v>13</v>
      </c>
      <c r="K418" s="32" t="s">
        <v>235</v>
      </c>
    </row>
    <row r="419" spans="1:11" x14ac:dyDescent="0.35">
      <c r="A419" s="32">
        <v>48</v>
      </c>
      <c r="B419" s="32" t="s">
        <v>156</v>
      </c>
      <c r="D419" s="32">
        <v>4.24</v>
      </c>
      <c r="E419" s="32">
        <v>14.914999999999999</v>
      </c>
      <c r="F419" s="32">
        <v>1921.069</v>
      </c>
      <c r="G419" s="32">
        <v>3.12</v>
      </c>
      <c r="H419" s="32" t="s">
        <v>13</v>
      </c>
      <c r="K419" s="32" t="s">
        <v>234</v>
      </c>
    </row>
    <row r="421" spans="1:11" x14ac:dyDescent="0.35">
      <c r="A421" s="32" t="s">
        <v>406</v>
      </c>
    </row>
    <row r="423" spans="1:11" x14ac:dyDescent="0.35">
      <c r="B423" s="32" t="s">
        <v>3</v>
      </c>
      <c r="C423" s="32" t="s">
        <v>4</v>
      </c>
      <c r="D423" s="32" t="s">
        <v>5</v>
      </c>
      <c r="E423" s="32" t="s">
        <v>6</v>
      </c>
      <c r="F423" s="32" t="s">
        <v>7</v>
      </c>
      <c r="G423" s="32" t="s">
        <v>8</v>
      </c>
      <c r="H423" s="32" t="s">
        <v>9</v>
      </c>
      <c r="I423" s="32" t="s">
        <v>10</v>
      </c>
      <c r="J423" s="32" t="s">
        <v>11</v>
      </c>
      <c r="K423" s="32" t="s">
        <v>282</v>
      </c>
    </row>
    <row r="424" spans="1:11" x14ac:dyDescent="0.35">
      <c r="A424" s="32">
        <v>1</v>
      </c>
      <c r="B424" s="32" t="s">
        <v>12</v>
      </c>
      <c r="D424" s="32">
        <v>5.51</v>
      </c>
      <c r="E424" s="32">
        <v>277.70400000000001</v>
      </c>
      <c r="F424" s="32">
        <v>2771.78</v>
      </c>
      <c r="G424" s="32">
        <v>2.6840000000000002</v>
      </c>
      <c r="H424" s="32" t="s">
        <v>16</v>
      </c>
      <c r="K424" s="32" t="s">
        <v>281</v>
      </c>
    </row>
    <row r="425" spans="1:11" x14ac:dyDescent="0.35">
      <c r="A425" s="32">
        <v>2</v>
      </c>
      <c r="B425" s="32" t="s">
        <v>14</v>
      </c>
      <c r="D425" s="32">
        <v>5.2</v>
      </c>
      <c r="E425" s="32">
        <v>229.14400000000001</v>
      </c>
      <c r="F425" s="32">
        <v>2613.6779999999999</v>
      </c>
      <c r="G425" s="32">
        <v>3.3210000000000002</v>
      </c>
      <c r="H425" s="32" t="s">
        <v>16</v>
      </c>
      <c r="K425" s="32" t="s">
        <v>280</v>
      </c>
    </row>
    <row r="426" spans="1:11" x14ac:dyDescent="0.35">
      <c r="A426" s="32">
        <v>3</v>
      </c>
      <c r="B426" s="32" t="s">
        <v>15</v>
      </c>
      <c r="D426" s="32">
        <v>5.26</v>
      </c>
      <c r="E426" s="32">
        <v>302.279</v>
      </c>
      <c r="F426" s="32">
        <v>2704.4110000000001</v>
      </c>
      <c r="G426" s="32">
        <v>5.0469999999999997</v>
      </c>
      <c r="H426" s="32" t="s">
        <v>16</v>
      </c>
      <c r="K426" s="32" t="s">
        <v>279</v>
      </c>
    </row>
    <row r="427" spans="1:11" x14ac:dyDescent="0.35">
      <c r="A427" s="32">
        <v>4</v>
      </c>
      <c r="B427" s="32" t="s">
        <v>17</v>
      </c>
      <c r="D427" s="32">
        <v>5.22</v>
      </c>
      <c r="E427" s="32">
        <v>166.261</v>
      </c>
      <c r="F427" s="32">
        <v>2633.712</v>
      </c>
      <c r="G427" s="32">
        <v>5.7329999999999997</v>
      </c>
      <c r="H427" s="32" t="s">
        <v>16</v>
      </c>
      <c r="K427" s="32" t="s">
        <v>278</v>
      </c>
    </row>
    <row r="428" spans="1:11" x14ac:dyDescent="0.35">
      <c r="A428" s="32">
        <v>5</v>
      </c>
      <c r="B428" s="32" t="s">
        <v>18</v>
      </c>
      <c r="D428" s="32">
        <v>5.46</v>
      </c>
      <c r="E428" s="32">
        <v>201.14699999999999</v>
      </c>
      <c r="F428" s="32">
        <v>2798.0030000000002</v>
      </c>
      <c r="G428" s="32">
        <v>7.1639999999999997</v>
      </c>
      <c r="H428" s="32" t="s">
        <v>16</v>
      </c>
      <c r="K428" s="32" t="s">
        <v>277</v>
      </c>
    </row>
    <row r="429" spans="1:11" x14ac:dyDescent="0.35">
      <c r="A429" s="32">
        <v>6</v>
      </c>
      <c r="B429" s="32" t="s">
        <v>19</v>
      </c>
      <c r="D429" s="32">
        <v>5.84</v>
      </c>
      <c r="E429" s="32">
        <v>266.67700000000002</v>
      </c>
      <c r="F429" s="32">
        <v>2309.1799999999998</v>
      </c>
      <c r="G429" s="32">
        <v>4.4130000000000003</v>
      </c>
      <c r="H429" s="32" t="s">
        <v>16</v>
      </c>
      <c r="K429" s="32" t="s">
        <v>276</v>
      </c>
    </row>
    <row r="430" spans="1:11" x14ac:dyDescent="0.35">
      <c r="A430" s="32">
        <v>7</v>
      </c>
      <c r="B430" s="32" t="s">
        <v>20</v>
      </c>
      <c r="D430" s="32">
        <v>5.71</v>
      </c>
      <c r="E430" s="32">
        <v>439.25</v>
      </c>
      <c r="F430" s="32">
        <v>2072.8119999999999</v>
      </c>
      <c r="G430" s="32">
        <v>2.7850000000000001</v>
      </c>
      <c r="H430" s="32" t="s">
        <v>13</v>
      </c>
      <c r="K430" s="32" t="s">
        <v>275</v>
      </c>
    </row>
    <row r="431" spans="1:11" x14ac:dyDescent="0.35">
      <c r="A431" s="32">
        <v>8</v>
      </c>
      <c r="B431" s="32" t="s">
        <v>21</v>
      </c>
      <c r="D431" s="32">
        <v>5.62</v>
      </c>
      <c r="E431" s="32">
        <v>421.12</v>
      </c>
      <c r="F431" s="32">
        <v>1703.3009999999999</v>
      </c>
      <c r="G431" s="32">
        <v>2.887</v>
      </c>
      <c r="H431" s="32" t="s">
        <v>13</v>
      </c>
      <c r="K431" s="32" t="s">
        <v>274</v>
      </c>
    </row>
    <row r="432" spans="1:11" x14ac:dyDescent="0.35">
      <c r="A432" s="32">
        <v>9</v>
      </c>
      <c r="B432" s="32" t="s">
        <v>22</v>
      </c>
      <c r="D432" s="32">
        <v>5.3</v>
      </c>
      <c r="E432" s="32">
        <v>363.99099999999999</v>
      </c>
      <c r="G432" s="32">
        <v>3.633</v>
      </c>
      <c r="H432" s="32" t="s">
        <v>13</v>
      </c>
      <c r="K432" s="32" t="s">
        <v>273</v>
      </c>
    </row>
    <row r="433" spans="1:11" x14ac:dyDescent="0.35">
      <c r="A433" s="32">
        <v>10</v>
      </c>
      <c r="B433" s="32" t="s">
        <v>22</v>
      </c>
      <c r="D433" s="32">
        <v>5.89</v>
      </c>
      <c r="E433" s="32">
        <v>754.70500000000004</v>
      </c>
      <c r="G433" s="32">
        <v>3.4980000000000002</v>
      </c>
      <c r="H433" s="32" t="s">
        <v>13</v>
      </c>
      <c r="K433" s="32" t="s">
        <v>272</v>
      </c>
    </row>
    <row r="434" spans="1:11" x14ac:dyDescent="0.35">
      <c r="A434" s="32">
        <v>11</v>
      </c>
      <c r="B434" s="32" t="s">
        <v>24</v>
      </c>
      <c r="D434" s="32">
        <v>5.84</v>
      </c>
      <c r="E434" s="32">
        <v>565.57600000000002</v>
      </c>
      <c r="F434" s="32">
        <v>802.61800000000005</v>
      </c>
      <c r="G434" s="32">
        <v>5.2489999999999997</v>
      </c>
      <c r="H434" s="32" t="s">
        <v>36</v>
      </c>
      <c r="K434" s="32" t="s">
        <v>271</v>
      </c>
    </row>
    <row r="435" spans="1:11" x14ac:dyDescent="0.35">
      <c r="A435" s="32">
        <v>12</v>
      </c>
      <c r="B435" s="32" t="s">
        <v>25</v>
      </c>
      <c r="D435" s="32">
        <v>5.76</v>
      </c>
      <c r="E435" s="32">
        <v>386.2</v>
      </c>
      <c r="F435" s="32">
        <v>1039.268</v>
      </c>
      <c r="G435" s="32">
        <v>4.8970000000000002</v>
      </c>
      <c r="H435" s="32" t="s">
        <v>13</v>
      </c>
      <c r="K435" s="32" t="s">
        <v>270</v>
      </c>
    </row>
    <row r="436" spans="1:11" x14ac:dyDescent="0.35">
      <c r="A436" s="32">
        <v>13</v>
      </c>
      <c r="B436" s="32" t="s">
        <v>26</v>
      </c>
      <c r="D436" s="32">
        <v>5.7</v>
      </c>
      <c r="E436" s="32">
        <v>282.63900000000001</v>
      </c>
      <c r="F436" s="32">
        <v>1005.736</v>
      </c>
      <c r="G436" s="32">
        <v>2.831</v>
      </c>
      <c r="H436" s="32" t="s">
        <v>13</v>
      </c>
      <c r="K436" s="32" t="s">
        <v>269</v>
      </c>
    </row>
    <row r="437" spans="1:11" x14ac:dyDescent="0.35">
      <c r="A437" s="32">
        <v>14</v>
      </c>
      <c r="B437" s="32" t="s">
        <v>27</v>
      </c>
      <c r="D437" s="32">
        <v>5.65</v>
      </c>
      <c r="E437" s="32">
        <v>2231.7159999999999</v>
      </c>
      <c r="F437" s="32">
        <v>860.02</v>
      </c>
      <c r="G437" s="32">
        <v>6.298</v>
      </c>
      <c r="H437" s="32" t="s">
        <v>13</v>
      </c>
      <c r="K437" s="32" t="s">
        <v>268</v>
      </c>
    </row>
    <row r="438" spans="1:11" x14ac:dyDescent="0.35">
      <c r="A438" s="32">
        <v>15</v>
      </c>
      <c r="B438" s="32" t="s">
        <v>28</v>
      </c>
      <c r="D438" s="32">
        <v>6.03</v>
      </c>
      <c r="E438" s="32">
        <v>642.471</v>
      </c>
      <c r="F438" s="32">
        <v>1205.2239999999999</v>
      </c>
      <c r="G438" s="32">
        <v>4.1859999999999999</v>
      </c>
      <c r="H438" s="32" t="s">
        <v>13</v>
      </c>
      <c r="K438" s="32" t="s">
        <v>267</v>
      </c>
    </row>
    <row r="439" spans="1:11" x14ac:dyDescent="0.35">
      <c r="A439" s="32">
        <v>16</v>
      </c>
      <c r="B439" s="32" t="s">
        <v>29</v>
      </c>
      <c r="D439" s="32">
        <v>5.97</v>
      </c>
      <c r="E439" s="32">
        <v>279.42</v>
      </c>
      <c r="F439" s="32">
        <v>953.78300000000002</v>
      </c>
      <c r="G439" s="32">
        <v>3.113</v>
      </c>
      <c r="H439" s="32" t="s">
        <v>13</v>
      </c>
      <c r="K439" s="32" t="s">
        <v>266</v>
      </c>
    </row>
    <row r="440" spans="1:11" x14ac:dyDescent="0.35">
      <c r="A440" s="32">
        <v>17</v>
      </c>
      <c r="B440" s="32" t="s">
        <v>22</v>
      </c>
      <c r="D440" s="32">
        <v>5.47</v>
      </c>
      <c r="E440" s="32">
        <v>533.16200000000003</v>
      </c>
      <c r="G440" s="32">
        <v>3.6779999999999999</v>
      </c>
      <c r="H440" s="32" t="s">
        <v>13</v>
      </c>
      <c r="K440" s="32" t="s">
        <v>265</v>
      </c>
    </row>
    <row r="441" spans="1:11" x14ac:dyDescent="0.35">
      <c r="A441" s="32">
        <v>18</v>
      </c>
      <c r="B441" s="32" t="s">
        <v>182</v>
      </c>
      <c r="D441" s="32">
        <v>5.46</v>
      </c>
      <c r="E441" s="32">
        <v>1920.567</v>
      </c>
      <c r="F441" s="32">
        <v>1575.2460000000001</v>
      </c>
      <c r="G441" s="32">
        <v>6.0039999999999996</v>
      </c>
      <c r="H441" s="32" t="s">
        <v>13</v>
      </c>
      <c r="K441" s="32" t="s">
        <v>264</v>
      </c>
    </row>
    <row r="442" spans="1:11" x14ac:dyDescent="0.35">
      <c r="A442" s="32">
        <v>19</v>
      </c>
      <c r="B442" s="32" t="s">
        <v>181</v>
      </c>
      <c r="D442" s="32">
        <v>5.53</v>
      </c>
      <c r="E442" s="32">
        <v>467.66</v>
      </c>
      <c r="F442" s="32">
        <v>1550.8689999999999</v>
      </c>
      <c r="G442" s="32">
        <v>3.407</v>
      </c>
      <c r="H442" s="32" t="s">
        <v>13</v>
      </c>
      <c r="K442" s="32" t="s">
        <v>263</v>
      </c>
    </row>
    <row r="443" spans="1:11" x14ac:dyDescent="0.35">
      <c r="A443" s="32">
        <v>20</v>
      </c>
      <c r="B443" s="32" t="s">
        <v>180</v>
      </c>
      <c r="D443" s="32">
        <v>5.78</v>
      </c>
      <c r="E443" s="32">
        <v>2593.0439999999999</v>
      </c>
      <c r="F443" s="32">
        <v>1163.846</v>
      </c>
      <c r="G443" s="32">
        <v>4.8689999999999998</v>
      </c>
      <c r="H443" s="32" t="s">
        <v>36</v>
      </c>
      <c r="K443" s="32" t="s">
        <v>262</v>
      </c>
    </row>
    <row r="444" spans="1:11" x14ac:dyDescent="0.35">
      <c r="A444" s="32">
        <v>21</v>
      </c>
      <c r="B444" s="32" t="s">
        <v>179</v>
      </c>
      <c r="D444" s="32">
        <v>5.63</v>
      </c>
      <c r="E444" s="32">
        <v>4024.259</v>
      </c>
      <c r="F444" s="32">
        <v>1084.067</v>
      </c>
      <c r="G444" s="32">
        <v>8.8710000000000004</v>
      </c>
      <c r="H444" s="32" t="s">
        <v>23</v>
      </c>
      <c r="K444" s="32" t="s">
        <v>261</v>
      </c>
    </row>
    <row r="445" spans="1:11" x14ac:dyDescent="0.35">
      <c r="A445" s="32">
        <v>22</v>
      </c>
      <c r="B445" s="32" t="s">
        <v>178</v>
      </c>
      <c r="D445" s="32">
        <v>6.02</v>
      </c>
      <c r="E445" s="32">
        <v>678.79200000000003</v>
      </c>
      <c r="F445" s="32">
        <v>1044.51</v>
      </c>
      <c r="G445" s="32">
        <v>4.1319999999999997</v>
      </c>
      <c r="H445" s="32" t="s">
        <v>13</v>
      </c>
      <c r="K445" s="32" t="s">
        <v>260</v>
      </c>
    </row>
    <row r="446" spans="1:11" x14ac:dyDescent="0.35">
      <c r="A446" s="32">
        <v>23</v>
      </c>
      <c r="B446" s="32" t="s">
        <v>177</v>
      </c>
      <c r="D446" s="32">
        <v>6.14</v>
      </c>
      <c r="E446" s="32">
        <v>755.24400000000003</v>
      </c>
      <c r="F446" s="32">
        <v>1020.096</v>
      </c>
      <c r="G446" s="32">
        <v>2.9329999999999998</v>
      </c>
      <c r="H446" s="32" t="s">
        <v>13</v>
      </c>
      <c r="K446" s="32" t="s">
        <v>259</v>
      </c>
    </row>
    <row r="447" spans="1:11" x14ac:dyDescent="0.35">
      <c r="A447" s="32">
        <v>24</v>
      </c>
      <c r="B447" s="32" t="s">
        <v>22</v>
      </c>
      <c r="D447" s="32">
        <v>5.66</v>
      </c>
      <c r="E447" s="32">
        <v>826.84500000000003</v>
      </c>
      <c r="G447" s="32">
        <v>6.2729999999999997</v>
      </c>
      <c r="H447" s="32" t="s">
        <v>36</v>
      </c>
      <c r="K447" s="32" t="s">
        <v>258</v>
      </c>
    </row>
    <row r="448" spans="1:11" x14ac:dyDescent="0.35">
      <c r="A448" s="32">
        <v>25</v>
      </c>
      <c r="B448" s="32" t="s">
        <v>176</v>
      </c>
      <c r="D448" s="32">
        <v>5.49</v>
      </c>
      <c r="E448" s="32">
        <v>1925.56</v>
      </c>
      <c r="F448" s="32">
        <v>1051.3510000000001</v>
      </c>
      <c r="G448" s="32">
        <v>5.4850000000000003</v>
      </c>
      <c r="H448" s="32" t="s">
        <v>13</v>
      </c>
      <c r="K448" s="32" t="s">
        <v>257</v>
      </c>
    </row>
    <row r="449" spans="1:11" x14ac:dyDescent="0.35">
      <c r="A449" s="32">
        <v>26</v>
      </c>
      <c r="B449" s="32" t="s">
        <v>175</v>
      </c>
      <c r="D449" s="32">
        <v>5.79</v>
      </c>
      <c r="E449" s="32">
        <v>1302.79</v>
      </c>
      <c r="F449" s="32">
        <v>1035.1510000000001</v>
      </c>
      <c r="G449" s="32">
        <v>5.3170000000000002</v>
      </c>
      <c r="H449" s="32" t="s">
        <v>13</v>
      </c>
      <c r="K449" s="32" t="s">
        <v>256</v>
      </c>
    </row>
    <row r="450" spans="1:11" x14ac:dyDescent="0.35">
      <c r="A450" s="32">
        <v>27</v>
      </c>
      <c r="B450" s="32" t="s">
        <v>174</v>
      </c>
      <c r="D450" s="32">
        <v>6.43</v>
      </c>
      <c r="E450" s="32">
        <v>239.072</v>
      </c>
      <c r="F450" s="32">
        <v>822.99</v>
      </c>
      <c r="G450" s="32">
        <v>3.375</v>
      </c>
      <c r="H450" s="32" t="s">
        <v>13</v>
      </c>
      <c r="K450" s="32" t="s">
        <v>255</v>
      </c>
    </row>
    <row r="451" spans="1:11" x14ac:dyDescent="0.35">
      <c r="A451" s="32">
        <v>28</v>
      </c>
      <c r="B451" s="32" t="s">
        <v>173</v>
      </c>
      <c r="D451" s="32">
        <v>5.81</v>
      </c>
      <c r="E451" s="32">
        <v>1039.665</v>
      </c>
      <c r="F451" s="32">
        <v>985.01700000000005</v>
      </c>
      <c r="G451" s="32">
        <v>6.415</v>
      </c>
      <c r="H451" s="32" t="s">
        <v>13</v>
      </c>
      <c r="K451" s="32" t="s">
        <v>254</v>
      </c>
    </row>
    <row r="452" spans="1:11" x14ac:dyDescent="0.35">
      <c r="A452" s="32">
        <v>29</v>
      </c>
      <c r="B452" s="32" t="s">
        <v>172</v>
      </c>
      <c r="D452" s="32">
        <v>5.31</v>
      </c>
      <c r="E452" s="32">
        <v>193.74199999999999</v>
      </c>
      <c r="F452" s="32">
        <v>1024.4110000000001</v>
      </c>
      <c r="G452" s="32">
        <v>3.9180000000000001</v>
      </c>
      <c r="H452" s="32" t="s">
        <v>13</v>
      </c>
      <c r="K452" s="32" t="s">
        <v>253</v>
      </c>
    </row>
    <row r="453" spans="1:11" x14ac:dyDescent="0.35">
      <c r="A453" s="32">
        <v>30</v>
      </c>
      <c r="B453" s="32" t="s">
        <v>171</v>
      </c>
      <c r="D453" s="32">
        <v>5.67</v>
      </c>
      <c r="E453" s="32">
        <v>1593.5319999999999</v>
      </c>
      <c r="F453" s="32">
        <v>1313.31</v>
      </c>
      <c r="G453" s="32">
        <v>7.4960000000000004</v>
      </c>
      <c r="H453" s="32" t="s">
        <v>13</v>
      </c>
      <c r="K453" s="32" t="s">
        <v>252</v>
      </c>
    </row>
    <row r="454" spans="1:11" x14ac:dyDescent="0.35">
      <c r="A454" s="32">
        <v>31</v>
      </c>
      <c r="B454" s="32" t="s">
        <v>22</v>
      </c>
      <c r="D454" s="32">
        <v>6.26</v>
      </c>
      <c r="E454" s="32">
        <v>1951.191</v>
      </c>
      <c r="G454" s="32">
        <v>5.5629999999999997</v>
      </c>
      <c r="H454" s="32" t="s">
        <v>13</v>
      </c>
      <c r="K454" s="32" t="s">
        <v>251</v>
      </c>
    </row>
    <row r="455" spans="1:11" x14ac:dyDescent="0.35">
      <c r="A455" s="32">
        <v>32</v>
      </c>
      <c r="B455" s="32" t="s">
        <v>170</v>
      </c>
      <c r="D455" s="32">
        <v>5.65</v>
      </c>
      <c r="E455" s="32">
        <v>235.59200000000001</v>
      </c>
      <c r="F455" s="32">
        <v>1115.547</v>
      </c>
      <c r="G455" s="32">
        <v>5.6310000000000002</v>
      </c>
      <c r="H455" s="32" t="s">
        <v>36</v>
      </c>
      <c r="K455" s="32" t="s">
        <v>250</v>
      </c>
    </row>
    <row r="456" spans="1:11" x14ac:dyDescent="0.35">
      <c r="A456" s="32">
        <v>33</v>
      </c>
      <c r="B456" s="32" t="s">
        <v>169</v>
      </c>
      <c r="D456" s="32">
        <v>6.14</v>
      </c>
      <c r="E456" s="32">
        <v>1478.1179999999999</v>
      </c>
      <c r="F456" s="32">
        <v>868.49199999999996</v>
      </c>
      <c r="G456" s="32">
        <v>7.9880000000000004</v>
      </c>
      <c r="H456" s="32" t="s">
        <v>23</v>
      </c>
      <c r="K456" s="32" t="s">
        <v>249</v>
      </c>
    </row>
    <row r="457" spans="1:11" x14ac:dyDescent="0.35">
      <c r="A457" s="32">
        <v>34</v>
      </c>
      <c r="B457" s="32" t="s">
        <v>168</v>
      </c>
      <c r="D457" s="32">
        <v>5.27</v>
      </c>
      <c r="E457" s="32">
        <v>295.17599999999999</v>
      </c>
      <c r="F457" s="32">
        <v>1891.713</v>
      </c>
      <c r="G457" s="32">
        <v>2.6619999999999999</v>
      </c>
      <c r="H457" s="32" t="s">
        <v>13</v>
      </c>
      <c r="K457" s="32" t="s">
        <v>248</v>
      </c>
    </row>
    <row r="458" spans="1:11" x14ac:dyDescent="0.35">
      <c r="A458" s="32">
        <v>35</v>
      </c>
      <c r="B458" s="32" t="s">
        <v>167</v>
      </c>
      <c r="D458" s="32">
        <v>5.86</v>
      </c>
      <c r="E458" s="32">
        <v>2866.4789999999998</v>
      </c>
      <c r="F458" s="32">
        <v>1176.0409999999999</v>
      </c>
      <c r="G458" s="32">
        <v>6.056</v>
      </c>
      <c r="H458" s="32" t="s">
        <v>13</v>
      </c>
      <c r="K458" s="32" t="s">
        <v>247</v>
      </c>
    </row>
    <row r="459" spans="1:11" x14ac:dyDescent="0.35">
      <c r="A459" s="32">
        <v>36</v>
      </c>
      <c r="B459" s="32" t="s">
        <v>166</v>
      </c>
      <c r="D459" s="32">
        <v>5.77</v>
      </c>
      <c r="E459" s="32">
        <v>1810.673</v>
      </c>
      <c r="F459" s="32">
        <v>1321.3489999999999</v>
      </c>
      <c r="G459" s="32">
        <v>5.4589999999999996</v>
      </c>
      <c r="H459" s="32" t="s">
        <v>13</v>
      </c>
      <c r="K459" s="32" t="s">
        <v>246</v>
      </c>
    </row>
    <row r="460" spans="1:11" x14ac:dyDescent="0.35">
      <c r="A460" s="32">
        <v>37</v>
      </c>
      <c r="B460" s="32" t="s">
        <v>165</v>
      </c>
      <c r="D460" s="32">
        <v>6.17</v>
      </c>
      <c r="E460" s="32">
        <v>139.268</v>
      </c>
      <c r="F460" s="32">
        <v>1479.5329999999999</v>
      </c>
      <c r="G460" s="32">
        <v>3.7090000000000001</v>
      </c>
      <c r="H460" s="32" t="s">
        <v>13</v>
      </c>
      <c r="K460" s="32" t="s">
        <v>245</v>
      </c>
    </row>
    <row r="461" spans="1:11" x14ac:dyDescent="0.35">
      <c r="A461" s="32">
        <v>38</v>
      </c>
      <c r="B461" s="32" t="s">
        <v>22</v>
      </c>
      <c r="D461" s="32">
        <v>6.37</v>
      </c>
      <c r="E461" s="32">
        <v>366.74200000000002</v>
      </c>
      <c r="G461" s="32">
        <v>4.4630000000000001</v>
      </c>
      <c r="H461" s="32" t="s">
        <v>13</v>
      </c>
      <c r="K461" s="32" t="s">
        <v>244</v>
      </c>
    </row>
    <row r="462" spans="1:11" x14ac:dyDescent="0.35">
      <c r="A462" s="32">
        <v>39</v>
      </c>
      <c r="B462" s="32" t="s">
        <v>164</v>
      </c>
      <c r="D462" s="32">
        <v>5.92</v>
      </c>
      <c r="E462" s="32">
        <v>1864.422</v>
      </c>
      <c r="F462" s="32">
        <v>1517.701</v>
      </c>
      <c r="G462" s="32">
        <v>6.766</v>
      </c>
      <c r="H462" s="32" t="s">
        <v>13</v>
      </c>
      <c r="K462" s="32" t="s">
        <v>243</v>
      </c>
    </row>
    <row r="463" spans="1:11" x14ac:dyDescent="0.35">
      <c r="A463" s="32">
        <v>40</v>
      </c>
      <c r="B463" s="32" t="s">
        <v>163</v>
      </c>
      <c r="D463" s="32">
        <v>5.79</v>
      </c>
      <c r="E463" s="32">
        <v>1296.338</v>
      </c>
      <c r="F463" s="32">
        <v>1453.885</v>
      </c>
      <c r="G463" s="32">
        <v>4.5919999999999996</v>
      </c>
      <c r="H463" s="32" t="s">
        <v>23</v>
      </c>
      <c r="K463" s="32" t="s">
        <v>242</v>
      </c>
    </row>
    <row r="464" spans="1:11" x14ac:dyDescent="0.35">
      <c r="A464" s="32">
        <v>41</v>
      </c>
      <c r="B464" s="32" t="s">
        <v>162</v>
      </c>
      <c r="D464" s="32">
        <v>5.53</v>
      </c>
      <c r="E464" s="32">
        <v>1438.5640000000001</v>
      </c>
      <c r="F464" s="32">
        <v>1930.2280000000001</v>
      </c>
      <c r="G464" s="32">
        <v>4.72</v>
      </c>
      <c r="H464" s="32" t="s">
        <v>13</v>
      </c>
      <c r="K464" s="32" t="s">
        <v>241</v>
      </c>
    </row>
    <row r="465" spans="1:11" x14ac:dyDescent="0.35">
      <c r="A465" s="32">
        <v>42</v>
      </c>
      <c r="B465" s="32" t="s">
        <v>161</v>
      </c>
      <c r="D465" s="32">
        <v>5.74</v>
      </c>
      <c r="E465" s="32">
        <v>347.01</v>
      </c>
      <c r="F465" s="32">
        <v>2454.7800000000002</v>
      </c>
      <c r="G465" s="32">
        <v>6.0759999999999996</v>
      </c>
      <c r="H465" s="32" t="s">
        <v>36</v>
      </c>
      <c r="K465" s="32" t="s">
        <v>240</v>
      </c>
    </row>
    <row r="466" spans="1:11" x14ac:dyDescent="0.35">
      <c r="A466" s="32">
        <v>43</v>
      </c>
      <c r="B466" s="32" t="s">
        <v>160</v>
      </c>
      <c r="D466" s="32">
        <v>5.22</v>
      </c>
      <c r="E466" s="32">
        <v>859.34</v>
      </c>
      <c r="F466" s="32">
        <v>2046.8050000000001</v>
      </c>
      <c r="G466" s="32">
        <v>4.5919999999999996</v>
      </c>
      <c r="H466" s="32" t="s">
        <v>36</v>
      </c>
      <c r="K466" s="32" t="s">
        <v>239</v>
      </c>
    </row>
    <row r="467" spans="1:11" x14ac:dyDescent="0.35">
      <c r="A467" s="32">
        <v>44</v>
      </c>
      <c r="B467" s="32" t="s">
        <v>159</v>
      </c>
      <c r="D467" s="32">
        <v>5.92</v>
      </c>
      <c r="E467" s="32">
        <v>2588.2420000000002</v>
      </c>
      <c r="F467" s="32">
        <v>1963.7070000000001</v>
      </c>
      <c r="G467" s="32">
        <v>8.2309999999999999</v>
      </c>
      <c r="H467" s="32" t="s">
        <v>13</v>
      </c>
      <c r="K467" s="32" t="s">
        <v>238</v>
      </c>
    </row>
    <row r="468" spans="1:11" x14ac:dyDescent="0.35">
      <c r="A468" s="32">
        <v>45</v>
      </c>
      <c r="B468" s="32" t="s">
        <v>22</v>
      </c>
      <c r="D468" s="32">
        <v>5.22</v>
      </c>
      <c r="E468" s="32">
        <v>344.721</v>
      </c>
      <c r="G468" s="32">
        <v>3.9079999999999999</v>
      </c>
      <c r="H468" s="32" t="s">
        <v>13</v>
      </c>
      <c r="K468" s="32" t="s">
        <v>237</v>
      </c>
    </row>
    <row r="469" spans="1:11" x14ac:dyDescent="0.35">
      <c r="A469" s="32">
        <v>46</v>
      </c>
      <c r="B469" s="32" t="s">
        <v>158</v>
      </c>
      <c r="D469" s="32">
        <v>5.96</v>
      </c>
      <c r="E469" s="32">
        <v>744.06</v>
      </c>
      <c r="F469" s="32">
        <v>2063.1590000000001</v>
      </c>
      <c r="G469" s="32">
        <v>4.9029999999999996</v>
      </c>
      <c r="H469" s="32" t="s">
        <v>13</v>
      </c>
      <c r="K469" s="32" t="s">
        <v>236</v>
      </c>
    </row>
    <row r="470" spans="1:11" x14ac:dyDescent="0.35">
      <c r="A470" s="32">
        <v>47</v>
      </c>
      <c r="B470" s="32" t="s">
        <v>157</v>
      </c>
      <c r="D470" s="32">
        <v>6.54</v>
      </c>
      <c r="E470" s="32">
        <v>1357.818</v>
      </c>
      <c r="F470" s="32">
        <v>1701.403</v>
      </c>
      <c r="G470" s="32">
        <v>5.0650000000000004</v>
      </c>
      <c r="H470" s="32" t="s">
        <v>13</v>
      </c>
      <c r="K470" s="32" t="s">
        <v>235</v>
      </c>
    </row>
    <row r="471" spans="1:11" x14ac:dyDescent="0.35">
      <c r="A471" s="32">
        <v>48</v>
      </c>
      <c r="B471" s="32" t="s">
        <v>156</v>
      </c>
      <c r="D471" s="32">
        <v>5.58</v>
      </c>
      <c r="E471" s="32">
        <v>1493.4059999999999</v>
      </c>
      <c r="F471" s="32">
        <v>1921.069</v>
      </c>
      <c r="G471" s="32">
        <v>3.8220000000000001</v>
      </c>
      <c r="H471" s="32" t="s">
        <v>13</v>
      </c>
      <c r="K471" s="32" t="s">
        <v>234</v>
      </c>
    </row>
    <row r="473" spans="1:11" x14ac:dyDescent="0.35">
      <c r="A473" s="32" t="s">
        <v>405</v>
      </c>
    </row>
    <row r="475" spans="1:11" x14ac:dyDescent="0.35">
      <c r="B475" s="32" t="s">
        <v>3</v>
      </c>
      <c r="C475" s="32" t="s">
        <v>4</v>
      </c>
      <c r="D475" s="32" t="s">
        <v>5</v>
      </c>
      <c r="E475" s="32" t="s">
        <v>6</v>
      </c>
      <c r="F475" s="32" t="s">
        <v>7</v>
      </c>
      <c r="G475" s="32" t="s">
        <v>8</v>
      </c>
      <c r="H475" s="32" t="s">
        <v>9</v>
      </c>
      <c r="I475" s="32" t="s">
        <v>10</v>
      </c>
      <c r="J475" s="32" t="s">
        <v>11</v>
      </c>
      <c r="K475" s="32" t="s">
        <v>282</v>
      </c>
    </row>
    <row r="476" spans="1:11" x14ac:dyDescent="0.35">
      <c r="A476" s="32">
        <v>1</v>
      </c>
      <c r="B476" s="32" t="s">
        <v>12</v>
      </c>
      <c r="D476" s="32">
        <v>6.25</v>
      </c>
      <c r="E476" s="32">
        <v>0.96399999999999997</v>
      </c>
      <c r="F476" s="32">
        <v>1566.9839999999999</v>
      </c>
      <c r="G476" s="32">
        <v>0.20499999999999999</v>
      </c>
      <c r="H476" s="32" t="s">
        <v>16</v>
      </c>
      <c r="K476" s="32" t="s">
        <v>281</v>
      </c>
    </row>
    <row r="477" spans="1:11" x14ac:dyDescent="0.35">
      <c r="A477" s="32">
        <v>2</v>
      </c>
      <c r="B477" s="32" t="s">
        <v>14</v>
      </c>
      <c r="D477" s="32">
        <v>6.33</v>
      </c>
      <c r="E477" s="32">
        <v>24.434999999999999</v>
      </c>
      <c r="F477" s="32">
        <v>1104.9880000000001</v>
      </c>
      <c r="G477" s="32">
        <v>1.1439999999999999</v>
      </c>
      <c r="H477" s="32" t="s">
        <v>13</v>
      </c>
      <c r="K477" s="32" t="s">
        <v>280</v>
      </c>
    </row>
    <row r="478" spans="1:11" x14ac:dyDescent="0.35">
      <c r="A478" s="32">
        <v>3</v>
      </c>
      <c r="B478" s="32" t="s">
        <v>15</v>
      </c>
      <c r="D478" s="32">
        <v>6.33</v>
      </c>
      <c r="E478" s="32">
        <v>23.623999999999999</v>
      </c>
      <c r="F478" s="32">
        <v>1061.587</v>
      </c>
      <c r="G478" s="32">
        <v>2.0219999999999998</v>
      </c>
      <c r="H478" s="32" t="s">
        <v>16</v>
      </c>
      <c r="K478" s="32" t="s">
        <v>279</v>
      </c>
    </row>
    <row r="479" spans="1:11" x14ac:dyDescent="0.35">
      <c r="A479" s="32">
        <v>4</v>
      </c>
      <c r="B479" s="32" t="s">
        <v>17</v>
      </c>
      <c r="D479" s="32">
        <v>6.37</v>
      </c>
      <c r="E479" s="32">
        <v>56.886000000000003</v>
      </c>
      <c r="F479" s="32">
        <v>1027.635</v>
      </c>
      <c r="G479" s="32">
        <v>5.843</v>
      </c>
      <c r="H479" s="32" t="s">
        <v>13</v>
      </c>
      <c r="K479" s="32" t="s">
        <v>278</v>
      </c>
    </row>
    <row r="480" spans="1:11" x14ac:dyDescent="0.35">
      <c r="A480" s="32">
        <v>5</v>
      </c>
      <c r="B480" s="32" t="s">
        <v>18</v>
      </c>
      <c r="D480" s="32">
        <v>6.4</v>
      </c>
      <c r="E480" s="32">
        <v>148.482</v>
      </c>
      <c r="F480" s="32">
        <v>1290.2940000000001</v>
      </c>
      <c r="G480" s="32">
        <v>8.2949999999999999</v>
      </c>
      <c r="H480" s="32" t="s">
        <v>13</v>
      </c>
      <c r="K480" s="32" t="s">
        <v>277</v>
      </c>
    </row>
    <row r="481" spans="1:11" x14ac:dyDescent="0.35">
      <c r="A481" s="32">
        <v>6</v>
      </c>
      <c r="B481" s="32" t="s">
        <v>19</v>
      </c>
      <c r="D481" s="32">
        <v>6.16</v>
      </c>
      <c r="E481" s="32">
        <v>693.9</v>
      </c>
      <c r="F481" s="32">
        <v>1018.312</v>
      </c>
      <c r="G481" s="32">
        <v>41.604999999999997</v>
      </c>
      <c r="H481" s="32" t="s">
        <v>13</v>
      </c>
      <c r="K481" s="32" t="s">
        <v>276</v>
      </c>
    </row>
    <row r="482" spans="1:11" x14ac:dyDescent="0.35">
      <c r="A482" s="32">
        <v>7</v>
      </c>
      <c r="B482" s="32" t="s">
        <v>20</v>
      </c>
      <c r="D482" s="32">
        <v>6.22</v>
      </c>
      <c r="E482" s="32">
        <v>1254.8710000000001</v>
      </c>
      <c r="F482" s="32">
        <v>949.73</v>
      </c>
      <c r="G482" s="32">
        <v>85.597999999999999</v>
      </c>
      <c r="H482" s="32" t="s">
        <v>13</v>
      </c>
      <c r="K482" s="32" t="s">
        <v>275</v>
      </c>
    </row>
    <row r="483" spans="1:11" x14ac:dyDescent="0.35">
      <c r="A483" s="32">
        <v>8</v>
      </c>
      <c r="B483" s="32" t="s">
        <v>21</v>
      </c>
      <c r="D483" s="32">
        <v>6.3</v>
      </c>
      <c r="E483" s="32">
        <v>2555.6790000000001</v>
      </c>
      <c r="F483" s="32">
        <v>877.69</v>
      </c>
      <c r="G483" s="32">
        <v>153.78800000000001</v>
      </c>
      <c r="H483" s="32" t="s">
        <v>13</v>
      </c>
      <c r="K483" s="32" t="s">
        <v>274</v>
      </c>
    </row>
    <row r="484" spans="1:11" x14ac:dyDescent="0.35">
      <c r="A484" s="32">
        <v>9</v>
      </c>
      <c r="B484" s="32" t="s">
        <v>22</v>
      </c>
      <c r="D484" s="32">
        <v>6.38</v>
      </c>
      <c r="E484" s="32">
        <v>22.468</v>
      </c>
      <c r="G484" s="32">
        <v>2.0790000000000002</v>
      </c>
      <c r="H484" s="32" t="s">
        <v>13</v>
      </c>
      <c r="K484" s="32" t="s">
        <v>273</v>
      </c>
    </row>
    <row r="485" spans="1:11" x14ac:dyDescent="0.35">
      <c r="A485" s="32">
        <v>10</v>
      </c>
      <c r="B485" s="32" t="s">
        <v>22</v>
      </c>
      <c r="D485" s="32">
        <v>5.98</v>
      </c>
      <c r="E485" s="32">
        <v>3.6240000000000001</v>
      </c>
      <c r="G485" s="32">
        <v>0.60399999999999998</v>
      </c>
      <c r="H485" s="32" t="s">
        <v>13</v>
      </c>
      <c r="K485" s="32" t="s">
        <v>272</v>
      </c>
    </row>
    <row r="486" spans="1:11" x14ac:dyDescent="0.35">
      <c r="A486" s="32">
        <v>11</v>
      </c>
      <c r="B486" s="32" t="s">
        <v>24</v>
      </c>
      <c r="D486" s="32">
        <v>6.18</v>
      </c>
      <c r="E486" s="32">
        <v>7.6959999999999997</v>
      </c>
      <c r="F486" s="32">
        <v>445.96</v>
      </c>
      <c r="G486" s="32">
        <v>119</v>
      </c>
      <c r="H486" s="32" t="s">
        <v>13</v>
      </c>
      <c r="K486" s="32" t="s">
        <v>271</v>
      </c>
    </row>
    <row r="487" spans="1:11" x14ac:dyDescent="0.35">
      <c r="A487" s="32">
        <v>12</v>
      </c>
      <c r="B487" s="32" t="s">
        <v>25</v>
      </c>
      <c r="D487" s="32">
        <v>5.96</v>
      </c>
      <c r="E487" s="32">
        <v>10.095000000000001</v>
      </c>
      <c r="F487" s="32">
        <v>600.39099999999996</v>
      </c>
      <c r="G487" s="32">
        <v>4.7629999999999999</v>
      </c>
      <c r="H487" s="32" t="s">
        <v>13</v>
      </c>
      <c r="K487" s="32" t="s">
        <v>270</v>
      </c>
    </row>
    <row r="488" spans="1:11" x14ac:dyDescent="0.35">
      <c r="A488" s="32">
        <v>13</v>
      </c>
      <c r="B488" s="32" t="s">
        <v>26</v>
      </c>
      <c r="D488" s="32">
        <v>6.18</v>
      </c>
      <c r="E488" s="32">
        <v>5.867</v>
      </c>
      <c r="F488" s="32">
        <v>377.78100000000001</v>
      </c>
      <c r="G488" s="32">
        <v>0.749</v>
      </c>
      <c r="H488" s="32" t="s">
        <v>13</v>
      </c>
      <c r="K488" s="32" t="s">
        <v>269</v>
      </c>
    </row>
    <row r="489" spans="1:11" x14ac:dyDescent="0.35">
      <c r="A489" s="32">
        <v>14</v>
      </c>
      <c r="B489" s="32" t="s">
        <v>27</v>
      </c>
      <c r="D489" s="32">
        <v>6.46</v>
      </c>
      <c r="E489" s="32">
        <v>398.81299999999999</v>
      </c>
      <c r="F489" s="32">
        <v>467.98399999999998</v>
      </c>
      <c r="G489" s="32">
        <v>86.262</v>
      </c>
      <c r="H489" s="32" t="s">
        <v>13</v>
      </c>
      <c r="K489" s="32" t="s">
        <v>268</v>
      </c>
    </row>
    <row r="490" spans="1:11" x14ac:dyDescent="0.35">
      <c r="A490" s="32">
        <v>15</v>
      </c>
      <c r="B490" s="32" t="s">
        <v>28</v>
      </c>
      <c r="D490" s="32">
        <v>6.49</v>
      </c>
      <c r="E490" s="32">
        <v>506.69200000000001</v>
      </c>
      <c r="F490" s="32">
        <v>435.7</v>
      </c>
      <c r="G490" s="32">
        <v>39.811</v>
      </c>
      <c r="H490" s="32" t="s">
        <v>13</v>
      </c>
      <c r="K490" s="32" t="s">
        <v>267</v>
      </c>
    </row>
    <row r="491" spans="1:11" x14ac:dyDescent="0.35">
      <c r="A491" s="32">
        <v>16</v>
      </c>
      <c r="B491" s="32" t="s">
        <v>29</v>
      </c>
      <c r="D491" s="32">
        <v>6.49</v>
      </c>
      <c r="E491" s="32">
        <v>403.09300000000002</v>
      </c>
      <c r="F491" s="32">
        <v>448.24700000000001</v>
      </c>
      <c r="G491" s="32">
        <v>34.805999999999997</v>
      </c>
      <c r="H491" s="32" t="s">
        <v>13</v>
      </c>
      <c r="K491" s="32" t="s">
        <v>266</v>
      </c>
    </row>
    <row r="492" spans="1:11" x14ac:dyDescent="0.35">
      <c r="A492" s="32">
        <v>17</v>
      </c>
      <c r="B492" s="32" t="s">
        <v>22</v>
      </c>
      <c r="H492" s="32" t="s">
        <v>95</v>
      </c>
      <c r="K492" s="32" t="s">
        <v>265</v>
      </c>
    </row>
    <row r="493" spans="1:11" x14ac:dyDescent="0.35">
      <c r="A493" s="32">
        <v>18</v>
      </c>
      <c r="B493" s="32" t="s">
        <v>182</v>
      </c>
      <c r="D493" s="32">
        <v>6.53</v>
      </c>
      <c r="E493" s="32">
        <v>14.785</v>
      </c>
      <c r="F493" s="32">
        <v>563.41999999999996</v>
      </c>
      <c r="G493" s="32">
        <v>1.736</v>
      </c>
      <c r="H493" s="32" t="s">
        <v>36</v>
      </c>
      <c r="K493" s="32" t="s">
        <v>264</v>
      </c>
    </row>
    <row r="494" spans="1:11" x14ac:dyDescent="0.35">
      <c r="A494" s="32">
        <v>19</v>
      </c>
      <c r="B494" s="32" t="s">
        <v>181</v>
      </c>
      <c r="D494" s="32">
        <v>6.51</v>
      </c>
      <c r="E494" s="32">
        <v>5.556</v>
      </c>
      <c r="F494" s="32">
        <v>700.12400000000002</v>
      </c>
      <c r="G494" s="32">
        <v>0.77200000000000002</v>
      </c>
      <c r="H494" s="32" t="s">
        <v>16</v>
      </c>
      <c r="K494" s="32" t="s">
        <v>263</v>
      </c>
    </row>
    <row r="495" spans="1:11" x14ac:dyDescent="0.35">
      <c r="A495" s="32">
        <v>20</v>
      </c>
      <c r="B495" s="32" t="s">
        <v>180</v>
      </c>
      <c r="D495" s="32">
        <v>6.51</v>
      </c>
      <c r="E495" s="32">
        <v>24.276</v>
      </c>
      <c r="F495" s="32">
        <v>801.36199999999997</v>
      </c>
      <c r="G495" s="32">
        <v>2.4809999999999999</v>
      </c>
      <c r="H495" s="32" t="s">
        <v>13</v>
      </c>
      <c r="K495" s="32" t="s">
        <v>262</v>
      </c>
    </row>
    <row r="496" spans="1:11" x14ac:dyDescent="0.35">
      <c r="A496" s="32">
        <v>21</v>
      </c>
      <c r="B496" s="32" t="s">
        <v>179</v>
      </c>
      <c r="D496" s="32">
        <v>6.63</v>
      </c>
      <c r="E496" s="32">
        <v>7.782</v>
      </c>
      <c r="F496" s="32">
        <v>625.45500000000004</v>
      </c>
      <c r="G496" s="32">
        <v>1.7210000000000001</v>
      </c>
      <c r="H496" s="32" t="s">
        <v>13</v>
      </c>
      <c r="K496" s="32" t="s">
        <v>261</v>
      </c>
    </row>
    <row r="497" spans="1:11" x14ac:dyDescent="0.35">
      <c r="A497" s="32">
        <v>22</v>
      </c>
      <c r="B497" s="32" t="s">
        <v>178</v>
      </c>
      <c r="D497" s="32">
        <v>6.53</v>
      </c>
      <c r="E497" s="32">
        <v>30.588999999999999</v>
      </c>
      <c r="F497" s="32">
        <v>753.798</v>
      </c>
      <c r="G497" s="32">
        <v>3.1379999999999999</v>
      </c>
      <c r="H497" s="32" t="s">
        <v>16</v>
      </c>
      <c r="K497" s="32" t="s">
        <v>260</v>
      </c>
    </row>
    <row r="498" spans="1:11" x14ac:dyDescent="0.35">
      <c r="A498" s="32">
        <v>23</v>
      </c>
      <c r="B498" s="32" t="s">
        <v>177</v>
      </c>
      <c r="D498" s="32">
        <v>6.57</v>
      </c>
      <c r="E498" s="32">
        <v>21.925000000000001</v>
      </c>
      <c r="F498" s="32">
        <v>571.37099999999998</v>
      </c>
      <c r="G498" s="32">
        <v>2.2360000000000002</v>
      </c>
      <c r="H498" s="32" t="s">
        <v>13</v>
      </c>
      <c r="K498" s="32" t="s">
        <v>259</v>
      </c>
    </row>
    <row r="499" spans="1:11" x14ac:dyDescent="0.35">
      <c r="A499" s="32">
        <v>24</v>
      </c>
      <c r="B499" s="32" t="s">
        <v>22</v>
      </c>
      <c r="H499" s="32" t="s">
        <v>95</v>
      </c>
      <c r="K499" s="32" t="s">
        <v>258</v>
      </c>
    </row>
    <row r="500" spans="1:11" x14ac:dyDescent="0.35">
      <c r="A500" s="32">
        <v>25</v>
      </c>
      <c r="B500" s="32" t="s">
        <v>176</v>
      </c>
      <c r="D500" s="32">
        <v>6.54</v>
      </c>
      <c r="E500" s="32">
        <v>7.12</v>
      </c>
      <c r="F500" s="32">
        <v>708.65599999999995</v>
      </c>
      <c r="G500" s="32">
        <v>0.8</v>
      </c>
      <c r="H500" s="32" t="s">
        <v>16</v>
      </c>
      <c r="K500" s="32" t="s">
        <v>257</v>
      </c>
    </row>
    <row r="501" spans="1:11" x14ac:dyDescent="0.35">
      <c r="A501" s="32">
        <v>26</v>
      </c>
      <c r="B501" s="32" t="s">
        <v>175</v>
      </c>
      <c r="D501" s="32">
        <v>6.35</v>
      </c>
      <c r="E501" s="32">
        <v>29.914999999999999</v>
      </c>
      <c r="F501" s="32">
        <v>653.00300000000004</v>
      </c>
      <c r="G501" s="32">
        <v>8.6280000000000001</v>
      </c>
      <c r="H501" s="32" t="s">
        <v>13</v>
      </c>
      <c r="K501" s="32" t="s">
        <v>256</v>
      </c>
    </row>
    <row r="502" spans="1:11" x14ac:dyDescent="0.35">
      <c r="A502" s="32">
        <v>27</v>
      </c>
      <c r="B502" s="32" t="s">
        <v>174</v>
      </c>
      <c r="D502" s="32">
        <v>6.66</v>
      </c>
      <c r="E502" s="32">
        <v>9.8119999999999994</v>
      </c>
      <c r="F502" s="32">
        <v>688.33500000000004</v>
      </c>
      <c r="G502" s="32">
        <v>2.835</v>
      </c>
      <c r="H502" s="32" t="s">
        <v>13</v>
      </c>
      <c r="K502" s="32" t="s">
        <v>255</v>
      </c>
    </row>
    <row r="503" spans="1:11" x14ac:dyDescent="0.35">
      <c r="A503" s="32">
        <v>28</v>
      </c>
      <c r="B503" s="32" t="s">
        <v>173</v>
      </c>
      <c r="D503" s="32">
        <v>6.53</v>
      </c>
      <c r="E503" s="32">
        <v>12.364000000000001</v>
      </c>
      <c r="F503" s="32">
        <v>633.82100000000003</v>
      </c>
      <c r="G503" s="32">
        <v>3.181</v>
      </c>
      <c r="H503" s="32" t="s">
        <v>13</v>
      </c>
      <c r="K503" s="32" t="s">
        <v>254</v>
      </c>
    </row>
    <row r="504" spans="1:11" x14ac:dyDescent="0.35">
      <c r="A504" s="32">
        <v>29</v>
      </c>
      <c r="B504" s="32" t="s">
        <v>172</v>
      </c>
      <c r="D504" s="32">
        <v>6.49</v>
      </c>
      <c r="E504" s="32">
        <v>14.446</v>
      </c>
      <c r="F504" s="32">
        <v>702.60799999999995</v>
      </c>
      <c r="G504" s="32">
        <v>2.9020000000000001</v>
      </c>
      <c r="H504" s="32" t="s">
        <v>13</v>
      </c>
      <c r="K504" s="32" t="s">
        <v>253</v>
      </c>
    </row>
    <row r="505" spans="1:11" x14ac:dyDescent="0.35">
      <c r="A505" s="32">
        <v>30</v>
      </c>
      <c r="B505" s="32" t="s">
        <v>171</v>
      </c>
      <c r="D505" s="32">
        <v>6.35</v>
      </c>
      <c r="E505" s="32">
        <v>23.315999999999999</v>
      </c>
      <c r="F505" s="32">
        <v>986.37699999999995</v>
      </c>
      <c r="G505" s="32">
        <v>2.2080000000000002</v>
      </c>
      <c r="H505" s="32" t="s">
        <v>13</v>
      </c>
      <c r="K505" s="32" t="s">
        <v>252</v>
      </c>
    </row>
    <row r="506" spans="1:11" x14ac:dyDescent="0.35">
      <c r="A506" s="32">
        <v>31</v>
      </c>
      <c r="B506" s="32" t="s">
        <v>22</v>
      </c>
      <c r="H506" s="32" t="s">
        <v>95</v>
      </c>
      <c r="K506" s="32" t="s">
        <v>251</v>
      </c>
    </row>
    <row r="507" spans="1:11" x14ac:dyDescent="0.35">
      <c r="A507" s="32">
        <v>32</v>
      </c>
      <c r="B507" s="32" t="s">
        <v>170</v>
      </c>
      <c r="D507" s="32">
        <v>6.16</v>
      </c>
      <c r="E507" s="32">
        <v>14.79</v>
      </c>
      <c r="F507" s="32">
        <v>900.00699999999995</v>
      </c>
      <c r="G507" s="32">
        <v>1.3959999999999999</v>
      </c>
      <c r="H507" s="32" t="s">
        <v>16</v>
      </c>
      <c r="K507" s="32" t="s">
        <v>250</v>
      </c>
    </row>
    <row r="508" spans="1:11" x14ac:dyDescent="0.35">
      <c r="A508" s="32">
        <v>33</v>
      </c>
      <c r="B508" s="32" t="s">
        <v>169</v>
      </c>
      <c r="D508" s="32">
        <v>6.24</v>
      </c>
      <c r="E508" s="32">
        <v>3.3460000000000001</v>
      </c>
      <c r="F508" s="32">
        <v>676.23</v>
      </c>
      <c r="G508" s="32">
        <v>0.61899999999999999</v>
      </c>
      <c r="H508" s="32" t="s">
        <v>13</v>
      </c>
      <c r="K508" s="32" t="s">
        <v>249</v>
      </c>
    </row>
    <row r="509" spans="1:11" x14ac:dyDescent="0.35">
      <c r="A509" s="32">
        <v>34</v>
      </c>
      <c r="B509" s="32" t="s">
        <v>168</v>
      </c>
      <c r="D509" s="32">
        <v>6.3</v>
      </c>
      <c r="E509" s="32">
        <v>26.006</v>
      </c>
      <c r="F509" s="32">
        <v>821.19100000000003</v>
      </c>
      <c r="G509" s="32">
        <v>4.3230000000000004</v>
      </c>
      <c r="H509" s="32" t="s">
        <v>13</v>
      </c>
      <c r="K509" s="32" t="s">
        <v>248</v>
      </c>
    </row>
    <row r="510" spans="1:11" x14ac:dyDescent="0.35">
      <c r="A510" s="32">
        <v>35</v>
      </c>
      <c r="B510" s="32" t="s">
        <v>167</v>
      </c>
      <c r="D510" s="32">
        <v>6.33</v>
      </c>
      <c r="E510" s="32">
        <v>4.0540000000000003</v>
      </c>
      <c r="F510" s="32">
        <v>747.97199999999998</v>
      </c>
      <c r="G510" s="32">
        <v>0.72399999999999998</v>
      </c>
      <c r="H510" s="32" t="s">
        <v>16</v>
      </c>
      <c r="K510" s="32" t="s">
        <v>247</v>
      </c>
    </row>
    <row r="511" spans="1:11" x14ac:dyDescent="0.35">
      <c r="A511" s="32">
        <v>36</v>
      </c>
      <c r="B511" s="32" t="s">
        <v>166</v>
      </c>
      <c r="D511" s="32">
        <v>6.36</v>
      </c>
      <c r="E511" s="32">
        <v>9.35</v>
      </c>
      <c r="F511" s="32">
        <v>963.82100000000003</v>
      </c>
      <c r="G511" s="32">
        <v>0.89800000000000002</v>
      </c>
      <c r="H511" s="32" t="s">
        <v>16</v>
      </c>
      <c r="K511" s="32" t="s">
        <v>246</v>
      </c>
    </row>
    <row r="512" spans="1:11" x14ac:dyDescent="0.35">
      <c r="A512" s="32">
        <v>37</v>
      </c>
      <c r="B512" s="32" t="s">
        <v>165</v>
      </c>
      <c r="D512" s="32">
        <v>6.42</v>
      </c>
      <c r="E512" s="32">
        <v>20.507999999999999</v>
      </c>
      <c r="F512" s="32">
        <v>766.04399999999998</v>
      </c>
      <c r="G512" s="32">
        <v>2.4460000000000002</v>
      </c>
      <c r="H512" s="32" t="s">
        <v>13</v>
      </c>
      <c r="K512" s="32" t="s">
        <v>245</v>
      </c>
    </row>
    <row r="513" spans="1:11" x14ac:dyDescent="0.35">
      <c r="A513" s="32">
        <v>38</v>
      </c>
      <c r="B513" s="32" t="s">
        <v>22</v>
      </c>
      <c r="H513" s="32" t="s">
        <v>95</v>
      </c>
      <c r="K513" s="32" t="s">
        <v>244</v>
      </c>
    </row>
    <row r="514" spans="1:11" x14ac:dyDescent="0.35">
      <c r="A514" s="32">
        <v>39</v>
      </c>
      <c r="B514" s="32" t="s">
        <v>164</v>
      </c>
      <c r="D514" s="32">
        <v>6.41</v>
      </c>
      <c r="E514" s="32">
        <v>67.876999999999995</v>
      </c>
      <c r="F514" s="32">
        <v>820.27</v>
      </c>
      <c r="G514" s="32">
        <v>8.9019999999999992</v>
      </c>
      <c r="H514" s="32" t="s">
        <v>13</v>
      </c>
      <c r="K514" s="32" t="s">
        <v>243</v>
      </c>
    </row>
    <row r="515" spans="1:11" x14ac:dyDescent="0.35">
      <c r="A515" s="32">
        <v>40</v>
      </c>
      <c r="B515" s="32" t="s">
        <v>163</v>
      </c>
      <c r="D515" s="32">
        <v>6.39</v>
      </c>
      <c r="E515" s="32">
        <v>43.46</v>
      </c>
      <c r="F515" s="32">
        <v>953.82100000000003</v>
      </c>
      <c r="G515" s="32">
        <v>1.94</v>
      </c>
      <c r="H515" s="32" t="s">
        <v>13</v>
      </c>
      <c r="K515" s="32" t="s">
        <v>242</v>
      </c>
    </row>
    <row r="516" spans="1:11" x14ac:dyDescent="0.35">
      <c r="A516" s="32">
        <v>41</v>
      </c>
      <c r="B516" s="32" t="s">
        <v>162</v>
      </c>
      <c r="D516" s="32">
        <v>6.44</v>
      </c>
      <c r="E516" s="32">
        <v>27.033000000000001</v>
      </c>
      <c r="F516" s="32">
        <v>897.91399999999999</v>
      </c>
      <c r="G516" s="32">
        <v>3.2109999999999999</v>
      </c>
      <c r="H516" s="32" t="s">
        <v>13</v>
      </c>
      <c r="K516" s="32" t="s">
        <v>241</v>
      </c>
    </row>
    <row r="517" spans="1:11" x14ac:dyDescent="0.35">
      <c r="A517" s="32">
        <v>42</v>
      </c>
      <c r="B517" s="32" t="s">
        <v>161</v>
      </c>
      <c r="D517" s="32">
        <v>6.54</v>
      </c>
      <c r="E517" s="32">
        <v>17.687999999999999</v>
      </c>
      <c r="F517" s="32">
        <v>908.86900000000003</v>
      </c>
      <c r="G517" s="32">
        <v>1.67</v>
      </c>
      <c r="H517" s="32" t="s">
        <v>16</v>
      </c>
      <c r="K517" s="32" t="s">
        <v>240</v>
      </c>
    </row>
    <row r="518" spans="1:11" x14ac:dyDescent="0.35">
      <c r="A518" s="32">
        <v>43</v>
      </c>
      <c r="B518" s="32" t="s">
        <v>160</v>
      </c>
      <c r="D518" s="32">
        <v>6.44</v>
      </c>
      <c r="E518" s="32">
        <v>55.561</v>
      </c>
      <c r="F518" s="32">
        <v>864.46600000000001</v>
      </c>
      <c r="G518" s="32">
        <v>6.2409999999999997</v>
      </c>
      <c r="H518" s="32" t="s">
        <v>13</v>
      </c>
      <c r="K518" s="32" t="s">
        <v>239</v>
      </c>
    </row>
    <row r="519" spans="1:11" x14ac:dyDescent="0.35">
      <c r="A519" s="32">
        <v>44</v>
      </c>
      <c r="B519" s="32" t="s">
        <v>159</v>
      </c>
      <c r="D519" s="32">
        <v>6.44</v>
      </c>
      <c r="E519" s="32">
        <v>67.018000000000001</v>
      </c>
      <c r="F519" s="32">
        <v>1021.648</v>
      </c>
      <c r="G519" s="32">
        <v>2.9550000000000001</v>
      </c>
      <c r="H519" s="32" t="s">
        <v>13</v>
      </c>
      <c r="K519" s="32" t="s">
        <v>238</v>
      </c>
    </row>
    <row r="520" spans="1:11" x14ac:dyDescent="0.35">
      <c r="A520" s="32">
        <v>45</v>
      </c>
      <c r="B520" s="32" t="s">
        <v>22</v>
      </c>
      <c r="H520" s="32" t="s">
        <v>95</v>
      </c>
      <c r="K520" s="32" t="s">
        <v>237</v>
      </c>
    </row>
    <row r="521" spans="1:11" x14ac:dyDescent="0.35">
      <c r="A521" s="32">
        <v>46</v>
      </c>
      <c r="B521" s="32" t="s">
        <v>158</v>
      </c>
      <c r="D521" s="32">
        <v>6.58</v>
      </c>
      <c r="E521" s="32">
        <v>25.657</v>
      </c>
      <c r="F521" s="32">
        <v>688.995</v>
      </c>
      <c r="G521" s="32">
        <v>2.6960000000000002</v>
      </c>
      <c r="H521" s="32" t="s">
        <v>13</v>
      </c>
      <c r="K521" s="32" t="s">
        <v>236</v>
      </c>
    </row>
    <row r="522" spans="1:11" x14ac:dyDescent="0.35">
      <c r="A522" s="32">
        <v>47</v>
      </c>
      <c r="B522" s="32" t="s">
        <v>157</v>
      </c>
      <c r="D522" s="32">
        <v>6.58</v>
      </c>
      <c r="E522" s="32">
        <v>31.245999999999999</v>
      </c>
      <c r="F522" s="32">
        <v>917.05499999999995</v>
      </c>
      <c r="G522" s="32">
        <v>1.788</v>
      </c>
      <c r="H522" s="32" t="s">
        <v>16</v>
      </c>
      <c r="K522" s="32" t="s">
        <v>235</v>
      </c>
    </row>
    <row r="523" spans="1:11" x14ac:dyDescent="0.35">
      <c r="A523" s="32">
        <v>48</v>
      </c>
      <c r="B523" s="32" t="s">
        <v>156</v>
      </c>
      <c r="D523" s="32">
        <v>6.49</v>
      </c>
      <c r="E523" s="32">
        <v>37.043999999999997</v>
      </c>
      <c r="F523" s="32">
        <v>939.45500000000004</v>
      </c>
      <c r="G523" s="32">
        <v>6.7309999999999999</v>
      </c>
      <c r="H523" s="32" t="s">
        <v>16</v>
      </c>
      <c r="K523" s="32" t="s">
        <v>234</v>
      </c>
    </row>
    <row r="525" spans="1:11" x14ac:dyDescent="0.35">
      <c r="A525" s="32" t="s">
        <v>404</v>
      </c>
    </row>
    <row r="527" spans="1:11" x14ac:dyDescent="0.35">
      <c r="B527" s="32" t="s">
        <v>3</v>
      </c>
      <c r="C527" s="32" t="s">
        <v>4</v>
      </c>
      <c r="D527" s="32" t="s">
        <v>5</v>
      </c>
      <c r="E527" s="32" t="s">
        <v>6</v>
      </c>
      <c r="F527" s="32" t="s">
        <v>7</v>
      </c>
      <c r="G527" s="32" t="s">
        <v>8</v>
      </c>
      <c r="H527" s="32" t="s">
        <v>9</v>
      </c>
      <c r="I527" s="32" t="s">
        <v>10</v>
      </c>
      <c r="J527" s="32" t="s">
        <v>11</v>
      </c>
      <c r="K527" s="32" t="s">
        <v>282</v>
      </c>
    </row>
    <row r="528" spans="1:11" x14ac:dyDescent="0.35">
      <c r="A528" s="32">
        <v>1</v>
      </c>
      <c r="B528" s="32" t="s">
        <v>12</v>
      </c>
      <c r="D528" s="32">
        <v>6.27</v>
      </c>
      <c r="E528" s="32">
        <v>1566.9839999999999</v>
      </c>
      <c r="G528" s="32">
        <v>71.606999999999999</v>
      </c>
      <c r="H528" s="32" t="s">
        <v>13</v>
      </c>
      <c r="I528" s="32">
        <v>1566.9839999999999</v>
      </c>
      <c r="K528" s="32" t="s">
        <v>281</v>
      </c>
    </row>
    <row r="529" spans="1:11" x14ac:dyDescent="0.35">
      <c r="A529" s="32">
        <v>2</v>
      </c>
      <c r="B529" s="32" t="s">
        <v>14</v>
      </c>
      <c r="D529" s="32">
        <v>6.31</v>
      </c>
      <c r="E529" s="32">
        <v>1104.9880000000001</v>
      </c>
      <c r="G529" s="32">
        <v>6.5250000000000004</v>
      </c>
      <c r="H529" s="32" t="s">
        <v>13</v>
      </c>
      <c r="I529" s="32">
        <v>1104.9880000000001</v>
      </c>
      <c r="K529" s="32" t="s">
        <v>280</v>
      </c>
    </row>
    <row r="530" spans="1:11" x14ac:dyDescent="0.35">
      <c r="A530" s="32">
        <v>3</v>
      </c>
      <c r="B530" s="32" t="s">
        <v>15</v>
      </c>
      <c r="D530" s="32">
        <v>6.34</v>
      </c>
      <c r="E530" s="32">
        <v>1061.587</v>
      </c>
      <c r="G530" s="32">
        <v>15.605</v>
      </c>
      <c r="H530" s="32" t="s">
        <v>13</v>
      </c>
      <c r="I530" s="32">
        <v>1061.587</v>
      </c>
      <c r="K530" s="32" t="s">
        <v>279</v>
      </c>
    </row>
    <row r="531" spans="1:11" x14ac:dyDescent="0.35">
      <c r="A531" s="32">
        <v>4</v>
      </c>
      <c r="B531" s="32" t="s">
        <v>17</v>
      </c>
      <c r="D531" s="32">
        <v>6.33</v>
      </c>
      <c r="E531" s="32">
        <v>1027.635</v>
      </c>
      <c r="G531" s="32">
        <v>24.582000000000001</v>
      </c>
      <c r="H531" s="32" t="s">
        <v>13</v>
      </c>
      <c r="I531" s="32">
        <v>1027.635</v>
      </c>
      <c r="K531" s="32" t="s">
        <v>278</v>
      </c>
    </row>
    <row r="532" spans="1:11" x14ac:dyDescent="0.35">
      <c r="A532" s="32">
        <v>5</v>
      </c>
      <c r="B532" s="32" t="s">
        <v>18</v>
      </c>
      <c r="D532" s="32">
        <v>6.38</v>
      </c>
      <c r="E532" s="32">
        <v>1290.2940000000001</v>
      </c>
      <c r="G532" s="32">
        <v>35.261000000000003</v>
      </c>
      <c r="H532" s="32" t="s">
        <v>13</v>
      </c>
      <c r="I532" s="32">
        <v>1290.2940000000001</v>
      </c>
      <c r="K532" s="32" t="s">
        <v>277</v>
      </c>
    </row>
    <row r="533" spans="1:11" x14ac:dyDescent="0.35">
      <c r="A533" s="32">
        <v>6</v>
      </c>
      <c r="B533" s="32" t="s">
        <v>19</v>
      </c>
      <c r="D533" s="32">
        <v>6.14</v>
      </c>
      <c r="E533" s="32">
        <v>1018.312</v>
      </c>
      <c r="G533" s="32">
        <v>114.756</v>
      </c>
      <c r="H533" s="32" t="s">
        <v>13</v>
      </c>
      <c r="I533" s="32">
        <v>1018.312</v>
      </c>
      <c r="K533" s="32" t="s">
        <v>276</v>
      </c>
    </row>
    <row r="534" spans="1:11" x14ac:dyDescent="0.35">
      <c r="A534" s="32">
        <v>7</v>
      </c>
      <c r="B534" s="32" t="s">
        <v>20</v>
      </c>
      <c r="D534" s="32">
        <v>6.22</v>
      </c>
      <c r="E534" s="32">
        <v>949.73</v>
      </c>
      <c r="G534" s="32">
        <v>15.537000000000001</v>
      </c>
      <c r="H534" s="32" t="s">
        <v>13</v>
      </c>
      <c r="I534" s="32">
        <v>949.73</v>
      </c>
      <c r="K534" s="32" t="s">
        <v>275</v>
      </c>
    </row>
    <row r="535" spans="1:11" x14ac:dyDescent="0.35">
      <c r="A535" s="32">
        <v>8</v>
      </c>
      <c r="B535" s="32" t="s">
        <v>21</v>
      </c>
      <c r="D535" s="32">
        <v>6.29</v>
      </c>
      <c r="E535" s="32">
        <v>877.69</v>
      </c>
      <c r="G535" s="32">
        <v>184.262</v>
      </c>
      <c r="H535" s="32" t="s">
        <v>13</v>
      </c>
      <c r="I535" s="32">
        <v>877.69</v>
      </c>
      <c r="K535" s="32" t="s">
        <v>274</v>
      </c>
    </row>
    <row r="536" spans="1:11" x14ac:dyDescent="0.35">
      <c r="A536" s="32">
        <v>9</v>
      </c>
      <c r="B536" s="32" t="s">
        <v>22</v>
      </c>
      <c r="K536" s="32" t="s">
        <v>273</v>
      </c>
    </row>
    <row r="537" spans="1:11" x14ac:dyDescent="0.35">
      <c r="A537" s="32">
        <v>10</v>
      </c>
      <c r="B537" s="32" t="s">
        <v>22</v>
      </c>
      <c r="K537" s="32" t="s">
        <v>272</v>
      </c>
    </row>
    <row r="538" spans="1:11" x14ac:dyDescent="0.35">
      <c r="A538" s="32">
        <v>11</v>
      </c>
      <c r="B538" s="32" t="s">
        <v>24</v>
      </c>
      <c r="D538" s="32">
        <v>6.42</v>
      </c>
      <c r="E538" s="32">
        <v>445.96</v>
      </c>
      <c r="G538" s="32">
        <v>35.630000000000003</v>
      </c>
      <c r="H538" s="32" t="s">
        <v>13</v>
      </c>
      <c r="I538" s="32">
        <v>445.96</v>
      </c>
      <c r="K538" s="32" t="s">
        <v>271</v>
      </c>
    </row>
    <row r="539" spans="1:11" x14ac:dyDescent="0.35">
      <c r="A539" s="32">
        <v>12</v>
      </c>
      <c r="B539" s="32" t="s">
        <v>25</v>
      </c>
      <c r="D539" s="32">
        <v>6.4</v>
      </c>
      <c r="E539" s="32">
        <v>600.39099999999996</v>
      </c>
      <c r="G539" s="32">
        <v>693.99699999999996</v>
      </c>
      <c r="H539" s="32" t="s">
        <v>13</v>
      </c>
      <c r="I539" s="32">
        <v>600.39099999999996</v>
      </c>
      <c r="K539" s="32" t="s">
        <v>270</v>
      </c>
    </row>
    <row r="540" spans="1:11" x14ac:dyDescent="0.35">
      <c r="A540" s="32">
        <v>13</v>
      </c>
      <c r="B540" s="32" t="s">
        <v>26</v>
      </c>
      <c r="D540" s="32">
        <v>6.42</v>
      </c>
      <c r="E540" s="32">
        <v>377.78100000000001</v>
      </c>
      <c r="G540" s="32">
        <v>82.656000000000006</v>
      </c>
      <c r="H540" s="32" t="s">
        <v>13</v>
      </c>
      <c r="I540" s="32">
        <v>377.78100000000001</v>
      </c>
      <c r="K540" s="32" t="s">
        <v>269</v>
      </c>
    </row>
    <row r="541" spans="1:11" x14ac:dyDescent="0.35">
      <c r="A541" s="32">
        <v>14</v>
      </c>
      <c r="B541" s="32" t="s">
        <v>27</v>
      </c>
      <c r="D541" s="32">
        <v>6.47</v>
      </c>
      <c r="E541" s="32">
        <v>467.98399999999998</v>
      </c>
      <c r="G541" s="32">
        <v>7.9160000000000004</v>
      </c>
      <c r="H541" s="32" t="s">
        <v>13</v>
      </c>
      <c r="I541" s="32">
        <v>467.98399999999998</v>
      </c>
      <c r="K541" s="32" t="s">
        <v>268</v>
      </c>
    </row>
    <row r="542" spans="1:11" x14ac:dyDescent="0.35">
      <c r="A542" s="32">
        <v>15</v>
      </c>
      <c r="B542" s="32" t="s">
        <v>28</v>
      </c>
      <c r="D542" s="32">
        <v>6.49</v>
      </c>
      <c r="E542" s="32">
        <v>435.7</v>
      </c>
      <c r="G542" s="32">
        <v>129.601</v>
      </c>
      <c r="H542" s="32" t="s">
        <v>13</v>
      </c>
      <c r="I542" s="32">
        <v>435.7</v>
      </c>
      <c r="K542" s="32" t="s">
        <v>267</v>
      </c>
    </row>
    <row r="543" spans="1:11" x14ac:dyDescent="0.35">
      <c r="A543" s="32">
        <v>16</v>
      </c>
      <c r="B543" s="32" t="s">
        <v>29</v>
      </c>
      <c r="D543" s="32">
        <v>6.5</v>
      </c>
      <c r="E543" s="32">
        <v>448.24700000000001</v>
      </c>
      <c r="G543" s="32">
        <v>91.8</v>
      </c>
      <c r="H543" s="32" t="s">
        <v>13</v>
      </c>
      <c r="I543" s="32">
        <v>448.24700000000001</v>
      </c>
      <c r="K543" s="32" t="s">
        <v>266</v>
      </c>
    </row>
    <row r="544" spans="1:11" x14ac:dyDescent="0.35">
      <c r="A544" s="32">
        <v>17</v>
      </c>
      <c r="B544" s="32" t="s">
        <v>22</v>
      </c>
      <c r="K544" s="32" t="s">
        <v>265</v>
      </c>
    </row>
    <row r="545" spans="1:11" x14ac:dyDescent="0.35">
      <c r="A545" s="32">
        <v>18</v>
      </c>
      <c r="B545" s="32" t="s">
        <v>182</v>
      </c>
      <c r="D545" s="32">
        <v>6.51</v>
      </c>
      <c r="E545" s="32">
        <v>563.41999999999996</v>
      </c>
      <c r="G545" s="32">
        <v>3.2429999999999999</v>
      </c>
      <c r="H545" s="32" t="s">
        <v>13</v>
      </c>
      <c r="I545" s="32">
        <v>563.41999999999996</v>
      </c>
      <c r="K545" s="32" t="s">
        <v>264</v>
      </c>
    </row>
    <row r="546" spans="1:11" x14ac:dyDescent="0.35">
      <c r="A546" s="32">
        <v>19</v>
      </c>
      <c r="B546" s="32" t="s">
        <v>181</v>
      </c>
      <c r="D546" s="32">
        <v>6.48</v>
      </c>
      <c r="E546" s="32">
        <v>700.12400000000002</v>
      </c>
      <c r="G546" s="32">
        <v>7167</v>
      </c>
      <c r="H546" s="32" t="s">
        <v>13</v>
      </c>
      <c r="I546" s="32">
        <v>700.12400000000002</v>
      </c>
      <c r="K546" s="32" t="s">
        <v>263</v>
      </c>
    </row>
    <row r="547" spans="1:11" x14ac:dyDescent="0.35">
      <c r="A547" s="32">
        <v>20</v>
      </c>
      <c r="B547" s="32" t="s">
        <v>180</v>
      </c>
      <c r="D547" s="32">
        <v>6.49</v>
      </c>
      <c r="E547" s="32">
        <v>801.36199999999997</v>
      </c>
      <c r="G547" s="32">
        <v>27.443999999999999</v>
      </c>
      <c r="H547" s="32" t="s">
        <v>13</v>
      </c>
      <c r="I547" s="32">
        <v>801.36199999999997</v>
      </c>
      <c r="K547" s="32" t="s">
        <v>262</v>
      </c>
    </row>
    <row r="548" spans="1:11" x14ac:dyDescent="0.35">
      <c r="A548" s="32">
        <v>21</v>
      </c>
      <c r="B548" s="32" t="s">
        <v>179</v>
      </c>
      <c r="D548" s="32">
        <v>6.54</v>
      </c>
      <c r="E548" s="32">
        <v>625.45500000000004</v>
      </c>
      <c r="G548" s="32">
        <v>21.344000000000001</v>
      </c>
      <c r="H548" s="32" t="s">
        <v>13</v>
      </c>
      <c r="I548" s="32">
        <v>625.45500000000004</v>
      </c>
      <c r="K548" s="32" t="s">
        <v>261</v>
      </c>
    </row>
    <row r="549" spans="1:11" x14ac:dyDescent="0.35">
      <c r="A549" s="32">
        <v>22</v>
      </c>
      <c r="B549" s="32" t="s">
        <v>178</v>
      </c>
      <c r="D549" s="32">
        <v>6.5</v>
      </c>
      <c r="E549" s="32">
        <v>753.798</v>
      </c>
      <c r="G549" s="32">
        <v>20.292000000000002</v>
      </c>
      <c r="H549" s="32" t="s">
        <v>13</v>
      </c>
      <c r="I549" s="32">
        <v>753.798</v>
      </c>
      <c r="K549" s="32" t="s">
        <v>260</v>
      </c>
    </row>
    <row r="550" spans="1:11" x14ac:dyDescent="0.35">
      <c r="A550" s="32">
        <v>23</v>
      </c>
      <c r="B550" s="32" t="s">
        <v>177</v>
      </c>
      <c r="D550" s="32">
        <v>6.53</v>
      </c>
      <c r="E550" s="32">
        <v>571.37099999999998</v>
      </c>
      <c r="G550" s="32">
        <v>17.213000000000001</v>
      </c>
      <c r="H550" s="32" t="s">
        <v>13</v>
      </c>
      <c r="I550" s="32">
        <v>571.37099999999998</v>
      </c>
      <c r="K550" s="32" t="s">
        <v>259</v>
      </c>
    </row>
    <row r="551" spans="1:11" x14ac:dyDescent="0.35">
      <c r="A551" s="32">
        <v>24</v>
      </c>
      <c r="B551" s="32" t="s">
        <v>22</v>
      </c>
      <c r="K551" s="32" t="s">
        <v>258</v>
      </c>
    </row>
    <row r="552" spans="1:11" x14ac:dyDescent="0.35">
      <c r="A552" s="32">
        <v>25</v>
      </c>
      <c r="B552" s="32" t="s">
        <v>176</v>
      </c>
      <c r="D552" s="32">
        <v>6.53</v>
      </c>
      <c r="E552" s="32">
        <v>708.65599999999995</v>
      </c>
      <c r="G552" s="32">
        <v>6881</v>
      </c>
      <c r="H552" s="32" t="s">
        <v>13</v>
      </c>
      <c r="I552" s="32">
        <v>708.65599999999995</v>
      </c>
      <c r="K552" s="32" t="s">
        <v>257</v>
      </c>
    </row>
    <row r="553" spans="1:11" x14ac:dyDescent="0.35">
      <c r="A553" s="32">
        <v>26</v>
      </c>
      <c r="B553" s="32" t="s">
        <v>175</v>
      </c>
      <c r="D553" s="32">
        <v>6.53</v>
      </c>
      <c r="E553" s="32">
        <v>653.00300000000004</v>
      </c>
      <c r="G553" s="32">
        <v>27.125</v>
      </c>
      <c r="H553" s="32" t="s">
        <v>13</v>
      </c>
      <c r="I553" s="32">
        <v>653.00300000000004</v>
      </c>
      <c r="K553" s="32" t="s">
        <v>256</v>
      </c>
    </row>
    <row r="554" spans="1:11" x14ac:dyDescent="0.35">
      <c r="A554" s="32">
        <v>27</v>
      </c>
      <c r="B554" s="32" t="s">
        <v>174</v>
      </c>
      <c r="D554" s="32">
        <v>6.53</v>
      </c>
      <c r="E554" s="32">
        <v>688.33500000000004</v>
      </c>
      <c r="G554" s="32">
        <v>22.847000000000001</v>
      </c>
      <c r="H554" s="32" t="s">
        <v>13</v>
      </c>
      <c r="I554" s="32">
        <v>688.33500000000004</v>
      </c>
      <c r="K554" s="32" t="s">
        <v>255</v>
      </c>
    </row>
    <row r="555" spans="1:11" x14ac:dyDescent="0.35">
      <c r="A555" s="32">
        <v>28</v>
      </c>
      <c r="B555" s="32" t="s">
        <v>173</v>
      </c>
      <c r="D555" s="32">
        <v>6.51</v>
      </c>
      <c r="E555" s="32">
        <v>633.82100000000003</v>
      </c>
      <c r="G555" s="32">
        <v>32.378999999999998</v>
      </c>
      <c r="H555" s="32" t="s">
        <v>13</v>
      </c>
      <c r="I555" s="32">
        <v>633.82100000000003</v>
      </c>
      <c r="K555" s="32" t="s">
        <v>254</v>
      </c>
    </row>
    <row r="556" spans="1:11" x14ac:dyDescent="0.35">
      <c r="A556" s="32">
        <v>29</v>
      </c>
      <c r="B556" s="32" t="s">
        <v>172</v>
      </c>
      <c r="D556" s="32">
        <v>6.49</v>
      </c>
      <c r="E556" s="32">
        <v>702.60799999999995</v>
      </c>
      <c r="G556" s="32">
        <v>36.957000000000001</v>
      </c>
      <c r="H556" s="32" t="s">
        <v>13</v>
      </c>
      <c r="I556" s="32">
        <v>702.60799999999995</v>
      </c>
      <c r="K556" s="32" t="s">
        <v>253</v>
      </c>
    </row>
    <row r="557" spans="1:11" x14ac:dyDescent="0.35">
      <c r="A557" s="32">
        <v>30</v>
      </c>
      <c r="B557" s="32" t="s">
        <v>171</v>
      </c>
      <c r="D557" s="32">
        <v>6.38</v>
      </c>
      <c r="E557" s="32">
        <v>986.37699999999995</v>
      </c>
      <c r="G557" s="32">
        <v>26.65</v>
      </c>
      <c r="H557" s="32" t="s">
        <v>13</v>
      </c>
      <c r="I557" s="32">
        <v>986.37699999999995</v>
      </c>
      <c r="K557" s="32" t="s">
        <v>252</v>
      </c>
    </row>
    <row r="558" spans="1:11" x14ac:dyDescent="0.35">
      <c r="A558" s="32">
        <v>31</v>
      </c>
      <c r="B558" s="32" t="s">
        <v>22</v>
      </c>
      <c r="K558" s="32" t="s">
        <v>251</v>
      </c>
    </row>
    <row r="559" spans="1:11" x14ac:dyDescent="0.35">
      <c r="A559" s="32">
        <v>32</v>
      </c>
      <c r="B559" s="32" t="s">
        <v>170</v>
      </c>
      <c r="D559" s="32">
        <v>6.18</v>
      </c>
      <c r="E559" s="32">
        <v>900.00699999999995</v>
      </c>
      <c r="G559" s="32">
        <v>117.422</v>
      </c>
      <c r="H559" s="32" t="s">
        <v>13</v>
      </c>
      <c r="I559" s="32">
        <v>900.00699999999995</v>
      </c>
      <c r="K559" s="32" t="s">
        <v>250</v>
      </c>
    </row>
    <row r="560" spans="1:11" x14ac:dyDescent="0.35">
      <c r="A560" s="32">
        <v>33</v>
      </c>
      <c r="B560" s="32" t="s">
        <v>169</v>
      </c>
      <c r="D560" s="32">
        <v>6.27</v>
      </c>
      <c r="E560" s="32">
        <v>676.23</v>
      </c>
      <c r="G560" s="32">
        <v>290.81299999999999</v>
      </c>
      <c r="H560" s="32" t="s">
        <v>13</v>
      </c>
      <c r="I560" s="32">
        <v>676.23</v>
      </c>
      <c r="K560" s="32" t="s">
        <v>249</v>
      </c>
    </row>
    <row r="561" spans="1:11" x14ac:dyDescent="0.35">
      <c r="A561" s="32">
        <v>34</v>
      </c>
      <c r="B561" s="32" t="s">
        <v>168</v>
      </c>
      <c r="D561" s="32">
        <v>6.31</v>
      </c>
      <c r="E561" s="32">
        <v>821.19100000000003</v>
      </c>
      <c r="G561" s="32">
        <v>7883</v>
      </c>
      <c r="H561" s="32" t="s">
        <v>13</v>
      </c>
      <c r="I561" s="32">
        <v>821.19100000000003</v>
      </c>
      <c r="K561" s="32" t="s">
        <v>248</v>
      </c>
    </row>
    <row r="562" spans="1:11" x14ac:dyDescent="0.35">
      <c r="A562" s="32">
        <v>35</v>
      </c>
      <c r="B562" s="32" t="s">
        <v>167</v>
      </c>
      <c r="D562" s="32">
        <v>6.37</v>
      </c>
      <c r="E562" s="32">
        <v>747.97199999999998</v>
      </c>
      <c r="G562" s="32">
        <v>207.053</v>
      </c>
      <c r="H562" s="32" t="s">
        <v>13</v>
      </c>
      <c r="I562" s="32">
        <v>747.97199999999998</v>
      </c>
      <c r="K562" s="32" t="s">
        <v>247</v>
      </c>
    </row>
    <row r="563" spans="1:11" x14ac:dyDescent="0.35">
      <c r="A563" s="32">
        <v>36</v>
      </c>
      <c r="B563" s="32" t="s">
        <v>166</v>
      </c>
      <c r="D563" s="32">
        <v>6.38</v>
      </c>
      <c r="E563" s="32">
        <v>963.82100000000003</v>
      </c>
      <c r="G563" s="32">
        <v>13.557</v>
      </c>
      <c r="H563" s="32" t="s">
        <v>13</v>
      </c>
      <c r="I563" s="32">
        <v>963.82100000000003</v>
      </c>
      <c r="K563" s="32" t="s">
        <v>246</v>
      </c>
    </row>
    <row r="564" spans="1:11" x14ac:dyDescent="0.35">
      <c r="A564" s="32">
        <v>37</v>
      </c>
      <c r="B564" s="32" t="s">
        <v>165</v>
      </c>
      <c r="D564" s="32">
        <v>6.39</v>
      </c>
      <c r="E564" s="32">
        <v>766.04399999999998</v>
      </c>
      <c r="G564" s="32">
        <v>8.2089999999999996</v>
      </c>
      <c r="H564" s="32" t="s">
        <v>13</v>
      </c>
      <c r="I564" s="32">
        <v>766.04399999999998</v>
      </c>
      <c r="K564" s="32" t="s">
        <v>245</v>
      </c>
    </row>
    <row r="565" spans="1:11" x14ac:dyDescent="0.35">
      <c r="A565" s="32">
        <v>38</v>
      </c>
      <c r="B565" s="32" t="s">
        <v>22</v>
      </c>
      <c r="K565" s="32" t="s">
        <v>244</v>
      </c>
    </row>
    <row r="566" spans="1:11" x14ac:dyDescent="0.35">
      <c r="A566" s="32">
        <v>39</v>
      </c>
      <c r="B566" s="32" t="s">
        <v>164</v>
      </c>
      <c r="D566" s="32">
        <v>6.39</v>
      </c>
      <c r="E566" s="32">
        <v>820.27</v>
      </c>
      <c r="G566" s="32">
        <v>24.977</v>
      </c>
      <c r="H566" s="32" t="s">
        <v>13</v>
      </c>
      <c r="I566" s="32">
        <v>820.27</v>
      </c>
      <c r="K566" s="32" t="s">
        <v>243</v>
      </c>
    </row>
    <row r="567" spans="1:11" x14ac:dyDescent="0.35">
      <c r="A567" s="32">
        <v>40</v>
      </c>
      <c r="B567" s="32" t="s">
        <v>163</v>
      </c>
      <c r="D567" s="32">
        <v>6.42</v>
      </c>
      <c r="E567" s="32">
        <v>953.82100000000003</v>
      </c>
      <c r="G567" s="32">
        <v>58.927999999999997</v>
      </c>
      <c r="H567" s="32" t="s">
        <v>13</v>
      </c>
      <c r="I567" s="32">
        <v>953.82100000000003</v>
      </c>
      <c r="K567" s="32" t="s">
        <v>242</v>
      </c>
    </row>
    <row r="568" spans="1:11" x14ac:dyDescent="0.35">
      <c r="A568" s="32">
        <v>41</v>
      </c>
      <c r="B568" s="32" t="s">
        <v>162</v>
      </c>
      <c r="D568" s="32">
        <v>6.42</v>
      </c>
      <c r="E568" s="32">
        <v>897.91399999999999</v>
      </c>
      <c r="G568" s="32">
        <v>36.554000000000002</v>
      </c>
      <c r="H568" s="32" t="s">
        <v>13</v>
      </c>
      <c r="I568" s="32">
        <v>897.91399999999999</v>
      </c>
      <c r="K568" s="32" t="s">
        <v>241</v>
      </c>
    </row>
    <row r="569" spans="1:11" x14ac:dyDescent="0.35">
      <c r="A569" s="32">
        <v>42</v>
      </c>
      <c r="B569" s="32" t="s">
        <v>161</v>
      </c>
      <c r="D569" s="32">
        <v>6.48</v>
      </c>
      <c r="E569" s="32">
        <v>908.86900000000003</v>
      </c>
      <c r="G569" s="32">
        <v>53.969000000000001</v>
      </c>
      <c r="H569" s="32" t="s">
        <v>13</v>
      </c>
      <c r="I569" s="32">
        <v>908.86900000000003</v>
      </c>
      <c r="K569" s="32" t="s">
        <v>240</v>
      </c>
    </row>
    <row r="570" spans="1:11" x14ac:dyDescent="0.35">
      <c r="A570" s="32">
        <v>43</v>
      </c>
      <c r="B570" s="32" t="s">
        <v>160</v>
      </c>
      <c r="D570" s="32">
        <v>6.44</v>
      </c>
      <c r="E570" s="32">
        <v>864.46600000000001</v>
      </c>
      <c r="G570" s="32">
        <v>229.54300000000001</v>
      </c>
      <c r="H570" s="32" t="s">
        <v>13</v>
      </c>
      <c r="I570" s="32">
        <v>864.46600000000001</v>
      </c>
      <c r="K570" s="32" t="s">
        <v>239</v>
      </c>
    </row>
    <row r="571" spans="1:11" x14ac:dyDescent="0.35">
      <c r="A571" s="32">
        <v>44</v>
      </c>
      <c r="B571" s="32" t="s">
        <v>159</v>
      </c>
      <c r="D571" s="32">
        <v>6.49</v>
      </c>
      <c r="E571" s="32">
        <v>1021.648</v>
      </c>
      <c r="G571" s="32">
        <v>171.405</v>
      </c>
      <c r="H571" s="32" t="s">
        <v>13</v>
      </c>
      <c r="I571" s="32">
        <v>1021.648</v>
      </c>
      <c r="K571" s="32" t="s">
        <v>238</v>
      </c>
    </row>
    <row r="572" spans="1:11" x14ac:dyDescent="0.35">
      <c r="A572" s="32">
        <v>45</v>
      </c>
      <c r="B572" s="32" t="s">
        <v>22</v>
      </c>
      <c r="K572" s="32" t="s">
        <v>237</v>
      </c>
    </row>
    <row r="573" spans="1:11" x14ac:dyDescent="0.35">
      <c r="A573" s="32">
        <v>46</v>
      </c>
      <c r="B573" s="32" t="s">
        <v>158</v>
      </c>
      <c r="D573" s="32">
        <v>6.55</v>
      </c>
      <c r="E573" s="32">
        <v>688.995</v>
      </c>
      <c r="G573" s="32">
        <v>7745</v>
      </c>
      <c r="H573" s="32" t="s">
        <v>13</v>
      </c>
      <c r="I573" s="32">
        <v>688.995</v>
      </c>
      <c r="K573" s="32" t="s">
        <v>236</v>
      </c>
    </row>
    <row r="574" spans="1:11" x14ac:dyDescent="0.35">
      <c r="A574" s="32">
        <v>47</v>
      </c>
      <c r="B574" s="32" t="s">
        <v>157</v>
      </c>
      <c r="D574" s="32">
        <v>6.51</v>
      </c>
      <c r="E574" s="32">
        <v>917.05499999999995</v>
      </c>
      <c r="G574" s="32">
        <v>5.56</v>
      </c>
      <c r="H574" s="32" t="s">
        <v>13</v>
      </c>
      <c r="I574" s="32">
        <v>917.05499999999995</v>
      </c>
      <c r="K574" s="32" t="s">
        <v>235</v>
      </c>
    </row>
    <row r="575" spans="1:11" x14ac:dyDescent="0.35">
      <c r="A575" s="32">
        <v>48</v>
      </c>
      <c r="B575" s="32" t="s">
        <v>156</v>
      </c>
      <c r="D575" s="32">
        <v>6.5</v>
      </c>
      <c r="E575" s="32">
        <v>939.45500000000004</v>
      </c>
      <c r="G575" s="32">
        <v>164.55799999999999</v>
      </c>
      <c r="H575" s="32" t="s">
        <v>13</v>
      </c>
      <c r="I575" s="32">
        <v>939.45500000000004</v>
      </c>
      <c r="K575" s="32" t="s">
        <v>234</v>
      </c>
    </row>
    <row r="577" spans="1:11" x14ac:dyDescent="0.35">
      <c r="A577" s="32" t="s">
        <v>403</v>
      </c>
    </row>
    <row r="579" spans="1:11" x14ac:dyDescent="0.35">
      <c r="B579" s="32" t="s">
        <v>3</v>
      </c>
      <c r="C579" s="32" t="s">
        <v>4</v>
      </c>
      <c r="D579" s="32" t="s">
        <v>5</v>
      </c>
      <c r="E579" s="32" t="s">
        <v>6</v>
      </c>
      <c r="F579" s="32" t="s">
        <v>7</v>
      </c>
      <c r="G579" s="32" t="s">
        <v>8</v>
      </c>
      <c r="H579" s="32" t="s">
        <v>9</v>
      </c>
      <c r="I579" s="32" t="s">
        <v>10</v>
      </c>
      <c r="J579" s="32" t="s">
        <v>11</v>
      </c>
      <c r="K579" s="32" t="s">
        <v>282</v>
      </c>
    </row>
    <row r="580" spans="1:11" x14ac:dyDescent="0.35">
      <c r="A580" s="32">
        <v>1</v>
      </c>
      <c r="B580" s="32" t="s">
        <v>12</v>
      </c>
      <c r="D580" s="32">
        <v>7.31</v>
      </c>
      <c r="E580" s="32">
        <v>1.0609999999999999</v>
      </c>
      <c r="F580" s="32">
        <v>2771.78</v>
      </c>
      <c r="G580" s="32">
        <v>18</v>
      </c>
      <c r="H580" s="32" t="s">
        <v>13</v>
      </c>
      <c r="K580" s="32" t="s">
        <v>281</v>
      </c>
    </row>
    <row r="581" spans="1:11" x14ac:dyDescent="0.35">
      <c r="A581" s="32">
        <v>2</v>
      </c>
      <c r="B581" s="32" t="s">
        <v>14</v>
      </c>
      <c r="D581" s="32">
        <v>7.23</v>
      </c>
      <c r="E581" s="32">
        <v>9.3190000000000008</v>
      </c>
      <c r="F581" s="32">
        <v>2613.6779999999999</v>
      </c>
      <c r="G581" s="32">
        <v>5.26</v>
      </c>
      <c r="H581" s="32" t="s">
        <v>13</v>
      </c>
      <c r="K581" s="32" t="s">
        <v>280</v>
      </c>
    </row>
    <row r="582" spans="1:11" x14ac:dyDescent="0.35">
      <c r="A582" s="32">
        <v>3</v>
      </c>
      <c r="B582" s="32" t="s">
        <v>15</v>
      </c>
      <c r="D582" s="32">
        <v>7.3</v>
      </c>
      <c r="E582" s="32">
        <v>22.337</v>
      </c>
      <c r="F582" s="32">
        <v>2704.4110000000001</v>
      </c>
      <c r="G582" s="32">
        <v>3.0539999999999998</v>
      </c>
      <c r="H582" s="32" t="s">
        <v>13</v>
      </c>
      <c r="K582" s="32" t="s">
        <v>279</v>
      </c>
    </row>
    <row r="583" spans="1:11" x14ac:dyDescent="0.35">
      <c r="A583" s="32">
        <v>4</v>
      </c>
      <c r="B583" s="32" t="s">
        <v>17</v>
      </c>
      <c r="D583" s="32">
        <v>7.23</v>
      </c>
      <c r="E583" s="32">
        <v>102.901</v>
      </c>
      <c r="F583" s="32">
        <v>2633.712</v>
      </c>
      <c r="G583" s="32">
        <v>9.3339999999999996</v>
      </c>
      <c r="H583" s="32" t="s">
        <v>13</v>
      </c>
      <c r="K583" s="32" t="s">
        <v>278</v>
      </c>
    </row>
    <row r="584" spans="1:11" x14ac:dyDescent="0.35">
      <c r="A584" s="32">
        <v>5</v>
      </c>
      <c r="B584" s="32" t="s">
        <v>18</v>
      </c>
      <c r="D584" s="32">
        <v>7.29</v>
      </c>
      <c r="E584" s="32">
        <v>159.202</v>
      </c>
      <c r="F584" s="32">
        <v>2798.0030000000002</v>
      </c>
      <c r="G584" s="32">
        <v>3.2370000000000001</v>
      </c>
      <c r="H584" s="32" t="s">
        <v>13</v>
      </c>
      <c r="K584" s="32" t="s">
        <v>277</v>
      </c>
    </row>
    <row r="585" spans="1:11" x14ac:dyDescent="0.35">
      <c r="A585" s="32">
        <v>6</v>
      </c>
      <c r="B585" s="32" t="s">
        <v>19</v>
      </c>
      <c r="D585" s="32">
        <v>7.07</v>
      </c>
      <c r="E585" s="32">
        <v>867.38199999999995</v>
      </c>
      <c r="F585" s="32">
        <v>2309.1799999999998</v>
      </c>
      <c r="G585" s="32">
        <v>150.65199999999999</v>
      </c>
      <c r="H585" s="32" t="s">
        <v>13</v>
      </c>
      <c r="K585" s="32" t="s">
        <v>276</v>
      </c>
    </row>
    <row r="586" spans="1:11" x14ac:dyDescent="0.35">
      <c r="A586" s="32">
        <v>7</v>
      </c>
      <c r="B586" s="32" t="s">
        <v>20</v>
      </c>
      <c r="D586" s="32">
        <v>7.14</v>
      </c>
      <c r="E586" s="32">
        <v>2093.0439999999999</v>
      </c>
      <c r="F586" s="32">
        <v>2072.8119999999999</v>
      </c>
      <c r="G586" s="32">
        <v>102.039</v>
      </c>
      <c r="H586" s="32" t="s">
        <v>13</v>
      </c>
      <c r="K586" s="32" t="s">
        <v>275</v>
      </c>
    </row>
    <row r="587" spans="1:11" x14ac:dyDescent="0.35">
      <c r="A587" s="32">
        <v>8</v>
      </c>
      <c r="B587" s="32" t="s">
        <v>21</v>
      </c>
      <c r="D587" s="32">
        <v>7.21</v>
      </c>
      <c r="E587" s="32">
        <v>4088.9389999999999</v>
      </c>
      <c r="F587" s="32">
        <v>1703.3009999999999</v>
      </c>
      <c r="G587" s="32">
        <v>136.20099999999999</v>
      </c>
      <c r="H587" s="32" t="s">
        <v>13</v>
      </c>
      <c r="K587" s="32" t="s">
        <v>274</v>
      </c>
    </row>
    <row r="588" spans="1:11" x14ac:dyDescent="0.35">
      <c r="A588" s="32">
        <v>9</v>
      </c>
      <c r="B588" s="32" t="s">
        <v>22</v>
      </c>
      <c r="K588" s="32" t="s">
        <v>273</v>
      </c>
    </row>
    <row r="589" spans="1:11" x14ac:dyDescent="0.35">
      <c r="A589" s="32">
        <v>10</v>
      </c>
      <c r="B589" s="32" t="s">
        <v>22</v>
      </c>
      <c r="K589" s="32" t="s">
        <v>272</v>
      </c>
    </row>
    <row r="590" spans="1:11" x14ac:dyDescent="0.35">
      <c r="A590" s="32">
        <v>11</v>
      </c>
      <c r="B590" s="32" t="s">
        <v>24</v>
      </c>
      <c r="D590" s="32">
        <v>7.3</v>
      </c>
      <c r="E590" s="32">
        <v>0.219</v>
      </c>
      <c r="F590" s="32">
        <v>802.61800000000005</v>
      </c>
      <c r="G590" s="32">
        <v>4</v>
      </c>
      <c r="H590" s="32" t="s">
        <v>13</v>
      </c>
      <c r="K590" s="32" t="s">
        <v>271</v>
      </c>
    </row>
    <row r="591" spans="1:11" x14ac:dyDescent="0.35">
      <c r="A591" s="32">
        <v>12</v>
      </c>
      <c r="B591" s="32" t="s">
        <v>25</v>
      </c>
      <c r="F591" s="32">
        <v>1039.268</v>
      </c>
      <c r="K591" s="32" t="s">
        <v>270</v>
      </c>
    </row>
    <row r="592" spans="1:11" x14ac:dyDescent="0.35">
      <c r="A592" s="32">
        <v>13</v>
      </c>
      <c r="B592" s="32" t="s">
        <v>26</v>
      </c>
      <c r="F592" s="32">
        <v>1005.736</v>
      </c>
      <c r="K592" s="32" t="s">
        <v>269</v>
      </c>
    </row>
    <row r="593" spans="1:11" x14ac:dyDescent="0.35">
      <c r="A593" s="32">
        <v>14</v>
      </c>
      <c r="B593" s="32" t="s">
        <v>27</v>
      </c>
      <c r="D593" s="32">
        <v>7.37</v>
      </c>
      <c r="E593" s="32">
        <v>709.64599999999996</v>
      </c>
      <c r="F593" s="32">
        <v>860.02</v>
      </c>
      <c r="G593" s="32">
        <v>117.377</v>
      </c>
      <c r="H593" s="32" t="s">
        <v>13</v>
      </c>
      <c r="K593" s="32" t="s">
        <v>268</v>
      </c>
    </row>
    <row r="594" spans="1:11" x14ac:dyDescent="0.35">
      <c r="A594" s="32">
        <v>15</v>
      </c>
      <c r="B594" s="32" t="s">
        <v>28</v>
      </c>
      <c r="D594" s="32">
        <v>7.38</v>
      </c>
      <c r="E594" s="32">
        <v>824.39400000000001</v>
      </c>
      <c r="F594" s="32">
        <v>1205.2239999999999</v>
      </c>
      <c r="G594" s="32">
        <v>46.465000000000003</v>
      </c>
      <c r="H594" s="32" t="s">
        <v>13</v>
      </c>
      <c r="K594" s="32" t="s">
        <v>267</v>
      </c>
    </row>
    <row r="595" spans="1:11" x14ac:dyDescent="0.35">
      <c r="A595" s="32">
        <v>16</v>
      </c>
      <c r="B595" s="32" t="s">
        <v>29</v>
      </c>
      <c r="D595" s="32">
        <v>7.39</v>
      </c>
      <c r="E595" s="32">
        <v>753.95899999999995</v>
      </c>
      <c r="F595" s="32">
        <v>953.78300000000002</v>
      </c>
      <c r="G595" s="32">
        <v>71.462000000000003</v>
      </c>
      <c r="H595" s="32" t="s">
        <v>13</v>
      </c>
      <c r="K595" s="32" t="s">
        <v>266</v>
      </c>
    </row>
    <row r="596" spans="1:11" x14ac:dyDescent="0.35">
      <c r="A596" s="32">
        <v>17</v>
      </c>
      <c r="B596" s="32" t="s">
        <v>22</v>
      </c>
      <c r="K596" s="32" t="s">
        <v>265</v>
      </c>
    </row>
    <row r="597" spans="1:11" x14ac:dyDescent="0.35">
      <c r="A597" s="32">
        <v>18</v>
      </c>
      <c r="B597" s="32" t="s">
        <v>182</v>
      </c>
      <c r="F597" s="32">
        <v>1575.2460000000001</v>
      </c>
      <c r="K597" s="32" t="s">
        <v>264</v>
      </c>
    </row>
    <row r="598" spans="1:11" x14ac:dyDescent="0.35">
      <c r="A598" s="32">
        <v>19</v>
      </c>
      <c r="B598" s="32" t="s">
        <v>181</v>
      </c>
      <c r="F598" s="32">
        <v>1550.8689999999999</v>
      </c>
      <c r="K598" s="32" t="s">
        <v>263</v>
      </c>
    </row>
    <row r="599" spans="1:11" x14ac:dyDescent="0.35">
      <c r="A599" s="32">
        <v>20</v>
      </c>
      <c r="B599" s="32" t="s">
        <v>180</v>
      </c>
      <c r="F599" s="32">
        <v>1163.846</v>
      </c>
      <c r="K599" s="32" t="s">
        <v>262</v>
      </c>
    </row>
    <row r="600" spans="1:11" x14ac:dyDescent="0.35">
      <c r="A600" s="32">
        <v>21</v>
      </c>
      <c r="B600" s="32" t="s">
        <v>179</v>
      </c>
      <c r="F600" s="32">
        <v>1084.067</v>
      </c>
      <c r="K600" s="32" t="s">
        <v>261</v>
      </c>
    </row>
    <row r="601" spans="1:11" x14ac:dyDescent="0.35">
      <c r="A601" s="32">
        <v>22</v>
      </c>
      <c r="B601" s="32" t="s">
        <v>178</v>
      </c>
      <c r="F601" s="32">
        <v>1044.51</v>
      </c>
      <c r="K601" s="32" t="s">
        <v>260</v>
      </c>
    </row>
    <row r="602" spans="1:11" x14ac:dyDescent="0.35">
      <c r="A602" s="32">
        <v>23</v>
      </c>
      <c r="B602" s="32" t="s">
        <v>177</v>
      </c>
      <c r="F602" s="32">
        <v>1020.096</v>
      </c>
      <c r="K602" s="32" t="s">
        <v>259</v>
      </c>
    </row>
    <row r="603" spans="1:11" x14ac:dyDescent="0.35">
      <c r="A603" s="32">
        <v>24</v>
      </c>
      <c r="B603" s="32" t="s">
        <v>22</v>
      </c>
      <c r="K603" s="32" t="s">
        <v>258</v>
      </c>
    </row>
    <row r="604" spans="1:11" x14ac:dyDescent="0.35">
      <c r="A604" s="32">
        <v>25</v>
      </c>
      <c r="B604" s="32" t="s">
        <v>176</v>
      </c>
      <c r="D604" s="32">
        <v>7.17</v>
      </c>
      <c r="E604" s="32">
        <v>0.86899999999999999</v>
      </c>
      <c r="F604" s="32">
        <v>1051.3510000000001</v>
      </c>
      <c r="G604" s="32">
        <v>16</v>
      </c>
      <c r="H604" s="32" t="s">
        <v>13</v>
      </c>
      <c r="K604" s="32" t="s">
        <v>257</v>
      </c>
    </row>
    <row r="605" spans="1:11" x14ac:dyDescent="0.35">
      <c r="A605" s="32">
        <v>26</v>
      </c>
      <c r="B605" s="32" t="s">
        <v>175</v>
      </c>
      <c r="D605" s="32">
        <v>7.44</v>
      </c>
      <c r="E605" s="32">
        <v>3.621</v>
      </c>
      <c r="F605" s="32">
        <v>1035.1510000000001</v>
      </c>
      <c r="G605" s="32">
        <v>61</v>
      </c>
      <c r="H605" s="32" t="s">
        <v>13</v>
      </c>
      <c r="K605" s="32" t="s">
        <v>256</v>
      </c>
    </row>
    <row r="606" spans="1:11" x14ac:dyDescent="0.35">
      <c r="A606" s="32">
        <v>27</v>
      </c>
      <c r="B606" s="32" t="s">
        <v>174</v>
      </c>
      <c r="F606" s="32">
        <v>822.99</v>
      </c>
      <c r="K606" s="32" t="s">
        <v>255</v>
      </c>
    </row>
    <row r="607" spans="1:11" x14ac:dyDescent="0.35">
      <c r="A607" s="32">
        <v>28</v>
      </c>
      <c r="B607" s="32" t="s">
        <v>173</v>
      </c>
      <c r="F607" s="32">
        <v>985.01700000000005</v>
      </c>
      <c r="K607" s="32" t="s">
        <v>254</v>
      </c>
    </row>
    <row r="608" spans="1:11" x14ac:dyDescent="0.35">
      <c r="A608" s="32">
        <v>29</v>
      </c>
      <c r="B608" s="32" t="s">
        <v>172</v>
      </c>
      <c r="F608" s="32">
        <v>1024.4110000000001</v>
      </c>
      <c r="K608" s="32" t="s">
        <v>253</v>
      </c>
    </row>
    <row r="609" spans="1:11" x14ac:dyDescent="0.35">
      <c r="A609" s="32">
        <v>30</v>
      </c>
      <c r="B609" s="32" t="s">
        <v>171</v>
      </c>
      <c r="F609" s="32">
        <v>1313.31</v>
      </c>
      <c r="K609" s="32" t="s">
        <v>252</v>
      </c>
    </row>
    <row r="610" spans="1:11" x14ac:dyDescent="0.35">
      <c r="A610" s="32">
        <v>31</v>
      </c>
      <c r="B610" s="32" t="s">
        <v>22</v>
      </c>
      <c r="K610" s="32" t="s">
        <v>251</v>
      </c>
    </row>
    <row r="611" spans="1:11" x14ac:dyDescent="0.35">
      <c r="A611" s="32">
        <v>32</v>
      </c>
      <c r="B611" s="32" t="s">
        <v>170</v>
      </c>
      <c r="D611" s="32">
        <v>8.65</v>
      </c>
      <c r="E611" s="32">
        <v>0.19900000000000001</v>
      </c>
      <c r="F611" s="32">
        <v>1115.547</v>
      </c>
      <c r="G611" s="32">
        <v>3</v>
      </c>
      <c r="H611" s="32" t="s">
        <v>16</v>
      </c>
      <c r="K611" s="32" t="s">
        <v>250</v>
      </c>
    </row>
    <row r="612" spans="1:11" x14ac:dyDescent="0.35">
      <c r="A612" s="32">
        <v>33</v>
      </c>
      <c r="B612" s="32" t="s">
        <v>169</v>
      </c>
      <c r="F612" s="32">
        <v>868.49199999999996</v>
      </c>
      <c r="K612" s="32" t="s">
        <v>249</v>
      </c>
    </row>
    <row r="613" spans="1:11" x14ac:dyDescent="0.35">
      <c r="A613" s="32">
        <v>34</v>
      </c>
      <c r="B613" s="32" t="s">
        <v>168</v>
      </c>
      <c r="D613" s="32">
        <v>7.27</v>
      </c>
      <c r="E613" s="32">
        <v>0.122</v>
      </c>
      <c r="F613" s="32">
        <v>1891.713</v>
      </c>
      <c r="G613" s="32">
        <v>2</v>
      </c>
      <c r="H613" s="32" t="s">
        <v>13</v>
      </c>
      <c r="K613" s="32" t="s">
        <v>248</v>
      </c>
    </row>
    <row r="614" spans="1:11" x14ac:dyDescent="0.35">
      <c r="A614" s="32">
        <v>35</v>
      </c>
      <c r="B614" s="32" t="s">
        <v>167</v>
      </c>
      <c r="F614" s="32">
        <v>1176.0409999999999</v>
      </c>
      <c r="K614" s="32" t="s">
        <v>247</v>
      </c>
    </row>
    <row r="615" spans="1:11" x14ac:dyDescent="0.35">
      <c r="A615" s="32">
        <v>36</v>
      </c>
      <c r="B615" s="32" t="s">
        <v>166</v>
      </c>
      <c r="D615" s="32">
        <v>8.68</v>
      </c>
      <c r="E615" s="32">
        <v>0.23799999999999999</v>
      </c>
      <c r="F615" s="32">
        <v>1321.3489999999999</v>
      </c>
      <c r="G615" s="32">
        <v>3</v>
      </c>
      <c r="H615" s="32" t="s">
        <v>16</v>
      </c>
      <c r="K615" s="32" t="s">
        <v>246</v>
      </c>
    </row>
    <row r="616" spans="1:11" x14ac:dyDescent="0.35">
      <c r="A616" s="32">
        <v>37</v>
      </c>
      <c r="B616" s="32" t="s">
        <v>165</v>
      </c>
      <c r="F616" s="32">
        <v>1479.5329999999999</v>
      </c>
      <c r="K616" s="32" t="s">
        <v>245</v>
      </c>
    </row>
    <row r="617" spans="1:11" x14ac:dyDescent="0.35">
      <c r="A617" s="32">
        <v>38</v>
      </c>
      <c r="B617" s="32" t="s">
        <v>22</v>
      </c>
      <c r="K617" s="32" t="s">
        <v>244</v>
      </c>
    </row>
    <row r="618" spans="1:11" x14ac:dyDescent="0.35">
      <c r="A618" s="32">
        <v>39</v>
      </c>
      <c r="B618" s="32" t="s">
        <v>164</v>
      </c>
      <c r="F618" s="32">
        <v>1517.701</v>
      </c>
      <c r="K618" s="32" t="s">
        <v>243</v>
      </c>
    </row>
    <row r="619" spans="1:11" x14ac:dyDescent="0.35">
      <c r="A619" s="32">
        <v>40</v>
      </c>
      <c r="B619" s="32" t="s">
        <v>163</v>
      </c>
      <c r="D619" s="32">
        <v>8.4700000000000006</v>
      </c>
      <c r="E619" s="32">
        <v>2.5670000000000002</v>
      </c>
      <c r="F619" s="32">
        <v>1453.885</v>
      </c>
      <c r="G619" s="32">
        <v>41</v>
      </c>
      <c r="H619" s="32" t="s">
        <v>16</v>
      </c>
      <c r="K619" s="32" t="s">
        <v>242</v>
      </c>
    </row>
    <row r="620" spans="1:11" x14ac:dyDescent="0.35">
      <c r="A620" s="32">
        <v>41</v>
      </c>
      <c r="B620" s="32" t="s">
        <v>162</v>
      </c>
      <c r="F620" s="32">
        <v>1930.2280000000001</v>
      </c>
      <c r="K620" s="32" t="s">
        <v>241</v>
      </c>
    </row>
    <row r="621" spans="1:11" x14ac:dyDescent="0.35">
      <c r="A621" s="32">
        <v>42</v>
      </c>
      <c r="B621" s="32" t="s">
        <v>161</v>
      </c>
      <c r="D621" s="32">
        <v>7.78</v>
      </c>
      <c r="E621" s="32">
        <v>2.8519999999999999</v>
      </c>
      <c r="F621" s="32">
        <v>2454.7800000000002</v>
      </c>
      <c r="G621" s="32">
        <v>57</v>
      </c>
      <c r="H621" s="32" t="s">
        <v>16</v>
      </c>
      <c r="K621" s="32" t="s">
        <v>240</v>
      </c>
    </row>
    <row r="622" spans="1:11" x14ac:dyDescent="0.35">
      <c r="A622" s="32">
        <v>43</v>
      </c>
      <c r="B622" s="32" t="s">
        <v>160</v>
      </c>
      <c r="F622" s="32">
        <v>2046.8050000000001</v>
      </c>
      <c r="K622" s="32" t="s">
        <v>239</v>
      </c>
    </row>
    <row r="623" spans="1:11" x14ac:dyDescent="0.35">
      <c r="A623" s="32">
        <v>44</v>
      </c>
      <c r="B623" s="32" t="s">
        <v>159</v>
      </c>
      <c r="D623" s="32">
        <v>8.2799999999999994</v>
      </c>
      <c r="E623" s="32">
        <v>0.22900000000000001</v>
      </c>
      <c r="F623" s="32">
        <v>1963.7070000000001</v>
      </c>
      <c r="G623" s="32">
        <v>4</v>
      </c>
      <c r="H623" s="32" t="s">
        <v>16</v>
      </c>
      <c r="K623" s="32" t="s">
        <v>238</v>
      </c>
    </row>
    <row r="624" spans="1:11" x14ac:dyDescent="0.35">
      <c r="A624" s="32">
        <v>45</v>
      </c>
      <c r="B624" s="32" t="s">
        <v>22</v>
      </c>
      <c r="D624" s="32">
        <v>7.49</v>
      </c>
      <c r="E624" s="32">
        <v>11.574999999999999</v>
      </c>
      <c r="G624" s="32">
        <v>182</v>
      </c>
      <c r="H624" s="32" t="s">
        <v>13</v>
      </c>
      <c r="K624" s="32" t="s">
        <v>237</v>
      </c>
    </row>
    <row r="625" spans="1:11" x14ac:dyDescent="0.35">
      <c r="A625" s="32">
        <v>46</v>
      </c>
      <c r="B625" s="32" t="s">
        <v>158</v>
      </c>
      <c r="D625" s="32">
        <v>8.74</v>
      </c>
      <c r="E625" s="32">
        <v>0.11600000000000001</v>
      </c>
      <c r="F625" s="32">
        <v>2063.1590000000001</v>
      </c>
      <c r="G625" s="32">
        <v>2</v>
      </c>
      <c r="H625" s="32" t="s">
        <v>16</v>
      </c>
      <c r="K625" s="32" t="s">
        <v>236</v>
      </c>
    </row>
    <row r="626" spans="1:11" x14ac:dyDescent="0.35">
      <c r="A626" s="32">
        <v>47</v>
      </c>
      <c r="B626" s="32" t="s">
        <v>157</v>
      </c>
      <c r="F626" s="32">
        <v>1701.403</v>
      </c>
      <c r="K626" s="32" t="s">
        <v>235</v>
      </c>
    </row>
    <row r="627" spans="1:11" x14ac:dyDescent="0.35">
      <c r="A627" s="32">
        <v>48</v>
      </c>
      <c r="B627" s="32" t="s">
        <v>156</v>
      </c>
      <c r="D627" s="32">
        <v>6.5</v>
      </c>
      <c r="E627" s="32">
        <v>0.18099999999999999</v>
      </c>
      <c r="F627" s="32">
        <v>1921.069</v>
      </c>
      <c r="G627" s="32">
        <v>4</v>
      </c>
      <c r="H627" s="32" t="s">
        <v>16</v>
      </c>
      <c r="K627" s="32" t="s">
        <v>234</v>
      </c>
    </row>
    <row r="629" spans="1:11" x14ac:dyDescent="0.35">
      <c r="A629" s="32" t="s">
        <v>402</v>
      </c>
    </row>
    <row r="631" spans="1:11" x14ac:dyDescent="0.35">
      <c r="B631" s="32" t="s">
        <v>3</v>
      </c>
      <c r="C631" s="32" t="s">
        <v>4</v>
      </c>
      <c r="D631" s="32" t="s">
        <v>5</v>
      </c>
      <c r="E631" s="32" t="s">
        <v>6</v>
      </c>
      <c r="F631" s="32" t="s">
        <v>7</v>
      </c>
      <c r="G631" s="32" t="s">
        <v>8</v>
      </c>
      <c r="H631" s="32" t="s">
        <v>9</v>
      </c>
      <c r="I631" s="32" t="s">
        <v>10</v>
      </c>
      <c r="J631" s="32" t="s">
        <v>11</v>
      </c>
      <c r="K631" s="32" t="s">
        <v>282</v>
      </c>
    </row>
    <row r="632" spans="1:11" x14ac:dyDescent="0.35">
      <c r="A632" s="32">
        <v>1</v>
      </c>
      <c r="B632" s="32" t="s">
        <v>12</v>
      </c>
      <c r="D632" s="32">
        <v>8.14</v>
      </c>
      <c r="E632" s="32">
        <v>4.3949999999999996</v>
      </c>
      <c r="F632" s="32">
        <v>14.343999999999999</v>
      </c>
      <c r="G632" s="32">
        <v>73</v>
      </c>
      <c r="H632" s="32" t="s">
        <v>13</v>
      </c>
      <c r="K632" s="32" t="s">
        <v>281</v>
      </c>
    </row>
    <row r="633" spans="1:11" x14ac:dyDescent="0.35">
      <c r="A633" s="32">
        <v>2</v>
      </c>
      <c r="B633" s="32" t="s">
        <v>14</v>
      </c>
      <c r="F633" s="32">
        <v>39.073</v>
      </c>
      <c r="K633" s="32" t="s">
        <v>280</v>
      </c>
    </row>
    <row r="634" spans="1:11" x14ac:dyDescent="0.35">
      <c r="A634" s="32">
        <v>3</v>
      </c>
      <c r="B634" s="32" t="s">
        <v>15</v>
      </c>
      <c r="F634" s="32">
        <v>51.036000000000001</v>
      </c>
      <c r="K634" s="32" t="s">
        <v>279</v>
      </c>
    </row>
    <row r="635" spans="1:11" x14ac:dyDescent="0.35">
      <c r="A635" s="32">
        <v>4</v>
      </c>
      <c r="B635" s="32" t="s">
        <v>17</v>
      </c>
      <c r="D635" s="32">
        <v>10.1</v>
      </c>
      <c r="E635" s="32">
        <v>0.44600000000000001</v>
      </c>
      <c r="F635" s="32">
        <v>49.088000000000001</v>
      </c>
      <c r="G635" s="32">
        <v>5</v>
      </c>
      <c r="H635" s="32" t="s">
        <v>13</v>
      </c>
      <c r="K635" s="32" t="s">
        <v>278</v>
      </c>
    </row>
    <row r="636" spans="1:11" x14ac:dyDescent="0.35">
      <c r="A636" s="32">
        <v>5</v>
      </c>
      <c r="B636" s="32" t="s">
        <v>18</v>
      </c>
      <c r="F636" s="32">
        <v>57.707999999999998</v>
      </c>
      <c r="K636" s="32" t="s">
        <v>277</v>
      </c>
    </row>
    <row r="637" spans="1:11" x14ac:dyDescent="0.35">
      <c r="A637" s="32">
        <v>6</v>
      </c>
      <c r="B637" s="32" t="s">
        <v>19</v>
      </c>
      <c r="D637" s="32">
        <v>10.75</v>
      </c>
      <c r="E637" s="32">
        <v>1.52</v>
      </c>
      <c r="F637" s="32">
        <v>2.1520000000000001</v>
      </c>
      <c r="G637" s="32">
        <v>17</v>
      </c>
      <c r="H637" s="32" t="s">
        <v>13</v>
      </c>
      <c r="K637" s="32" t="s">
        <v>276</v>
      </c>
    </row>
    <row r="638" spans="1:11" x14ac:dyDescent="0.35">
      <c r="A638" s="32">
        <v>7</v>
      </c>
      <c r="B638" s="32" t="s">
        <v>20</v>
      </c>
      <c r="D638" s="32">
        <v>9.3699999999999992</v>
      </c>
      <c r="E638" s="32">
        <v>16.462</v>
      </c>
      <c r="F638" s="32">
        <v>54.435000000000002</v>
      </c>
      <c r="G638" s="32">
        <v>172</v>
      </c>
      <c r="H638" s="32" t="s">
        <v>13</v>
      </c>
      <c r="K638" s="32" t="s">
        <v>275</v>
      </c>
    </row>
    <row r="639" spans="1:11" x14ac:dyDescent="0.35">
      <c r="A639" s="32">
        <v>8</v>
      </c>
      <c r="B639" s="32" t="s">
        <v>21</v>
      </c>
      <c r="D639" s="32">
        <v>9.43</v>
      </c>
      <c r="E639" s="32">
        <v>139.94200000000001</v>
      </c>
      <c r="F639" s="32">
        <v>26.442</v>
      </c>
      <c r="G639" s="32">
        <v>1178</v>
      </c>
      <c r="H639" s="32" t="s">
        <v>13</v>
      </c>
      <c r="K639" s="32" t="s">
        <v>274</v>
      </c>
    </row>
    <row r="640" spans="1:11" x14ac:dyDescent="0.35">
      <c r="A640" s="32">
        <v>9</v>
      </c>
      <c r="B640" s="32" t="s">
        <v>22</v>
      </c>
      <c r="D640" s="32">
        <v>8.11</v>
      </c>
      <c r="E640" s="32">
        <v>3.218</v>
      </c>
      <c r="G640" s="32">
        <v>53</v>
      </c>
      <c r="H640" s="32" t="s">
        <v>13</v>
      </c>
      <c r="K640" s="32" t="s">
        <v>273</v>
      </c>
    </row>
    <row r="641" spans="1:11" x14ac:dyDescent="0.35">
      <c r="A641" s="32">
        <v>10</v>
      </c>
      <c r="B641" s="32" t="s">
        <v>22</v>
      </c>
      <c r="D641" s="32">
        <v>9.5</v>
      </c>
      <c r="E641" s="32">
        <v>10.497</v>
      </c>
      <c r="G641" s="32">
        <v>119</v>
      </c>
      <c r="H641" s="32" t="s">
        <v>13</v>
      </c>
      <c r="K641" s="32" t="s">
        <v>272</v>
      </c>
    </row>
    <row r="642" spans="1:11" x14ac:dyDescent="0.35">
      <c r="A642" s="32">
        <v>11</v>
      </c>
      <c r="B642" s="32" t="s">
        <v>24</v>
      </c>
      <c r="F642" s="32">
        <v>43.518999999999998</v>
      </c>
      <c r="K642" s="32" t="s">
        <v>271</v>
      </c>
    </row>
    <row r="643" spans="1:11" x14ac:dyDescent="0.35">
      <c r="A643" s="32">
        <v>12</v>
      </c>
      <c r="B643" s="32" t="s">
        <v>25</v>
      </c>
      <c r="D643" s="32">
        <v>10.38</v>
      </c>
      <c r="E643" s="32">
        <v>0.44700000000000001</v>
      </c>
      <c r="G643" s="32">
        <v>5</v>
      </c>
      <c r="H643" s="32" t="s">
        <v>13</v>
      </c>
      <c r="K643" s="32" t="s">
        <v>270</v>
      </c>
    </row>
    <row r="644" spans="1:11" x14ac:dyDescent="0.35">
      <c r="A644" s="32">
        <v>13</v>
      </c>
      <c r="B644" s="32" t="s">
        <v>26</v>
      </c>
      <c r="K644" s="32" t="s">
        <v>269</v>
      </c>
    </row>
    <row r="645" spans="1:11" x14ac:dyDescent="0.35">
      <c r="A645" s="32">
        <v>14</v>
      </c>
      <c r="B645" s="32" t="s">
        <v>27</v>
      </c>
      <c r="D645" s="32">
        <v>9.48</v>
      </c>
      <c r="E645" s="32">
        <v>2.9430000000000001</v>
      </c>
      <c r="G645" s="32">
        <v>35</v>
      </c>
      <c r="H645" s="32" t="s">
        <v>13</v>
      </c>
      <c r="K645" s="32" t="s">
        <v>268</v>
      </c>
    </row>
    <row r="646" spans="1:11" x14ac:dyDescent="0.35">
      <c r="A646" s="32">
        <v>15</v>
      </c>
      <c r="B646" s="32" t="s">
        <v>28</v>
      </c>
      <c r="F646" s="32">
        <v>4.194</v>
      </c>
      <c r="K646" s="32" t="s">
        <v>267</v>
      </c>
    </row>
    <row r="647" spans="1:11" x14ac:dyDescent="0.35">
      <c r="A647" s="32">
        <v>16</v>
      </c>
      <c r="B647" s="32" t="s">
        <v>29</v>
      </c>
      <c r="F647" s="32">
        <v>0.54</v>
      </c>
      <c r="K647" s="32" t="s">
        <v>266</v>
      </c>
    </row>
    <row r="648" spans="1:11" x14ac:dyDescent="0.35">
      <c r="A648" s="32">
        <v>17</v>
      </c>
      <c r="B648" s="32" t="s">
        <v>22</v>
      </c>
      <c r="K648" s="32" t="s">
        <v>265</v>
      </c>
    </row>
    <row r="649" spans="1:11" x14ac:dyDescent="0.35">
      <c r="A649" s="32">
        <v>18</v>
      </c>
      <c r="B649" s="32" t="s">
        <v>182</v>
      </c>
      <c r="F649" s="32">
        <v>5.4390000000000001</v>
      </c>
      <c r="K649" s="32" t="s">
        <v>264</v>
      </c>
    </row>
    <row r="650" spans="1:11" x14ac:dyDescent="0.35">
      <c r="A650" s="32">
        <v>19</v>
      </c>
      <c r="B650" s="32" t="s">
        <v>181</v>
      </c>
      <c r="D650" s="32">
        <v>8.2100000000000009</v>
      </c>
      <c r="E650" s="32">
        <v>2.1230000000000002</v>
      </c>
      <c r="F650" s="32">
        <v>0.43</v>
      </c>
      <c r="G650" s="32">
        <v>35</v>
      </c>
      <c r="H650" s="32" t="s">
        <v>13</v>
      </c>
      <c r="K650" s="32" t="s">
        <v>263</v>
      </c>
    </row>
    <row r="651" spans="1:11" x14ac:dyDescent="0.35">
      <c r="A651" s="32">
        <v>20</v>
      </c>
      <c r="B651" s="32" t="s">
        <v>180</v>
      </c>
      <c r="K651" s="32" t="s">
        <v>262</v>
      </c>
    </row>
    <row r="652" spans="1:11" x14ac:dyDescent="0.35">
      <c r="A652" s="32">
        <v>21</v>
      </c>
      <c r="B652" s="32" t="s">
        <v>179</v>
      </c>
      <c r="K652" s="32" t="s">
        <v>261</v>
      </c>
    </row>
    <row r="653" spans="1:11" x14ac:dyDescent="0.35">
      <c r="A653" s="32">
        <v>22</v>
      </c>
      <c r="B653" s="32" t="s">
        <v>178</v>
      </c>
      <c r="K653" s="32" t="s">
        <v>260</v>
      </c>
    </row>
    <row r="654" spans="1:11" x14ac:dyDescent="0.35">
      <c r="A654" s="32">
        <v>23</v>
      </c>
      <c r="B654" s="32" t="s">
        <v>177</v>
      </c>
      <c r="F654" s="32">
        <v>1.714</v>
      </c>
      <c r="K654" s="32" t="s">
        <v>259</v>
      </c>
    </row>
    <row r="655" spans="1:11" x14ac:dyDescent="0.35">
      <c r="A655" s="32">
        <v>24</v>
      </c>
      <c r="B655" s="32" t="s">
        <v>22</v>
      </c>
      <c r="K655" s="32" t="s">
        <v>258</v>
      </c>
    </row>
    <row r="656" spans="1:11" x14ac:dyDescent="0.35">
      <c r="A656" s="32">
        <v>25</v>
      </c>
      <c r="B656" s="32" t="s">
        <v>176</v>
      </c>
      <c r="D656" s="32">
        <v>8.32</v>
      </c>
      <c r="E656" s="32">
        <v>0.155</v>
      </c>
      <c r="G656" s="32">
        <v>3</v>
      </c>
      <c r="H656" s="32" t="s">
        <v>13</v>
      </c>
      <c r="K656" s="32" t="s">
        <v>257</v>
      </c>
    </row>
    <row r="657" spans="1:11" x14ac:dyDescent="0.35">
      <c r="A657" s="32">
        <v>26</v>
      </c>
      <c r="B657" s="32" t="s">
        <v>175</v>
      </c>
      <c r="D657" s="32">
        <v>8.81</v>
      </c>
      <c r="E657" s="32">
        <v>0.193</v>
      </c>
      <c r="G657" s="32">
        <v>3</v>
      </c>
      <c r="H657" s="32" t="s">
        <v>13</v>
      </c>
      <c r="K657" s="32" t="s">
        <v>256</v>
      </c>
    </row>
    <row r="658" spans="1:11" x14ac:dyDescent="0.35">
      <c r="A658" s="32">
        <v>27</v>
      </c>
      <c r="B658" s="32" t="s">
        <v>174</v>
      </c>
      <c r="F658" s="32">
        <v>0.65</v>
      </c>
      <c r="K658" s="32" t="s">
        <v>255</v>
      </c>
    </row>
    <row r="659" spans="1:11" x14ac:dyDescent="0.35">
      <c r="A659" s="32">
        <v>28</v>
      </c>
      <c r="B659" s="32" t="s">
        <v>173</v>
      </c>
      <c r="K659" s="32" t="s">
        <v>254</v>
      </c>
    </row>
    <row r="660" spans="1:11" x14ac:dyDescent="0.35">
      <c r="A660" s="32">
        <v>29</v>
      </c>
      <c r="B660" s="32" t="s">
        <v>172</v>
      </c>
      <c r="K660" s="32" t="s">
        <v>253</v>
      </c>
    </row>
    <row r="661" spans="1:11" x14ac:dyDescent="0.35">
      <c r="A661" s="32">
        <v>30</v>
      </c>
      <c r="B661" s="32" t="s">
        <v>171</v>
      </c>
      <c r="D661" s="32">
        <v>8.8699999999999992</v>
      </c>
      <c r="E661" s="32">
        <v>2.7519999999999998</v>
      </c>
      <c r="F661" s="32">
        <v>41.610999999999997</v>
      </c>
      <c r="G661" s="32">
        <v>37</v>
      </c>
      <c r="H661" s="32" t="s">
        <v>13</v>
      </c>
      <c r="K661" s="32" t="s">
        <v>252</v>
      </c>
    </row>
    <row r="662" spans="1:11" x14ac:dyDescent="0.35">
      <c r="A662" s="32">
        <v>31</v>
      </c>
      <c r="B662" s="32" t="s">
        <v>22</v>
      </c>
      <c r="K662" s="32" t="s">
        <v>251</v>
      </c>
    </row>
    <row r="663" spans="1:11" x14ac:dyDescent="0.35">
      <c r="A663" s="32">
        <v>32</v>
      </c>
      <c r="B663" s="32" t="s">
        <v>170</v>
      </c>
      <c r="F663" s="32">
        <v>3.11</v>
      </c>
      <c r="K663" s="32" t="s">
        <v>250</v>
      </c>
    </row>
    <row r="664" spans="1:11" x14ac:dyDescent="0.35">
      <c r="A664" s="32">
        <v>33</v>
      </c>
      <c r="B664" s="32" t="s">
        <v>169</v>
      </c>
      <c r="K664" s="32" t="s">
        <v>249</v>
      </c>
    </row>
    <row r="665" spans="1:11" x14ac:dyDescent="0.35">
      <c r="A665" s="32">
        <v>34</v>
      </c>
      <c r="B665" s="32" t="s">
        <v>168</v>
      </c>
      <c r="D665" s="32">
        <v>9.89</v>
      </c>
      <c r="E665" s="32">
        <v>4.6719999999999997</v>
      </c>
      <c r="F665" s="32">
        <v>8.3379999999999992</v>
      </c>
      <c r="G665" s="32">
        <v>52</v>
      </c>
      <c r="H665" s="32" t="s">
        <v>13</v>
      </c>
      <c r="K665" s="32" t="s">
        <v>248</v>
      </c>
    </row>
    <row r="666" spans="1:11" x14ac:dyDescent="0.35">
      <c r="A666" s="32">
        <v>35</v>
      </c>
      <c r="B666" s="32" t="s">
        <v>167</v>
      </c>
      <c r="F666" s="32">
        <v>4.234</v>
      </c>
      <c r="K666" s="32" t="s">
        <v>247</v>
      </c>
    </row>
    <row r="667" spans="1:11" x14ac:dyDescent="0.35">
      <c r="A667" s="32">
        <v>36</v>
      </c>
      <c r="B667" s="32" t="s">
        <v>166</v>
      </c>
      <c r="F667" s="32">
        <v>18.981999999999999</v>
      </c>
      <c r="K667" s="32" t="s">
        <v>246</v>
      </c>
    </row>
    <row r="668" spans="1:11" x14ac:dyDescent="0.35">
      <c r="A668" s="32">
        <v>37</v>
      </c>
      <c r="B668" s="32" t="s">
        <v>165</v>
      </c>
      <c r="K668" s="32" t="s">
        <v>245</v>
      </c>
    </row>
    <row r="669" spans="1:11" x14ac:dyDescent="0.35">
      <c r="A669" s="32">
        <v>38</v>
      </c>
      <c r="B669" s="32" t="s">
        <v>22</v>
      </c>
      <c r="K669" s="32" t="s">
        <v>244</v>
      </c>
    </row>
    <row r="670" spans="1:11" x14ac:dyDescent="0.35">
      <c r="A670" s="32">
        <v>39</v>
      </c>
      <c r="B670" s="32" t="s">
        <v>164</v>
      </c>
      <c r="F670" s="32">
        <v>3.4540000000000002</v>
      </c>
      <c r="K670" s="32" t="s">
        <v>243</v>
      </c>
    </row>
    <row r="671" spans="1:11" x14ac:dyDescent="0.35">
      <c r="A671" s="32">
        <v>40</v>
      </c>
      <c r="B671" s="32" t="s">
        <v>163</v>
      </c>
      <c r="F671" s="32">
        <v>54.988999999999997</v>
      </c>
      <c r="K671" s="32" t="s">
        <v>242</v>
      </c>
    </row>
    <row r="672" spans="1:11" x14ac:dyDescent="0.35">
      <c r="A672" s="32">
        <v>41</v>
      </c>
      <c r="B672" s="32" t="s">
        <v>162</v>
      </c>
      <c r="F672" s="32">
        <v>21.381</v>
      </c>
      <c r="K672" s="32" t="s">
        <v>241</v>
      </c>
    </row>
    <row r="673" spans="1:11" x14ac:dyDescent="0.35">
      <c r="A673" s="32">
        <v>42</v>
      </c>
      <c r="B673" s="32" t="s">
        <v>161</v>
      </c>
      <c r="D673" s="32">
        <v>8.82</v>
      </c>
      <c r="E673" s="32">
        <v>0.23200000000000001</v>
      </c>
      <c r="F673" s="32">
        <v>24.86</v>
      </c>
      <c r="G673" s="32">
        <v>3</v>
      </c>
      <c r="H673" s="32" t="s">
        <v>13</v>
      </c>
      <c r="K673" s="32" t="s">
        <v>240</v>
      </c>
    </row>
    <row r="674" spans="1:11" x14ac:dyDescent="0.35">
      <c r="A674" s="32">
        <v>43</v>
      </c>
      <c r="B674" s="32" t="s">
        <v>160</v>
      </c>
      <c r="F674" s="32">
        <v>21.177</v>
      </c>
      <c r="K674" s="32" t="s">
        <v>239</v>
      </c>
    </row>
    <row r="675" spans="1:11" x14ac:dyDescent="0.35">
      <c r="A675" s="32">
        <v>44</v>
      </c>
      <c r="B675" s="32" t="s">
        <v>159</v>
      </c>
      <c r="F675" s="32">
        <v>22.158000000000001</v>
      </c>
      <c r="K675" s="32" t="s">
        <v>238</v>
      </c>
    </row>
    <row r="676" spans="1:11" x14ac:dyDescent="0.35">
      <c r="A676" s="32">
        <v>45</v>
      </c>
      <c r="B676" s="32" t="s">
        <v>22</v>
      </c>
      <c r="F676" s="32">
        <v>11.388999999999999</v>
      </c>
      <c r="K676" s="32" t="s">
        <v>237</v>
      </c>
    </row>
    <row r="677" spans="1:11" x14ac:dyDescent="0.35">
      <c r="A677" s="32">
        <v>46</v>
      </c>
      <c r="B677" s="32" t="s">
        <v>158</v>
      </c>
      <c r="F677" s="32">
        <v>13.489000000000001</v>
      </c>
      <c r="K677" s="32" t="s">
        <v>236</v>
      </c>
    </row>
    <row r="678" spans="1:11" x14ac:dyDescent="0.35">
      <c r="A678" s="32">
        <v>47</v>
      </c>
      <c r="B678" s="32" t="s">
        <v>157</v>
      </c>
      <c r="F678" s="32">
        <v>8.1159999999999997</v>
      </c>
      <c r="K678" s="32" t="s">
        <v>235</v>
      </c>
    </row>
    <row r="679" spans="1:11" x14ac:dyDescent="0.35">
      <c r="A679" s="32">
        <v>48</v>
      </c>
      <c r="B679" s="32" t="s">
        <v>156</v>
      </c>
      <c r="K679" s="32" t="s">
        <v>234</v>
      </c>
    </row>
    <row r="681" spans="1:11" x14ac:dyDescent="0.35">
      <c r="A681" s="32" t="s">
        <v>401</v>
      </c>
    </row>
    <row r="683" spans="1:11" x14ac:dyDescent="0.35">
      <c r="B683" s="32" t="s">
        <v>3</v>
      </c>
      <c r="C683" s="32" t="s">
        <v>4</v>
      </c>
      <c r="D683" s="32" t="s">
        <v>5</v>
      </c>
      <c r="E683" s="32" t="s">
        <v>6</v>
      </c>
      <c r="F683" s="32" t="s">
        <v>7</v>
      </c>
      <c r="G683" s="32" t="s">
        <v>8</v>
      </c>
      <c r="H683" s="32" t="s">
        <v>9</v>
      </c>
      <c r="I683" s="32" t="s">
        <v>10</v>
      </c>
      <c r="J683" s="32" t="s">
        <v>11</v>
      </c>
      <c r="K683" s="32" t="s">
        <v>282</v>
      </c>
    </row>
    <row r="684" spans="1:11" x14ac:dyDescent="0.35">
      <c r="A684" s="32">
        <v>1</v>
      </c>
      <c r="B684" s="32" t="s">
        <v>12</v>
      </c>
      <c r="D684" s="32">
        <v>9.3800000000000008</v>
      </c>
      <c r="E684" s="32">
        <v>14.343999999999999</v>
      </c>
      <c r="G684" s="32">
        <v>160</v>
      </c>
      <c r="H684" s="32" t="s">
        <v>13</v>
      </c>
      <c r="I684" s="32">
        <v>14.343999999999999</v>
      </c>
      <c r="K684" s="32" t="s">
        <v>281</v>
      </c>
    </row>
    <row r="685" spans="1:11" x14ac:dyDescent="0.35">
      <c r="A685" s="32">
        <v>2</v>
      </c>
      <c r="B685" s="32" t="s">
        <v>14</v>
      </c>
      <c r="D685" s="32">
        <v>9.4700000000000006</v>
      </c>
      <c r="E685" s="32">
        <v>39.073</v>
      </c>
      <c r="G685" s="32">
        <v>394</v>
      </c>
      <c r="H685" s="32" t="s">
        <v>13</v>
      </c>
      <c r="I685" s="32">
        <v>39.073</v>
      </c>
      <c r="K685" s="32" t="s">
        <v>280</v>
      </c>
    </row>
    <row r="686" spans="1:11" x14ac:dyDescent="0.35">
      <c r="A686" s="32">
        <v>3</v>
      </c>
      <c r="B686" s="32" t="s">
        <v>15</v>
      </c>
      <c r="D686" s="32">
        <v>9.41</v>
      </c>
      <c r="E686" s="32">
        <v>51.036000000000001</v>
      </c>
      <c r="G686" s="32">
        <v>589</v>
      </c>
      <c r="H686" s="32" t="s">
        <v>13</v>
      </c>
      <c r="I686" s="32">
        <v>51.036000000000001</v>
      </c>
      <c r="K686" s="32" t="s">
        <v>279</v>
      </c>
    </row>
    <row r="687" spans="1:11" x14ac:dyDescent="0.35">
      <c r="A687" s="32">
        <v>4</v>
      </c>
      <c r="B687" s="32" t="s">
        <v>17</v>
      </c>
      <c r="D687" s="32">
        <v>9.4499999999999993</v>
      </c>
      <c r="E687" s="32">
        <v>49.088000000000001</v>
      </c>
      <c r="G687" s="32">
        <v>483</v>
      </c>
      <c r="H687" s="32" t="s">
        <v>13</v>
      </c>
      <c r="I687" s="32">
        <v>49.088000000000001</v>
      </c>
      <c r="K687" s="32" t="s">
        <v>278</v>
      </c>
    </row>
    <row r="688" spans="1:11" x14ac:dyDescent="0.35">
      <c r="A688" s="32">
        <v>5</v>
      </c>
      <c r="B688" s="32" t="s">
        <v>18</v>
      </c>
      <c r="D688" s="32">
        <v>9.4499999999999993</v>
      </c>
      <c r="E688" s="32">
        <v>57.707999999999998</v>
      </c>
      <c r="G688" s="32">
        <v>672</v>
      </c>
      <c r="H688" s="32" t="s">
        <v>13</v>
      </c>
      <c r="I688" s="32">
        <v>57.707999999999998</v>
      </c>
      <c r="K688" s="32" t="s">
        <v>277</v>
      </c>
    </row>
    <row r="689" spans="1:11" x14ac:dyDescent="0.35">
      <c r="A689" s="32">
        <v>6</v>
      </c>
      <c r="B689" s="32" t="s">
        <v>19</v>
      </c>
      <c r="D689" s="32">
        <v>9.33</v>
      </c>
      <c r="E689" s="32">
        <v>2.1520000000000001</v>
      </c>
      <c r="G689" s="32">
        <v>26</v>
      </c>
      <c r="H689" s="32" t="s">
        <v>13</v>
      </c>
      <c r="I689" s="32">
        <v>2.1520000000000001</v>
      </c>
      <c r="K689" s="32" t="s">
        <v>276</v>
      </c>
    </row>
    <row r="690" spans="1:11" x14ac:dyDescent="0.35">
      <c r="A690" s="32">
        <v>7</v>
      </c>
      <c r="B690" s="32" t="s">
        <v>20</v>
      </c>
      <c r="D690" s="32">
        <v>9.34</v>
      </c>
      <c r="E690" s="32">
        <v>54.435000000000002</v>
      </c>
      <c r="G690" s="32">
        <v>104.28100000000001</v>
      </c>
      <c r="H690" s="32" t="s">
        <v>13</v>
      </c>
      <c r="I690" s="32">
        <v>54.435000000000002</v>
      </c>
      <c r="K690" s="32" t="s">
        <v>275</v>
      </c>
    </row>
    <row r="691" spans="1:11" x14ac:dyDescent="0.35">
      <c r="A691" s="32">
        <v>8</v>
      </c>
      <c r="B691" s="32" t="s">
        <v>21</v>
      </c>
      <c r="D691" s="32">
        <v>9.4499999999999993</v>
      </c>
      <c r="E691" s="32">
        <v>26.442</v>
      </c>
      <c r="G691" s="32">
        <v>3.7509999999999999</v>
      </c>
      <c r="H691" s="32" t="s">
        <v>13</v>
      </c>
      <c r="I691" s="32">
        <v>26.442</v>
      </c>
      <c r="K691" s="32" t="s">
        <v>274</v>
      </c>
    </row>
    <row r="692" spans="1:11" x14ac:dyDescent="0.35">
      <c r="A692" s="32">
        <v>9</v>
      </c>
      <c r="B692" s="32" t="s">
        <v>22</v>
      </c>
      <c r="K692" s="32" t="s">
        <v>273</v>
      </c>
    </row>
    <row r="693" spans="1:11" x14ac:dyDescent="0.35">
      <c r="A693" s="32">
        <v>10</v>
      </c>
      <c r="B693" s="32" t="s">
        <v>22</v>
      </c>
      <c r="K693" s="32" t="s">
        <v>272</v>
      </c>
    </row>
    <row r="694" spans="1:11" x14ac:dyDescent="0.35">
      <c r="A694" s="32">
        <v>11</v>
      </c>
      <c r="B694" s="32" t="s">
        <v>24</v>
      </c>
      <c r="D694" s="32">
        <v>9.5299999999999994</v>
      </c>
      <c r="E694" s="32">
        <v>43.518999999999998</v>
      </c>
      <c r="G694" s="32">
        <v>456</v>
      </c>
      <c r="H694" s="32" t="s">
        <v>13</v>
      </c>
      <c r="I694" s="32">
        <v>43.518999999999998</v>
      </c>
      <c r="K694" s="32" t="s">
        <v>271</v>
      </c>
    </row>
    <row r="695" spans="1:11" x14ac:dyDescent="0.35">
      <c r="A695" s="32">
        <v>12</v>
      </c>
      <c r="B695" s="32" t="s">
        <v>25</v>
      </c>
      <c r="K695" s="32" t="s">
        <v>270</v>
      </c>
    </row>
    <row r="696" spans="1:11" x14ac:dyDescent="0.35">
      <c r="A696" s="32">
        <v>13</v>
      </c>
      <c r="B696" s="32" t="s">
        <v>26</v>
      </c>
      <c r="K696" s="32" t="s">
        <v>269</v>
      </c>
    </row>
    <row r="697" spans="1:11" x14ac:dyDescent="0.35">
      <c r="A697" s="32">
        <v>14</v>
      </c>
      <c r="B697" s="32" t="s">
        <v>27</v>
      </c>
      <c r="K697" s="32" t="s">
        <v>268</v>
      </c>
    </row>
    <row r="698" spans="1:11" x14ac:dyDescent="0.35">
      <c r="A698" s="32">
        <v>15</v>
      </c>
      <c r="B698" s="32" t="s">
        <v>28</v>
      </c>
      <c r="D698" s="32">
        <v>9.5</v>
      </c>
      <c r="E698" s="32">
        <v>4.194</v>
      </c>
      <c r="G698" s="32">
        <v>8.8829999999999991</v>
      </c>
      <c r="H698" s="32" t="s">
        <v>13</v>
      </c>
      <c r="I698" s="32">
        <v>4.194</v>
      </c>
      <c r="K698" s="32" t="s">
        <v>267</v>
      </c>
    </row>
    <row r="699" spans="1:11" x14ac:dyDescent="0.35">
      <c r="A699" s="32">
        <v>16</v>
      </c>
      <c r="B699" s="32" t="s">
        <v>29</v>
      </c>
      <c r="D699" s="32">
        <v>9.5299999999999994</v>
      </c>
      <c r="E699" s="32">
        <v>0.54</v>
      </c>
      <c r="G699" s="32">
        <v>0.51800000000000002</v>
      </c>
      <c r="H699" s="32" t="s">
        <v>13</v>
      </c>
      <c r="I699" s="32">
        <v>0.54</v>
      </c>
      <c r="K699" s="32" t="s">
        <v>266</v>
      </c>
    </row>
    <row r="700" spans="1:11" x14ac:dyDescent="0.35">
      <c r="A700" s="32">
        <v>17</v>
      </c>
      <c r="B700" s="32" t="s">
        <v>22</v>
      </c>
      <c r="K700" s="32" t="s">
        <v>265</v>
      </c>
    </row>
    <row r="701" spans="1:11" x14ac:dyDescent="0.35">
      <c r="A701" s="32">
        <v>18</v>
      </c>
      <c r="B701" s="32" t="s">
        <v>182</v>
      </c>
      <c r="D701" s="32">
        <v>9.5</v>
      </c>
      <c r="E701" s="32">
        <v>5.4390000000000001</v>
      </c>
      <c r="G701" s="32">
        <v>63</v>
      </c>
      <c r="H701" s="32" t="s">
        <v>13</v>
      </c>
      <c r="I701" s="32">
        <v>5.4390000000000001</v>
      </c>
      <c r="K701" s="32" t="s">
        <v>264</v>
      </c>
    </row>
    <row r="702" spans="1:11" x14ac:dyDescent="0.35">
      <c r="A702" s="32">
        <v>19</v>
      </c>
      <c r="B702" s="32" t="s">
        <v>181</v>
      </c>
      <c r="D702" s="32">
        <v>9.09</v>
      </c>
      <c r="E702" s="32">
        <v>0.43</v>
      </c>
      <c r="G702" s="32">
        <v>5</v>
      </c>
      <c r="H702" s="32" t="s">
        <v>16</v>
      </c>
      <c r="I702" s="32">
        <v>0.43</v>
      </c>
      <c r="K702" s="32" t="s">
        <v>263</v>
      </c>
    </row>
    <row r="703" spans="1:11" x14ac:dyDescent="0.35">
      <c r="A703" s="32">
        <v>20</v>
      </c>
      <c r="B703" s="32" t="s">
        <v>180</v>
      </c>
      <c r="K703" s="32" t="s">
        <v>262</v>
      </c>
    </row>
    <row r="704" spans="1:11" x14ac:dyDescent="0.35">
      <c r="A704" s="32">
        <v>21</v>
      </c>
      <c r="B704" s="32" t="s">
        <v>179</v>
      </c>
      <c r="K704" s="32" t="s">
        <v>261</v>
      </c>
    </row>
    <row r="705" spans="1:11" x14ac:dyDescent="0.35">
      <c r="A705" s="32">
        <v>22</v>
      </c>
      <c r="B705" s="32" t="s">
        <v>178</v>
      </c>
      <c r="K705" s="32" t="s">
        <v>260</v>
      </c>
    </row>
    <row r="706" spans="1:11" x14ac:dyDescent="0.35">
      <c r="A706" s="32">
        <v>23</v>
      </c>
      <c r="B706" s="32" t="s">
        <v>177</v>
      </c>
      <c r="D706" s="32">
        <v>9.56</v>
      </c>
      <c r="E706" s="32">
        <v>1.714</v>
      </c>
      <c r="G706" s="32">
        <v>19</v>
      </c>
      <c r="H706" s="32" t="s">
        <v>13</v>
      </c>
      <c r="I706" s="32">
        <v>1.714</v>
      </c>
      <c r="K706" s="32" t="s">
        <v>259</v>
      </c>
    </row>
    <row r="707" spans="1:11" x14ac:dyDescent="0.35">
      <c r="A707" s="32">
        <v>24</v>
      </c>
      <c r="B707" s="32" t="s">
        <v>22</v>
      </c>
      <c r="K707" s="32" t="s">
        <v>258</v>
      </c>
    </row>
    <row r="708" spans="1:11" x14ac:dyDescent="0.35">
      <c r="A708" s="32">
        <v>25</v>
      </c>
      <c r="B708" s="32" t="s">
        <v>176</v>
      </c>
      <c r="K708" s="32" t="s">
        <v>257</v>
      </c>
    </row>
    <row r="709" spans="1:11" x14ac:dyDescent="0.35">
      <c r="A709" s="32">
        <v>26</v>
      </c>
      <c r="B709" s="32" t="s">
        <v>175</v>
      </c>
      <c r="K709" s="32" t="s">
        <v>256</v>
      </c>
    </row>
    <row r="710" spans="1:11" x14ac:dyDescent="0.35">
      <c r="A710" s="32">
        <v>27</v>
      </c>
      <c r="B710" s="32" t="s">
        <v>174</v>
      </c>
      <c r="D710" s="32">
        <v>9.58</v>
      </c>
      <c r="E710" s="32">
        <v>0.65</v>
      </c>
      <c r="G710" s="32">
        <v>7</v>
      </c>
      <c r="H710" s="32" t="s">
        <v>13</v>
      </c>
      <c r="I710" s="32">
        <v>0.65</v>
      </c>
      <c r="K710" s="32" t="s">
        <v>255</v>
      </c>
    </row>
    <row r="711" spans="1:11" x14ac:dyDescent="0.35">
      <c r="A711" s="32">
        <v>28</v>
      </c>
      <c r="B711" s="32" t="s">
        <v>173</v>
      </c>
      <c r="K711" s="32" t="s">
        <v>254</v>
      </c>
    </row>
    <row r="712" spans="1:11" x14ac:dyDescent="0.35">
      <c r="A712" s="32">
        <v>29</v>
      </c>
      <c r="B712" s="32" t="s">
        <v>172</v>
      </c>
      <c r="K712" s="32" t="s">
        <v>253</v>
      </c>
    </row>
    <row r="713" spans="1:11" x14ac:dyDescent="0.35">
      <c r="A713" s="32">
        <v>30</v>
      </c>
      <c r="B713" s="32" t="s">
        <v>171</v>
      </c>
      <c r="D713" s="32">
        <v>9.4499999999999993</v>
      </c>
      <c r="E713" s="32">
        <v>41.610999999999997</v>
      </c>
      <c r="G713" s="32">
        <v>3.5470000000000002</v>
      </c>
      <c r="H713" s="32" t="s">
        <v>13</v>
      </c>
      <c r="I713" s="32">
        <v>41.610999999999997</v>
      </c>
      <c r="K713" s="32" t="s">
        <v>252</v>
      </c>
    </row>
    <row r="714" spans="1:11" x14ac:dyDescent="0.35">
      <c r="A714" s="32">
        <v>31</v>
      </c>
      <c r="B714" s="32" t="s">
        <v>22</v>
      </c>
      <c r="K714" s="32" t="s">
        <v>251</v>
      </c>
    </row>
    <row r="715" spans="1:11" x14ac:dyDescent="0.35">
      <c r="A715" s="32">
        <v>32</v>
      </c>
      <c r="B715" s="32" t="s">
        <v>170</v>
      </c>
      <c r="D715" s="32">
        <v>9.36</v>
      </c>
      <c r="E715" s="32">
        <v>3.11</v>
      </c>
      <c r="G715" s="32">
        <v>38</v>
      </c>
      <c r="H715" s="32" t="s">
        <v>13</v>
      </c>
      <c r="I715" s="32">
        <v>3.11</v>
      </c>
      <c r="K715" s="32" t="s">
        <v>250</v>
      </c>
    </row>
    <row r="716" spans="1:11" x14ac:dyDescent="0.35">
      <c r="A716" s="32">
        <v>33</v>
      </c>
      <c r="B716" s="32" t="s">
        <v>169</v>
      </c>
      <c r="K716" s="32" t="s">
        <v>249</v>
      </c>
    </row>
    <row r="717" spans="1:11" x14ac:dyDescent="0.35">
      <c r="A717" s="32">
        <v>34</v>
      </c>
      <c r="B717" s="32" t="s">
        <v>168</v>
      </c>
      <c r="D717" s="32">
        <v>9.39</v>
      </c>
      <c r="E717" s="32">
        <v>8.3379999999999992</v>
      </c>
      <c r="G717" s="32">
        <v>98</v>
      </c>
      <c r="H717" s="32" t="s">
        <v>13</v>
      </c>
      <c r="I717" s="32">
        <v>8.3379999999999992</v>
      </c>
      <c r="K717" s="32" t="s">
        <v>248</v>
      </c>
    </row>
    <row r="718" spans="1:11" x14ac:dyDescent="0.35">
      <c r="A718" s="32">
        <v>35</v>
      </c>
      <c r="B718" s="32" t="s">
        <v>167</v>
      </c>
      <c r="D718" s="32">
        <v>9.4499999999999993</v>
      </c>
      <c r="E718" s="32">
        <v>4.234</v>
      </c>
      <c r="G718" s="32">
        <v>51</v>
      </c>
      <c r="H718" s="32" t="s">
        <v>13</v>
      </c>
      <c r="I718" s="32">
        <v>4.234</v>
      </c>
      <c r="K718" s="32" t="s">
        <v>247</v>
      </c>
    </row>
    <row r="719" spans="1:11" x14ac:dyDescent="0.35">
      <c r="A719" s="32">
        <v>36</v>
      </c>
      <c r="B719" s="32" t="s">
        <v>166</v>
      </c>
      <c r="D719" s="32">
        <v>9.4499999999999993</v>
      </c>
      <c r="E719" s="32">
        <v>18.981999999999999</v>
      </c>
      <c r="G719" s="32">
        <v>216</v>
      </c>
      <c r="H719" s="32" t="s">
        <v>13</v>
      </c>
      <c r="I719" s="32">
        <v>18.981999999999999</v>
      </c>
      <c r="K719" s="32" t="s">
        <v>246</v>
      </c>
    </row>
    <row r="720" spans="1:11" x14ac:dyDescent="0.35">
      <c r="A720" s="32">
        <v>37</v>
      </c>
      <c r="B720" s="32" t="s">
        <v>165</v>
      </c>
      <c r="K720" s="32" t="s">
        <v>245</v>
      </c>
    </row>
    <row r="721" spans="1:11" x14ac:dyDescent="0.35">
      <c r="A721" s="32">
        <v>38</v>
      </c>
      <c r="B721" s="32" t="s">
        <v>22</v>
      </c>
      <c r="K721" s="32" t="s">
        <v>244</v>
      </c>
    </row>
    <row r="722" spans="1:11" x14ac:dyDescent="0.35">
      <c r="A722" s="32">
        <v>39</v>
      </c>
      <c r="B722" s="32" t="s">
        <v>164</v>
      </c>
      <c r="D722" s="32">
        <v>9.4600000000000009</v>
      </c>
      <c r="E722" s="32">
        <v>3.4540000000000002</v>
      </c>
      <c r="G722" s="32">
        <v>41</v>
      </c>
      <c r="H722" s="32" t="s">
        <v>13</v>
      </c>
      <c r="I722" s="32">
        <v>3.4540000000000002</v>
      </c>
      <c r="K722" s="32" t="s">
        <v>243</v>
      </c>
    </row>
    <row r="723" spans="1:11" x14ac:dyDescent="0.35">
      <c r="A723" s="32">
        <v>40</v>
      </c>
      <c r="B723" s="32" t="s">
        <v>163</v>
      </c>
      <c r="D723" s="32">
        <v>9.49</v>
      </c>
      <c r="E723" s="32">
        <v>54.988999999999997</v>
      </c>
      <c r="G723" s="32">
        <v>605</v>
      </c>
      <c r="H723" s="32" t="s">
        <v>13</v>
      </c>
      <c r="I723" s="32">
        <v>54.988999999999997</v>
      </c>
      <c r="K723" s="32" t="s">
        <v>242</v>
      </c>
    </row>
    <row r="724" spans="1:11" x14ac:dyDescent="0.35">
      <c r="A724" s="32">
        <v>41</v>
      </c>
      <c r="B724" s="32" t="s">
        <v>162</v>
      </c>
      <c r="D724" s="32">
        <v>9.5399999999999991</v>
      </c>
      <c r="E724" s="32">
        <v>21.381</v>
      </c>
      <c r="G724" s="32">
        <v>4.4249999999999998</v>
      </c>
      <c r="H724" s="32" t="s">
        <v>13</v>
      </c>
      <c r="I724" s="32">
        <v>21.381</v>
      </c>
      <c r="K724" s="32" t="s">
        <v>241</v>
      </c>
    </row>
    <row r="725" spans="1:11" x14ac:dyDescent="0.35">
      <c r="A725" s="32">
        <v>42</v>
      </c>
      <c r="B725" s="32" t="s">
        <v>161</v>
      </c>
      <c r="D725" s="32">
        <v>9.56</v>
      </c>
      <c r="E725" s="32">
        <v>24.86</v>
      </c>
      <c r="G725" s="32">
        <v>256</v>
      </c>
      <c r="H725" s="32" t="s">
        <v>13</v>
      </c>
      <c r="I725" s="32">
        <v>24.86</v>
      </c>
      <c r="K725" s="32" t="s">
        <v>240</v>
      </c>
    </row>
    <row r="726" spans="1:11" x14ac:dyDescent="0.35">
      <c r="A726" s="32">
        <v>43</v>
      </c>
      <c r="B726" s="32" t="s">
        <v>160</v>
      </c>
      <c r="D726" s="32">
        <v>9.51</v>
      </c>
      <c r="E726" s="32">
        <v>21.177</v>
      </c>
      <c r="G726" s="32">
        <v>237</v>
      </c>
      <c r="H726" s="32" t="s">
        <v>13</v>
      </c>
      <c r="I726" s="32">
        <v>21.177</v>
      </c>
      <c r="K726" s="32" t="s">
        <v>239</v>
      </c>
    </row>
    <row r="727" spans="1:11" x14ac:dyDescent="0.35">
      <c r="A727" s="32">
        <v>44</v>
      </c>
      <c r="B727" s="32" t="s">
        <v>159</v>
      </c>
      <c r="D727" s="32">
        <v>9.59</v>
      </c>
      <c r="E727" s="32">
        <v>22.158000000000001</v>
      </c>
      <c r="G727" s="32">
        <v>227</v>
      </c>
      <c r="H727" s="32" t="s">
        <v>13</v>
      </c>
      <c r="I727" s="32">
        <v>22.158000000000001</v>
      </c>
      <c r="K727" s="32" t="s">
        <v>238</v>
      </c>
    </row>
    <row r="728" spans="1:11" x14ac:dyDescent="0.35">
      <c r="A728" s="32">
        <v>45</v>
      </c>
      <c r="B728" s="32" t="s">
        <v>22</v>
      </c>
      <c r="D728" s="32">
        <v>9.6999999999999993</v>
      </c>
      <c r="E728" s="32">
        <v>11.388999999999999</v>
      </c>
      <c r="G728" s="32">
        <v>123</v>
      </c>
      <c r="H728" s="32" t="s">
        <v>13</v>
      </c>
      <c r="I728" s="32">
        <v>11.388999999999999</v>
      </c>
      <c r="K728" s="32" t="s">
        <v>237</v>
      </c>
    </row>
    <row r="729" spans="1:11" x14ac:dyDescent="0.35">
      <c r="A729" s="32">
        <v>46</v>
      </c>
      <c r="B729" s="32" t="s">
        <v>158</v>
      </c>
      <c r="D729" s="32">
        <v>9.6</v>
      </c>
      <c r="E729" s="32">
        <v>13.489000000000001</v>
      </c>
      <c r="G729" s="32">
        <v>149</v>
      </c>
      <c r="H729" s="32" t="s">
        <v>13</v>
      </c>
      <c r="I729" s="32">
        <v>13.489000000000001</v>
      </c>
      <c r="K729" s="32" t="s">
        <v>236</v>
      </c>
    </row>
    <row r="730" spans="1:11" x14ac:dyDescent="0.35">
      <c r="A730" s="32">
        <v>47</v>
      </c>
      <c r="B730" s="32" t="s">
        <v>157</v>
      </c>
      <c r="D730" s="32">
        <v>9.56</v>
      </c>
      <c r="E730" s="32">
        <v>8.1159999999999997</v>
      </c>
      <c r="G730" s="32">
        <v>88</v>
      </c>
      <c r="H730" s="32" t="s">
        <v>13</v>
      </c>
      <c r="I730" s="32">
        <v>8.1159999999999997</v>
      </c>
      <c r="K730" s="32" t="s">
        <v>235</v>
      </c>
    </row>
    <row r="731" spans="1:11" x14ac:dyDescent="0.35">
      <c r="A731" s="32">
        <v>48</v>
      </c>
      <c r="B731" s="32" t="s">
        <v>156</v>
      </c>
      <c r="K731" s="32" t="s">
        <v>234</v>
      </c>
    </row>
    <row r="733" spans="1:11" x14ac:dyDescent="0.35">
      <c r="A733" s="32" t="s">
        <v>400</v>
      </c>
    </row>
    <row r="735" spans="1:11" x14ac:dyDescent="0.35">
      <c r="B735" s="32" t="s">
        <v>3</v>
      </c>
      <c r="C735" s="32" t="s">
        <v>4</v>
      </c>
      <c r="D735" s="32" t="s">
        <v>5</v>
      </c>
      <c r="E735" s="32" t="s">
        <v>6</v>
      </c>
      <c r="F735" s="32" t="s">
        <v>7</v>
      </c>
      <c r="G735" s="32" t="s">
        <v>8</v>
      </c>
      <c r="H735" s="32" t="s">
        <v>9</v>
      </c>
      <c r="I735" s="32" t="s">
        <v>10</v>
      </c>
      <c r="J735" s="32" t="s">
        <v>11</v>
      </c>
      <c r="K735" s="32" t="s">
        <v>282</v>
      </c>
    </row>
    <row r="736" spans="1:11" x14ac:dyDescent="0.35">
      <c r="A736" s="32">
        <v>1</v>
      </c>
      <c r="B736" s="32" t="s">
        <v>12</v>
      </c>
      <c r="D736" s="32">
        <v>12.08</v>
      </c>
      <c r="E736" s="32">
        <v>3.3119999999999998</v>
      </c>
      <c r="F736" s="32">
        <v>2771.78</v>
      </c>
      <c r="G736" s="32">
        <v>29</v>
      </c>
      <c r="H736" s="32" t="s">
        <v>13</v>
      </c>
      <c r="K736" s="32" t="s">
        <v>281</v>
      </c>
    </row>
    <row r="737" spans="1:11" x14ac:dyDescent="0.35">
      <c r="A737" s="32">
        <v>2</v>
      </c>
      <c r="B737" s="32" t="s">
        <v>14</v>
      </c>
      <c r="F737" s="32">
        <v>2613.6779999999999</v>
      </c>
      <c r="K737" s="32" t="s">
        <v>280</v>
      </c>
    </row>
    <row r="738" spans="1:11" x14ac:dyDescent="0.35">
      <c r="A738" s="32">
        <v>3</v>
      </c>
      <c r="B738" s="32" t="s">
        <v>15</v>
      </c>
      <c r="F738" s="32">
        <v>2704.4110000000001</v>
      </c>
      <c r="K738" s="32" t="s">
        <v>279</v>
      </c>
    </row>
    <row r="739" spans="1:11" x14ac:dyDescent="0.35">
      <c r="A739" s="32">
        <v>4</v>
      </c>
      <c r="B739" s="32" t="s">
        <v>17</v>
      </c>
      <c r="F739" s="32">
        <v>2633.712</v>
      </c>
      <c r="K739" s="32" t="s">
        <v>278</v>
      </c>
    </row>
    <row r="740" spans="1:11" x14ac:dyDescent="0.35">
      <c r="A740" s="32">
        <v>5</v>
      </c>
      <c r="B740" s="32" t="s">
        <v>18</v>
      </c>
      <c r="F740" s="32">
        <v>2798.0030000000002</v>
      </c>
      <c r="K740" s="32" t="s">
        <v>277</v>
      </c>
    </row>
    <row r="741" spans="1:11" x14ac:dyDescent="0.35">
      <c r="A741" s="32">
        <v>6</v>
      </c>
      <c r="B741" s="32" t="s">
        <v>19</v>
      </c>
      <c r="F741" s="32">
        <v>2309.1799999999998</v>
      </c>
      <c r="K741" s="32" t="s">
        <v>276</v>
      </c>
    </row>
    <row r="742" spans="1:11" x14ac:dyDescent="0.35">
      <c r="A742" s="32">
        <v>7</v>
      </c>
      <c r="B742" s="32" t="s">
        <v>20</v>
      </c>
      <c r="F742" s="32">
        <v>2072.8119999999999</v>
      </c>
      <c r="K742" s="32" t="s">
        <v>275</v>
      </c>
    </row>
    <row r="743" spans="1:11" x14ac:dyDescent="0.35">
      <c r="A743" s="32">
        <v>8</v>
      </c>
      <c r="B743" s="32" t="s">
        <v>21</v>
      </c>
      <c r="D743" s="32">
        <v>11.79</v>
      </c>
      <c r="E743" s="32">
        <v>0.67700000000000005</v>
      </c>
      <c r="F743" s="32">
        <v>1703.3009999999999</v>
      </c>
      <c r="G743" s="32">
        <v>7</v>
      </c>
      <c r="H743" s="32" t="s">
        <v>13</v>
      </c>
      <c r="K743" s="32" t="s">
        <v>274</v>
      </c>
    </row>
    <row r="744" spans="1:11" x14ac:dyDescent="0.35">
      <c r="A744" s="32">
        <v>9</v>
      </c>
      <c r="B744" s="32" t="s">
        <v>22</v>
      </c>
      <c r="K744" s="32" t="s">
        <v>273</v>
      </c>
    </row>
    <row r="745" spans="1:11" x14ac:dyDescent="0.35">
      <c r="A745" s="32">
        <v>10</v>
      </c>
      <c r="B745" s="32" t="s">
        <v>22</v>
      </c>
      <c r="K745" s="32" t="s">
        <v>272</v>
      </c>
    </row>
    <row r="746" spans="1:11" x14ac:dyDescent="0.35">
      <c r="A746" s="32">
        <v>11</v>
      </c>
      <c r="B746" s="32" t="s">
        <v>24</v>
      </c>
      <c r="F746" s="32">
        <v>802.61800000000005</v>
      </c>
      <c r="K746" s="32" t="s">
        <v>271</v>
      </c>
    </row>
    <row r="747" spans="1:11" x14ac:dyDescent="0.35">
      <c r="A747" s="32">
        <v>12</v>
      </c>
      <c r="B747" s="32" t="s">
        <v>25</v>
      </c>
      <c r="F747" s="32">
        <v>1039.268</v>
      </c>
      <c r="K747" s="32" t="s">
        <v>270</v>
      </c>
    </row>
    <row r="748" spans="1:11" x14ac:dyDescent="0.35">
      <c r="A748" s="32">
        <v>13</v>
      </c>
      <c r="B748" s="32" t="s">
        <v>26</v>
      </c>
      <c r="F748" s="32">
        <v>1005.736</v>
      </c>
      <c r="K748" s="32" t="s">
        <v>269</v>
      </c>
    </row>
    <row r="749" spans="1:11" x14ac:dyDescent="0.35">
      <c r="A749" s="32">
        <v>14</v>
      </c>
      <c r="B749" s="32" t="s">
        <v>27</v>
      </c>
      <c r="F749" s="32">
        <v>860.02</v>
      </c>
      <c r="K749" s="32" t="s">
        <v>268</v>
      </c>
    </row>
    <row r="750" spans="1:11" x14ac:dyDescent="0.35">
      <c r="A750" s="32">
        <v>15</v>
      </c>
      <c r="B750" s="32" t="s">
        <v>28</v>
      </c>
      <c r="F750" s="32">
        <v>1205.2239999999999</v>
      </c>
      <c r="K750" s="32" t="s">
        <v>267</v>
      </c>
    </row>
    <row r="751" spans="1:11" x14ac:dyDescent="0.35">
      <c r="A751" s="32">
        <v>16</v>
      </c>
      <c r="B751" s="32" t="s">
        <v>29</v>
      </c>
      <c r="F751" s="32">
        <v>953.78300000000002</v>
      </c>
      <c r="K751" s="32" t="s">
        <v>266</v>
      </c>
    </row>
    <row r="752" spans="1:11" x14ac:dyDescent="0.35">
      <c r="A752" s="32">
        <v>17</v>
      </c>
      <c r="B752" s="32" t="s">
        <v>22</v>
      </c>
      <c r="K752" s="32" t="s">
        <v>265</v>
      </c>
    </row>
    <row r="753" spans="1:11" x14ac:dyDescent="0.35">
      <c r="A753" s="32">
        <v>18</v>
      </c>
      <c r="B753" s="32" t="s">
        <v>182</v>
      </c>
      <c r="F753" s="32">
        <v>1575.2460000000001</v>
      </c>
      <c r="K753" s="32" t="s">
        <v>264</v>
      </c>
    </row>
    <row r="754" spans="1:11" x14ac:dyDescent="0.35">
      <c r="A754" s="32">
        <v>19</v>
      </c>
      <c r="B754" s="32" t="s">
        <v>181</v>
      </c>
      <c r="F754" s="32">
        <v>1550.8689999999999</v>
      </c>
      <c r="K754" s="32" t="s">
        <v>263</v>
      </c>
    </row>
    <row r="755" spans="1:11" x14ac:dyDescent="0.35">
      <c r="A755" s="32">
        <v>20</v>
      </c>
      <c r="B755" s="32" t="s">
        <v>180</v>
      </c>
      <c r="F755" s="32">
        <v>1163.846</v>
      </c>
      <c r="K755" s="32" t="s">
        <v>262</v>
      </c>
    </row>
    <row r="756" spans="1:11" x14ac:dyDescent="0.35">
      <c r="A756" s="32">
        <v>21</v>
      </c>
      <c r="B756" s="32" t="s">
        <v>179</v>
      </c>
      <c r="F756" s="32">
        <v>1084.067</v>
      </c>
      <c r="K756" s="32" t="s">
        <v>261</v>
      </c>
    </row>
    <row r="757" spans="1:11" x14ac:dyDescent="0.35">
      <c r="A757" s="32">
        <v>22</v>
      </c>
      <c r="B757" s="32" t="s">
        <v>178</v>
      </c>
      <c r="F757" s="32">
        <v>1044.51</v>
      </c>
      <c r="K757" s="32" t="s">
        <v>260</v>
      </c>
    </row>
    <row r="758" spans="1:11" x14ac:dyDescent="0.35">
      <c r="A758" s="32">
        <v>23</v>
      </c>
      <c r="B758" s="32" t="s">
        <v>177</v>
      </c>
      <c r="F758" s="32">
        <v>1020.096</v>
      </c>
      <c r="K758" s="32" t="s">
        <v>259</v>
      </c>
    </row>
    <row r="759" spans="1:11" x14ac:dyDescent="0.35">
      <c r="A759" s="32">
        <v>24</v>
      </c>
      <c r="B759" s="32" t="s">
        <v>22</v>
      </c>
      <c r="K759" s="32" t="s">
        <v>258</v>
      </c>
    </row>
    <row r="760" spans="1:11" x14ac:dyDescent="0.35">
      <c r="A760" s="32">
        <v>25</v>
      </c>
      <c r="B760" s="32" t="s">
        <v>176</v>
      </c>
      <c r="F760" s="32">
        <v>1051.3510000000001</v>
      </c>
      <c r="K760" s="32" t="s">
        <v>257</v>
      </c>
    </row>
    <row r="761" spans="1:11" x14ac:dyDescent="0.35">
      <c r="A761" s="32">
        <v>26</v>
      </c>
      <c r="B761" s="32" t="s">
        <v>175</v>
      </c>
      <c r="F761" s="32">
        <v>1035.1510000000001</v>
      </c>
      <c r="K761" s="32" t="s">
        <v>256</v>
      </c>
    </row>
    <row r="762" spans="1:11" x14ac:dyDescent="0.35">
      <c r="A762" s="32">
        <v>27</v>
      </c>
      <c r="B762" s="32" t="s">
        <v>174</v>
      </c>
      <c r="F762" s="32">
        <v>822.99</v>
      </c>
      <c r="K762" s="32" t="s">
        <v>255</v>
      </c>
    </row>
    <row r="763" spans="1:11" x14ac:dyDescent="0.35">
      <c r="A763" s="32">
        <v>28</v>
      </c>
      <c r="B763" s="32" t="s">
        <v>173</v>
      </c>
      <c r="F763" s="32">
        <v>985.01700000000005</v>
      </c>
      <c r="K763" s="32" t="s">
        <v>254</v>
      </c>
    </row>
    <row r="764" spans="1:11" x14ac:dyDescent="0.35">
      <c r="A764" s="32">
        <v>29</v>
      </c>
      <c r="B764" s="32" t="s">
        <v>172</v>
      </c>
      <c r="D764" s="32">
        <v>12.19</v>
      </c>
      <c r="E764" s="32">
        <v>0.58299999999999996</v>
      </c>
      <c r="F764" s="32">
        <v>1024.4110000000001</v>
      </c>
      <c r="G764" s="32">
        <v>5</v>
      </c>
      <c r="H764" s="32" t="s">
        <v>16</v>
      </c>
      <c r="K764" s="32" t="s">
        <v>253</v>
      </c>
    </row>
    <row r="765" spans="1:11" x14ac:dyDescent="0.35">
      <c r="A765" s="32">
        <v>30</v>
      </c>
      <c r="B765" s="32" t="s">
        <v>171</v>
      </c>
      <c r="D765" s="32">
        <v>12.64</v>
      </c>
      <c r="E765" s="32">
        <v>0.56100000000000005</v>
      </c>
      <c r="F765" s="32">
        <v>1313.31</v>
      </c>
      <c r="G765" s="32">
        <v>5</v>
      </c>
      <c r="H765" s="32" t="s">
        <v>16</v>
      </c>
      <c r="K765" s="32" t="s">
        <v>252</v>
      </c>
    </row>
    <row r="766" spans="1:11" x14ac:dyDescent="0.35">
      <c r="A766" s="32">
        <v>31</v>
      </c>
      <c r="B766" s="32" t="s">
        <v>22</v>
      </c>
      <c r="K766" s="32" t="s">
        <v>251</v>
      </c>
    </row>
    <row r="767" spans="1:11" x14ac:dyDescent="0.35">
      <c r="A767" s="32">
        <v>32</v>
      </c>
      <c r="B767" s="32" t="s">
        <v>170</v>
      </c>
      <c r="F767" s="32">
        <v>1115.547</v>
      </c>
      <c r="K767" s="32" t="s">
        <v>250</v>
      </c>
    </row>
    <row r="768" spans="1:11" x14ac:dyDescent="0.35">
      <c r="A768" s="32">
        <v>33</v>
      </c>
      <c r="B768" s="32" t="s">
        <v>169</v>
      </c>
      <c r="F768" s="32">
        <v>868.49199999999996</v>
      </c>
      <c r="K768" s="32" t="s">
        <v>249</v>
      </c>
    </row>
    <row r="769" spans="1:11" x14ac:dyDescent="0.35">
      <c r="A769" s="32">
        <v>34</v>
      </c>
      <c r="B769" s="32" t="s">
        <v>168</v>
      </c>
      <c r="F769" s="32">
        <v>1891.713</v>
      </c>
      <c r="K769" s="32" t="s">
        <v>248</v>
      </c>
    </row>
    <row r="770" spans="1:11" x14ac:dyDescent="0.35">
      <c r="A770" s="32">
        <v>35</v>
      </c>
      <c r="B770" s="32" t="s">
        <v>167</v>
      </c>
      <c r="F770" s="32">
        <v>1176.0409999999999</v>
      </c>
      <c r="K770" s="32" t="s">
        <v>247</v>
      </c>
    </row>
    <row r="771" spans="1:11" x14ac:dyDescent="0.35">
      <c r="A771" s="32">
        <v>36</v>
      </c>
      <c r="B771" s="32" t="s">
        <v>166</v>
      </c>
      <c r="F771" s="32">
        <v>1321.3489999999999</v>
      </c>
      <c r="K771" s="32" t="s">
        <v>246</v>
      </c>
    </row>
    <row r="772" spans="1:11" x14ac:dyDescent="0.35">
      <c r="A772" s="32">
        <v>37</v>
      </c>
      <c r="B772" s="32" t="s">
        <v>165</v>
      </c>
      <c r="F772" s="32">
        <v>1479.5329999999999</v>
      </c>
      <c r="K772" s="32" t="s">
        <v>245</v>
      </c>
    </row>
    <row r="773" spans="1:11" x14ac:dyDescent="0.35">
      <c r="A773" s="32">
        <v>38</v>
      </c>
      <c r="B773" s="32" t="s">
        <v>22</v>
      </c>
      <c r="K773" s="32" t="s">
        <v>244</v>
      </c>
    </row>
    <row r="774" spans="1:11" x14ac:dyDescent="0.35">
      <c r="A774" s="32">
        <v>39</v>
      </c>
      <c r="B774" s="32" t="s">
        <v>164</v>
      </c>
      <c r="F774" s="32">
        <v>1517.701</v>
      </c>
      <c r="K774" s="32" t="s">
        <v>243</v>
      </c>
    </row>
    <row r="775" spans="1:11" x14ac:dyDescent="0.35">
      <c r="A775" s="32">
        <v>40</v>
      </c>
      <c r="B775" s="32" t="s">
        <v>163</v>
      </c>
      <c r="F775" s="32">
        <v>1453.885</v>
      </c>
      <c r="K775" s="32" t="s">
        <v>242</v>
      </c>
    </row>
    <row r="776" spans="1:11" x14ac:dyDescent="0.35">
      <c r="A776" s="32">
        <v>41</v>
      </c>
      <c r="B776" s="32" t="s">
        <v>162</v>
      </c>
      <c r="F776" s="32">
        <v>1930.2280000000001</v>
      </c>
      <c r="K776" s="32" t="s">
        <v>241</v>
      </c>
    </row>
    <row r="777" spans="1:11" x14ac:dyDescent="0.35">
      <c r="A777" s="32">
        <v>42</v>
      </c>
      <c r="B777" s="32" t="s">
        <v>161</v>
      </c>
      <c r="F777" s="32">
        <v>2454.7800000000002</v>
      </c>
      <c r="K777" s="32" t="s">
        <v>240</v>
      </c>
    </row>
    <row r="778" spans="1:11" x14ac:dyDescent="0.35">
      <c r="A778" s="32">
        <v>43</v>
      </c>
      <c r="B778" s="32" t="s">
        <v>160</v>
      </c>
      <c r="D778" s="32">
        <v>14.03</v>
      </c>
      <c r="E778" s="32">
        <v>0.33600000000000002</v>
      </c>
      <c r="F778" s="32">
        <v>2046.8050000000001</v>
      </c>
      <c r="G778" s="32">
        <v>3</v>
      </c>
      <c r="H778" s="32" t="s">
        <v>16</v>
      </c>
      <c r="K778" s="32" t="s">
        <v>239</v>
      </c>
    </row>
    <row r="779" spans="1:11" x14ac:dyDescent="0.35">
      <c r="A779" s="32">
        <v>44</v>
      </c>
      <c r="B779" s="32" t="s">
        <v>159</v>
      </c>
      <c r="F779" s="32">
        <v>1963.7070000000001</v>
      </c>
      <c r="K779" s="32" t="s">
        <v>238</v>
      </c>
    </row>
    <row r="780" spans="1:11" x14ac:dyDescent="0.35">
      <c r="A780" s="32">
        <v>45</v>
      </c>
      <c r="B780" s="32" t="s">
        <v>22</v>
      </c>
      <c r="K780" s="32" t="s">
        <v>237</v>
      </c>
    </row>
    <row r="781" spans="1:11" x14ac:dyDescent="0.35">
      <c r="A781" s="32">
        <v>46</v>
      </c>
      <c r="B781" s="32" t="s">
        <v>158</v>
      </c>
      <c r="F781" s="32">
        <v>2063.1590000000001</v>
      </c>
      <c r="K781" s="32" t="s">
        <v>236</v>
      </c>
    </row>
    <row r="782" spans="1:11" x14ac:dyDescent="0.35">
      <c r="A782" s="32">
        <v>47</v>
      </c>
      <c r="B782" s="32" t="s">
        <v>157</v>
      </c>
      <c r="D782" s="32">
        <v>12.53</v>
      </c>
      <c r="E782" s="32">
        <v>1.2</v>
      </c>
      <c r="F782" s="32">
        <v>1701.403</v>
      </c>
      <c r="G782" s="32">
        <v>12</v>
      </c>
      <c r="H782" s="32" t="s">
        <v>16</v>
      </c>
      <c r="K782" s="32" t="s">
        <v>235</v>
      </c>
    </row>
    <row r="783" spans="1:11" x14ac:dyDescent="0.35">
      <c r="A783" s="32">
        <v>48</v>
      </c>
      <c r="B783" s="32" t="s">
        <v>156</v>
      </c>
      <c r="D783" s="32">
        <v>12.58</v>
      </c>
      <c r="E783" s="32">
        <v>10.922000000000001</v>
      </c>
      <c r="F783" s="32">
        <v>1921.069</v>
      </c>
      <c r="G783" s="32">
        <v>106</v>
      </c>
      <c r="H783" s="32" t="s">
        <v>16</v>
      </c>
      <c r="K783" s="32" t="s">
        <v>234</v>
      </c>
    </row>
    <row r="785" spans="1:11" x14ac:dyDescent="0.35">
      <c r="A785" s="32" t="s">
        <v>399</v>
      </c>
    </row>
    <row r="787" spans="1:11" x14ac:dyDescent="0.35">
      <c r="B787" s="32" t="s">
        <v>3</v>
      </c>
      <c r="C787" s="32" t="s">
        <v>4</v>
      </c>
      <c r="D787" s="32" t="s">
        <v>5</v>
      </c>
      <c r="E787" s="32" t="s">
        <v>6</v>
      </c>
      <c r="F787" s="32" t="s">
        <v>7</v>
      </c>
      <c r="G787" s="32" t="s">
        <v>8</v>
      </c>
      <c r="H787" s="32" t="s">
        <v>9</v>
      </c>
      <c r="I787" s="32" t="s">
        <v>10</v>
      </c>
      <c r="J787" s="32" t="s">
        <v>11</v>
      </c>
      <c r="K787" s="32" t="s">
        <v>282</v>
      </c>
    </row>
    <row r="788" spans="1:11" x14ac:dyDescent="0.35">
      <c r="A788" s="32">
        <v>1</v>
      </c>
      <c r="B788" s="32" t="s">
        <v>12</v>
      </c>
      <c r="K788" s="32" t="s">
        <v>281</v>
      </c>
    </row>
    <row r="789" spans="1:11" x14ac:dyDescent="0.35">
      <c r="A789" s="32">
        <v>2</v>
      </c>
      <c r="B789" s="32" t="s">
        <v>14</v>
      </c>
      <c r="K789" s="32" t="s">
        <v>280</v>
      </c>
    </row>
    <row r="790" spans="1:11" x14ac:dyDescent="0.35">
      <c r="A790" s="32">
        <v>3</v>
      </c>
      <c r="B790" s="32" t="s">
        <v>15</v>
      </c>
      <c r="F790" s="32">
        <v>0.80800000000000005</v>
      </c>
      <c r="K790" s="32" t="s">
        <v>279</v>
      </c>
    </row>
    <row r="791" spans="1:11" x14ac:dyDescent="0.35">
      <c r="A791" s="32">
        <v>4</v>
      </c>
      <c r="B791" s="32" t="s">
        <v>17</v>
      </c>
      <c r="K791" s="32" t="s">
        <v>278</v>
      </c>
    </row>
    <row r="792" spans="1:11" x14ac:dyDescent="0.35">
      <c r="A792" s="32">
        <v>5</v>
      </c>
      <c r="B792" s="32" t="s">
        <v>18</v>
      </c>
      <c r="F792" s="32">
        <v>32.061</v>
      </c>
      <c r="K792" s="32" t="s">
        <v>277</v>
      </c>
    </row>
    <row r="793" spans="1:11" x14ac:dyDescent="0.35">
      <c r="A793" s="32">
        <v>6</v>
      </c>
      <c r="B793" s="32" t="s">
        <v>19</v>
      </c>
      <c r="F793" s="32">
        <v>2.4820000000000002</v>
      </c>
      <c r="K793" s="32" t="s">
        <v>276</v>
      </c>
    </row>
    <row r="794" spans="1:11" x14ac:dyDescent="0.35">
      <c r="A794" s="32">
        <v>7</v>
      </c>
      <c r="B794" s="32" t="s">
        <v>20</v>
      </c>
      <c r="F794" s="32">
        <v>5.9740000000000002</v>
      </c>
      <c r="K794" s="32" t="s">
        <v>275</v>
      </c>
    </row>
    <row r="795" spans="1:11" x14ac:dyDescent="0.35">
      <c r="A795" s="32">
        <v>8</v>
      </c>
      <c r="B795" s="32" t="s">
        <v>21</v>
      </c>
      <c r="D795" s="32">
        <v>11.73</v>
      </c>
      <c r="E795" s="32">
        <v>34.655000000000001</v>
      </c>
      <c r="F795" s="32">
        <v>10.827</v>
      </c>
      <c r="G795" s="32">
        <v>333</v>
      </c>
      <c r="H795" s="32" t="s">
        <v>13</v>
      </c>
      <c r="K795" s="32" t="s">
        <v>274</v>
      </c>
    </row>
    <row r="796" spans="1:11" x14ac:dyDescent="0.35">
      <c r="A796" s="32">
        <v>9</v>
      </c>
      <c r="B796" s="32" t="s">
        <v>22</v>
      </c>
      <c r="K796" s="32" t="s">
        <v>273</v>
      </c>
    </row>
    <row r="797" spans="1:11" x14ac:dyDescent="0.35">
      <c r="A797" s="32">
        <v>10</v>
      </c>
      <c r="B797" s="32" t="s">
        <v>22</v>
      </c>
      <c r="K797" s="32" t="s">
        <v>272</v>
      </c>
    </row>
    <row r="798" spans="1:11" x14ac:dyDescent="0.35">
      <c r="A798" s="32">
        <v>11</v>
      </c>
      <c r="B798" s="32" t="s">
        <v>24</v>
      </c>
      <c r="K798" s="32" t="s">
        <v>271</v>
      </c>
    </row>
    <row r="799" spans="1:11" x14ac:dyDescent="0.35">
      <c r="A799" s="32">
        <v>12</v>
      </c>
      <c r="B799" s="32" t="s">
        <v>25</v>
      </c>
      <c r="K799" s="32" t="s">
        <v>270</v>
      </c>
    </row>
    <row r="800" spans="1:11" x14ac:dyDescent="0.35">
      <c r="A800" s="32">
        <v>13</v>
      </c>
      <c r="B800" s="32" t="s">
        <v>26</v>
      </c>
      <c r="K800" s="32" t="s">
        <v>269</v>
      </c>
    </row>
    <row r="801" spans="1:11" x14ac:dyDescent="0.35">
      <c r="A801" s="32">
        <v>14</v>
      </c>
      <c r="B801" s="32" t="s">
        <v>27</v>
      </c>
      <c r="D801" s="32">
        <v>12</v>
      </c>
      <c r="E801" s="32">
        <v>0.61399999999999999</v>
      </c>
      <c r="G801" s="32">
        <v>6</v>
      </c>
      <c r="H801" s="32" t="s">
        <v>13</v>
      </c>
      <c r="K801" s="32" t="s">
        <v>268</v>
      </c>
    </row>
    <row r="802" spans="1:11" x14ac:dyDescent="0.35">
      <c r="A802" s="32">
        <v>15</v>
      </c>
      <c r="B802" s="32" t="s">
        <v>28</v>
      </c>
      <c r="F802" s="32">
        <v>6.07</v>
      </c>
      <c r="K802" s="32" t="s">
        <v>267</v>
      </c>
    </row>
    <row r="803" spans="1:11" x14ac:dyDescent="0.35">
      <c r="A803" s="32">
        <v>16</v>
      </c>
      <c r="B803" s="32" t="s">
        <v>29</v>
      </c>
      <c r="K803" s="32" t="s">
        <v>266</v>
      </c>
    </row>
    <row r="804" spans="1:11" x14ac:dyDescent="0.35">
      <c r="A804" s="32">
        <v>17</v>
      </c>
      <c r="B804" s="32" t="s">
        <v>22</v>
      </c>
      <c r="K804" s="32" t="s">
        <v>265</v>
      </c>
    </row>
    <row r="805" spans="1:11" x14ac:dyDescent="0.35">
      <c r="A805" s="32">
        <v>18</v>
      </c>
      <c r="B805" s="32" t="s">
        <v>182</v>
      </c>
      <c r="K805" s="32" t="s">
        <v>264</v>
      </c>
    </row>
    <row r="806" spans="1:11" x14ac:dyDescent="0.35">
      <c r="A806" s="32">
        <v>19</v>
      </c>
      <c r="B806" s="32" t="s">
        <v>181</v>
      </c>
      <c r="K806" s="32" t="s">
        <v>263</v>
      </c>
    </row>
    <row r="807" spans="1:11" x14ac:dyDescent="0.35">
      <c r="A807" s="32">
        <v>20</v>
      </c>
      <c r="B807" s="32" t="s">
        <v>180</v>
      </c>
      <c r="K807" s="32" t="s">
        <v>262</v>
      </c>
    </row>
    <row r="808" spans="1:11" x14ac:dyDescent="0.35">
      <c r="A808" s="32">
        <v>21</v>
      </c>
      <c r="B808" s="32" t="s">
        <v>179</v>
      </c>
      <c r="F808" s="32">
        <v>2.6379999999999999</v>
      </c>
      <c r="K808" s="32" t="s">
        <v>261</v>
      </c>
    </row>
    <row r="809" spans="1:11" x14ac:dyDescent="0.35">
      <c r="A809" s="32">
        <v>22</v>
      </c>
      <c r="B809" s="32" t="s">
        <v>178</v>
      </c>
      <c r="K809" s="32" t="s">
        <v>260</v>
      </c>
    </row>
    <row r="810" spans="1:11" x14ac:dyDescent="0.35">
      <c r="A810" s="32">
        <v>23</v>
      </c>
      <c r="B810" s="32" t="s">
        <v>177</v>
      </c>
      <c r="K810" s="32" t="s">
        <v>259</v>
      </c>
    </row>
    <row r="811" spans="1:11" x14ac:dyDescent="0.35">
      <c r="A811" s="32">
        <v>24</v>
      </c>
      <c r="B811" s="32" t="s">
        <v>22</v>
      </c>
      <c r="K811" s="32" t="s">
        <v>258</v>
      </c>
    </row>
    <row r="812" spans="1:11" x14ac:dyDescent="0.35">
      <c r="A812" s="32">
        <v>25</v>
      </c>
      <c r="B812" s="32" t="s">
        <v>176</v>
      </c>
      <c r="K812" s="32" t="s">
        <v>257</v>
      </c>
    </row>
    <row r="813" spans="1:11" x14ac:dyDescent="0.35">
      <c r="A813" s="32">
        <v>26</v>
      </c>
      <c r="B813" s="32" t="s">
        <v>175</v>
      </c>
      <c r="K813" s="32" t="s">
        <v>256</v>
      </c>
    </row>
    <row r="814" spans="1:11" x14ac:dyDescent="0.35">
      <c r="A814" s="32">
        <v>27</v>
      </c>
      <c r="B814" s="32" t="s">
        <v>174</v>
      </c>
      <c r="K814" s="32" t="s">
        <v>255</v>
      </c>
    </row>
    <row r="815" spans="1:11" x14ac:dyDescent="0.35">
      <c r="A815" s="32">
        <v>28</v>
      </c>
      <c r="B815" s="32" t="s">
        <v>173</v>
      </c>
      <c r="K815" s="32" t="s">
        <v>254</v>
      </c>
    </row>
    <row r="816" spans="1:11" x14ac:dyDescent="0.35">
      <c r="A816" s="32">
        <v>29</v>
      </c>
      <c r="B816" s="32" t="s">
        <v>172</v>
      </c>
      <c r="K816" s="32" t="s">
        <v>253</v>
      </c>
    </row>
    <row r="817" spans="1:11" x14ac:dyDescent="0.35">
      <c r="A817" s="32">
        <v>30</v>
      </c>
      <c r="B817" s="32" t="s">
        <v>171</v>
      </c>
      <c r="F817" s="32">
        <v>0.54500000000000004</v>
      </c>
      <c r="K817" s="32" t="s">
        <v>252</v>
      </c>
    </row>
    <row r="818" spans="1:11" x14ac:dyDescent="0.35">
      <c r="A818" s="32">
        <v>31</v>
      </c>
      <c r="B818" s="32" t="s">
        <v>22</v>
      </c>
      <c r="K818" s="32" t="s">
        <v>251</v>
      </c>
    </row>
    <row r="819" spans="1:11" x14ac:dyDescent="0.35">
      <c r="A819" s="32">
        <v>32</v>
      </c>
      <c r="B819" s="32" t="s">
        <v>170</v>
      </c>
      <c r="K819" s="32" t="s">
        <v>250</v>
      </c>
    </row>
    <row r="820" spans="1:11" x14ac:dyDescent="0.35">
      <c r="A820" s="32">
        <v>33</v>
      </c>
      <c r="B820" s="32" t="s">
        <v>169</v>
      </c>
      <c r="K820" s="32" t="s">
        <v>249</v>
      </c>
    </row>
    <row r="821" spans="1:11" x14ac:dyDescent="0.35">
      <c r="A821" s="32">
        <v>34</v>
      </c>
      <c r="B821" s="32" t="s">
        <v>168</v>
      </c>
      <c r="F821" s="32">
        <v>8.0289999999999999</v>
      </c>
      <c r="K821" s="32" t="s">
        <v>248</v>
      </c>
    </row>
    <row r="822" spans="1:11" x14ac:dyDescent="0.35">
      <c r="A822" s="32">
        <v>35</v>
      </c>
      <c r="B822" s="32" t="s">
        <v>167</v>
      </c>
      <c r="K822" s="32" t="s">
        <v>247</v>
      </c>
    </row>
    <row r="823" spans="1:11" x14ac:dyDescent="0.35">
      <c r="A823" s="32">
        <v>36</v>
      </c>
      <c r="B823" s="32" t="s">
        <v>166</v>
      </c>
      <c r="F823" s="32">
        <v>4.4660000000000002</v>
      </c>
      <c r="K823" s="32" t="s">
        <v>246</v>
      </c>
    </row>
    <row r="824" spans="1:11" x14ac:dyDescent="0.35">
      <c r="A824" s="32">
        <v>37</v>
      </c>
      <c r="B824" s="32" t="s">
        <v>165</v>
      </c>
      <c r="D824" s="32">
        <v>11.48</v>
      </c>
      <c r="E824" s="32">
        <v>1.169</v>
      </c>
      <c r="F824" s="32">
        <v>28.946999999999999</v>
      </c>
      <c r="G824" s="32">
        <v>12</v>
      </c>
      <c r="H824" s="32" t="s">
        <v>13</v>
      </c>
      <c r="K824" s="32" t="s">
        <v>245</v>
      </c>
    </row>
    <row r="825" spans="1:11" x14ac:dyDescent="0.35">
      <c r="A825" s="32">
        <v>38</v>
      </c>
      <c r="B825" s="32" t="s">
        <v>22</v>
      </c>
      <c r="K825" s="32" t="s">
        <v>244</v>
      </c>
    </row>
    <row r="826" spans="1:11" x14ac:dyDescent="0.35">
      <c r="A826" s="32">
        <v>39</v>
      </c>
      <c r="B826" s="32" t="s">
        <v>164</v>
      </c>
      <c r="F826" s="32">
        <v>0.34499999999999997</v>
      </c>
      <c r="K826" s="32" t="s">
        <v>243</v>
      </c>
    </row>
    <row r="827" spans="1:11" x14ac:dyDescent="0.35">
      <c r="A827" s="32">
        <v>40</v>
      </c>
      <c r="B827" s="32" t="s">
        <v>163</v>
      </c>
      <c r="D827" s="32">
        <v>11.5</v>
      </c>
      <c r="E827" s="32">
        <v>0.28799999999999998</v>
      </c>
      <c r="G827" s="32">
        <v>3</v>
      </c>
      <c r="H827" s="32" t="s">
        <v>13</v>
      </c>
      <c r="K827" s="32" t="s">
        <v>242</v>
      </c>
    </row>
    <row r="828" spans="1:11" x14ac:dyDescent="0.35">
      <c r="A828" s="32">
        <v>41</v>
      </c>
      <c r="B828" s="32" t="s">
        <v>162</v>
      </c>
      <c r="F828" s="32">
        <v>0.44</v>
      </c>
      <c r="K828" s="32" t="s">
        <v>241</v>
      </c>
    </row>
    <row r="829" spans="1:11" x14ac:dyDescent="0.35">
      <c r="A829" s="32">
        <v>42</v>
      </c>
      <c r="B829" s="32" t="s">
        <v>161</v>
      </c>
      <c r="F829" s="32">
        <v>6.734</v>
      </c>
      <c r="K829" s="32" t="s">
        <v>240</v>
      </c>
    </row>
    <row r="830" spans="1:11" x14ac:dyDescent="0.35">
      <c r="A830" s="32">
        <v>43</v>
      </c>
      <c r="B830" s="32" t="s">
        <v>160</v>
      </c>
      <c r="D830" s="32">
        <v>11.41</v>
      </c>
      <c r="E830" s="32">
        <v>1.264</v>
      </c>
      <c r="G830" s="32">
        <v>12</v>
      </c>
      <c r="H830" s="32" t="s">
        <v>13</v>
      </c>
      <c r="K830" s="32" t="s">
        <v>239</v>
      </c>
    </row>
    <row r="831" spans="1:11" x14ac:dyDescent="0.35">
      <c r="A831" s="32">
        <v>44</v>
      </c>
      <c r="B831" s="32" t="s">
        <v>159</v>
      </c>
      <c r="K831" s="32" t="s">
        <v>238</v>
      </c>
    </row>
    <row r="832" spans="1:11" x14ac:dyDescent="0.35">
      <c r="A832" s="32">
        <v>45</v>
      </c>
      <c r="B832" s="32" t="s">
        <v>22</v>
      </c>
      <c r="K832" s="32" t="s">
        <v>237</v>
      </c>
    </row>
    <row r="833" spans="1:11" x14ac:dyDescent="0.35">
      <c r="A833" s="32">
        <v>46</v>
      </c>
      <c r="B833" s="32" t="s">
        <v>158</v>
      </c>
      <c r="D833" s="32">
        <v>11.6</v>
      </c>
      <c r="E833" s="32">
        <v>44.853999999999999</v>
      </c>
      <c r="F833" s="32">
        <v>6</v>
      </c>
      <c r="G833" s="32">
        <v>358</v>
      </c>
      <c r="H833" s="32" t="s">
        <v>13</v>
      </c>
      <c r="K833" s="32" t="s">
        <v>236</v>
      </c>
    </row>
    <row r="834" spans="1:11" x14ac:dyDescent="0.35">
      <c r="A834" s="32">
        <v>47</v>
      </c>
      <c r="B834" s="32" t="s">
        <v>157</v>
      </c>
      <c r="D834" s="32">
        <v>11.55</v>
      </c>
      <c r="E834" s="32">
        <v>12.685</v>
      </c>
      <c r="G834" s="32">
        <v>128</v>
      </c>
      <c r="H834" s="32" t="s">
        <v>13</v>
      </c>
      <c r="K834" s="32" t="s">
        <v>235</v>
      </c>
    </row>
    <row r="835" spans="1:11" x14ac:dyDescent="0.35">
      <c r="A835" s="32">
        <v>48</v>
      </c>
      <c r="B835" s="32" t="s">
        <v>156</v>
      </c>
      <c r="K835" s="32" t="s">
        <v>234</v>
      </c>
    </row>
    <row r="837" spans="1:11" x14ac:dyDescent="0.35">
      <c r="A837" s="32" t="s">
        <v>398</v>
      </c>
    </row>
    <row r="839" spans="1:11" x14ac:dyDescent="0.35">
      <c r="B839" s="32" t="s">
        <v>3</v>
      </c>
      <c r="C839" s="32" t="s">
        <v>4</v>
      </c>
      <c r="D839" s="32" t="s">
        <v>5</v>
      </c>
      <c r="E839" s="32" t="s">
        <v>6</v>
      </c>
      <c r="F839" s="32" t="s">
        <v>7</v>
      </c>
      <c r="G839" s="32" t="s">
        <v>8</v>
      </c>
      <c r="H839" s="32" t="s">
        <v>9</v>
      </c>
      <c r="I839" s="32" t="s">
        <v>10</v>
      </c>
      <c r="J839" s="32" t="s">
        <v>11</v>
      </c>
      <c r="K839" s="32" t="s">
        <v>282</v>
      </c>
    </row>
    <row r="840" spans="1:11" x14ac:dyDescent="0.35">
      <c r="A840" s="32">
        <v>1</v>
      </c>
      <c r="B840" s="32" t="s">
        <v>12</v>
      </c>
      <c r="D840" s="32">
        <v>7.09</v>
      </c>
      <c r="E840" s="32">
        <v>19.763999999999999</v>
      </c>
      <c r="F840" s="32">
        <v>2938.2489999999998</v>
      </c>
      <c r="G840" s="32">
        <v>321</v>
      </c>
      <c r="H840" s="32" t="s">
        <v>16</v>
      </c>
      <c r="K840" s="32" t="s">
        <v>281</v>
      </c>
    </row>
    <row r="841" spans="1:11" x14ac:dyDescent="0.35">
      <c r="A841" s="32">
        <v>2</v>
      </c>
      <c r="B841" s="32" t="s">
        <v>14</v>
      </c>
      <c r="D841" s="32">
        <v>7.14</v>
      </c>
      <c r="E841" s="32">
        <v>79.525000000000006</v>
      </c>
      <c r="F841" s="32">
        <v>2512.5210000000002</v>
      </c>
      <c r="G841" s="32">
        <v>14.712999999999999</v>
      </c>
      <c r="H841" s="32" t="s">
        <v>16</v>
      </c>
      <c r="K841" s="32" t="s">
        <v>280</v>
      </c>
    </row>
    <row r="842" spans="1:11" x14ac:dyDescent="0.35">
      <c r="A842" s="32">
        <v>3</v>
      </c>
      <c r="B842" s="32" t="s">
        <v>15</v>
      </c>
      <c r="D842" s="32">
        <v>7.17</v>
      </c>
      <c r="E842" s="32">
        <v>65.325999999999993</v>
      </c>
      <c r="F842" s="32">
        <v>2908.5810000000001</v>
      </c>
      <c r="G842" s="32">
        <v>729</v>
      </c>
      <c r="H842" s="32" t="s">
        <v>16</v>
      </c>
      <c r="K842" s="32" t="s">
        <v>279</v>
      </c>
    </row>
    <row r="843" spans="1:11" x14ac:dyDescent="0.35">
      <c r="A843" s="32">
        <v>4</v>
      </c>
      <c r="B843" s="32" t="s">
        <v>17</v>
      </c>
      <c r="D843" s="32">
        <v>7.17</v>
      </c>
      <c r="E843" s="32">
        <v>205.97499999999999</v>
      </c>
      <c r="F843" s="32">
        <v>2996.6880000000001</v>
      </c>
      <c r="G843" s="32">
        <v>37.386000000000003</v>
      </c>
      <c r="H843" s="32" t="s">
        <v>16</v>
      </c>
      <c r="K843" s="32" t="s">
        <v>278</v>
      </c>
    </row>
    <row r="844" spans="1:11" x14ac:dyDescent="0.35">
      <c r="A844" s="32">
        <v>5</v>
      </c>
      <c r="B844" s="32" t="s">
        <v>18</v>
      </c>
      <c r="D844" s="32">
        <v>7.21</v>
      </c>
      <c r="E844" s="32">
        <v>443.572</v>
      </c>
      <c r="F844" s="32">
        <v>3153.645</v>
      </c>
      <c r="G844" s="32">
        <v>116.63800000000001</v>
      </c>
      <c r="H844" s="32" t="s">
        <v>16</v>
      </c>
      <c r="K844" s="32" t="s">
        <v>277</v>
      </c>
    </row>
    <row r="845" spans="1:11" x14ac:dyDescent="0.35">
      <c r="A845" s="32">
        <v>6</v>
      </c>
      <c r="B845" s="32" t="s">
        <v>19</v>
      </c>
      <c r="D845" s="32">
        <v>6.98</v>
      </c>
      <c r="E845" s="32">
        <v>2353.8240000000001</v>
      </c>
      <c r="F845" s="32">
        <v>2668.511</v>
      </c>
      <c r="G845" s="32">
        <v>31.922000000000001</v>
      </c>
      <c r="H845" s="32" t="s">
        <v>16</v>
      </c>
      <c r="K845" s="32" t="s">
        <v>276</v>
      </c>
    </row>
    <row r="846" spans="1:11" x14ac:dyDescent="0.35">
      <c r="A846" s="32">
        <v>7</v>
      </c>
      <c r="B846" s="32" t="s">
        <v>20</v>
      </c>
      <c r="D846" s="32">
        <v>7.06</v>
      </c>
      <c r="E846" s="32">
        <v>4345.2650000000003</v>
      </c>
      <c r="F846" s="32">
        <v>2112.9540000000002</v>
      </c>
      <c r="G846" s="32">
        <v>736.21500000000003</v>
      </c>
      <c r="H846" s="32" t="s">
        <v>16</v>
      </c>
      <c r="K846" s="32" t="s">
        <v>275</v>
      </c>
    </row>
    <row r="847" spans="1:11" x14ac:dyDescent="0.35">
      <c r="A847" s="32">
        <v>8</v>
      </c>
      <c r="B847" s="32" t="s">
        <v>21</v>
      </c>
      <c r="D847" s="32">
        <v>7.12</v>
      </c>
      <c r="E847" s="32">
        <v>9042.4500000000007</v>
      </c>
      <c r="F847" s="32">
        <v>2489.7339999999999</v>
      </c>
      <c r="G847" s="32">
        <v>88314</v>
      </c>
      <c r="H847" s="32" t="s">
        <v>16</v>
      </c>
      <c r="K847" s="32" t="s">
        <v>274</v>
      </c>
    </row>
    <row r="848" spans="1:11" x14ac:dyDescent="0.35">
      <c r="A848" s="32">
        <v>9</v>
      </c>
      <c r="B848" s="32" t="s">
        <v>22</v>
      </c>
      <c r="F848" s="32">
        <v>0.38300000000000001</v>
      </c>
      <c r="K848" s="32" t="s">
        <v>273</v>
      </c>
    </row>
    <row r="849" spans="1:11" x14ac:dyDescent="0.35">
      <c r="A849" s="32">
        <v>10</v>
      </c>
      <c r="B849" s="32" t="s">
        <v>22</v>
      </c>
      <c r="F849" s="32">
        <v>0.98699999999999999</v>
      </c>
      <c r="K849" s="32" t="s">
        <v>272</v>
      </c>
    </row>
    <row r="850" spans="1:11" x14ac:dyDescent="0.35">
      <c r="A850" s="32">
        <v>11</v>
      </c>
      <c r="B850" s="32" t="s">
        <v>24</v>
      </c>
      <c r="D850" s="32">
        <v>7.17</v>
      </c>
      <c r="E850" s="32">
        <v>0.38600000000000001</v>
      </c>
      <c r="F850" s="32">
        <v>1321.2429999999999</v>
      </c>
      <c r="G850" s="32">
        <v>7</v>
      </c>
      <c r="H850" s="32" t="s">
        <v>16</v>
      </c>
      <c r="K850" s="32" t="s">
        <v>271</v>
      </c>
    </row>
    <row r="851" spans="1:11" x14ac:dyDescent="0.35">
      <c r="A851" s="32">
        <v>12</v>
      </c>
      <c r="B851" s="32" t="s">
        <v>25</v>
      </c>
      <c r="F851" s="32">
        <v>1146.191</v>
      </c>
      <c r="K851" s="32" t="s">
        <v>270</v>
      </c>
    </row>
    <row r="852" spans="1:11" x14ac:dyDescent="0.35">
      <c r="A852" s="32">
        <v>13</v>
      </c>
      <c r="B852" s="32" t="s">
        <v>26</v>
      </c>
      <c r="D852" s="32">
        <v>7.37</v>
      </c>
      <c r="E852" s="32">
        <v>9.7000000000000003E-2</v>
      </c>
      <c r="F852" s="32">
        <v>1275.5709999999999</v>
      </c>
      <c r="G852" s="32">
        <v>2</v>
      </c>
      <c r="H852" s="32" t="s">
        <v>16</v>
      </c>
      <c r="K852" s="32" t="s">
        <v>269</v>
      </c>
    </row>
    <row r="853" spans="1:11" x14ac:dyDescent="0.35">
      <c r="A853" s="32">
        <v>14</v>
      </c>
      <c r="B853" s="32" t="s">
        <v>27</v>
      </c>
      <c r="D853" s="32">
        <v>7.27</v>
      </c>
      <c r="E853" s="32">
        <v>2360.8310000000001</v>
      </c>
      <c r="F853" s="32">
        <v>1534.9659999999999</v>
      </c>
      <c r="G853" s="32">
        <v>7689.78</v>
      </c>
      <c r="H853" s="32" t="s">
        <v>16</v>
      </c>
      <c r="K853" s="32" t="s">
        <v>268</v>
      </c>
    </row>
    <row r="854" spans="1:11" x14ac:dyDescent="0.35">
      <c r="A854" s="32">
        <v>15</v>
      </c>
      <c r="B854" s="32" t="s">
        <v>28</v>
      </c>
      <c r="D854" s="32">
        <v>7.29</v>
      </c>
      <c r="E854" s="32">
        <v>2424.1759999999999</v>
      </c>
      <c r="F854" s="32">
        <v>1654.6659999999999</v>
      </c>
      <c r="G854" s="32">
        <v>22227</v>
      </c>
      <c r="H854" s="32" t="s">
        <v>16</v>
      </c>
      <c r="K854" s="32" t="s">
        <v>267</v>
      </c>
    </row>
    <row r="855" spans="1:11" x14ac:dyDescent="0.35">
      <c r="A855" s="32">
        <v>16</v>
      </c>
      <c r="B855" s="32" t="s">
        <v>29</v>
      </c>
      <c r="D855" s="32">
        <v>7.29</v>
      </c>
      <c r="E855" s="32">
        <v>2302.0360000000001</v>
      </c>
      <c r="F855" s="32">
        <v>1409.1769999999999</v>
      </c>
      <c r="G855" s="32">
        <v>636.68600000000004</v>
      </c>
      <c r="H855" s="32" t="s">
        <v>16</v>
      </c>
      <c r="K855" s="32" t="s">
        <v>266</v>
      </c>
    </row>
    <row r="856" spans="1:11" x14ac:dyDescent="0.35">
      <c r="A856" s="32">
        <v>17</v>
      </c>
      <c r="B856" s="32" t="s">
        <v>22</v>
      </c>
      <c r="K856" s="32" t="s">
        <v>265</v>
      </c>
    </row>
    <row r="857" spans="1:11" x14ac:dyDescent="0.35">
      <c r="A857" s="32">
        <v>18</v>
      </c>
      <c r="B857" s="32" t="s">
        <v>182</v>
      </c>
      <c r="D857" s="32">
        <v>7.29</v>
      </c>
      <c r="E857" s="32">
        <v>1.7010000000000001</v>
      </c>
      <c r="F857" s="32">
        <v>2136.6370000000002</v>
      </c>
      <c r="G857" s="32">
        <v>4.101</v>
      </c>
      <c r="H857" s="32" t="s">
        <v>16</v>
      </c>
      <c r="K857" s="32" t="s">
        <v>264</v>
      </c>
    </row>
    <row r="858" spans="1:11" x14ac:dyDescent="0.35">
      <c r="A858" s="32">
        <v>19</v>
      </c>
      <c r="B858" s="32" t="s">
        <v>181</v>
      </c>
      <c r="D858" s="32">
        <v>7.23</v>
      </c>
      <c r="E858" s="32">
        <v>12.082000000000001</v>
      </c>
      <c r="F858" s="32">
        <v>2067.1039999999998</v>
      </c>
      <c r="G858" s="32">
        <v>175</v>
      </c>
      <c r="H858" s="32" t="s">
        <v>16</v>
      </c>
      <c r="K858" s="32" t="s">
        <v>263</v>
      </c>
    </row>
    <row r="859" spans="1:11" x14ac:dyDescent="0.35">
      <c r="A859" s="32">
        <v>20</v>
      </c>
      <c r="B859" s="32" t="s">
        <v>180</v>
      </c>
      <c r="D859" s="32">
        <v>7.31</v>
      </c>
      <c r="E859" s="32">
        <v>119.60899999999999</v>
      </c>
      <c r="F859" s="32">
        <v>1624.895</v>
      </c>
      <c r="G859" s="32">
        <v>7.9249999999999998</v>
      </c>
      <c r="H859" s="32" t="s">
        <v>16</v>
      </c>
      <c r="K859" s="32" t="s">
        <v>262</v>
      </c>
    </row>
    <row r="860" spans="1:11" x14ac:dyDescent="0.35">
      <c r="A860" s="32">
        <v>21</v>
      </c>
      <c r="B860" s="32" t="s">
        <v>179</v>
      </c>
      <c r="D860" s="32">
        <v>7.32</v>
      </c>
      <c r="E860" s="32">
        <v>6.4050000000000002</v>
      </c>
      <c r="F860" s="32">
        <v>2164.1419999999998</v>
      </c>
      <c r="G860" s="32">
        <v>104</v>
      </c>
      <c r="H860" s="32" t="s">
        <v>16</v>
      </c>
      <c r="K860" s="32" t="s">
        <v>261</v>
      </c>
    </row>
    <row r="861" spans="1:11" x14ac:dyDescent="0.35">
      <c r="A861" s="32">
        <v>22</v>
      </c>
      <c r="B861" s="32" t="s">
        <v>178</v>
      </c>
      <c r="D861" s="32">
        <v>7.36</v>
      </c>
      <c r="E861" s="32">
        <v>1.9039999999999999</v>
      </c>
      <c r="F861" s="32">
        <v>1849.896</v>
      </c>
      <c r="G861" s="32">
        <v>32</v>
      </c>
      <c r="H861" s="32" t="s">
        <v>16</v>
      </c>
      <c r="K861" s="32" t="s">
        <v>260</v>
      </c>
    </row>
    <row r="862" spans="1:11" x14ac:dyDescent="0.35">
      <c r="A862" s="32">
        <v>23</v>
      </c>
      <c r="B862" s="32" t="s">
        <v>177</v>
      </c>
      <c r="D862" s="32">
        <v>7.33</v>
      </c>
      <c r="E862" s="32">
        <v>42.07</v>
      </c>
      <c r="F862" s="32">
        <v>1827.576</v>
      </c>
      <c r="G862" s="32">
        <v>5.4</v>
      </c>
      <c r="H862" s="32" t="s">
        <v>16</v>
      </c>
      <c r="K862" s="32" t="s">
        <v>259</v>
      </c>
    </row>
    <row r="863" spans="1:11" x14ac:dyDescent="0.35">
      <c r="A863" s="32">
        <v>24</v>
      </c>
      <c r="B863" s="32" t="s">
        <v>22</v>
      </c>
      <c r="K863" s="32" t="s">
        <v>258</v>
      </c>
    </row>
    <row r="864" spans="1:11" x14ac:dyDescent="0.35">
      <c r="A864" s="32">
        <v>25</v>
      </c>
      <c r="B864" s="32" t="s">
        <v>176</v>
      </c>
      <c r="D864" s="32">
        <v>7.37</v>
      </c>
      <c r="E864" s="32">
        <v>2.2360000000000002</v>
      </c>
      <c r="F864" s="32">
        <v>1810.1469999999999</v>
      </c>
      <c r="G864" s="32">
        <v>21</v>
      </c>
      <c r="H864" s="32" t="s">
        <v>16</v>
      </c>
      <c r="K864" s="32" t="s">
        <v>257</v>
      </c>
    </row>
    <row r="865" spans="1:11" x14ac:dyDescent="0.35">
      <c r="A865" s="32">
        <v>26</v>
      </c>
      <c r="B865" s="32" t="s">
        <v>175</v>
      </c>
      <c r="D865" s="32">
        <v>7.33</v>
      </c>
      <c r="E865" s="32">
        <v>27.222999999999999</v>
      </c>
      <c r="F865" s="32">
        <v>1728.778</v>
      </c>
      <c r="G865" s="32">
        <v>397</v>
      </c>
      <c r="H865" s="32" t="s">
        <v>16</v>
      </c>
      <c r="K865" s="32" t="s">
        <v>256</v>
      </c>
    </row>
    <row r="866" spans="1:11" x14ac:dyDescent="0.35">
      <c r="A866" s="32">
        <v>27</v>
      </c>
      <c r="B866" s="32" t="s">
        <v>174</v>
      </c>
      <c r="D866" s="32">
        <v>7.36</v>
      </c>
      <c r="E866" s="32">
        <v>0.79400000000000004</v>
      </c>
      <c r="F866" s="32">
        <v>1776.4960000000001</v>
      </c>
      <c r="G866" s="32">
        <v>13</v>
      </c>
      <c r="H866" s="32" t="s">
        <v>16</v>
      </c>
      <c r="K866" s="32" t="s">
        <v>255</v>
      </c>
    </row>
    <row r="867" spans="1:11" x14ac:dyDescent="0.35">
      <c r="A867" s="32">
        <v>28</v>
      </c>
      <c r="B867" s="32" t="s">
        <v>173</v>
      </c>
      <c r="D867" s="32">
        <v>7.34</v>
      </c>
      <c r="E867" s="32">
        <v>20.841000000000001</v>
      </c>
      <c r="F867" s="32">
        <v>1605.44</v>
      </c>
      <c r="G867" s="32">
        <v>242</v>
      </c>
      <c r="H867" s="32" t="s">
        <v>16</v>
      </c>
      <c r="K867" s="32" t="s">
        <v>254</v>
      </c>
    </row>
    <row r="868" spans="1:11" x14ac:dyDescent="0.35">
      <c r="A868" s="32">
        <v>29</v>
      </c>
      <c r="B868" s="32" t="s">
        <v>172</v>
      </c>
      <c r="F868" s="32">
        <v>1316.682</v>
      </c>
      <c r="K868" s="32" t="s">
        <v>253</v>
      </c>
    </row>
    <row r="869" spans="1:11" x14ac:dyDescent="0.35">
      <c r="A869" s="32">
        <v>30</v>
      </c>
      <c r="B869" s="32" t="s">
        <v>171</v>
      </c>
      <c r="D869" s="32">
        <v>7.37</v>
      </c>
      <c r="E869" s="32">
        <v>0.51100000000000001</v>
      </c>
      <c r="F869" s="32">
        <v>1805.932</v>
      </c>
      <c r="G869" s="32">
        <v>9</v>
      </c>
      <c r="H869" s="32" t="s">
        <v>16</v>
      </c>
      <c r="K869" s="32" t="s">
        <v>252</v>
      </c>
    </row>
    <row r="870" spans="1:11" x14ac:dyDescent="0.35">
      <c r="A870" s="32">
        <v>31</v>
      </c>
      <c r="B870" s="32" t="s">
        <v>22</v>
      </c>
      <c r="K870" s="32" t="s">
        <v>251</v>
      </c>
    </row>
    <row r="871" spans="1:11" x14ac:dyDescent="0.35">
      <c r="A871" s="32">
        <v>32</v>
      </c>
      <c r="B871" s="32" t="s">
        <v>170</v>
      </c>
      <c r="D871" s="32">
        <v>6.99</v>
      </c>
      <c r="E871" s="32">
        <v>0.82199999999999995</v>
      </c>
      <c r="F871" s="32">
        <v>1827.855</v>
      </c>
      <c r="G871" s="32">
        <v>15</v>
      </c>
      <c r="H871" s="32" t="s">
        <v>16</v>
      </c>
      <c r="K871" s="32" t="s">
        <v>250</v>
      </c>
    </row>
    <row r="872" spans="1:11" x14ac:dyDescent="0.35">
      <c r="A872" s="32">
        <v>33</v>
      </c>
      <c r="B872" s="32" t="s">
        <v>169</v>
      </c>
      <c r="D872" s="32">
        <v>7.07</v>
      </c>
      <c r="E872" s="32">
        <v>17.274999999999999</v>
      </c>
      <c r="F872" s="32">
        <v>1472.7139999999999</v>
      </c>
      <c r="G872" s="32">
        <v>47.771999999999998</v>
      </c>
      <c r="H872" s="32" t="s">
        <v>16</v>
      </c>
      <c r="K872" s="32" t="s">
        <v>249</v>
      </c>
    </row>
    <row r="873" spans="1:11" x14ac:dyDescent="0.35">
      <c r="A873" s="32">
        <v>34</v>
      </c>
      <c r="B873" s="32" t="s">
        <v>168</v>
      </c>
      <c r="D873" s="32">
        <v>7.14</v>
      </c>
      <c r="E873" s="32">
        <v>56.618000000000002</v>
      </c>
      <c r="F873" s="32">
        <v>2054.8879999999999</v>
      </c>
      <c r="G873" s="32">
        <v>7.2720000000000002</v>
      </c>
      <c r="H873" s="32" t="s">
        <v>16</v>
      </c>
      <c r="K873" s="32" t="s">
        <v>248</v>
      </c>
    </row>
    <row r="874" spans="1:11" x14ac:dyDescent="0.35">
      <c r="A874" s="32">
        <v>35</v>
      </c>
      <c r="B874" s="32" t="s">
        <v>167</v>
      </c>
      <c r="D874" s="32">
        <v>7.18</v>
      </c>
      <c r="E874" s="32">
        <v>75.957999999999998</v>
      </c>
      <c r="F874" s="32">
        <v>1852.8510000000001</v>
      </c>
      <c r="G874" s="32">
        <v>8.2710000000000008</v>
      </c>
      <c r="H874" s="32" t="s">
        <v>16</v>
      </c>
      <c r="K874" s="32" t="s">
        <v>247</v>
      </c>
    </row>
    <row r="875" spans="1:11" x14ac:dyDescent="0.35">
      <c r="A875" s="32">
        <v>36</v>
      </c>
      <c r="B875" s="32" t="s">
        <v>166</v>
      </c>
      <c r="D875" s="32">
        <v>7.17</v>
      </c>
      <c r="E875" s="32">
        <v>31.588000000000001</v>
      </c>
      <c r="F875" s="32">
        <v>2266.61</v>
      </c>
      <c r="G875" s="32">
        <v>5.516</v>
      </c>
      <c r="H875" s="32" t="s">
        <v>16</v>
      </c>
      <c r="K875" s="32" t="s">
        <v>246</v>
      </c>
    </row>
    <row r="876" spans="1:11" x14ac:dyDescent="0.35">
      <c r="A876" s="32">
        <v>37</v>
      </c>
      <c r="B876" s="32" t="s">
        <v>165</v>
      </c>
      <c r="D876" s="32">
        <v>7.19</v>
      </c>
      <c r="E876" s="32">
        <v>81.03</v>
      </c>
      <c r="F876" s="32">
        <v>2232.9740000000002</v>
      </c>
      <c r="G876" s="32">
        <v>3.1789999999999998</v>
      </c>
      <c r="H876" s="32" t="s">
        <v>16</v>
      </c>
      <c r="K876" s="32" t="s">
        <v>245</v>
      </c>
    </row>
    <row r="877" spans="1:11" x14ac:dyDescent="0.35">
      <c r="A877" s="32">
        <v>38</v>
      </c>
      <c r="B877" s="32" t="s">
        <v>22</v>
      </c>
      <c r="K877" s="32" t="s">
        <v>244</v>
      </c>
    </row>
    <row r="878" spans="1:11" x14ac:dyDescent="0.35">
      <c r="A878" s="32">
        <v>39</v>
      </c>
      <c r="B878" s="32" t="s">
        <v>164</v>
      </c>
      <c r="D878" s="32">
        <v>7.2</v>
      </c>
      <c r="E878" s="32">
        <v>65.456000000000003</v>
      </c>
      <c r="F878" s="32">
        <v>2247.5039999999999</v>
      </c>
      <c r="G878" s="32">
        <v>3.3380000000000001</v>
      </c>
      <c r="H878" s="32" t="s">
        <v>16</v>
      </c>
      <c r="K878" s="32" t="s">
        <v>243</v>
      </c>
    </row>
    <row r="879" spans="1:11" x14ac:dyDescent="0.35">
      <c r="A879" s="32">
        <v>40</v>
      </c>
      <c r="B879" s="32" t="s">
        <v>163</v>
      </c>
      <c r="D879" s="32">
        <v>7.22</v>
      </c>
      <c r="E879" s="32">
        <v>181.90899999999999</v>
      </c>
      <c r="F879" s="32">
        <v>2836.518</v>
      </c>
      <c r="G879" s="32">
        <v>2212</v>
      </c>
      <c r="H879" s="32" t="s">
        <v>16</v>
      </c>
      <c r="K879" s="32" t="s">
        <v>242</v>
      </c>
    </row>
    <row r="880" spans="1:11" x14ac:dyDescent="0.35">
      <c r="A880" s="32">
        <v>41</v>
      </c>
      <c r="B880" s="32" t="s">
        <v>162</v>
      </c>
      <c r="D880" s="32">
        <v>7.23</v>
      </c>
      <c r="E880" s="32">
        <v>83.471000000000004</v>
      </c>
      <c r="F880" s="32">
        <v>2784.5360000000001</v>
      </c>
      <c r="G880" s="32">
        <v>15.019</v>
      </c>
      <c r="H880" s="32" t="s">
        <v>16</v>
      </c>
      <c r="K880" s="32" t="s">
        <v>241</v>
      </c>
    </row>
    <row r="881" spans="1:11" x14ac:dyDescent="0.35">
      <c r="A881" s="32">
        <v>42</v>
      </c>
      <c r="B881" s="32" t="s">
        <v>161</v>
      </c>
      <c r="D881" s="32">
        <v>7.28</v>
      </c>
      <c r="E881" s="32">
        <v>129.07900000000001</v>
      </c>
      <c r="F881" s="32">
        <v>3315.61</v>
      </c>
      <c r="G881" s="32">
        <v>9.9670000000000005</v>
      </c>
      <c r="H881" s="32" t="s">
        <v>16</v>
      </c>
      <c r="K881" s="32" t="s">
        <v>240</v>
      </c>
    </row>
    <row r="882" spans="1:11" x14ac:dyDescent="0.35">
      <c r="A882" s="32">
        <v>43</v>
      </c>
      <c r="B882" s="32" t="s">
        <v>160</v>
      </c>
      <c r="D882" s="32">
        <v>7.29</v>
      </c>
      <c r="E882" s="32">
        <v>66.804000000000002</v>
      </c>
      <c r="F882" s="32">
        <v>2719.03</v>
      </c>
      <c r="G882" s="32">
        <v>28.259</v>
      </c>
      <c r="H882" s="32" t="s">
        <v>16</v>
      </c>
      <c r="K882" s="32" t="s">
        <v>239</v>
      </c>
    </row>
    <row r="883" spans="1:11" x14ac:dyDescent="0.35">
      <c r="A883" s="32">
        <v>44</v>
      </c>
      <c r="B883" s="32" t="s">
        <v>159</v>
      </c>
      <c r="D883" s="32">
        <v>7.3</v>
      </c>
      <c r="E883" s="32">
        <v>88.956000000000003</v>
      </c>
      <c r="F883" s="32">
        <v>3532.1959999999999</v>
      </c>
      <c r="G883" s="32">
        <v>1039</v>
      </c>
      <c r="H883" s="32" t="s">
        <v>16</v>
      </c>
      <c r="K883" s="32" t="s">
        <v>238</v>
      </c>
    </row>
    <row r="884" spans="1:11" x14ac:dyDescent="0.35">
      <c r="A884" s="32">
        <v>45</v>
      </c>
      <c r="B884" s="32" t="s">
        <v>22</v>
      </c>
      <c r="K884" s="32" t="s">
        <v>237</v>
      </c>
    </row>
    <row r="885" spans="1:11" x14ac:dyDescent="0.35">
      <c r="A885" s="32">
        <v>46</v>
      </c>
      <c r="B885" s="32" t="s">
        <v>158</v>
      </c>
      <c r="D885" s="32">
        <v>7.39</v>
      </c>
      <c r="E885" s="32">
        <v>47.079000000000001</v>
      </c>
      <c r="F885" s="32">
        <v>3285.2440000000001</v>
      </c>
      <c r="G885" s="32">
        <v>24.456</v>
      </c>
      <c r="H885" s="32" t="s">
        <v>16</v>
      </c>
      <c r="K885" s="32" t="s">
        <v>236</v>
      </c>
    </row>
    <row r="886" spans="1:11" x14ac:dyDescent="0.35">
      <c r="A886" s="32">
        <v>47</v>
      </c>
      <c r="B886" s="32" t="s">
        <v>157</v>
      </c>
      <c r="D886" s="32">
        <v>7.32</v>
      </c>
      <c r="E886" s="32">
        <v>50.012999999999998</v>
      </c>
      <c r="F886" s="32">
        <v>2954.0520000000001</v>
      </c>
      <c r="G886" s="32">
        <v>638</v>
      </c>
      <c r="H886" s="32" t="s">
        <v>16</v>
      </c>
      <c r="K886" s="32" t="s">
        <v>235</v>
      </c>
    </row>
    <row r="887" spans="1:11" x14ac:dyDescent="0.35">
      <c r="A887" s="32">
        <v>48</v>
      </c>
      <c r="B887" s="32" t="s">
        <v>156</v>
      </c>
      <c r="D887" s="32">
        <v>7.31</v>
      </c>
      <c r="E887" s="32">
        <v>158.738</v>
      </c>
      <c r="F887" s="32">
        <v>3194.8589999999999</v>
      </c>
      <c r="G887" s="32">
        <v>12.846</v>
      </c>
      <c r="H887" s="32" t="s">
        <v>16</v>
      </c>
      <c r="K887" s="32" t="s">
        <v>234</v>
      </c>
    </row>
    <row r="889" spans="1:11" x14ac:dyDescent="0.35">
      <c r="A889" s="32" t="s">
        <v>397</v>
      </c>
    </row>
    <row r="891" spans="1:11" x14ac:dyDescent="0.35">
      <c r="B891" s="32" t="s">
        <v>3</v>
      </c>
      <c r="C891" s="32" t="s">
        <v>4</v>
      </c>
      <c r="D891" s="32" t="s">
        <v>5</v>
      </c>
      <c r="E891" s="32" t="s">
        <v>6</v>
      </c>
      <c r="F891" s="32" t="s">
        <v>7</v>
      </c>
      <c r="G891" s="32" t="s">
        <v>8</v>
      </c>
      <c r="H891" s="32" t="s">
        <v>9</v>
      </c>
      <c r="I891" s="32" t="s">
        <v>10</v>
      </c>
      <c r="J891" s="32" t="s">
        <v>11</v>
      </c>
      <c r="K891" s="32" t="s">
        <v>282</v>
      </c>
    </row>
    <row r="892" spans="1:11" x14ac:dyDescent="0.35">
      <c r="A892" s="32">
        <v>1</v>
      </c>
      <c r="B892" s="32" t="s">
        <v>12</v>
      </c>
      <c r="D892" s="32">
        <v>7.18</v>
      </c>
      <c r="E892" s="32">
        <v>8.9309999999999992</v>
      </c>
      <c r="F892" s="32">
        <v>1812.89</v>
      </c>
      <c r="G892" s="32">
        <v>1.18</v>
      </c>
      <c r="H892" s="32" t="s">
        <v>13</v>
      </c>
      <c r="K892" s="32" t="s">
        <v>281</v>
      </c>
    </row>
    <row r="893" spans="1:11" x14ac:dyDescent="0.35">
      <c r="A893" s="32">
        <v>2</v>
      </c>
      <c r="B893" s="32" t="s">
        <v>14</v>
      </c>
      <c r="D893" s="32">
        <v>7.14</v>
      </c>
      <c r="E893" s="32">
        <v>5.4470000000000001</v>
      </c>
      <c r="F893" s="32">
        <v>1750.095</v>
      </c>
      <c r="G893" s="32">
        <v>4.3070000000000004</v>
      </c>
      <c r="H893" s="32" t="s">
        <v>16</v>
      </c>
      <c r="K893" s="32" t="s">
        <v>280</v>
      </c>
    </row>
    <row r="894" spans="1:11" x14ac:dyDescent="0.35">
      <c r="A894" s="32">
        <v>3</v>
      </c>
      <c r="B894" s="32" t="s">
        <v>15</v>
      </c>
      <c r="D894" s="32">
        <v>7.17</v>
      </c>
      <c r="E894" s="32">
        <v>60.622999999999998</v>
      </c>
      <c r="F894" s="32">
        <v>1801.7950000000001</v>
      </c>
      <c r="G894" s="32">
        <v>9.6270000000000007</v>
      </c>
      <c r="H894" s="32" t="s">
        <v>16</v>
      </c>
      <c r="K894" s="32" t="s">
        <v>279</v>
      </c>
    </row>
    <row r="895" spans="1:11" x14ac:dyDescent="0.35">
      <c r="A895" s="32">
        <v>4</v>
      </c>
      <c r="B895" s="32" t="s">
        <v>17</v>
      </c>
      <c r="D895" s="32">
        <v>7.16</v>
      </c>
      <c r="E895" s="32">
        <v>178.99600000000001</v>
      </c>
      <c r="F895" s="32">
        <v>1537.963</v>
      </c>
      <c r="G895" s="32">
        <v>17.477</v>
      </c>
      <c r="H895" s="32" t="s">
        <v>13</v>
      </c>
      <c r="K895" s="32" t="s">
        <v>278</v>
      </c>
    </row>
    <row r="896" spans="1:11" x14ac:dyDescent="0.35">
      <c r="A896" s="32">
        <v>5</v>
      </c>
      <c r="B896" s="32" t="s">
        <v>18</v>
      </c>
      <c r="D896" s="32">
        <v>7.19</v>
      </c>
      <c r="E896" s="32">
        <v>398.35700000000003</v>
      </c>
      <c r="F896" s="32">
        <v>2182.165</v>
      </c>
      <c r="G896" s="32">
        <v>31.716000000000001</v>
      </c>
      <c r="H896" s="32" t="s">
        <v>13</v>
      </c>
      <c r="K896" s="32" t="s">
        <v>277</v>
      </c>
    </row>
    <row r="897" spans="1:11" x14ac:dyDescent="0.35">
      <c r="A897" s="32">
        <v>6</v>
      </c>
      <c r="B897" s="32" t="s">
        <v>19</v>
      </c>
      <c r="D897" s="32">
        <v>6.97</v>
      </c>
      <c r="E897" s="32">
        <v>1355.376</v>
      </c>
      <c r="F897" s="32">
        <v>1666.8989999999999</v>
      </c>
      <c r="G897" s="32">
        <v>62.576000000000001</v>
      </c>
      <c r="H897" s="32" t="s">
        <v>13</v>
      </c>
      <c r="K897" s="32" t="s">
        <v>276</v>
      </c>
    </row>
    <row r="898" spans="1:11" x14ac:dyDescent="0.35">
      <c r="A898" s="32">
        <v>7</v>
      </c>
      <c r="B898" s="32" t="s">
        <v>20</v>
      </c>
      <c r="D898" s="32">
        <v>7.06</v>
      </c>
      <c r="E898" s="32">
        <v>2651.605</v>
      </c>
      <c r="F898" s="32">
        <v>1664.163</v>
      </c>
      <c r="G898" s="32">
        <v>413.05799999999999</v>
      </c>
      <c r="H898" s="32" t="s">
        <v>13</v>
      </c>
      <c r="K898" s="32" t="s">
        <v>275</v>
      </c>
    </row>
    <row r="899" spans="1:11" x14ac:dyDescent="0.35">
      <c r="A899" s="32">
        <v>8</v>
      </c>
      <c r="B899" s="32" t="s">
        <v>21</v>
      </c>
      <c r="D899" s="32">
        <v>7.12</v>
      </c>
      <c r="E899" s="32">
        <v>5880.0590000000002</v>
      </c>
      <c r="F899" s="32">
        <v>1508.443</v>
      </c>
      <c r="G899" s="32">
        <v>63.25</v>
      </c>
      <c r="H899" s="32" t="s">
        <v>13</v>
      </c>
      <c r="K899" s="32" t="s">
        <v>274</v>
      </c>
    </row>
    <row r="900" spans="1:11" x14ac:dyDescent="0.35">
      <c r="A900" s="32">
        <v>9</v>
      </c>
      <c r="B900" s="32" t="s">
        <v>22</v>
      </c>
      <c r="D900" s="32">
        <v>7.13</v>
      </c>
      <c r="E900" s="32">
        <v>3.7850000000000001</v>
      </c>
      <c r="F900" s="32">
        <v>0.193</v>
      </c>
      <c r="G900" s="32">
        <v>60</v>
      </c>
      <c r="H900" s="32" t="s">
        <v>13</v>
      </c>
      <c r="K900" s="32" t="s">
        <v>273</v>
      </c>
    </row>
    <row r="901" spans="1:11" x14ac:dyDescent="0.35">
      <c r="A901" s="32">
        <v>10</v>
      </c>
      <c r="B901" s="32" t="s">
        <v>22</v>
      </c>
      <c r="D901" s="32">
        <v>7.34</v>
      </c>
      <c r="E901" s="32">
        <v>19.734000000000002</v>
      </c>
      <c r="G901" s="32">
        <v>9.5920000000000005</v>
      </c>
      <c r="H901" s="32" t="s">
        <v>13</v>
      </c>
      <c r="K901" s="32" t="s">
        <v>272</v>
      </c>
    </row>
    <row r="902" spans="1:11" x14ac:dyDescent="0.35">
      <c r="A902" s="32">
        <v>11</v>
      </c>
      <c r="B902" s="32" t="s">
        <v>24</v>
      </c>
      <c r="D902" s="32">
        <v>7.28</v>
      </c>
      <c r="E902" s="32">
        <v>13.983000000000001</v>
      </c>
      <c r="F902" s="32">
        <v>821.71</v>
      </c>
      <c r="G902" s="32">
        <v>9.2140000000000004</v>
      </c>
      <c r="H902" s="32" t="s">
        <v>13</v>
      </c>
      <c r="K902" s="32" t="s">
        <v>271</v>
      </c>
    </row>
    <row r="903" spans="1:11" x14ac:dyDescent="0.35">
      <c r="A903" s="32">
        <v>12</v>
      </c>
      <c r="B903" s="32" t="s">
        <v>25</v>
      </c>
      <c r="D903" s="32">
        <v>7.28</v>
      </c>
      <c r="E903" s="32">
        <v>0.52700000000000002</v>
      </c>
      <c r="F903" s="32">
        <v>781.80100000000004</v>
      </c>
      <c r="G903" s="32">
        <v>9</v>
      </c>
      <c r="H903" s="32" t="s">
        <v>13</v>
      </c>
      <c r="K903" s="32" t="s">
        <v>270</v>
      </c>
    </row>
    <row r="904" spans="1:11" x14ac:dyDescent="0.35">
      <c r="A904" s="32">
        <v>13</v>
      </c>
      <c r="B904" s="32" t="s">
        <v>26</v>
      </c>
      <c r="D904" s="32">
        <v>7.69</v>
      </c>
      <c r="E904" s="32">
        <v>0.84499999999999997</v>
      </c>
      <c r="F904" s="32">
        <v>544.83500000000004</v>
      </c>
      <c r="G904" s="32">
        <v>0.29299999999999998</v>
      </c>
      <c r="H904" s="32" t="s">
        <v>16</v>
      </c>
      <c r="K904" s="32" t="s">
        <v>269</v>
      </c>
    </row>
    <row r="905" spans="1:11" x14ac:dyDescent="0.35">
      <c r="A905" s="32">
        <v>14</v>
      </c>
      <c r="B905" s="32" t="s">
        <v>27</v>
      </c>
      <c r="D905" s="32">
        <v>7.27</v>
      </c>
      <c r="E905" s="32">
        <v>1553.828</v>
      </c>
      <c r="F905" s="32">
        <v>867.13</v>
      </c>
      <c r="G905" s="32">
        <v>151.66300000000001</v>
      </c>
      <c r="H905" s="32" t="s">
        <v>13</v>
      </c>
      <c r="K905" s="32" t="s">
        <v>268</v>
      </c>
    </row>
    <row r="906" spans="1:11" x14ac:dyDescent="0.35">
      <c r="A906" s="32">
        <v>15</v>
      </c>
      <c r="B906" s="32" t="s">
        <v>28</v>
      </c>
      <c r="D906" s="32">
        <v>7.28</v>
      </c>
      <c r="E906" s="32">
        <v>1411.4010000000001</v>
      </c>
      <c r="F906" s="32">
        <v>719.08500000000004</v>
      </c>
      <c r="G906" s="32">
        <v>127.024</v>
      </c>
      <c r="H906" s="32" t="s">
        <v>13</v>
      </c>
      <c r="K906" s="32" t="s">
        <v>267</v>
      </c>
    </row>
    <row r="907" spans="1:11" x14ac:dyDescent="0.35">
      <c r="A907" s="32">
        <v>16</v>
      </c>
      <c r="B907" s="32" t="s">
        <v>29</v>
      </c>
      <c r="D907" s="32">
        <v>7.3</v>
      </c>
      <c r="E907" s="32">
        <v>1282.8109999999999</v>
      </c>
      <c r="F907" s="32">
        <v>819.29300000000001</v>
      </c>
      <c r="G907" s="32">
        <v>56.47</v>
      </c>
      <c r="H907" s="32" t="s">
        <v>13</v>
      </c>
      <c r="K907" s="32" t="s">
        <v>266</v>
      </c>
    </row>
    <row r="908" spans="1:11" x14ac:dyDescent="0.35">
      <c r="A908" s="32">
        <v>17</v>
      </c>
      <c r="B908" s="32" t="s">
        <v>22</v>
      </c>
      <c r="K908" s="32" t="s">
        <v>265</v>
      </c>
    </row>
    <row r="909" spans="1:11" x14ac:dyDescent="0.35">
      <c r="A909" s="32">
        <v>18</v>
      </c>
      <c r="B909" s="32" t="s">
        <v>182</v>
      </c>
      <c r="D909" s="32">
        <v>7.32</v>
      </c>
      <c r="E909" s="32">
        <v>4.4470000000000001</v>
      </c>
      <c r="F909" s="32">
        <v>1269.057</v>
      </c>
      <c r="G909" s="32">
        <v>0.84499999999999997</v>
      </c>
      <c r="H909" s="32" t="s">
        <v>13</v>
      </c>
      <c r="K909" s="32" t="s">
        <v>264</v>
      </c>
    </row>
    <row r="910" spans="1:11" x14ac:dyDescent="0.35">
      <c r="A910" s="32">
        <v>19</v>
      </c>
      <c r="B910" s="32" t="s">
        <v>181</v>
      </c>
      <c r="D910" s="32">
        <v>7.27</v>
      </c>
      <c r="E910" s="32">
        <v>46.82</v>
      </c>
      <c r="F910" s="32">
        <v>1190.098</v>
      </c>
      <c r="G910" s="32">
        <v>10.635</v>
      </c>
      <c r="H910" s="32" t="s">
        <v>13</v>
      </c>
      <c r="K910" s="32" t="s">
        <v>263</v>
      </c>
    </row>
    <row r="911" spans="1:11" x14ac:dyDescent="0.35">
      <c r="A911" s="32">
        <v>20</v>
      </c>
      <c r="B911" s="32" t="s">
        <v>180</v>
      </c>
      <c r="D911" s="32">
        <v>7.3</v>
      </c>
      <c r="E911" s="32">
        <v>71.709999999999994</v>
      </c>
      <c r="F911" s="32">
        <v>1102.5830000000001</v>
      </c>
      <c r="G911" s="32">
        <v>28.045999999999999</v>
      </c>
      <c r="H911" s="32" t="s">
        <v>16</v>
      </c>
      <c r="K911" s="32" t="s">
        <v>262</v>
      </c>
    </row>
    <row r="912" spans="1:11" x14ac:dyDescent="0.35">
      <c r="A912" s="32">
        <v>21</v>
      </c>
      <c r="B912" s="32" t="s">
        <v>179</v>
      </c>
      <c r="D912" s="32">
        <v>7.36</v>
      </c>
      <c r="E912" s="32">
        <v>33.500999999999998</v>
      </c>
      <c r="F912" s="32">
        <v>1164.009</v>
      </c>
      <c r="G912" s="32">
        <v>434</v>
      </c>
      <c r="H912" s="32" t="s">
        <v>13</v>
      </c>
      <c r="K912" s="32" t="s">
        <v>261</v>
      </c>
    </row>
    <row r="913" spans="1:11" x14ac:dyDescent="0.35">
      <c r="A913" s="32">
        <v>22</v>
      </c>
      <c r="B913" s="32" t="s">
        <v>178</v>
      </c>
      <c r="D913" s="32">
        <v>7.26</v>
      </c>
      <c r="E913" s="32">
        <v>2.0089999999999999</v>
      </c>
      <c r="F913" s="32">
        <v>963.226</v>
      </c>
      <c r="G913" s="32">
        <v>0.20300000000000001</v>
      </c>
      <c r="H913" s="32" t="s">
        <v>16</v>
      </c>
      <c r="K913" s="32" t="s">
        <v>260</v>
      </c>
    </row>
    <row r="914" spans="1:11" x14ac:dyDescent="0.35">
      <c r="A914" s="32">
        <v>23</v>
      </c>
      <c r="B914" s="32" t="s">
        <v>177</v>
      </c>
      <c r="D914" s="32">
        <v>7.33</v>
      </c>
      <c r="E914" s="32">
        <v>61.82</v>
      </c>
      <c r="F914" s="32">
        <v>987.529</v>
      </c>
      <c r="G914" s="32">
        <v>741</v>
      </c>
      <c r="H914" s="32" t="s">
        <v>13</v>
      </c>
      <c r="K914" s="32" t="s">
        <v>259</v>
      </c>
    </row>
    <row r="915" spans="1:11" x14ac:dyDescent="0.35">
      <c r="A915" s="32">
        <v>24</v>
      </c>
      <c r="B915" s="32" t="s">
        <v>22</v>
      </c>
      <c r="H915" s="32" t="s">
        <v>95</v>
      </c>
      <c r="K915" s="32" t="s">
        <v>258</v>
      </c>
    </row>
    <row r="916" spans="1:11" x14ac:dyDescent="0.35">
      <c r="A916" s="32">
        <v>25</v>
      </c>
      <c r="B916" s="32" t="s">
        <v>176</v>
      </c>
      <c r="D916" s="32">
        <v>7.65</v>
      </c>
      <c r="E916" s="32">
        <v>1.2749999999999999</v>
      </c>
      <c r="F916" s="32">
        <v>1010.575</v>
      </c>
      <c r="G916" s="32">
        <v>25</v>
      </c>
      <c r="H916" s="32" t="s">
        <v>16</v>
      </c>
      <c r="K916" s="32" t="s">
        <v>257</v>
      </c>
    </row>
    <row r="917" spans="1:11" x14ac:dyDescent="0.35">
      <c r="A917" s="32">
        <v>26</v>
      </c>
      <c r="B917" s="32" t="s">
        <v>175</v>
      </c>
      <c r="D917" s="32">
        <v>7.05</v>
      </c>
      <c r="E917" s="32">
        <v>1.0980000000000001</v>
      </c>
      <c r="F917" s="32">
        <v>958.82799999999997</v>
      </c>
      <c r="G917" s="32">
        <v>0.71399999999999997</v>
      </c>
      <c r="H917" s="32" t="s">
        <v>13</v>
      </c>
      <c r="K917" s="32" t="s">
        <v>256</v>
      </c>
    </row>
    <row r="918" spans="1:11" x14ac:dyDescent="0.35">
      <c r="A918" s="32">
        <v>27</v>
      </c>
      <c r="B918" s="32" t="s">
        <v>174</v>
      </c>
      <c r="D918" s="32">
        <v>7.19</v>
      </c>
      <c r="E918" s="32">
        <v>0.27100000000000002</v>
      </c>
      <c r="F918" s="32">
        <v>1063.8710000000001</v>
      </c>
      <c r="G918" s="32">
        <v>5</v>
      </c>
      <c r="H918" s="32" t="s">
        <v>16</v>
      </c>
      <c r="K918" s="32" t="s">
        <v>255</v>
      </c>
    </row>
    <row r="919" spans="1:11" x14ac:dyDescent="0.35">
      <c r="A919" s="32">
        <v>28</v>
      </c>
      <c r="B919" s="32" t="s">
        <v>173</v>
      </c>
      <c r="D919" s="32">
        <v>7.36</v>
      </c>
      <c r="E919" s="32">
        <v>4.0110000000000001</v>
      </c>
      <c r="F919" s="32">
        <v>905.40200000000004</v>
      </c>
      <c r="G919" s="32">
        <v>0.86699999999999999</v>
      </c>
      <c r="H919" s="32" t="s">
        <v>13</v>
      </c>
      <c r="K919" s="32" t="s">
        <v>254</v>
      </c>
    </row>
    <row r="920" spans="1:11" x14ac:dyDescent="0.35">
      <c r="A920" s="32">
        <v>29</v>
      </c>
      <c r="B920" s="32" t="s">
        <v>172</v>
      </c>
      <c r="D920" s="32">
        <v>7.17</v>
      </c>
      <c r="E920" s="32">
        <v>1.843</v>
      </c>
      <c r="F920" s="32">
        <v>818.70899999999995</v>
      </c>
      <c r="G920" s="32">
        <v>34</v>
      </c>
      <c r="H920" s="32" t="s">
        <v>13</v>
      </c>
      <c r="K920" s="32" t="s">
        <v>253</v>
      </c>
    </row>
    <row r="921" spans="1:11" x14ac:dyDescent="0.35">
      <c r="A921" s="32">
        <v>30</v>
      </c>
      <c r="B921" s="32" t="s">
        <v>171</v>
      </c>
      <c r="D921" s="32">
        <v>6.94</v>
      </c>
      <c r="E921" s="32">
        <v>24.05</v>
      </c>
      <c r="F921" s="32">
        <v>916.85500000000002</v>
      </c>
      <c r="G921" s="32">
        <v>6.476</v>
      </c>
      <c r="H921" s="32" t="s">
        <v>13</v>
      </c>
      <c r="K921" s="32" t="s">
        <v>252</v>
      </c>
    </row>
    <row r="922" spans="1:11" x14ac:dyDescent="0.35">
      <c r="A922" s="32">
        <v>31</v>
      </c>
      <c r="B922" s="32" t="s">
        <v>22</v>
      </c>
      <c r="H922" s="32" t="s">
        <v>95</v>
      </c>
      <c r="K922" s="32" t="s">
        <v>251</v>
      </c>
    </row>
    <row r="923" spans="1:11" x14ac:dyDescent="0.35">
      <c r="A923" s="32">
        <v>32</v>
      </c>
      <c r="B923" s="32" t="s">
        <v>170</v>
      </c>
      <c r="D923" s="32">
        <v>6.99</v>
      </c>
      <c r="E923" s="32">
        <v>58.13</v>
      </c>
      <c r="F923" s="32">
        <v>957.00800000000004</v>
      </c>
      <c r="G923" s="32">
        <v>113.85</v>
      </c>
      <c r="H923" s="32" t="s">
        <v>13</v>
      </c>
      <c r="K923" s="32" t="s">
        <v>250</v>
      </c>
    </row>
    <row r="924" spans="1:11" x14ac:dyDescent="0.35">
      <c r="A924" s="32">
        <v>33</v>
      </c>
      <c r="B924" s="32" t="s">
        <v>169</v>
      </c>
      <c r="D924" s="32">
        <v>7.04</v>
      </c>
      <c r="E924" s="32">
        <v>39.664000000000001</v>
      </c>
      <c r="F924" s="32">
        <v>859.68200000000002</v>
      </c>
      <c r="G924" s="32">
        <v>2.915</v>
      </c>
      <c r="H924" s="32" t="s">
        <v>13</v>
      </c>
      <c r="K924" s="32" t="s">
        <v>249</v>
      </c>
    </row>
    <row r="925" spans="1:11" x14ac:dyDescent="0.35">
      <c r="A925" s="32">
        <v>34</v>
      </c>
      <c r="B925" s="32" t="s">
        <v>168</v>
      </c>
      <c r="D925" s="32">
        <v>7.11</v>
      </c>
      <c r="E925" s="32">
        <v>36.825000000000003</v>
      </c>
      <c r="F925" s="32">
        <v>1270.221</v>
      </c>
      <c r="G925" s="32">
        <v>8.6690000000000005</v>
      </c>
      <c r="H925" s="32" t="s">
        <v>13</v>
      </c>
      <c r="K925" s="32" t="s">
        <v>248</v>
      </c>
    </row>
    <row r="926" spans="1:11" x14ac:dyDescent="0.35">
      <c r="A926" s="32">
        <v>35</v>
      </c>
      <c r="B926" s="32" t="s">
        <v>167</v>
      </c>
      <c r="D926" s="32">
        <v>7.19</v>
      </c>
      <c r="E926" s="32">
        <v>11.557</v>
      </c>
      <c r="F926" s="32">
        <v>1420.7629999999999</v>
      </c>
      <c r="G926" s="32">
        <v>174</v>
      </c>
      <c r="H926" s="32" t="s">
        <v>13</v>
      </c>
      <c r="K926" s="32" t="s">
        <v>247</v>
      </c>
    </row>
    <row r="927" spans="1:11" x14ac:dyDescent="0.35">
      <c r="A927" s="32">
        <v>36</v>
      </c>
      <c r="B927" s="32" t="s">
        <v>166</v>
      </c>
      <c r="D927" s="32">
        <v>7.23</v>
      </c>
      <c r="E927" s="32">
        <v>45.829000000000001</v>
      </c>
      <c r="F927" s="32">
        <v>1536.8330000000001</v>
      </c>
      <c r="G927" s="32">
        <v>2.5939999999999999</v>
      </c>
      <c r="H927" s="32" t="s">
        <v>13</v>
      </c>
      <c r="K927" s="32" t="s">
        <v>246</v>
      </c>
    </row>
    <row r="928" spans="1:11" x14ac:dyDescent="0.35">
      <c r="A928" s="32">
        <v>37</v>
      </c>
      <c r="B928" s="32" t="s">
        <v>165</v>
      </c>
      <c r="D928" s="32">
        <v>7.14</v>
      </c>
      <c r="E928" s="32">
        <v>2.31</v>
      </c>
      <c r="F928" s="32">
        <v>1243.1859999999999</v>
      </c>
      <c r="G928" s="32">
        <v>1.7150000000000001</v>
      </c>
      <c r="H928" s="32" t="s">
        <v>13</v>
      </c>
      <c r="K928" s="32" t="s">
        <v>245</v>
      </c>
    </row>
    <row r="929" spans="1:11" x14ac:dyDescent="0.35">
      <c r="A929" s="32">
        <v>38</v>
      </c>
      <c r="B929" s="32" t="s">
        <v>22</v>
      </c>
      <c r="H929" s="32" t="s">
        <v>95</v>
      </c>
      <c r="K929" s="32" t="s">
        <v>244</v>
      </c>
    </row>
    <row r="930" spans="1:11" x14ac:dyDescent="0.35">
      <c r="A930" s="32">
        <v>39</v>
      </c>
      <c r="B930" s="32" t="s">
        <v>164</v>
      </c>
      <c r="D930" s="32">
        <v>7.21</v>
      </c>
      <c r="E930" s="32">
        <v>95.346999999999994</v>
      </c>
      <c r="F930" s="32">
        <v>1137.1610000000001</v>
      </c>
      <c r="G930" s="32">
        <v>53.883000000000003</v>
      </c>
      <c r="H930" s="32" t="s">
        <v>13</v>
      </c>
      <c r="K930" s="32" t="s">
        <v>243</v>
      </c>
    </row>
    <row r="931" spans="1:11" x14ac:dyDescent="0.35">
      <c r="A931" s="32">
        <v>40</v>
      </c>
      <c r="B931" s="32" t="s">
        <v>163</v>
      </c>
      <c r="D931" s="32">
        <v>7.23</v>
      </c>
      <c r="E931" s="32">
        <v>57.162999999999997</v>
      </c>
      <c r="F931" s="32">
        <v>1398.9159999999999</v>
      </c>
      <c r="G931" s="32">
        <v>4.0730000000000004</v>
      </c>
      <c r="H931" s="32" t="s">
        <v>16</v>
      </c>
      <c r="K931" s="32" t="s">
        <v>242</v>
      </c>
    </row>
    <row r="932" spans="1:11" x14ac:dyDescent="0.35">
      <c r="A932" s="32">
        <v>41</v>
      </c>
      <c r="B932" s="32" t="s">
        <v>162</v>
      </c>
      <c r="D932" s="32">
        <v>7.25</v>
      </c>
      <c r="E932" s="32">
        <v>87.418000000000006</v>
      </c>
      <c r="F932" s="32">
        <v>1741.6579999999999</v>
      </c>
      <c r="G932" s="32">
        <v>9.7810000000000006</v>
      </c>
      <c r="H932" s="32" t="s">
        <v>13</v>
      </c>
      <c r="K932" s="32" t="s">
        <v>241</v>
      </c>
    </row>
    <row r="933" spans="1:11" x14ac:dyDescent="0.35">
      <c r="A933" s="32">
        <v>42</v>
      </c>
      <c r="B933" s="32" t="s">
        <v>161</v>
      </c>
      <c r="D933" s="32">
        <v>7.31</v>
      </c>
      <c r="E933" s="32">
        <v>26.294</v>
      </c>
      <c r="F933" s="32">
        <v>1680.472</v>
      </c>
      <c r="G933" s="32">
        <v>1.0109999999999999</v>
      </c>
      <c r="H933" s="32" t="s">
        <v>16</v>
      </c>
      <c r="K933" s="32" t="s">
        <v>240</v>
      </c>
    </row>
    <row r="934" spans="1:11" x14ac:dyDescent="0.35">
      <c r="A934" s="32">
        <v>43</v>
      </c>
      <c r="B934" s="32" t="s">
        <v>160</v>
      </c>
      <c r="D934" s="32">
        <v>7.24</v>
      </c>
      <c r="E934" s="32">
        <v>37.192</v>
      </c>
      <c r="F934" s="32">
        <v>1587.348</v>
      </c>
      <c r="G934" s="32">
        <v>5.0730000000000004</v>
      </c>
      <c r="H934" s="32" t="s">
        <v>13</v>
      </c>
      <c r="K934" s="32" t="s">
        <v>239</v>
      </c>
    </row>
    <row r="935" spans="1:11" x14ac:dyDescent="0.35">
      <c r="A935" s="32">
        <v>44</v>
      </c>
      <c r="B935" s="32" t="s">
        <v>159</v>
      </c>
      <c r="D935" s="32">
        <v>7.27</v>
      </c>
      <c r="E935" s="32">
        <v>37.734999999999999</v>
      </c>
      <c r="F935" s="32">
        <v>2045.376</v>
      </c>
      <c r="G935" s="32">
        <v>12.039</v>
      </c>
      <c r="H935" s="32" t="s">
        <v>13</v>
      </c>
      <c r="K935" s="32" t="s">
        <v>238</v>
      </c>
    </row>
    <row r="936" spans="1:11" x14ac:dyDescent="0.35">
      <c r="A936" s="32">
        <v>45</v>
      </c>
      <c r="B936" s="32" t="s">
        <v>22</v>
      </c>
      <c r="H936" s="32" t="s">
        <v>95</v>
      </c>
      <c r="K936" s="32" t="s">
        <v>237</v>
      </c>
    </row>
    <row r="937" spans="1:11" x14ac:dyDescent="0.35">
      <c r="A937" s="32">
        <v>46</v>
      </c>
      <c r="B937" s="32" t="s">
        <v>158</v>
      </c>
      <c r="D937" s="32">
        <v>7.32</v>
      </c>
      <c r="E937" s="32">
        <v>82.635999999999996</v>
      </c>
      <c r="F937" s="32">
        <v>1709.2529999999999</v>
      </c>
      <c r="G937" s="32">
        <v>3.7090000000000001</v>
      </c>
      <c r="H937" s="32" t="s">
        <v>13</v>
      </c>
      <c r="K937" s="32" t="s">
        <v>236</v>
      </c>
    </row>
    <row r="938" spans="1:11" x14ac:dyDescent="0.35">
      <c r="A938" s="32">
        <v>47</v>
      </c>
      <c r="B938" s="32" t="s">
        <v>157</v>
      </c>
      <c r="D938" s="32">
        <v>7.32</v>
      </c>
      <c r="E938" s="32">
        <v>23.033000000000001</v>
      </c>
      <c r="F938" s="32">
        <v>1829.777</v>
      </c>
      <c r="G938" s="32">
        <v>3.4380000000000002</v>
      </c>
      <c r="H938" s="32" t="s">
        <v>16</v>
      </c>
      <c r="K938" s="32" t="s">
        <v>235</v>
      </c>
    </row>
    <row r="939" spans="1:11" x14ac:dyDescent="0.35">
      <c r="A939" s="32">
        <v>48</v>
      </c>
      <c r="B939" s="32" t="s">
        <v>156</v>
      </c>
      <c r="D939" s="32">
        <v>7.31</v>
      </c>
      <c r="E939" s="32">
        <v>87.977999999999994</v>
      </c>
      <c r="F939" s="32">
        <v>1884.6420000000001</v>
      </c>
      <c r="G939" s="32">
        <v>5.0830000000000002</v>
      </c>
      <c r="H939" s="32" t="s">
        <v>13</v>
      </c>
      <c r="K939" s="32" t="s">
        <v>234</v>
      </c>
    </row>
    <row r="941" spans="1:11" x14ac:dyDescent="0.35">
      <c r="A941" s="32" t="s">
        <v>396</v>
      </c>
    </row>
    <row r="943" spans="1:11" x14ac:dyDescent="0.35">
      <c r="B943" s="32" t="s">
        <v>3</v>
      </c>
      <c r="C943" s="32" t="s">
        <v>4</v>
      </c>
      <c r="D943" s="32" t="s">
        <v>5</v>
      </c>
      <c r="E943" s="32" t="s">
        <v>6</v>
      </c>
      <c r="F943" s="32" t="s">
        <v>7</v>
      </c>
      <c r="G943" s="32" t="s">
        <v>8</v>
      </c>
      <c r="H943" s="32" t="s">
        <v>9</v>
      </c>
      <c r="I943" s="32" t="s">
        <v>10</v>
      </c>
      <c r="J943" s="32" t="s">
        <v>11</v>
      </c>
      <c r="K943" s="32" t="s">
        <v>282</v>
      </c>
    </row>
    <row r="944" spans="1:11" x14ac:dyDescent="0.35">
      <c r="A944" s="32">
        <v>1</v>
      </c>
      <c r="B944" s="32" t="s">
        <v>12</v>
      </c>
      <c r="D944" s="32">
        <v>7.1</v>
      </c>
      <c r="E944" s="32">
        <v>2938.2489999999998</v>
      </c>
      <c r="G944" s="32">
        <v>116.127</v>
      </c>
      <c r="H944" s="32" t="s">
        <v>13</v>
      </c>
      <c r="I944" s="32">
        <v>2938.2489999999998</v>
      </c>
      <c r="K944" s="32" t="s">
        <v>281</v>
      </c>
    </row>
    <row r="945" spans="1:11" x14ac:dyDescent="0.35">
      <c r="A945" s="32">
        <v>2</v>
      </c>
      <c r="B945" s="32" t="s">
        <v>14</v>
      </c>
      <c r="D945" s="32">
        <v>7.14</v>
      </c>
      <c r="E945" s="32">
        <v>2512.5210000000002</v>
      </c>
      <c r="G945" s="32">
        <v>131.11199999999999</v>
      </c>
      <c r="H945" s="32" t="s">
        <v>13</v>
      </c>
      <c r="I945" s="32">
        <v>2512.5210000000002</v>
      </c>
      <c r="K945" s="32" t="s">
        <v>280</v>
      </c>
    </row>
    <row r="946" spans="1:11" x14ac:dyDescent="0.35">
      <c r="A946" s="32">
        <v>3</v>
      </c>
      <c r="B946" s="32" t="s">
        <v>15</v>
      </c>
      <c r="D946" s="32">
        <v>7.16</v>
      </c>
      <c r="E946" s="32">
        <v>2908.5810000000001</v>
      </c>
      <c r="G946" s="32">
        <v>193.642</v>
      </c>
      <c r="H946" s="32" t="s">
        <v>13</v>
      </c>
      <c r="I946" s="32">
        <v>2908.5810000000001</v>
      </c>
      <c r="K946" s="32" t="s">
        <v>279</v>
      </c>
    </row>
    <row r="947" spans="1:11" x14ac:dyDescent="0.35">
      <c r="A947" s="32">
        <v>4</v>
      </c>
      <c r="B947" s="32" t="s">
        <v>17</v>
      </c>
      <c r="D947" s="32">
        <v>7.16</v>
      </c>
      <c r="E947" s="32">
        <v>2996.6880000000001</v>
      </c>
      <c r="G947" s="32">
        <v>1137.6389999999999</v>
      </c>
      <c r="H947" s="32" t="s">
        <v>13</v>
      </c>
      <c r="I947" s="32">
        <v>2996.6880000000001</v>
      </c>
      <c r="K947" s="32" t="s">
        <v>278</v>
      </c>
    </row>
    <row r="948" spans="1:11" x14ac:dyDescent="0.35">
      <c r="A948" s="32">
        <v>5</v>
      </c>
      <c r="B948" s="32" t="s">
        <v>18</v>
      </c>
      <c r="D948" s="32">
        <v>7.19</v>
      </c>
      <c r="E948" s="32">
        <v>3153.645</v>
      </c>
      <c r="G948" s="32">
        <v>1105.2</v>
      </c>
      <c r="H948" s="32" t="s">
        <v>13</v>
      </c>
      <c r="I948" s="32">
        <v>3153.645</v>
      </c>
      <c r="K948" s="32" t="s">
        <v>277</v>
      </c>
    </row>
    <row r="949" spans="1:11" x14ac:dyDescent="0.35">
      <c r="A949" s="32">
        <v>6</v>
      </c>
      <c r="B949" s="32" t="s">
        <v>19</v>
      </c>
      <c r="D949" s="32">
        <v>6.98</v>
      </c>
      <c r="E949" s="32">
        <v>2668.511</v>
      </c>
      <c r="G949" s="32">
        <v>9.1869999999999994</v>
      </c>
      <c r="H949" s="32" t="s">
        <v>13</v>
      </c>
      <c r="I949" s="32">
        <v>2668.511</v>
      </c>
      <c r="K949" s="32" t="s">
        <v>276</v>
      </c>
    </row>
    <row r="950" spans="1:11" x14ac:dyDescent="0.35">
      <c r="A950" s="32">
        <v>7</v>
      </c>
      <c r="B950" s="32" t="s">
        <v>20</v>
      </c>
      <c r="D950" s="32">
        <v>7.06</v>
      </c>
      <c r="E950" s="32">
        <v>2112.9540000000002</v>
      </c>
      <c r="G950" s="32">
        <v>22323</v>
      </c>
      <c r="H950" s="32" t="s">
        <v>13</v>
      </c>
      <c r="I950" s="32">
        <v>2112.9540000000002</v>
      </c>
      <c r="K950" s="32" t="s">
        <v>275</v>
      </c>
    </row>
    <row r="951" spans="1:11" x14ac:dyDescent="0.35">
      <c r="A951" s="32">
        <v>8</v>
      </c>
      <c r="B951" s="32" t="s">
        <v>21</v>
      </c>
      <c r="D951" s="32">
        <v>7.12</v>
      </c>
      <c r="E951" s="32">
        <v>2489.7339999999999</v>
      </c>
      <c r="G951" s="32">
        <v>145.05099999999999</v>
      </c>
      <c r="H951" s="32" t="s">
        <v>13</v>
      </c>
      <c r="I951" s="32">
        <v>2489.7339999999999</v>
      </c>
      <c r="K951" s="32" t="s">
        <v>274</v>
      </c>
    </row>
    <row r="952" spans="1:11" x14ac:dyDescent="0.35">
      <c r="A952" s="32">
        <v>9</v>
      </c>
      <c r="B952" s="32" t="s">
        <v>22</v>
      </c>
      <c r="D952" s="32">
        <v>7.14</v>
      </c>
      <c r="E952" s="32">
        <v>0.38300000000000001</v>
      </c>
      <c r="G952" s="32">
        <v>7</v>
      </c>
      <c r="H952" s="32" t="s">
        <v>13</v>
      </c>
      <c r="I952" s="32">
        <v>0.38300000000000001</v>
      </c>
      <c r="K952" s="32" t="s">
        <v>273</v>
      </c>
    </row>
    <row r="953" spans="1:11" x14ac:dyDescent="0.35">
      <c r="A953" s="32">
        <v>10</v>
      </c>
      <c r="B953" s="32" t="s">
        <v>22</v>
      </c>
      <c r="D953" s="32">
        <v>7.17</v>
      </c>
      <c r="E953" s="32">
        <v>0.98699999999999999</v>
      </c>
      <c r="G953" s="32">
        <v>18</v>
      </c>
      <c r="H953" s="32" t="s">
        <v>13</v>
      </c>
      <c r="I953" s="32">
        <v>0.98699999999999999</v>
      </c>
      <c r="K953" s="32" t="s">
        <v>272</v>
      </c>
    </row>
    <row r="954" spans="1:11" x14ac:dyDescent="0.35">
      <c r="A954" s="32">
        <v>11</v>
      </c>
      <c r="B954" s="32" t="s">
        <v>24</v>
      </c>
      <c r="D954" s="32">
        <v>7.22</v>
      </c>
      <c r="E954" s="32">
        <v>1321.2429999999999</v>
      </c>
      <c r="G954" s="32">
        <v>79.728999999999999</v>
      </c>
      <c r="H954" s="32" t="s">
        <v>13</v>
      </c>
      <c r="I954" s="32">
        <v>1321.2429999999999</v>
      </c>
      <c r="K954" s="32" t="s">
        <v>271</v>
      </c>
    </row>
    <row r="955" spans="1:11" x14ac:dyDescent="0.35">
      <c r="A955" s="32">
        <v>12</v>
      </c>
      <c r="B955" s="32" t="s">
        <v>25</v>
      </c>
      <c r="D955" s="32">
        <v>7.2</v>
      </c>
      <c r="E955" s="32">
        <v>1146.191</v>
      </c>
      <c r="G955" s="32">
        <v>1653.0840000000001</v>
      </c>
      <c r="H955" s="32" t="s">
        <v>13</v>
      </c>
      <c r="I955" s="32">
        <v>1146.191</v>
      </c>
      <c r="K955" s="32" t="s">
        <v>270</v>
      </c>
    </row>
    <row r="956" spans="1:11" x14ac:dyDescent="0.35">
      <c r="A956" s="32">
        <v>13</v>
      </c>
      <c r="B956" s="32" t="s">
        <v>26</v>
      </c>
      <c r="D956" s="32">
        <v>7.23</v>
      </c>
      <c r="E956" s="32">
        <v>1275.5709999999999</v>
      </c>
      <c r="G956" s="32">
        <v>134.256</v>
      </c>
      <c r="H956" s="32" t="s">
        <v>13</v>
      </c>
      <c r="I956" s="32">
        <v>1275.5709999999999</v>
      </c>
      <c r="K956" s="32" t="s">
        <v>269</v>
      </c>
    </row>
    <row r="957" spans="1:11" x14ac:dyDescent="0.35">
      <c r="A957" s="32">
        <v>14</v>
      </c>
      <c r="B957" s="32" t="s">
        <v>27</v>
      </c>
      <c r="D957" s="32">
        <v>7.27</v>
      </c>
      <c r="E957" s="32">
        <v>1534.9659999999999</v>
      </c>
      <c r="G957" s="32">
        <v>34.622999999999998</v>
      </c>
      <c r="H957" s="32" t="s">
        <v>13</v>
      </c>
      <c r="I957" s="32">
        <v>1534.9659999999999</v>
      </c>
      <c r="K957" s="32" t="s">
        <v>268</v>
      </c>
    </row>
    <row r="958" spans="1:11" x14ac:dyDescent="0.35">
      <c r="A958" s="32">
        <v>15</v>
      </c>
      <c r="B958" s="32" t="s">
        <v>28</v>
      </c>
      <c r="D958" s="32">
        <v>7.29</v>
      </c>
      <c r="E958" s="32">
        <v>1654.6659999999999</v>
      </c>
      <c r="G958" s="32">
        <v>647.73500000000001</v>
      </c>
      <c r="H958" s="32" t="s">
        <v>13</v>
      </c>
      <c r="I958" s="32">
        <v>1654.6659999999999</v>
      </c>
      <c r="K958" s="32" t="s">
        <v>267</v>
      </c>
    </row>
    <row r="959" spans="1:11" x14ac:dyDescent="0.35">
      <c r="A959" s="32">
        <v>16</v>
      </c>
      <c r="B959" s="32" t="s">
        <v>29</v>
      </c>
      <c r="D959" s="32">
        <v>7.3</v>
      </c>
      <c r="E959" s="32">
        <v>1409.1769999999999</v>
      </c>
      <c r="G959" s="32">
        <v>257.55099999999999</v>
      </c>
      <c r="H959" s="32" t="s">
        <v>13</v>
      </c>
      <c r="I959" s="32">
        <v>1409.1769999999999</v>
      </c>
      <c r="K959" s="32" t="s">
        <v>266</v>
      </c>
    </row>
    <row r="960" spans="1:11" x14ac:dyDescent="0.35">
      <c r="A960" s="32">
        <v>17</v>
      </c>
      <c r="B960" s="32" t="s">
        <v>22</v>
      </c>
      <c r="K960" s="32" t="s">
        <v>265</v>
      </c>
    </row>
    <row r="961" spans="1:11" x14ac:dyDescent="0.35">
      <c r="A961" s="32">
        <v>18</v>
      </c>
      <c r="B961" s="32" t="s">
        <v>182</v>
      </c>
      <c r="D961" s="32">
        <v>7.3</v>
      </c>
      <c r="E961" s="32">
        <v>2136.6370000000002</v>
      </c>
      <c r="G961" s="32">
        <v>20075</v>
      </c>
      <c r="H961" s="32" t="s">
        <v>13</v>
      </c>
      <c r="I961" s="32">
        <v>2136.6370000000002</v>
      </c>
      <c r="K961" s="32" t="s">
        <v>264</v>
      </c>
    </row>
    <row r="962" spans="1:11" x14ac:dyDescent="0.35">
      <c r="A962" s="32">
        <v>19</v>
      </c>
      <c r="B962" s="32" t="s">
        <v>181</v>
      </c>
      <c r="D962" s="32">
        <v>7.28</v>
      </c>
      <c r="E962" s="32">
        <v>2067.1039999999998</v>
      </c>
      <c r="G962" s="32">
        <v>65.436000000000007</v>
      </c>
      <c r="H962" s="32" t="s">
        <v>13</v>
      </c>
      <c r="I962" s="32">
        <v>2067.1039999999998</v>
      </c>
      <c r="K962" s="32" t="s">
        <v>263</v>
      </c>
    </row>
    <row r="963" spans="1:11" x14ac:dyDescent="0.35">
      <c r="A963" s="32">
        <v>20</v>
      </c>
      <c r="B963" s="32" t="s">
        <v>180</v>
      </c>
      <c r="D963" s="32">
        <v>7.3</v>
      </c>
      <c r="E963" s="32">
        <v>1624.895</v>
      </c>
      <c r="G963" s="32">
        <v>489.67</v>
      </c>
      <c r="H963" s="32" t="s">
        <v>13</v>
      </c>
      <c r="I963" s="32">
        <v>1624.895</v>
      </c>
      <c r="K963" s="32" t="s">
        <v>262</v>
      </c>
    </row>
    <row r="964" spans="1:11" x14ac:dyDescent="0.35">
      <c r="A964" s="32">
        <v>21</v>
      </c>
      <c r="B964" s="32" t="s">
        <v>179</v>
      </c>
      <c r="D964" s="32">
        <v>7.32</v>
      </c>
      <c r="E964" s="32">
        <v>2164.1419999999998</v>
      </c>
      <c r="G964" s="32">
        <v>1526.6569999999999</v>
      </c>
      <c r="H964" s="32" t="s">
        <v>13</v>
      </c>
      <c r="I964" s="32">
        <v>2164.1419999999998</v>
      </c>
      <c r="K964" s="32" t="s">
        <v>261</v>
      </c>
    </row>
    <row r="965" spans="1:11" x14ac:dyDescent="0.35">
      <c r="A965" s="32">
        <v>22</v>
      </c>
      <c r="B965" s="32" t="s">
        <v>178</v>
      </c>
      <c r="D965" s="32">
        <v>7.32</v>
      </c>
      <c r="E965" s="32">
        <v>1849.896</v>
      </c>
      <c r="G965" s="32">
        <v>15.29</v>
      </c>
      <c r="H965" s="32" t="s">
        <v>13</v>
      </c>
      <c r="I965" s="32">
        <v>1849.896</v>
      </c>
      <c r="K965" s="32" t="s">
        <v>260</v>
      </c>
    </row>
    <row r="966" spans="1:11" x14ac:dyDescent="0.35">
      <c r="A966" s="32">
        <v>23</v>
      </c>
      <c r="B966" s="32" t="s">
        <v>177</v>
      </c>
      <c r="D966" s="32">
        <v>7.33</v>
      </c>
      <c r="E966" s="32">
        <v>1827.576</v>
      </c>
      <c r="G966" s="32">
        <v>31.538</v>
      </c>
      <c r="H966" s="32" t="s">
        <v>13</v>
      </c>
      <c r="I966" s="32">
        <v>1827.576</v>
      </c>
      <c r="K966" s="32" t="s">
        <v>259</v>
      </c>
    </row>
    <row r="967" spans="1:11" x14ac:dyDescent="0.35">
      <c r="A967" s="32">
        <v>24</v>
      </c>
      <c r="B967" s="32" t="s">
        <v>22</v>
      </c>
      <c r="K967" s="32" t="s">
        <v>258</v>
      </c>
    </row>
    <row r="968" spans="1:11" x14ac:dyDescent="0.35">
      <c r="A968" s="32">
        <v>25</v>
      </c>
      <c r="B968" s="32" t="s">
        <v>176</v>
      </c>
      <c r="D968" s="32">
        <v>7.34</v>
      </c>
      <c r="E968" s="32">
        <v>1810.1469999999999</v>
      </c>
      <c r="G968" s="32">
        <v>105.241</v>
      </c>
      <c r="H968" s="32" t="s">
        <v>13</v>
      </c>
      <c r="I968" s="32">
        <v>1810.1469999999999</v>
      </c>
      <c r="K968" s="32" t="s">
        <v>257</v>
      </c>
    </row>
    <row r="969" spans="1:11" x14ac:dyDescent="0.35">
      <c r="A969" s="32">
        <v>26</v>
      </c>
      <c r="B969" s="32" t="s">
        <v>175</v>
      </c>
      <c r="D969" s="32">
        <v>7.33</v>
      </c>
      <c r="E969" s="32">
        <v>1728.778</v>
      </c>
      <c r="G969" s="32">
        <v>24.248000000000001</v>
      </c>
      <c r="H969" s="32" t="s">
        <v>13</v>
      </c>
      <c r="I969" s="32">
        <v>1728.778</v>
      </c>
      <c r="K969" s="32" t="s">
        <v>256</v>
      </c>
    </row>
    <row r="970" spans="1:11" x14ac:dyDescent="0.35">
      <c r="A970" s="32">
        <v>27</v>
      </c>
      <c r="B970" s="32" t="s">
        <v>174</v>
      </c>
      <c r="D970" s="32">
        <v>7.34</v>
      </c>
      <c r="E970" s="32">
        <v>1776.4960000000001</v>
      </c>
      <c r="G970" s="32">
        <v>3275.6610000000001</v>
      </c>
      <c r="H970" s="32" t="s">
        <v>13</v>
      </c>
      <c r="I970" s="32">
        <v>1776.4960000000001</v>
      </c>
      <c r="K970" s="32" t="s">
        <v>255</v>
      </c>
    </row>
    <row r="971" spans="1:11" x14ac:dyDescent="0.35">
      <c r="A971" s="32">
        <v>28</v>
      </c>
      <c r="B971" s="32" t="s">
        <v>173</v>
      </c>
      <c r="D971" s="32">
        <v>7.32</v>
      </c>
      <c r="E971" s="32">
        <v>1605.44</v>
      </c>
      <c r="G971" s="32">
        <v>15868</v>
      </c>
      <c r="H971" s="32" t="s">
        <v>13</v>
      </c>
      <c r="I971" s="32">
        <v>1605.44</v>
      </c>
      <c r="K971" s="32" t="s">
        <v>254</v>
      </c>
    </row>
    <row r="972" spans="1:11" x14ac:dyDescent="0.35">
      <c r="A972" s="32">
        <v>29</v>
      </c>
      <c r="B972" s="32" t="s">
        <v>172</v>
      </c>
      <c r="D972" s="32">
        <v>7.29</v>
      </c>
      <c r="E972" s="32">
        <v>1316.682</v>
      </c>
      <c r="G972" s="32">
        <v>137.72800000000001</v>
      </c>
      <c r="H972" s="32" t="s">
        <v>13</v>
      </c>
      <c r="I972" s="32">
        <v>1316.682</v>
      </c>
      <c r="K972" s="32" t="s">
        <v>253</v>
      </c>
    </row>
    <row r="973" spans="1:11" x14ac:dyDescent="0.35">
      <c r="A973" s="32">
        <v>30</v>
      </c>
      <c r="B973" s="32" t="s">
        <v>171</v>
      </c>
      <c r="D973" s="32">
        <v>7.19</v>
      </c>
      <c r="E973" s="32">
        <v>1805.932</v>
      </c>
      <c r="G973" s="32">
        <v>61.280999999999999</v>
      </c>
      <c r="H973" s="32" t="s">
        <v>13</v>
      </c>
      <c r="I973" s="32">
        <v>1805.932</v>
      </c>
      <c r="K973" s="32" t="s">
        <v>252</v>
      </c>
    </row>
    <row r="974" spans="1:11" x14ac:dyDescent="0.35">
      <c r="A974" s="32">
        <v>31</v>
      </c>
      <c r="B974" s="32" t="s">
        <v>22</v>
      </c>
      <c r="K974" s="32" t="s">
        <v>251</v>
      </c>
    </row>
    <row r="975" spans="1:11" x14ac:dyDescent="0.35">
      <c r="A975" s="32">
        <v>32</v>
      </c>
      <c r="B975" s="32" t="s">
        <v>170</v>
      </c>
      <c r="D975" s="32">
        <v>7</v>
      </c>
      <c r="E975" s="32">
        <v>1827.855</v>
      </c>
      <c r="G975" s="32">
        <v>18196</v>
      </c>
      <c r="H975" s="32" t="s">
        <v>13</v>
      </c>
      <c r="I975" s="32">
        <v>1827.855</v>
      </c>
      <c r="K975" s="32" t="s">
        <v>250</v>
      </c>
    </row>
    <row r="976" spans="1:11" x14ac:dyDescent="0.35">
      <c r="A976" s="32">
        <v>33</v>
      </c>
      <c r="B976" s="32" t="s">
        <v>169</v>
      </c>
      <c r="D976" s="32">
        <v>7.07</v>
      </c>
      <c r="E976" s="32">
        <v>1472.7139999999999</v>
      </c>
      <c r="G976" s="32">
        <v>14880</v>
      </c>
      <c r="H976" s="32" t="s">
        <v>13</v>
      </c>
      <c r="I976" s="32">
        <v>1472.7139999999999</v>
      </c>
      <c r="K976" s="32" t="s">
        <v>249</v>
      </c>
    </row>
    <row r="977" spans="1:11" x14ac:dyDescent="0.35">
      <c r="A977" s="32">
        <v>34</v>
      </c>
      <c r="B977" s="32" t="s">
        <v>168</v>
      </c>
      <c r="D977" s="32">
        <v>7.11</v>
      </c>
      <c r="E977" s="32">
        <v>2054.8879999999999</v>
      </c>
      <c r="G977" s="32">
        <v>5.2169999999999996</v>
      </c>
      <c r="H977" s="32" t="s">
        <v>13</v>
      </c>
      <c r="I977" s="32">
        <v>2054.8879999999999</v>
      </c>
      <c r="K977" s="32" t="s">
        <v>248</v>
      </c>
    </row>
    <row r="978" spans="1:11" x14ac:dyDescent="0.35">
      <c r="A978" s="32">
        <v>35</v>
      </c>
      <c r="B978" s="32" t="s">
        <v>167</v>
      </c>
      <c r="D978" s="32">
        <v>7.18</v>
      </c>
      <c r="E978" s="32">
        <v>1852.8510000000001</v>
      </c>
      <c r="G978" s="32">
        <v>478.23099999999999</v>
      </c>
      <c r="H978" s="32" t="s">
        <v>13</v>
      </c>
      <c r="I978" s="32">
        <v>1852.8510000000001</v>
      </c>
      <c r="K978" s="32" t="s">
        <v>247</v>
      </c>
    </row>
    <row r="979" spans="1:11" x14ac:dyDescent="0.35">
      <c r="A979" s="32">
        <v>36</v>
      </c>
      <c r="B979" s="32" t="s">
        <v>166</v>
      </c>
      <c r="D979" s="32">
        <v>7.18</v>
      </c>
      <c r="E979" s="32">
        <v>2266.61</v>
      </c>
      <c r="G979" s="32">
        <v>22795</v>
      </c>
      <c r="H979" s="32" t="s">
        <v>13</v>
      </c>
      <c r="I979" s="32">
        <v>2266.61</v>
      </c>
      <c r="K979" s="32" t="s">
        <v>246</v>
      </c>
    </row>
    <row r="980" spans="1:11" x14ac:dyDescent="0.35">
      <c r="A980" s="32">
        <v>37</v>
      </c>
      <c r="B980" s="32" t="s">
        <v>165</v>
      </c>
      <c r="D980" s="32">
        <v>7.19</v>
      </c>
      <c r="E980" s="32">
        <v>2232.9740000000002</v>
      </c>
      <c r="G980" s="32">
        <v>6706.7790000000005</v>
      </c>
      <c r="H980" s="32" t="s">
        <v>13</v>
      </c>
      <c r="I980" s="32">
        <v>2232.9740000000002</v>
      </c>
      <c r="K980" s="32" t="s">
        <v>245</v>
      </c>
    </row>
    <row r="981" spans="1:11" x14ac:dyDescent="0.35">
      <c r="A981" s="32">
        <v>38</v>
      </c>
      <c r="B981" s="32" t="s">
        <v>22</v>
      </c>
      <c r="K981" s="32" t="s">
        <v>244</v>
      </c>
    </row>
    <row r="982" spans="1:11" x14ac:dyDescent="0.35">
      <c r="A982" s="32">
        <v>39</v>
      </c>
      <c r="B982" s="32" t="s">
        <v>164</v>
      </c>
      <c r="D982" s="32">
        <v>7.2</v>
      </c>
      <c r="E982" s="32">
        <v>2247.5039999999999</v>
      </c>
      <c r="G982" s="32">
        <v>505.81200000000001</v>
      </c>
      <c r="H982" s="32" t="s">
        <v>13</v>
      </c>
      <c r="I982" s="32">
        <v>2247.5039999999999</v>
      </c>
      <c r="K982" s="32" t="s">
        <v>243</v>
      </c>
    </row>
    <row r="983" spans="1:11" x14ac:dyDescent="0.35">
      <c r="A983" s="32">
        <v>40</v>
      </c>
      <c r="B983" s="32" t="s">
        <v>163</v>
      </c>
      <c r="D983" s="32">
        <v>7.21</v>
      </c>
      <c r="E983" s="32">
        <v>2836.518</v>
      </c>
      <c r="G983" s="32">
        <v>676.69500000000005</v>
      </c>
      <c r="H983" s="32" t="s">
        <v>13</v>
      </c>
      <c r="I983" s="32">
        <v>2836.518</v>
      </c>
      <c r="K983" s="32" t="s">
        <v>242</v>
      </c>
    </row>
    <row r="984" spans="1:11" x14ac:dyDescent="0.35">
      <c r="A984" s="32">
        <v>41</v>
      </c>
      <c r="B984" s="32" t="s">
        <v>162</v>
      </c>
      <c r="D984" s="32">
        <v>7.22</v>
      </c>
      <c r="E984" s="32">
        <v>2784.5360000000001</v>
      </c>
      <c r="G984" s="32">
        <v>340.61</v>
      </c>
      <c r="H984" s="32" t="s">
        <v>13</v>
      </c>
      <c r="I984" s="32">
        <v>2784.5360000000001</v>
      </c>
      <c r="K984" s="32" t="s">
        <v>241</v>
      </c>
    </row>
    <row r="985" spans="1:11" x14ac:dyDescent="0.35">
      <c r="A985" s="32">
        <v>42</v>
      </c>
      <c r="B985" s="32" t="s">
        <v>161</v>
      </c>
      <c r="D985" s="32">
        <v>7.29</v>
      </c>
      <c r="E985" s="32">
        <v>3315.61</v>
      </c>
      <c r="G985" s="32">
        <v>1899.3389999999999</v>
      </c>
      <c r="H985" s="32" t="s">
        <v>13</v>
      </c>
      <c r="I985" s="32">
        <v>3315.61</v>
      </c>
      <c r="K985" s="32" t="s">
        <v>240</v>
      </c>
    </row>
    <row r="986" spans="1:11" x14ac:dyDescent="0.35">
      <c r="A986" s="32">
        <v>43</v>
      </c>
      <c r="B986" s="32" t="s">
        <v>160</v>
      </c>
      <c r="D986" s="32">
        <v>7.25</v>
      </c>
      <c r="E986" s="32">
        <v>2719.03</v>
      </c>
      <c r="G986" s="32">
        <v>26932</v>
      </c>
      <c r="H986" s="32" t="s">
        <v>13</v>
      </c>
      <c r="I986" s="32">
        <v>2719.03</v>
      </c>
      <c r="K986" s="32" t="s">
        <v>239</v>
      </c>
    </row>
    <row r="987" spans="1:11" x14ac:dyDescent="0.35">
      <c r="A987" s="32">
        <v>44</v>
      </c>
      <c r="B987" s="32" t="s">
        <v>159</v>
      </c>
      <c r="D987" s="32">
        <v>7.29</v>
      </c>
      <c r="E987" s="32">
        <v>3532.1959999999999</v>
      </c>
      <c r="G987" s="32">
        <v>1018.9059999999999</v>
      </c>
      <c r="H987" s="32" t="s">
        <v>13</v>
      </c>
      <c r="I987" s="32">
        <v>3532.1959999999999</v>
      </c>
      <c r="K987" s="32" t="s">
        <v>238</v>
      </c>
    </row>
    <row r="988" spans="1:11" x14ac:dyDescent="0.35">
      <c r="A988" s="32">
        <v>45</v>
      </c>
      <c r="B988" s="32" t="s">
        <v>22</v>
      </c>
      <c r="H988" s="32" t="s">
        <v>95</v>
      </c>
      <c r="K988" s="32" t="s">
        <v>237</v>
      </c>
    </row>
    <row r="989" spans="1:11" x14ac:dyDescent="0.35">
      <c r="A989" s="32">
        <v>46</v>
      </c>
      <c r="B989" s="32" t="s">
        <v>158</v>
      </c>
      <c r="D989" s="32">
        <v>7.36</v>
      </c>
      <c r="E989" s="32">
        <v>3285.2440000000001</v>
      </c>
      <c r="G989" s="32">
        <v>120.958</v>
      </c>
      <c r="H989" s="32" t="s">
        <v>13</v>
      </c>
      <c r="I989" s="32">
        <v>3285.2440000000001</v>
      </c>
      <c r="K989" s="32" t="s">
        <v>236</v>
      </c>
    </row>
    <row r="990" spans="1:11" x14ac:dyDescent="0.35">
      <c r="A990" s="32">
        <v>47</v>
      </c>
      <c r="B990" s="32" t="s">
        <v>157</v>
      </c>
      <c r="D990" s="32">
        <v>7.32</v>
      </c>
      <c r="E990" s="32">
        <v>2954.0520000000001</v>
      </c>
      <c r="G990" s="32">
        <v>93.103999999999999</v>
      </c>
      <c r="H990" s="32" t="s">
        <v>13</v>
      </c>
      <c r="I990" s="32">
        <v>2954.0520000000001</v>
      </c>
      <c r="K990" s="32" t="s">
        <v>235</v>
      </c>
    </row>
    <row r="991" spans="1:11" x14ac:dyDescent="0.35">
      <c r="A991" s="32">
        <v>48</v>
      </c>
      <c r="B991" s="32" t="s">
        <v>156</v>
      </c>
      <c r="D991" s="32">
        <v>7.29</v>
      </c>
      <c r="E991" s="32">
        <v>3194.8589999999999</v>
      </c>
      <c r="G991" s="32">
        <v>433.87099999999998</v>
      </c>
      <c r="H991" s="32" t="s">
        <v>13</v>
      </c>
      <c r="I991" s="32">
        <v>3194.8589999999999</v>
      </c>
      <c r="K991" s="32" t="s">
        <v>234</v>
      </c>
    </row>
    <row r="993" spans="1:11" x14ac:dyDescent="0.35">
      <c r="A993" s="32" t="s">
        <v>395</v>
      </c>
    </row>
    <row r="995" spans="1:11" x14ac:dyDescent="0.35">
      <c r="B995" s="32" t="s">
        <v>3</v>
      </c>
      <c r="C995" s="32" t="s">
        <v>4</v>
      </c>
      <c r="D995" s="32" t="s">
        <v>5</v>
      </c>
      <c r="E995" s="32" t="s">
        <v>6</v>
      </c>
      <c r="F995" s="32" t="s">
        <v>7</v>
      </c>
      <c r="G995" s="32" t="s">
        <v>8</v>
      </c>
      <c r="H995" s="32" t="s">
        <v>9</v>
      </c>
      <c r="I995" s="32" t="s">
        <v>10</v>
      </c>
      <c r="J995" s="32" t="s">
        <v>11</v>
      </c>
      <c r="K995" s="32" t="s">
        <v>282</v>
      </c>
    </row>
    <row r="996" spans="1:11" x14ac:dyDescent="0.35">
      <c r="A996" s="32">
        <v>1</v>
      </c>
      <c r="B996" s="32" t="s">
        <v>12</v>
      </c>
      <c r="D996" s="32">
        <v>7.1</v>
      </c>
      <c r="E996" s="32">
        <v>1812.89</v>
      </c>
      <c r="G996" s="32">
        <v>18333</v>
      </c>
      <c r="H996" s="32" t="s">
        <v>13</v>
      </c>
      <c r="I996" s="32">
        <v>1812.89</v>
      </c>
      <c r="K996" s="32" t="s">
        <v>281</v>
      </c>
    </row>
    <row r="997" spans="1:11" x14ac:dyDescent="0.35">
      <c r="A997" s="32">
        <v>2</v>
      </c>
      <c r="B997" s="32" t="s">
        <v>14</v>
      </c>
      <c r="D997" s="32">
        <v>7.14</v>
      </c>
      <c r="E997" s="32">
        <v>1750.095</v>
      </c>
      <c r="G997" s="32">
        <v>75.552999999999997</v>
      </c>
      <c r="H997" s="32" t="s">
        <v>13</v>
      </c>
      <c r="I997" s="32">
        <v>1750.095</v>
      </c>
      <c r="K997" s="32" t="s">
        <v>280</v>
      </c>
    </row>
    <row r="998" spans="1:11" x14ac:dyDescent="0.35">
      <c r="A998" s="32">
        <v>3</v>
      </c>
      <c r="B998" s="32" t="s">
        <v>15</v>
      </c>
      <c r="D998" s="32">
        <v>7.17</v>
      </c>
      <c r="E998" s="32">
        <v>1801.7950000000001</v>
      </c>
      <c r="G998" s="32">
        <v>288.26499999999999</v>
      </c>
      <c r="H998" s="32" t="s">
        <v>13</v>
      </c>
      <c r="I998" s="32">
        <v>1801.7950000000001</v>
      </c>
      <c r="K998" s="32" t="s">
        <v>279</v>
      </c>
    </row>
    <row r="999" spans="1:11" x14ac:dyDescent="0.35">
      <c r="A999" s="32">
        <v>4</v>
      </c>
      <c r="B999" s="32" t="s">
        <v>17</v>
      </c>
      <c r="D999" s="32">
        <v>7.17</v>
      </c>
      <c r="E999" s="32">
        <v>1537.963</v>
      </c>
      <c r="G999" s="32">
        <v>179.79300000000001</v>
      </c>
      <c r="H999" s="32" t="s">
        <v>13</v>
      </c>
      <c r="I999" s="32">
        <v>1537.963</v>
      </c>
      <c r="K999" s="32" t="s">
        <v>278</v>
      </c>
    </row>
    <row r="1000" spans="1:11" x14ac:dyDescent="0.35">
      <c r="A1000" s="32">
        <v>5</v>
      </c>
      <c r="B1000" s="32" t="s">
        <v>18</v>
      </c>
      <c r="D1000" s="32">
        <v>7.19</v>
      </c>
      <c r="E1000" s="32">
        <v>2182.165</v>
      </c>
      <c r="G1000" s="32">
        <v>180.172</v>
      </c>
      <c r="H1000" s="32" t="s">
        <v>13</v>
      </c>
      <c r="I1000" s="32">
        <v>2182.165</v>
      </c>
      <c r="K1000" s="32" t="s">
        <v>277</v>
      </c>
    </row>
    <row r="1001" spans="1:11" x14ac:dyDescent="0.35">
      <c r="A1001" s="32">
        <v>6</v>
      </c>
      <c r="B1001" s="32" t="s">
        <v>19</v>
      </c>
      <c r="D1001" s="32">
        <v>6.98</v>
      </c>
      <c r="E1001" s="32">
        <v>1666.8989999999999</v>
      </c>
      <c r="G1001" s="32">
        <v>17270</v>
      </c>
      <c r="H1001" s="32" t="s">
        <v>13</v>
      </c>
      <c r="I1001" s="32">
        <v>1666.8989999999999</v>
      </c>
      <c r="K1001" s="32" t="s">
        <v>276</v>
      </c>
    </row>
    <row r="1002" spans="1:11" x14ac:dyDescent="0.35">
      <c r="A1002" s="32">
        <v>7</v>
      </c>
      <c r="B1002" s="32" t="s">
        <v>20</v>
      </c>
      <c r="D1002" s="32">
        <v>7.05</v>
      </c>
      <c r="E1002" s="32">
        <v>1664.163</v>
      </c>
      <c r="G1002" s="32">
        <v>16939</v>
      </c>
      <c r="H1002" s="32" t="s">
        <v>13</v>
      </c>
      <c r="I1002" s="32">
        <v>1664.163</v>
      </c>
      <c r="K1002" s="32" t="s">
        <v>275</v>
      </c>
    </row>
    <row r="1003" spans="1:11" x14ac:dyDescent="0.35">
      <c r="A1003" s="32">
        <v>8</v>
      </c>
      <c r="B1003" s="32" t="s">
        <v>21</v>
      </c>
      <c r="D1003" s="32">
        <v>7.12</v>
      </c>
      <c r="E1003" s="32">
        <v>1508.443</v>
      </c>
      <c r="G1003" s="32">
        <v>15185</v>
      </c>
      <c r="H1003" s="32" t="s">
        <v>13</v>
      </c>
      <c r="I1003" s="32">
        <v>1508.443</v>
      </c>
      <c r="K1003" s="32" t="s">
        <v>274</v>
      </c>
    </row>
    <row r="1004" spans="1:11" x14ac:dyDescent="0.35">
      <c r="A1004" s="32">
        <v>9</v>
      </c>
      <c r="B1004" s="32" t="s">
        <v>22</v>
      </c>
      <c r="D1004" s="32">
        <v>7.23</v>
      </c>
      <c r="E1004" s="32">
        <v>0.193</v>
      </c>
      <c r="G1004" s="32">
        <v>3</v>
      </c>
      <c r="H1004" s="32" t="s">
        <v>13</v>
      </c>
      <c r="I1004" s="32">
        <v>0.193</v>
      </c>
      <c r="K1004" s="32" t="s">
        <v>273</v>
      </c>
    </row>
    <row r="1005" spans="1:11" x14ac:dyDescent="0.35">
      <c r="A1005" s="32">
        <v>10</v>
      </c>
      <c r="B1005" s="32" t="s">
        <v>22</v>
      </c>
      <c r="K1005" s="32" t="s">
        <v>272</v>
      </c>
    </row>
    <row r="1006" spans="1:11" x14ac:dyDescent="0.35">
      <c r="A1006" s="32">
        <v>11</v>
      </c>
      <c r="B1006" s="32" t="s">
        <v>24</v>
      </c>
      <c r="D1006" s="32">
        <v>7.22</v>
      </c>
      <c r="E1006" s="32">
        <v>821.71</v>
      </c>
      <c r="G1006" s="32">
        <v>71.84</v>
      </c>
      <c r="H1006" s="32" t="s">
        <v>13</v>
      </c>
      <c r="I1006" s="32">
        <v>821.71</v>
      </c>
      <c r="K1006" s="32" t="s">
        <v>271</v>
      </c>
    </row>
    <row r="1007" spans="1:11" x14ac:dyDescent="0.35">
      <c r="A1007" s="32">
        <v>12</v>
      </c>
      <c r="B1007" s="32" t="s">
        <v>25</v>
      </c>
      <c r="D1007" s="32">
        <v>7.19</v>
      </c>
      <c r="E1007" s="32">
        <v>781.80100000000004</v>
      </c>
      <c r="G1007" s="32">
        <v>112.496</v>
      </c>
      <c r="H1007" s="32" t="s">
        <v>13</v>
      </c>
      <c r="I1007" s="32">
        <v>781.80100000000004</v>
      </c>
      <c r="K1007" s="32" t="s">
        <v>270</v>
      </c>
    </row>
    <row r="1008" spans="1:11" x14ac:dyDescent="0.35">
      <c r="A1008" s="32">
        <v>13</v>
      </c>
      <c r="B1008" s="32" t="s">
        <v>26</v>
      </c>
      <c r="D1008" s="32">
        <v>7.23</v>
      </c>
      <c r="E1008" s="32">
        <v>544.83500000000004</v>
      </c>
      <c r="G1008" s="32">
        <v>38.878</v>
      </c>
      <c r="H1008" s="32" t="s">
        <v>13</v>
      </c>
      <c r="I1008" s="32">
        <v>544.83500000000004</v>
      </c>
      <c r="K1008" s="32" t="s">
        <v>269</v>
      </c>
    </row>
    <row r="1009" spans="1:11" x14ac:dyDescent="0.35">
      <c r="A1009" s="32">
        <v>14</v>
      </c>
      <c r="B1009" s="32" t="s">
        <v>27</v>
      </c>
      <c r="D1009" s="32">
        <v>7.28</v>
      </c>
      <c r="E1009" s="32">
        <v>867.13</v>
      </c>
      <c r="G1009" s="32">
        <v>1269.644</v>
      </c>
      <c r="H1009" s="32" t="s">
        <v>13</v>
      </c>
      <c r="I1009" s="32">
        <v>867.13</v>
      </c>
      <c r="K1009" s="32" t="s">
        <v>268</v>
      </c>
    </row>
    <row r="1010" spans="1:11" x14ac:dyDescent="0.35">
      <c r="A1010" s="32">
        <v>15</v>
      </c>
      <c r="B1010" s="32" t="s">
        <v>28</v>
      </c>
      <c r="D1010" s="32">
        <v>7.29</v>
      </c>
      <c r="E1010" s="32">
        <v>719.08500000000004</v>
      </c>
      <c r="G1010" s="32">
        <v>16.513999999999999</v>
      </c>
      <c r="H1010" s="32" t="s">
        <v>13</v>
      </c>
      <c r="I1010" s="32">
        <v>719.08500000000004</v>
      </c>
      <c r="K1010" s="32" t="s">
        <v>267</v>
      </c>
    </row>
    <row r="1011" spans="1:11" x14ac:dyDescent="0.35">
      <c r="A1011" s="32">
        <v>16</v>
      </c>
      <c r="B1011" s="32" t="s">
        <v>29</v>
      </c>
      <c r="D1011" s="32">
        <v>7.3</v>
      </c>
      <c r="E1011" s="32">
        <v>819.29300000000001</v>
      </c>
      <c r="G1011" s="32">
        <v>34.76</v>
      </c>
      <c r="H1011" s="32" t="s">
        <v>13</v>
      </c>
      <c r="I1011" s="32">
        <v>819.29300000000001</v>
      </c>
      <c r="K1011" s="32" t="s">
        <v>266</v>
      </c>
    </row>
    <row r="1012" spans="1:11" x14ac:dyDescent="0.35">
      <c r="A1012" s="32">
        <v>17</v>
      </c>
      <c r="B1012" s="32" t="s">
        <v>22</v>
      </c>
      <c r="K1012" s="32" t="s">
        <v>265</v>
      </c>
    </row>
    <row r="1013" spans="1:11" x14ac:dyDescent="0.35">
      <c r="A1013" s="32">
        <v>18</v>
      </c>
      <c r="B1013" s="32" t="s">
        <v>182</v>
      </c>
      <c r="D1013" s="32">
        <v>7.31</v>
      </c>
      <c r="E1013" s="32">
        <v>1269.057</v>
      </c>
      <c r="G1013" s="32">
        <v>5.8040000000000003</v>
      </c>
      <c r="H1013" s="32" t="s">
        <v>13</v>
      </c>
      <c r="I1013" s="32">
        <v>1269.057</v>
      </c>
      <c r="K1013" s="32" t="s">
        <v>264</v>
      </c>
    </row>
    <row r="1014" spans="1:11" x14ac:dyDescent="0.35">
      <c r="A1014" s="32">
        <v>19</v>
      </c>
      <c r="B1014" s="32" t="s">
        <v>181</v>
      </c>
      <c r="D1014" s="32">
        <v>7.28</v>
      </c>
      <c r="E1014" s="32">
        <v>1190.098</v>
      </c>
      <c r="G1014" s="32">
        <v>50.716000000000001</v>
      </c>
      <c r="H1014" s="32" t="s">
        <v>13</v>
      </c>
      <c r="I1014" s="32">
        <v>1190.098</v>
      </c>
      <c r="K1014" s="32" t="s">
        <v>263</v>
      </c>
    </row>
    <row r="1015" spans="1:11" x14ac:dyDescent="0.35">
      <c r="A1015" s="32">
        <v>20</v>
      </c>
      <c r="B1015" s="32" t="s">
        <v>180</v>
      </c>
      <c r="D1015" s="32">
        <v>7.3</v>
      </c>
      <c r="E1015" s="32">
        <v>1102.5830000000001</v>
      </c>
      <c r="G1015" s="32">
        <v>10.510999999999999</v>
      </c>
      <c r="H1015" s="32" t="s">
        <v>13</v>
      </c>
      <c r="I1015" s="32">
        <v>1102.5830000000001</v>
      </c>
      <c r="K1015" s="32" t="s">
        <v>262</v>
      </c>
    </row>
    <row r="1016" spans="1:11" x14ac:dyDescent="0.35">
      <c r="A1016" s="32">
        <v>21</v>
      </c>
      <c r="B1016" s="32" t="s">
        <v>179</v>
      </c>
      <c r="D1016" s="32">
        <v>7.32</v>
      </c>
      <c r="E1016" s="32">
        <v>1164.009</v>
      </c>
      <c r="G1016" s="32">
        <v>46.478000000000002</v>
      </c>
      <c r="H1016" s="32" t="s">
        <v>13</v>
      </c>
      <c r="I1016" s="32">
        <v>1164.009</v>
      </c>
      <c r="K1016" s="32" t="s">
        <v>261</v>
      </c>
    </row>
    <row r="1017" spans="1:11" x14ac:dyDescent="0.35">
      <c r="A1017" s="32">
        <v>22</v>
      </c>
      <c r="B1017" s="32" t="s">
        <v>178</v>
      </c>
      <c r="D1017" s="32">
        <v>7.32</v>
      </c>
      <c r="E1017" s="32">
        <v>963.226</v>
      </c>
      <c r="G1017" s="32">
        <v>922.98099999999999</v>
      </c>
      <c r="H1017" s="32" t="s">
        <v>13</v>
      </c>
      <c r="I1017" s="32">
        <v>963.226</v>
      </c>
      <c r="K1017" s="32" t="s">
        <v>260</v>
      </c>
    </row>
    <row r="1018" spans="1:11" x14ac:dyDescent="0.35">
      <c r="A1018" s="32">
        <v>23</v>
      </c>
      <c r="B1018" s="32" t="s">
        <v>177</v>
      </c>
      <c r="D1018" s="32">
        <v>7.33</v>
      </c>
      <c r="E1018" s="32">
        <v>987.529</v>
      </c>
      <c r="G1018" s="32">
        <v>280.69299999999998</v>
      </c>
      <c r="H1018" s="32" t="s">
        <v>13</v>
      </c>
      <c r="I1018" s="32">
        <v>987.529</v>
      </c>
      <c r="K1018" s="32" t="s">
        <v>259</v>
      </c>
    </row>
    <row r="1019" spans="1:11" x14ac:dyDescent="0.35">
      <c r="A1019" s="32">
        <v>24</v>
      </c>
      <c r="B1019" s="32" t="s">
        <v>22</v>
      </c>
      <c r="H1019" s="32" t="s">
        <v>95</v>
      </c>
      <c r="K1019" s="32" t="s">
        <v>258</v>
      </c>
    </row>
    <row r="1020" spans="1:11" x14ac:dyDescent="0.35">
      <c r="A1020" s="32">
        <v>25</v>
      </c>
      <c r="B1020" s="32" t="s">
        <v>176</v>
      </c>
      <c r="D1020" s="32">
        <v>7.34</v>
      </c>
      <c r="E1020" s="32">
        <v>1010.575</v>
      </c>
      <c r="G1020" s="32">
        <v>9636</v>
      </c>
      <c r="H1020" s="32" t="s">
        <v>13</v>
      </c>
      <c r="I1020" s="32">
        <v>1010.575</v>
      </c>
      <c r="K1020" s="32" t="s">
        <v>257</v>
      </c>
    </row>
    <row r="1021" spans="1:11" x14ac:dyDescent="0.35">
      <c r="A1021" s="32">
        <v>26</v>
      </c>
      <c r="B1021" s="32" t="s">
        <v>175</v>
      </c>
      <c r="D1021" s="32">
        <v>7.33</v>
      </c>
      <c r="E1021" s="32">
        <v>958.82799999999997</v>
      </c>
      <c r="G1021" s="32">
        <v>8862</v>
      </c>
      <c r="H1021" s="32" t="s">
        <v>13</v>
      </c>
      <c r="I1021" s="32">
        <v>958.82799999999997</v>
      </c>
      <c r="K1021" s="32" t="s">
        <v>256</v>
      </c>
    </row>
    <row r="1022" spans="1:11" x14ac:dyDescent="0.35">
      <c r="A1022" s="32">
        <v>27</v>
      </c>
      <c r="B1022" s="32" t="s">
        <v>174</v>
      </c>
      <c r="D1022" s="32">
        <v>7.33</v>
      </c>
      <c r="E1022" s="32">
        <v>1063.8710000000001</v>
      </c>
      <c r="G1022" s="32">
        <v>12.666</v>
      </c>
      <c r="H1022" s="32" t="s">
        <v>13</v>
      </c>
      <c r="I1022" s="32">
        <v>1063.8710000000001</v>
      </c>
      <c r="K1022" s="32" t="s">
        <v>255</v>
      </c>
    </row>
    <row r="1023" spans="1:11" x14ac:dyDescent="0.35">
      <c r="A1023" s="32">
        <v>28</v>
      </c>
      <c r="B1023" s="32" t="s">
        <v>173</v>
      </c>
      <c r="D1023" s="32">
        <v>7.32</v>
      </c>
      <c r="E1023" s="32">
        <v>905.40200000000004</v>
      </c>
      <c r="G1023" s="32">
        <v>8653</v>
      </c>
      <c r="H1023" s="32" t="s">
        <v>13</v>
      </c>
      <c r="I1023" s="32">
        <v>905.40200000000004</v>
      </c>
      <c r="K1023" s="32" t="s">
        <v>254</v>
      </c>
    </row>
    <row r="1024" spans="1:11" x14ac:dyDescent="0.35">
      <c r="A1024" s="32">
        <v>29</v>
      </c>
      <c r="B1024" s="32" t="s">
        <v>172</v>
      </c>
      <c r="D1024" s="32">
        <v>7.28</v>
      </c>
      <c r="E1024" s="32">
        <v>818.70899999999995</v>
      </c>
      <c r="G1024" s="32">
        <v>23.143000000000001</v>
      </c>
      <c r="H1024" s="32" t="s">
        <v>13</v>
      </c>
      <c r="I1024" s="32">
        <v>818.70899999999995</v>
      </c>
      <c r="K1024" s="32" t="s">
        <v>253</v>
      </c>
    </row>
    <row r="1025" spans="1:11" x14ac:dyDescent="0.35">
      <c r="A1025" s="32">
        <v>30</v>
      </c>
      <c r="B1025" s="32" t="s">
        <v>171</v>
      </c>
      <c r="D1025" s="32">
        <v>7.2</v>
      </c>
      <c r="E1025" s="32">
        <v>916.85500000000002</v>
      </c>
      <c r="G1025" s="32">
        <v>2536.9090000000001</v>
      </c>
      <c r="H1025" s="32" t="s">
        <v>13</v>
      </c>
      <c r="I1025" s="32">
        <v>916.85500000000002</v>
      </c>
      <c r="K1025" s="32" t="s">
        <v>252</v>
      </c>
    </row>
    <row r="1026" spans="1:11" x14ac:dyDescent="0.35">
      <c r="A1026" s="32">
        <v>31</v>
      </c>
      <c r="B1026" s="32" t="s">
        <v>22</v>
      </c>
      <c r="H1026" s="32" t="s">
        <v>95</v>
      </c>
      <c r="K1026" s="32" t="s">
        <v>251</v>
      </c>
    </row>
    <row r="1027" spans="1:11" x14ac:dyDescent="0.35">
      <c r="A1027" s="32">
        <v>32</v>
      </c>
      <c r="B1027" s="32" t="s">
        <v>170</v>
      </c>
      <c r="D1027" s="32">
        <v>7</v>
      </c>
      <c r="E1027" s="32">
        <v>957.00800000000004</v>
      </c>
      <c r="G1027" s="32">
        <v>11.215999999999999</v>
      </c>
      <c r="H1027" s="32" t="s">
        <v>13</v>
      </c>
      <c r="I1027" s="32">
        <v>957.00800000000004</v>
      </c>
      <c r="K1027" s="32" t="s">
        <v>250</v>
      </c>
    </row>
    <row r="1028" spans="1:11" x14ac:dyDescent="0.35">
      <c r="A1028" s="32">
        <v>33</v>
      </c>
      <c r="B1028" s="32" t="s">
        <v>169</v>
      </c>
      <c r="D1028" s="32">
        <v>7.07</v>
      </c>
      <c r="E1028" s="32">
        <v>859.68200000000002</v>
      </c>
      <c r="G1028" s="32">
        <v>37.850999999999999</v>
      </c>
      <c r="H1028" s="32" t="s">
        <v>13</v>
      </c>
      <c r="I1028" s="32">
        <v>859.68200000000002</v>
      </c>
      <c r="K1028" s="32" t="s">
        <v>249</v>
      </c>
    </row>
    <row r="1029" spans="1:11" x14ac:dyDescent="0.35">
      <c r="A1029" s="32">
        <v>34</v>
      </c>
      <c r="B1029" s="32" t="s">
        <v>168</v>
      </c>
      <c r="D1029" s="32">
        <v>7.11</v>
      </c>
      <c r="E1029" s="32">
        <v>1270.221</v>
      </c>
      <c r="G1029" s="32">
        <v>42.613</v>
      </c>
      <c r="H1029" s="32" t="s">
        <v>13</v>
      </c>
      <c r="I1029" s="32">
        <v>1270.221</v>
      </c>
      <c r="K1029" s="32" t="s">
        <v>248</v>
      </c>
    </row>
    <row r="1030" spans="1:11" x14ac:dyDescent="0.35">
      <c r="A1030" s="32">
        <v>35</v>
      </c>
      <c r="B1030" s="32" t="s">
        <v>167</v>
      </c>
      <c r="D1030" s="32">
        <v>7.18</v>
      </c>
      <c r="E1030" s="32">
        <v>1420.7629999999999</v>
      </c>
      <c r="G1030" s="32">
        <v>27.803000000000001</v>
      </c>
      <c r="H1030" s="32" t="s">
        <v>13</v>
      </c>
      <c r="I1030" s="32">
        <v>1420.7629999999999</v>
      </c>
      <c r="K1030" s="32" t="s">
        <v>247</v>
      </c>
    </row>
    <row r="1031" spans="1:11" x14ac:dyDescent="0.35">
      <c r="A1031" s="32">
        <v>36</v>
      </c>
      <c r="B1031" s="32" t="s">
        <v>166</v>
      </c>
      <c r="D1031" s="32">
        <v>7.19</v>
      </c>
      <c r="E1031" s="32">
        <v>1536.8330000000001</v>
      </c>
      <c r="G1031" s="32">
        <v>89.347999999999999</v>
      </c>
      <c r="H1031" s="32" t="s">
        <v>13</v>
      </c>
      <c r="I1031" s="32">
        <v>1536.8330000000001</v>
      </c>
      <c r="K1031" s="32" t="s">
        <v>246</v>
      </c>
    </row>
    <row r="1032" spans="1:11" x14ac:dyDescent="0.35">
      <c r="A1032" s="32">
        <v>37</v>
      </c>
      <c r="B1032" s="32" t="s">
        <v>165</v>
      </c>
      <c r="D1032" s="32">
        <v>7.19</v>
      </c>
      <c r="E1032" s="32">
        <v>1243.1859999999999</v>
      </c>
      <c r="G1032" s="32">
        <v>260.44200000000001</v>
      </c>
      <c r="H1032" s="32" t="s">
        <v>13</v>
      </c>
      <c r="I1032" s="32">
        <v>1243.1859999999999</v>
      </c>
      <c r="K1032" s="32" t="s">
        <v>245</v>
      </c>
    </row>
    <row r="1033" spans="1:11" x14ac:dyDescent="0.35">
      <c r="A1033" s="32">
        <v>38</v>
      </c>
      <c r="B1033" s="32" t="s">
        <v>22</v>
      </c>
      <c r="H1033" s="32" t="s">
        <v>95</v>
      </c>
      <c r="K1033" s="32" t="s">
        <v>244</v>
      </c>
    </row>
    <row r="1034" spans="1:11" x14ac:dyDescent="0.35">
      <c r="A1034" s="32">
        <v>39</v>
      </c>
      <c r="B1034" s="32" t="s">
        <v>164</v>
      </c>
      <c r="D1034" s="32">
        <v>7.2</v>
      </c>
      <c r="E1034" s="32">
        <v>1137.1610000000001</v>
      </c>
      <c r="G1034" s="32">
        <v>28.114000000000001</v>
      </c>
      <c r="H1034" s="32" t="s">
        <v>13</v>
      </c>
      <c r="I1034" s="32">
        <v>1137.1610000000001</v>
      </c>
      <c r="K1034" s="32" t="s">
        <v>243</v>
      </c>
    </row>
    <row r="1035" spans="1:11" x14ac:dyDescent="0.35">
      <c r="A1035" s="32">
        <v>40</v>
      </c>
      <c r="B1035" s="32" t="s">
        <v>163</v>
      </c>
      <c r="D1035" s="32">
        <v>7.21</v>
      </c>
      <c r="E1035" s="32">
        <v>1398.9159999999999</v>
      </c>
      <c r="G1035" s="32">
        <v>15451</v>
      </c>
      <c r="H1035" s="32" t="s">
        <v>13</v>
      </c>
      <c r="I1035" s="32">
        <v>1398.9159999999999</v>
      </c>
      <c r="K1035" s="32" t="s">
        <v>242</v>
      </c>
    </row>
    <row r="1036" spans="1:11" x14ac:dyDescent="0.35">
      <c r="A1036" s="32">
        <v>41</v>
      </c>
      <c r="B1036" s="32" t="s">
        <v>162</v>
      </c>
      <c r="D1036" s="32">
        <v>7.23</v>
      </c>
      <c r="E1036" s="32">
        <v>1741.6579999999999</v>
      </c>
      <c r="G1036" s="32">
        <v>230.24799999999999</v>
      </c>
      <c r="H1036" s="32" t="s">
        <v>13</v>
      </c>
      <c r="I1036" s="32">
        <v>1741.6579999999999</v>
      </c>
      <c r="K1036" s="32" t="s">
        <v>241</v>
      </c>
    </row>
    <row r="1037" spans="1:11" x14ac:dyDescent="0.35">
      <c r="A1037" s="32">
        <v>42</v>
      </c>
      <c r="B1037" s="32" t="s">
        <v>161</v>
      </c>
      <c r="D1037" s="32">
        <v>7.28</v>
      </c>
      <c r="E1037" s="32">
        <v>1680.472</v>
      </c>
      <c r="G1037" s="32">
        <v>52.759</v>
      </c>
      <c r="H1037" s="32" t="s">
        <v>13</v>
      </c>
      <c r="I1037" s="32">
        <v>1680.472</v>
      </c>
      <c r="K1037" s="32" t="s">
        <v>240</v>
      </c>
    </row>
    <row r="1038" spans="1:11" x14ac:dyDescent="0.35">
      <c r="A1038" s="32">
        <v>43</v>
      </c>
      <c r="B1038" s="32" t="s">
        <v>160</v>
      </c>
      <c r="D1038" s="32">
        <v>7.25</v>
      </c>
      <c r="E1038" s="32">
        <v>1587.348</v>
      </c>
      <c r="G1038" s="32">
        <v>170.411</v>
      </c>
      <c r="H1038" s="32" t="s">
        <v>13</v>
      </c>
      <c r="I1038" s="32">
        <v>1587.348</v>
      </c>
      <c r="K1038" s="32" t="s">
        <v>239</v>
      </c>
    </row>
    <row r="1039" spans="1:11" x14ac:dyDescent="0.35">
      <c r="A1039" s="32">
        <v>44</v>
      </c>
      <c r="B1039" s="32" t="s">
        <v>159</v>
      </c>
      <c r="D1039" s="32">
        <v>7.28</v>
      </c>
      <c r="E1039" s="32">
        <v>2045.376</v>
      </c>
      <c r="G1039" s="32">
        <v>22.661000000000001</v>
      </c>
      <c r="H1039" s="32" t="s">
        <v>13</v>
      </c>
      <c r="I1039" s="32">
        <v>2045.376</v>
      </c>
      <c r="K1039" s="32" t="s">
        <v>238</v>
      </c>
    </row>
    <row r="1040" spans="1:11" x14ac:dyDescent="0.35">
      <c r="A1040" s="32">
        <v>45</v>
      </c>
      <c r="B1040" s="32" t="s">
        <v>22</v>
      </c>
      <c r="H1040" s="32" t="s">
        <v>95</v>
      </c>
      <c r="K1040" s="32" t="s">
        <v>237</v>
      </c>
    </row>
    <row r="1041" spans="1:11" x14ac:dyDescent="0.35">
      <c r="A1041" s="32">
        <v>46</v>
      </c>
      <c r="B1041" s="32" t="s">
        <v>158</v>
      </c>
      <c r="D1041" s="32">
        <v>7.35</v>
      </c>
      <c r="E1041" s="32">
        <v>1709.2529999999999</v>
      </c>
      <c r="G1041" s="32">
        <v>150.51499999999999</v>
      </c>
      <c r="H1041" s="32" t="s">
        <v>13</v>
      </c>
      <c r="I1041" s="32">
        <v>1709.2529999999999</v>
      </c>
      <c r="K1041" s="32" t="s">
        <v>236</v>
      </c>
    </row>
    <row r="1042" spans="1:11" x14ac:dyDescent="0.35">
      <c r="A1042" s="32">
        <v>47</v>
      </c>
      <c r="B1042" s="32" t="s">
        <v>157</v>
      </c>
      <c r="D1042" s="32">
        <v>7.32</v>
      </c>
      <c r="E1042" s="32">
        <v>1829.777</v>
      </c>
      <c r="G1042" s="32">
        <v>272.79500000000002</v>
      </c>
      <c r="H1042" s="32" t="s">
        <v>13</v>
      </c>
      <c r="I1042" s="32">
        <v>1829.777</v>
      </c>
      <c r="K1042" s="32" t="s">
        <v>235</v>
      </c>
    </row>
    <row r="1043" spans="1:11" x14ac:dyDescent="0.35">
      <c r="A1043" s="32">
        <v>48</v>
      </c>
      <c r="B1043" s="32" t="s">
        <v>156</v>
      </c>
      <c r="D1043" s="32">
        <v>7.3</v>
      </c>
      <c r="E1043" s="32">
        <v>1884.6420000000001</v>
      </c>
      <c r="G1043" s="32">
        <v>160.71199999999999</v>
      </c>
      <c r="H1043" s="32" t="s">
        <v>13</v>
      </c>
      <c r="I1043" s="32">
        <v>1884.6420000000001</v>
      </c>
      <c r="K1043" s="32" t="s">
        <v>234</v>
      </c>
    </row>
    <row r="1045" spans="1:11" x14ac:dyDescent="0.35">
      <c r="A1045" s="32" t="s">
        <v>394</v>
      </c>
    </row>
    <row r="1047" spans="1:11" x14ac:dyDescent="0.35">
      <c r="B1047" s="32" t="s">
        <v>3</v>
      </c>
      <c r="C1047" s="32" t="s">
        <v>4</v>
      </c>
      <c r="D1047" s="32" t="s">
        <v>5</v>
      </c>
      <c r="E1047" s="32" t="s">
        <v>6</v>
      </c>
      <c r="F1047" s="32" t="s">
        <v>7</v>
      </c>
      <c r="G1047" s="32" t="s">
        <v>8</v>
      </c>
      <c r="H1047" s="32" t="s">
        <v>9</v>
      </c>
      <c r="I1047" s="32" t="s">
        <v>10</v>
      </c>
      <c r="J1047" s="32" t="s">
        <v>11</v>
      </c>
      <c r="K1047" s="32" t="s">
        <v>282</v>
      </c>
    </row>
    <row r="1048" spans="1:11" x14ac:dyDescent="0.35">
      <c r="A1048" s="32">
        <v>1</v>
      </c>
      <c r="B1048" s="32" t="s">
        <v>12</v>
      </c>
      <c r="D1048" s="32">
        <v>8.8800000000000008</v>
      </c>
      <c r="E1048" s="32">
        <v>68.695999999999998</v>
      </c>
      <c r="F1048" s="32">
        <v>2771.78</v>
      </c>
      <c r="G1048" s="32">
        <v>2.2679999999999998</v>
      </c>
      <c r="H1048" s="32" t="s">
        <v>16</v>
      </c>
      <c r="K1048" s="32" t="s">
        <v>281</v>
      </c>
    </row>
    <row r="1049" spans="1:11" x14ac:dyDescent="0.35">
      <c r="A1049" s="32">
        <v>2</v>
      </c>
      <c r="B1049" s="32" t="s">
        <v>14</v>
      </c>
      <c r="D1049" s="32">
        <v>8.84</v>
      </c>
      <c r="E1049" s="32">
        <v>184.751</v>
      </c>
      <c r="F1049" s="32">
        <v>2613.6779999999999</v>
      </c>
      <c r="G1049" s="32">
        <v>4.8319999999999999</v>
      </c>
      <c r="H1049" s="32" t="s">
        <v>16</v>
      </c>
      <c r="K1049" s="32" t="s">
        <v>280</v>
      </c>
    </row>
    <row r="1050" spans="1:11" x14ac:dyDescent="0.35">
      <c r="A1050" s="32">
        <v>3</v>
      </c>
      <c r="B1050" s="32" t="s">
        <v>15</v>
      </c>
      <c r="D1050" s="32">
        <v>8.89</v>
      </c>
      <c r="E1050" s="32">
        <v>209.15299999999999</v>
      </c>
      <c r="F1050" s="32">
        <v>2704.4110000000001</v>
      </c>
      <c r="G1050" s="32">
        <v>4.641</v>
      </c>
      <c r="H1050" s="32" t="s">
        <v>16</v>
      </c>
      <c r="K1050" s="32" t="s">
        <v>279</v>
      </c>
    </row>
    <row r="1051" spans="1:11" x14ac:dyDescent="0.35">
      <c r="A1051" s="32">
        <v>4</v>
      </c>
      <c r="B1051" s="32" t="s">
        <v>17</v>
      </c>
      <c r="D1051" s="32">
        <v>8.89</v>
      </c>
      <c r="E1051" s="32">
        <v>298</v>
      </c>
      <c r="F1051" s="32">
        <v>2633.712</v>
      </c>
      <c r="G1051" s="32">
        <v>5.6459999999999999</v>
      </c>
      <c r="H1051" s="32" t="s">
        <v>16</v>
      </c>
      <c r="K1051" s="32" t="s">
        <v>278</v>
      </c>
    </row>
    <row r="1052" spans="1:11" x14ac:dyDescent="0.35">
      <c r="A1052" s="32">
        <v>5</v>
      </c>
      <c r="B1052" s="32" t="s">
        <v>18</v>
      </c>
      <c r="D1052" s="32">
        <v>8.92</v>
      </c>
      <c r="E1052" s="32">
        <v>713.11400000000003</v>
      </c>
      <c r="F1052" s="32">
        <v>2798.0030000000002</v>
      </c>
      <c r="G1052" s="32">
        <v>25.57</v>
      </c>
      <c r="H1052" s="32" t="s">
        <v>16</v>
      </c>
      <c r="K1052" s="32" t="s">
        <v>277</v>
      </c>
    </row>
    <row r="1053" spans="1:11" x14ac:dyDescent="0.35">
      <c r="A1053" s="32">
        <v>6</v>
      </c>
      <c r="B1053" s="32" t="s">
        <v>19</v>
      </c>
      <c r="D1053" s="32">
        <v>8.75</v>
      </c>
      <c r="E1053" s="32">
        <v>2046.579</v>
      </c>
      <c r="F1053" s="32">
        <v>2309.1799999999998</v>
      </c>
      <c r="G1053" s="32">
        <v>48.904000000000003</v>
      </c>
      <c r="H1053" s="32" t="s">
        <v>16</v>
      </c>
      <c r="K1053" s="32" t="s">
        <v>276</v>
      </c>
    </row>
    <row r="1054" spans="1:11" x14ac:dyDescent="0.35">
      <c r="A1054" s="32">
        <v>7</v>
      </c>
      <c r="B1054" s="32" t="s">
        <v>20</v>
      </c>
      <c r="D1054" s="32">
        <v>8.81</v>
      </c>
      <c r="E1054" s="32">
        <v>3434.683</v>
      </c>
      <c r="F1054" s="32">
        <v>2072.8119999999999</v>
      </c>
      <c r="G1054" s="32">
        <v>101.345</v>
      </c>
      <c r="H1054" s="32" t="s">
        <v>16</v>
      </c>
      <c r="K1054" s="32" t="s">
        <v>275</v>
      </c>
    </row>
    <row r="1055" spans="1:11" x14ac:dyDescent="0.35">
      <c r="A1055" s="32">
        <v>8</v>
      </c>
      <c r="B1055" s="32" t="s">
        <v>21</v>
      </c>
      <c r="D1055" s="32">
        <v>8.86</v>
      </c>
      <c r="E1055" s="32">
        <v>6997.643</v>
      </c>
      <c r="F1055" s="32">
        <v>1703.3009999999999</v>
      </c>
      <c r="G1055" s="32">
        <v>138.422</v>
      </c>
      <c r="H1055" s="32" t="s">
        <v>16</v>
      </c>
      <c r="K1055" s="32" t="s">
        <v>274</v>
      </c>
    </row>
    <row r="1056" spans="1:11" x14ac:dyDescent="0.35">
      <c r="A1056" s="32">
        <v>9</v>
      </c>
      <c r="B1056" s="32" t="s">
        <v>22</v>
      </c>
      <c r="K1056" s="32" t="s">
        <v>273</v>
      </c>
    </row>
    <row r="1057" spans="1:11" x14ac:dyDescent="0.35">
      <c r="A1057" s="32">
        <v>10</v>
      </c>
      <c r="B1057" s="32" t="s">
        <v>22</v>
      </c>
      <c r="K1057" s="32" t="s">
        <v>272</v>
      </c>
    </row>
    <row r="1058" spans="1:11" x14ac:dyDescent="0.35">
      <c r="A1058" s="32">
        <v>11</v>
      </c>
      <c r="B1058" s="32" t="s">
        <v>24</v>
      </c>
      <c r="D1058" s="32">
        <v>8.89</v>
      </c>
      <c r="E1058" s="32">
        <v>209.69300000000001</v>
      </c>
      <c r="F1058" s="32">
        <v>802.61800000000005</v>
      </c>
      <c r="G1058" s="32">
        <v>4.59</v>
      </c>
      <c r="H1058" s="32" t="s">
        <v>16</v>
      </c>
      <c r="K1058" s="32" t="s">
        <v>271</v>
      </c>
    </row>
    <row r="1059" spans="1:11" x14ac:dyDescent="0.35">
      <c r="A1059" s="32">
        <v>12</v>
      </c>
      <c r="B1059" s="32" t="s">
        <v>25</v>
      </c>
      <c r="D1059" s="32">
        <v>8.92</v>
      </c>
      <c r="E1059" s="32">
        <v>114.73</v>
      </c>
      <c r="F1059" s="32">
        <v>1039.268</v>
      </c>
      <c r="G1059" s="32">
        <v>2.3969999999999998</v>
      </c>
      <c r="H1059" s="32" t="s">
        <v>16</v>
      </c>
      <c r="K1059" s="32" t="s">
        <v>270</v>
      </c>
    </row>
    <row r="1060" spans="1:11" x14ac:dyDescent="0.35">
      <c r="A1060" s="32">
        <v>13</v>
      </c>
      <c r="B1060" s="32" t="s">
        <v>26</v>
      </c>
      <c r="D1060" s="32">
        <v>8.9600000000000009</v>
      </c>
      <c r="E1060" s="32">
        <v>20.863</v>
      </c>
      <c r="F1060" s="32">
        <v>1005.736</v>
      </c>
      <c r="G1060" s="32">
        <v>1.637</v>
      </c>
      <c r="H1060" s="32" t="s">
        <v>16</v>
      </c>
      <c r="K1060" s="32" t="s">
        <v>269</v>
      </c>
    </row>
    <row r="1061" spans="1:11" x14ac:dyDescent="0.35">
      <c r="A1061" s="32">
        <v>14</v>
      </c>
      <c r="B1061" s="32" t="s">
        <v>27</v>
      </c>
      <c r="D1061" s="32">
        <v>8.9700000000000006</v>
      </c>
      <c r="E1061" s="32">
        <v>1375.2080000000001</v>
      </c>
      <c r="F1061" s="32">
        <v>860.02</v>
      </c>
      <c r="G1061" s="32">
        <v>45.393000000000001</v>
      </c>
      <c r="H1061" s="32" t="s">
        <v>16</v>
      </c>
      <c r="K1061" s="32" t="s">
        <v>268</v>
      </c>
    </row>
    <row r="1062" spans="1:11" x14ac:dyDescent="0.35">
      <c r="A1062" s="32">
        <v>15</v>
      </c>
      <c r="B1062" s="32" t="s">
        <v>28</v>
      </c>
      <c r="D1062" s="32">
        <v>8.99</v>
      </c>
      <c r="E1062" s="32">
        <v>1455.171</v>
      </c>
      <c r="F1062" s="32">
        <v>1205.2239999999999</v>
      </c>
      <c r="G1062" s="32">
        <v>45.095999999999997</v>
      </c>
      <c r="H1062" s="32" t="s">
        <v>16</v>
      </c>
      <c r="K1062" s="32" t="s">
        <v>267</v>
      </c>
    </row>
    <row r="1063" spans="1:11" x14ac:dyDescent="0.35">
      <c r="A1063" s="32">
        <v>16</v>
      </c>
      <c r="B1063" s="32" t="s">
        <v>29</v>
      </c>
      <c r="D1063" s="32">
        <v>8.98</v>
      </c>
      <c r="E1063" s="32">
        <v>1539.914</v>
      </c>
      <c r="F1063" s="32">
        <v>953.78300000000002</v>
      </c>
      <c r="G1063" s="32">
        <v>44.252000000000002</v>
      </c>
      <c r="H1063" s="32" t="s">
        <v>16</v>
      </c>
      <c r="K1063" s="32" t="s">
        <v>266</v>
      </c>
    </row>
    <row r="1064" spans="1:11" x14ac:dyDescent="0.35">
      <c r="A1064" s="32">
        <v>17</v>
      </c>
      <c r="B1064" s="32" t="s">
        <v>22</v>
      </c>
      <c r="K1064" s="32" t="s">
        <v>265</v>
      </c>
    </row>
    <row r="1065" spans="1:11" x14ac:dyDescent="0.35">
      <c r="A1065" s="32">
        <v>18</v>
      </c>
      <c r="B1065" s="32" t="s">
        <v>182</v>
      </c>
      <c r="D1065" s="32">
        <v>9.06</v>
      </c>
      <c r="E1065" s="32">
        <v>16.010999999999999</v>
      </c>
      <c r="F1065" s="32">
        <v>1575.2460000000001</v>
      </c>
      <c r="G1065" s="32">
        <v>0.39500000000000002</v>
      </c>
      <c r="H1065" s="32" t="s">
        <v>16</v>
      </c>
      <c r="K1065" s="32" t="s">
        <v>264</v>
      </c>
    </row>
    <row r="1066" spans="1:11" x14ac:dyDescent="0.35">
      <c r="A1066" s="32">
        <v>19</v>
      </c>
      <c r="B1066" s="32" t="s">
        <v>181</v>
      </c>
      <c r="D1066" s="32">
        <v>8.94</v>
      </c>
      <c r="E1066" s="32">
        <v>65.918000000000006</v>
      </c>
      <c r="F1066" s="32">
        <v>1550.8689999999999</v>
      </c>
      <c r="G1066" s="32">
        <v>0.83499999999999996</v>
      </c>
      <c r="H1066" s="32" t="s">
        <v>16</v>
      </c>
      <c r="K1066" s="32" t="s">
        <v>263</v>
      </c>
    </row>
    <row r="1067" spans="1:11" x14ac:dyDescent="0.35">
      <c r="A1067" s="32">
        <v>20</v>
      </c>
      <c r="B1067" s="32" t="s">
        <v>180</v>
      </c>
      <c r="D1067" s="32">
        <v>8.99</v>
      </c>
      <c r="E1067" s="32">
        <v>83.866</v>
      </c>
      <c r="F1067" s="32">
        <v>1163.846</v>
      </c>
      <c r="G1067" s="32">
        <v>3.96</v>
      </c>
      <c r="H1067" s="32" t="s">
        <v>16</v>
      </c>
      <c r="K1067" s="32" t="s">
        <v>262</v>
      </c>
    </row>
    <row r="1068" spans="1:11" x14ac:dyDescent="0.35">
      <c r="A1068" s="32">
        <v>21</v>
      </c>
      <c r="B1068" s="32" t="s">
        <v>179</v>
      </c>
      <c r="D1068" s="32">
        <v>9</v>
      </c>
      <c r="E1068" s="32">
        <v>201.887</v>
      </c>
      <c r="F1068" s="32">
        <v>1084.067</v>
      </c>
      <c r="G1068" s="32">
        <v>4.1829999999999998</v>
      </c>
      <c r="H1068" s="32" t="s">
        <v>16</v>
      </c>
      <c r="K1068" s="32" t="s">
        <v>261</v>
      </c>
    </row>
    <row r="1069" spans="1:11" x14ac:dyDescent="0.35">
      <c r="A1069" s="32">
        <v>22</v>
      </c>
      <c r="B1069" s="32" t="s">
        <v>178</v>
      </c>
      <c r="D1069" s="32">
        <v>8.7799999999999994</v>
      </c>
      <c r="E1069" s="32">
        <v>44.475999999999999</v>
      </c>
      <c r="F1069" s="32">
        <v>1044.51</v>
      </c>
      <c r="G1069" s="32">
        <v>1.593</v>
      </c>
      <c r="H1069" s="32" t="s">
        <v>16</v>
      </c>
      <c r="K1069" s="32" t="s">
        <v>260</v>
      </c>
    </row>
    <row r="1070" spans="1:11" x14ac:dyDescent="0.35">
      <c r="A1070" s="32">
        <v>23</v>
      </c>
      <c r="B1070" s="32" t="s">
        <v>177</v>
      </c>
      <c r="D1070" s="32">
        <v>8.99</v>
      </c>
      <c r="E1070" s="32">
        <v>96.49</v>
      </c>
      <c r="F1070" s="32">
        <v>1020.096</v>
      </c>
      <c r="G1070" s="32">
        <v>3.41</v>
      </c>
      <c r="H1070" s="32" t="s">
        <v>16</v>
      </c>
      <c r="K1070" s="32" t="s">
        <v>259</v>
      </c>
    </row>
    <row r="1071" spans="1:11" x14ac:dyDescent="0.35">
      <c r="A1071" s="32">
        <v>24</v>
      </c>
      <c r="B1071" s="32" t="s">
        <v>22</v>
      </c>
      <c r="K1071" s="32" t="s">
        <v>258</v>
      </c>
    </row>
    <row r="1072" spans="1:11" x14ac:dyDescent="0.35">
      <c r="A1072" s="32">
        <v>25</v>
      </c>
      <c r="B1072" s="32" t="s">
        <v>176</v>
      </c>
      <c r="D1072" s="32">
        <v>8.8000000000000007</v>
      </c>
      <c r="E1072" s="32">
        <v>85.326999999999998</v>
      </c>
      <c r="F1072" s="32">
        <v>1051.3510000000001</v>
      </c>
      <c r="G1072" s="32">
        <v>2.9</v>
      </c>
      <c r="H1072" s="32" t="s">
        <v>16</v>
      </c>
      <c r="K1072" s="32" t="s">
        <v>257</v>
      </c>
    </row>
    <row r="1073" spans="1:11" x14ac:dyDescent="0.35">
      <c r="A1073" s="32">
        <v>26</v>
      </c>
      <c r="B1073" s="32" t="s">
        <v>175</v>
      </c>
      <c r="D1073" s="32">
        <v>9.0299999999999994</v>
      </c>
      <c r="E1073" s="32">
        <v>67.662000000000006</v>
      </c>
      <c r="F1073" s="32">
        <v>1035.1510000000001</v>
      </c>
      <c r="G1073" s="32">
        <v>1.538</v>
      </c>
      <c r="H1073" s="32" t="s">
        <v>16</v>
      </c>
      <c r="K1073" s="32" t="s">
        <v>256</v>
      </c>
    </row>
    <row r="1074" spans="1:11" x14ac:dyDescent="0.35">
      <c r="A1074" s="32">
        <v>27</v>
      </c>
      <c r="B1074" s="32" t="s">
        <v>174</v>
      </c>
      <c r="D1074" s="32">
        <v>9.07</v>
      </c>
      <c r="E1074" s="32">
        <v>83.173000000000002</v>
      </c>
      <c r="F1074" s="32">
        <v>822.99</v>
      </c>
      <c r="G1074" s="32">
        <v>2.4729999999999999</v>
      </c>
      <c r="H1074" s="32" t="s">
        <v>16</v>
      </c>
      <c r="K1074" s="32" t="s">
        <v>255</v>
      </c>
    </row>
    <row r="1075" spans="1:11" x14ac:dyDescent="0.35">
      <c r="A1075" s="32">
        <v>28</v>
      </c>
      <c r="B1075" s="32" t="s">
        <v>173</v>
      </c>
      <c r="D1075" s="32">
        <v>9.09</v>
      </c>
      <c r="E1075" s="32">
        <v>67.23</v>
      </c>
      <c r="F1075" s="32">
        <v>985.01700000000005</v>
      </c>
      <c r="G1075" s="32">
        <v>1.4390000000000001</v>
      </c>
      <c r="H1075" s="32" t="s">
        <v>16</v>
      </c>
      <c r="K1075" s="32" t="s">
        <v>254</v>
      </c>
    </row>
    <row r="1076" spans="1:11" x14ac:dyDescent="0.35">
      <c r="A1076" s="32">
        <v>29</v>
      </c>
      <c r="B1076" s="32" t="s">
        <v>172</v>
      </c>
      <c r="D1076" s="32">
        <v>8.9700000000000006</v>
      </c>
      <c r="E1076" s="32">
        <v>53.018000000000001</v>
      </c>
      <c r="F1076" s="32">
        <v>1024.4110000000001</v>
      </c>
      <c r="G1076" s="32">
        <v>1.8240000000000001</v>
      </c>
      <c r="H1076" s="32" t="s">
        <v>16</v>
      </c>
      <c r="K1076" s="32" t="s">
        <v>253</v>
      </c>
    </row>
    <row r="1077" spans="1:11" x14ac:dyDescent="0.35">
      <c r="A1077" s="32">
        <v>30</v>
      </c>
      <c r="B1077" s="32" t="s">
        <v>171</v>
      </c>
      <c r="D1077" s="32">
        <v>8.86</v>
      </c>
      <c r="E1077" s="32">
        <v>51.808999999999997</v>
      </c>
      <c r="F1077" s="32">
        <v>1313.31</v>
      </c>
      <c r="G1077" s="32">
        <v>1.74</v>
      </c>
      <c r="H1077" s="32" t="s">
        <v>16</v>
      </c>
      <c r="K1077" s="32" t="s">
        <v>252</v>
      </c>
    </row>
    <row r="1078" spans="1:11" x14ac:dyDescent="0.35">
      <c r="A1078" s="32">
        <v>31</v>
      </c>
      <c r="B1078" s="32" t="s">
        <v>22</v>
      </c>
      <c r="K1078" s="32" t="s">
        <v>251</v>
      </c>
    </row>
    <row r="1079" spans="1:11" x14ac:dyDescent="0.35">
      <c r="A1079" s="32">
        <v>32</v>
      </c>
      <c r="B1079" s="32" t="s">
        <v>170</v>
      </c>
      <c r="D1079" s="32">
        <v>8.77</v>
      </c>
      <c r="E1079" s="32">
        <v>75.837999999999994</v>
      </c>
      <c r="F1079" s="32">
        <v>1115.547</v>
      </c>
      <c r="G1079" s="32">
        <v>3.22</v>
      </c>
      <c r="H1079" s="32" t="s">
        <v>16</v>
      </c>
      <c r="K1079" s="32" t="s">
        <v>250</v>
      </c>
    </row>
    <row r="1080" spans="1:11" x14ac:dyDescent="0.35">
      <c r="A1080" s="32">
        <v>33</v>
      </c>
      <c r="B1080" s="32" t="s">
        <v>169</v>
      </c>
      <c r="D1080" s="32">
        <v>8.81</v>
      </c>
      <c r="E1080" s="32">
        <v>221.53200000000001</v>
      </c>
      <c r="F1080" s="32">
        <v>868.49199999999996</v>
      </c>
      <c r="G1080" s="32">
        <v>8.4700000000000006</v>
      </c>
      <c r="H1080" s="32" t="s">
        <v>16</v>
      </c>
      <c r="K1080" s="32" t="s">
        <v>249</v>
      </c>
    </row>
    <row r="1081" spans="1:11" x14ac:dyDescent="0.35">
      <c r="A1081" s="32">
        <v>34</v>
      </c>
      <c r="B1081" s="32" t="s">
        <v>168</v>
      </c>
      <c r="D1081" s="32">
        <v>8.93</v>
      </c>
      <c r="E1081" s="32">
        <v>40.415999999999997</v>
      </c>
      <c r="F1081" s="32">
        <v>1891.713</v>
      </c>
      <c r="G1081" s="32">
        <v>1.333</v>
      </c>
      <c r="H1081" s="32" t="s">
        <v>16</v>
      </c>
      <c r="K1081" s="32" t="s">
        <v>248</v>
      </c>
    </row>
    <row r="1082" spans="1:11" x14ac:dyDescent="0.35">
      <c r="A1082" s="32">
        <v>35</v>
      </c>
      <c r="B1082" s="32" t="s">
        <v>167</v>
      </c>
      <c r="D1082" s="32">
        <v>8.94</v>
      </c>
      <c r="E1082" s="32">
        <v>109.398</v>
      </c>
      <c r="F1082" s="32">
        <v>1176.0409999999999</v>
      </c>
      <c r="G1082" s="32">
        <v>1.4810000000000001</v>
      </c>
      <c r="H1082" s="32" t="s">
        <v>16</v>
      </c>
      <c r="K1082" s="32" t="s">
        <v>247</v>
      </c>
    </row>
    <row r="1083" spans="1:11" x14ac:dyDescent="0.35">
      <c r="A1083" s="32">
        <v>36</v>
      </c>
      <c r="B1083" s="32" t="s">
        <v>166</v>
      </c>
      <c r="D1083" s="32">
        <v>8.92</v>
      </c>
      <c r="E1083" s="32">
        <v>206.71100000000001</v>
      </c>
      <c r="F1083" s="32">
        <v>1321.3489999999999</v>
      </c>
      <c r="G1083" s="32">
        <v>6.5810000000000004</v>
      </c>
      <c r="H1083" s="32" t="s">
        <v>16</v>
      </c>
      <c r="K1083" s="32" t="s">
        <v>246</v>
      </c>
    </row>
    <row r="1084" spans="1:11" x14ac:dyDescent="0.35">
      <c r="A1084" s="32">
        <v>37</v>
      </c>
      <c r="B1084" s="32" t="s">
        <v>165</v>
      </c>
      <c r="D1084" s="32">
        <v>8.92</v>
      </c>
      <c r="E1084" s="32">
        <v>201.821</v>
      </c>
      <c r="F1084" s="32">
        <v>1479.5329999999999</v>
      </c>
      <c r="G1084" s="32">
        <v>4.617</v>
      </c>
      <c r="H1084" s="32" t="s">
        <v>16</v>
      </c>
      <c r="K1084" s="32" t="s">
        <v>245</v>
      </c>
    </row>
    <row r="1085" spans="1:11" x14ac:dyDescent="0.35">
      <c r="A1085" s="32">
        <v>38</v>
      </c>
      <c r="B1085" s="32" t="s">
        <v>22</v>
      </c>
      <c r="K1085" s="32" t="s">
        <v>244</v>
      </c>
    </row>
    <row r="1086" spans="1:11" x14ac:dyDescent="0.35">
      <c r="A1086" s="32">
        <v>39</v>
      </c>
      <c r="B1086" s="32" t="s">
        <v>164</v>
      </c>
      <c r="D1086" s="32">
        <v>8.93</v>
      </c>
      <c r="E1086" s="32">
        <v>189.851</v>
      </c>
      <c r="F1086" s="32">
        <v>1517.701</v>
      </c>
      <c r="G1086" s="32">
        <v>7.4980000000000002</v>
      </c>
      <c r="H1086" s="32" t="s">
        <v>16</v>
      </c>
      <c r="K1086" s="32" t="s">
        <v>243</v>
      </c>
    </row>
    <row r="1087" spans="1:11" x14ac:dyDescent="0.35">
      <c r="A1087" s="32">
        <v>40</v>
      </c>
      <c r="B1087" s="32" t="s">
        <v>163</v>
      </c>
      <c r="D1087" s="32">
        <v>8.92</v>
      </c>
      <c r="E1087" s="32">
        <v>274.01900000000001</v>
      </c>
      <c r="F1087" s="32">
        <v>1453.885</v>
      </c>
      <c r="G1087" s="32">
        <v>10.804</v>
      </c>
      <c r="H1087" s="32" t="s">
        <v>16</v>
      </c>
      <c r="K1087" s="32" t="s">
        <v>242</v>
      </c>
    </row>
    <row r="1088" spans="1:11" x14ac:dyDescent="0.35">
      <c r="A1088" s="32">
        <v>41</v>
      </c>
      <c r="B1088" s="32" t="s">
        <v>162</v>
      </c>
      <c r="D1088" s="32">
        <v>8.9499999999999993</v>
      </c>
      <c r="E1088" s="32">
        <v>261.09199999999998</v>
      </c>
      <c r="F1088" s="32">
        <v>1930.2280000000001</v>
      </c>
      <c r="G1088" s="32">
        <v>7.6580000000000004</v>
      </c>
      <c r="H1088" s="32" t="s">
        <v>16</v>
      </c>
      <c r="K1088" s="32" t="s">
        <v>241</v>
      </c>
    </row>
    <row r="1089" spans="1:11" x14ac:dyDescent="0.35">
      <c r="A1089" s="32">
        <v>42</v>
      </c>
      <c r="B1089" s="32" t="s">
        <v>161</v>
      </c>
      <c r="D1089" s="32">
        <v>8.99</v>
      </c>
      <c r="E1089" s="32">
        <v>206.22200000000001</v>
      </c>
      <c r="F1089" s="32">
        <v>2454.7800000000002</v>
      </c>
      <c r="G1089" s="32">
        <v>6.2530000000000001</v>
      </c>
      <c r="H1089" s="32" t="s">
        <v>16</v>
      </c>
      <c r="K1089" s="32" t="s">
        <v>240</v>
      </c>
    </row>
    <row r="1090" spans="1:11" x14ac:dyDescent="0.35">
      <c r="A1090" s="32">
        <v>43</v>
      </c>
      <c r="B1090" s="32" t="s">
        <v>160</v>
      </c>
      <c r="D1090" s="32">
        <v>8.98</v>
      </c>
      <c r="E1090" s="32">
        <v>114.41</v>
      </c>
      <c r="F1090" s="32">
        <v>2046.8050000000001</v>
      </c>
      <c r="G1090" s="32">
        <v>2.3759999999999999</v>
      </c>
      <c r="H1090" s="32" t="s">
        <v>16</v>
      </c>
      <c r="K1090" s="32" t="s">
        <v>239</v>
      </c>
    </row>
    <row r="1091" spans="1:11" x14ac:dyDescent="0.35">
      <c r="A1091" s="32">
        <v>44</v>
      </c>
      <c r="B1091" s="32" t="s">
        <v>159</v>
      </c>
      <c r="D1091" s="32">
        <v>9.01</v>
      </c>
      <c r="E1091" s="32">
        <v>121.655</v>
      </c>
      <c r="F1091" s="32">
        <v>1963.7070000000001</v>
      </c>
      <c r="G1091" s="32">
        <v>2.9380000000000002</v>
      </c>
      <c r="H1091" s="32" t="s">
        <v>16</v>
      </c>
      <c r="K1091" s="32" t="s">
        <v>238</v>
      </c>
    </row>
    <row r="1092" spans="1:11" x14ac:dyDescent="0.35">
      <c r="A1092" s="32">
        <v>45</v>
      </c>
      <c r="B1092" s="32" t="s">
        <v>22</v>
      </c>
      <c r="K1092" s="32" t="s">
        <v>237</v>
      </c>
    </row>
    <row r="1093" spans="1:11" x14ac:dyDescent="0.35">
      <c r="A1093" s="32">
        <v>46</v>
      </c>
      <c r="B1093" s="32" t="s">
        <v>158</v>
      </c>
      <c r="D1093" s="32">
        <v>9.0399999999999991</v>
      </c>
      <c r="E1093" s="32">
        <v>35.420999999999999</v>
      </c>
      <c r="F1093" s="32">
        <v>2063.1590000000001</v>
      </c>
      <c r="G1093" s="32">
        <v>1.4910000000000001</v>
      </c>
      <c r="H1093" s="32" t="s">
        <v>16</v>
      </c>
      <c r="K1093" s="32" t="s">
        <v>236</v>
      </c>
    </row>
    <row r="1094" spans="1:11" x14ac:dyDescent="0.35">
      <c r="A1094" s="32">
        <v>47</v>
      </c>
      <c r="B1094" s="32" t="s">
        <v>157</v>
      </c>
      <c r="D1094" s="32">
        <v>9.08</v>
      </c>
      <c r="E1094" s="32">
        <v>159.43700000000001</v>
      </c>
      <c r="F1094" s="32">
        <v>1701.403</v>
      </c>
      <c r="G1094" s="32">
        <v>3.1989999999999998</v>
      </c>
      <c r="H1094" s="32" t="s">
        <v>16</v>
      </c>
      <c r="K1094" s="32" t="s">
        <v>235</v>
      </c>
    </row>
    <row r="1095" spans="1:11" x14ac:dyDescent="0.35">
      <c r="A1095" s="32">
        <v>48</v>
      </c>
      <c r="B1095" s="32" t="s">
        <v>156</v>
      </c>
      <c r="D1095" s="32">
        <v>8.99</v>
      </c>
      <c r="E1095" s="32">
        <v>227.93199999999999</v>
      </c>
      <c r="F1095" s="32">
        <v>1921.069</v>
      </c>
      <c r="G1095" s="32">
        <v>5.7649999999999997</v>
      </c>
      <c r="H1095" s="32" t="s">
        <v>16</v>
      </c>
      <c r="K1095" s="32" t="s">
        <v>234</v>
      </c>
    </row>
    <row r="1097" spans="1:11" x14ac:dyDescent="0.35">
      <c r="A1097" s="32" t="s">
        <v>393</v>
      </c>
    </row>
    <row r="1099" spans="1:11" x14ac:dyDescent="0.35">
      <c r="B1099" s="32" t="s">
        <v>3</v>
      </c>
      <c r="C1099" s="32" t="s">
        <v>4</v>
      </c>
      <c r="D1099" s="32" t="s">
        <v>5</v>
      </c>
      <c r="E1099" s="32" t="s">
        <v>6</v>
      </c>
      <c r="F1099" s="32" t="s">
        <v>7</v>
      </c>
      <c r="G1099" s="32" t="s">
        <v>8</v>
      </c>
      <c r="H1099" s="32" t="s">
        <v>9</v>
      </c>
      <c r="I1099" s="32" t="s">
        <v>10</v>
      </c>
      <c r="J1099" s="32" t="s">
        <v>11</v>
      </c>
      <c r="K1099" s="32" t="s">
        <v>282</v>
      </c>
    </row>
    <row r="1100" spans="1:11" x14ac:dyDescent="0.35">
      <c r="A1100" s="32">
        <v>1</v>
      </c>
      <c r="B1100" s="32" t="s">
        <v>12</v>
      </c>
      <c r="D1100" s="32">
        <v>8.35</v>
      </c>
      <c r="E1100" s="32">
        <v>0.27</v>
      </c>
      <c r="F1100" s="32">
        <v>2771.78</v>
      </c>
      <c r="G1100" s="32">
        <v>4</v>
      </c>
      <c r="H1100" s="32" t="s">
        <v>13</v>
      </c>
      <c r="K1100" s="32" t="s">
        <v>281</v>
      </c>
    </row>
    <row r="1101" spans="1:11" x14ac:dyDescent="0.35">
      <c r="A1101" s="32">
        <v>2</v>
      </c>
      <c r="B1101" s="32" t="s">
        <v>14</v>
      </c>
      <c r="D1101" s="32">
        <v>8.0299999999999994</v>
      </c>
      <c r="E1101" s="32">
        <v>0.28699999999999998</v>
      </c>
      <c r="F1101" s="32">
        <v>2613.6779999999999</v>
      </c>
      <c r="G1101" s="32">
        <v>5</v>
      </c>
      <c r="H1101" s="32" t="s">
        <v>16</v>
      </c>
      <c r="K1101" s="32" t="s">
        <v>280</v>
      </c>
    </row>
    <row r="1102" spans="1:11" x14ac:dyDescent="0.35">
      <c r="A1102" s="32">
        <v>3</v>
      </c>
      <c r="B1102" s="32" t="s">
        <v>15</v>
      </c>
      <c r="F1102" s="32">
        <v>2704.4110000000001</v>
      </c>
      <c r="K1102" s="32" t="s">
        <v>279</v>
      </c>
    </row>
    <row r="1103" spans="1:11" x14ac:dyDescent="0.35">
      <c r="A1103" s="32">
        <v>4</v>
      </c>
      <c r="B1103" s="32" t="s">
        <v>17</v>
      </c>
      <c r="F1103" s="32">
        <v>2633.712</v>
      </c>
      <c r="K1103" s="32" t="s">
        <v>278</v>
      </c>
    </row>
    <row r="1104" spans="1:11" x14ac:dyDescent="0.35">
      <c r="A1104" s="32">
        <v>5</v>
      </c>
      <c r="B1104" s="32" t="s">
        <v>18</v>
      </c>
      <c r="D1104" s="32">
        <v>8.9</v>
      </c>
      <c r="E1104" s="32">
        <v>3.66</v>
      </c>
      <c r="F1104" s="32">
        <v>2798.0030000000002</v>
      </c>
      <c r="G1104" s="32">
        <v>39</v>
      </c>
      <c r="H1104" s="32" t="s">
        <v>13</v>
      </c>
      <c r="K1104" s="32" t="s">
        <v>277</v>
      </c>
    </row>
    <row r="1105" spans="1:11" x14ac:dyDescent="0.35">
      <c r="A1105" s="32">
        <v>6</v>
      </c>
      <c r="B1105" s="32" t="s">
        <v>19</v>
      </c>
      <c r="D1105" s="32">
        <v>8.7200000000000006</v>
      </c>
      <c r="E1105" s="32">
        <v>26.423999999999999</v>
      </c>
      <c r="F1105" s="32">
        <v>2309.1799999999998</v>
      </c>
      <c r="G1105" s="32">
        <v>334</v>
      </c>
      <c r="H1105" s="32" t="s">
        <v>13</v>
      </c>
      <c r="K1105" s="32" t="s">
        <v>276</v>
      </c>
    </row>
    <row r="1106" spans="1:11" x14ac:dyDescent="0.35">
      <c r="A1106" s="32">
        <v>7</v>
      </c>
      <c r="B1106" s="32" t="s">
        <v>20</v>
      </c>
      <c r="D1106" s="32">
        <v>8.8000000000000007</v>
      </c>
      <c r="E1106" s="32">
        <v>67.629000000000005</v>
      </c>
      <c r="F1106" s="32">
        <v>2072.8119999999999</v>
      </c>
      <c r="G1106" s="32">
        <v>850</v>
      </c>
      <c r="H1106" s="32" t="s">
        <v>13</v>
      </c>
      <c r="K1106" s="32" t="s">
        <v>275</v>
      </c>
    </row>
    <row r="1107" spans="1:11" x14ac:dyDescent="0.35">
      <c r="A1107" s="32">
        <v>8</v>
      </c>
      <c r="B1107" s="32" t="s">
        <v>21</v>
      </c>
      <c r="D1107" s="32">
        <v>8.8699999999999992</v>
      </c>
      <c r="E1107" s="32">
        <v>188.02500000000001</v>
      </c>
      <c r="F1107" s="32">
        <v>1703.3009999999999</v>
      </c>
      <c r="G1107" s="32">
        <v>6.4939999999999998</v>
      </c>
      <c r="H1107" s="32" t="s">
        <v>13</v>
      </c>
      <c r="K1107" s="32" t="s">
        <v>274</v>
      </c>
    </row>
    <row r="1108" spans="1:11" x14ac:dyDescent="0.35">
      <c r="A1108" s="32">
        <v>9</v>
      </c>
      <c r="B1108" s="32" t="s">
        <v>22</v>
      </c>
      <c r="K1108" s="32" t="s">
        <v>273</v>
      </c>
    </row>
    <row r="1109" spans="1:11" x14ac:dyDescent="0.35">
      <c r="A1109" s="32">
        <v>10</v>
      </c>
      <c r="B1109" s="32" t="s">
        <v>22</v>
      </c>
      <c r="K1109" s="32" t="s">
        <v>272</v>
      </c>
    </row>
    <row r="1110" spans="1:11" x14ac:dyDescent="0.35">
      <c r="A1110" s="32">
        <v>11</v>
      </c>
      <c r="B1110" s="32" t="s">
        <v>24</v>
      </c>
      <c r="F1110" s="32">
        <v>802.61800000000005</v>
      </c>
      <c r="K1110" s="32" t="s">
        <v>271</v>
      </c>
    </row>
    <row r="1111" spans="1:11" x14ac:dyDescent="0.35">
      <c r="A1111" s="32">
        <v>12</v>
      </c>
      <c r="B1111" s="32" t="s">
        <v>25</v>
      </c>
      <c r="F1111" s="32">
        <v>1039.268</v>
      </c>
      <c r="K1111" s="32" t="s">
        <v>270</v>
      </c>
    </row>
    <row r="1112" spans="1:11" x14ac:dyDescent="0.35">
      <c r="A1112" s="32">
        <v>13</v>
      </c>
      <c r="B1112" s="32" t="s">
        <v>26</v>
      </c>
      <c r="F1112" s="32">
        <v>1005.736</v>
      </c>
      <c r="K1112" s="32" t="s">
        <v>269</v>
      </c>
    </row>
    <row r="1113" spans="1:11" x14ac:dyDescent="0.35">
      <c r="A1113" s="32">
        <v>14</v>
      </c>
      <c r="B1113" s="32" t="s">
        <v>27</v>
      </c>
      <c r="D1113" s="32">
        <v>8.9700000000000006</v>
      </c>
      <c r="E1113" s="32">
        <v>25.106999999999999</v>
      </c>
      <c r="F1113" s="32">
        <v>860.02</v>
      </c>
      <c r="G1113" s="32">
        <v>188</v>
      </c>
      <c r="H1113" s="32" t="s">
        <v>13</v>
      </c>
      <c r="K1113" s="32" t="s">
        <v>268</v>
      </c>
    </row>
    <row r="1114" spans="1:11" x14ac:dyDescent="0.35">
      <c r="A1114" s="32">
        <v>15</v>
      </c>
      <c r="B1114" s="32" t="s">
        <v>28</v>
      </c>
      <c r="D1114" s="32">
        <v>9.02</v>
      </c>
      <c r="E1114" s="32">
        <v>43.204000000000001</v>
      </c>
      <c r="F1114" s="32">
        <v>1205.2239999999999</v>
      </c>
      <c r="G1114" s="32">
        <v>8.984</v>
      </c>
      <c r="H1114" s="32" t="s">
        <v>13</v>
      </c>
      <c r="K1114" s="32" t="s">
        <v>267</v>
      </c>
    </row>
    <row r="1115" spans="1:11" x14ac:dyDescent="0.35">
      <c r="A1115" s="32">
        <v>16</v>
      </c>
      <c r="B1115" s="32" t="s">
        <v>29</v>
      </c>
      <c r="D1115" s="32">
        <v>8.99</v>
      </c>
      <c r="E1115" s="32">
        <v>10.412000000000001</v>
      </c>
      <c r="F1115" s="32">
        <v>953.78300000000002</v>
      </c>
      <c r="G1115" s="32">
        <v>4.8479999999999999</v>
      </c>
      <c r="H1115" s="32" t="s">
        <v>13</v>
      </c>
      <c r="K1115" s="32" t="s">
        <v>266</v>
      </c>
    </row>
    <row r="1116" spans="1:11" x14ac:dyDescent="0.35">
      <c r="A1116" s="32">
        <v>17</v>
      </c>
      <c r="B1116" s="32" t="s">
        <v>22</v>
      </c>
      <c r="K1116" s="32" t="s">
        <v>265</v>
      </c>
    </row>
    <row r="1117" spans="1:11" x14ac:dyDescent="0.35">
      <c r="A1117" s="32">
        <v>18</v>
      </c>
      <c r="B1117" s="32" t="s">
        <v>182</v>
      </c>
      <c r="F1117" s="32">
        <v>1575.2460000000001</v>
      </c>
      <c r="K1117" s="32" t="s">
        <v>264</v>
      </c>
    </row>
    <row r="1118" spans="1:11" x14ac:dyDescent="0.35">
      <c r="A1118" s="32">
        <v>19</v>
      </c>
      <c r="B1118" s="32" t="s">
        <v>181</v>
      </c>
      <c r="D1118" s="32">
        <v>9.1999999999999993</v>
      </c>
      <c r="E1118" s="32">
        <v>0.66300000000000003</v>
      </c>
      <c r="F1118" s="32">
        <v>1550.8689999999999</v>
      </c>
      <c r="G1118" s="32">
        <v>8</v>
      </c>
      <c r="H1118" s="32" t="s">
        <v>13</v>
      </c>
      <c r="K1118" s="32" t="s">
        <v>263</v>
      </c>
    </row>
    <row r="1119" spans="1:11" x14ac:dyDescent="0.35">
      <c r="A1119" s="32">
        <v>20</v>
      </c>
      <c r="B1119" s="32" t="s">
        <v>180</v>
      </c>
      <c r="F1119" s="32">
        <v>1163.846</v>
      </c>
      <c r="K1119" s="32" t="s">
        <v>262</v>
      </c>
    </row>
    <row r="1120" spans="1:11" x14ac:dyDescent="0.35">
      <c r="A1120" s="32">
        <v>21</v>
      </c>
      <c r="B1120" s="32" t="s">
        <v>179</v>
      </c>
      <c r="F1120" s="32">
        <v>1084.067</v>
      </c>
      <c r="K1120" s="32" t="s">
        <v>261</v>
      </c>
    </row>
    <row r="1121" spans="1:11" x14ac:dyDescent="0.35">
      <c r="A1121" s="32">
        <v>22</v>
      </c>
      <c r="B1121" s="32" t="s">
        <v>178</v>
      </c>
      <c r="F1121" s="32">
        <v>1044.51</v>
      </c>
      <c r="K1121" s="32" t="s">
        <v>260</v>
      </c>
    </row>
    <row r="1122" spans="1:11" x14ac:dyDescent="0.35">
      <c r="A1122" s="32">
        <v>23</v>
      </c>
      <c r="B1122" s="32" t="s">
        <v>177</v>
      </c>
      <c r="F1122" s="32">
        <v>1020.096</v>
      </c>
      <c r="K1122" s="32" t="s">
        <v>259</v>
      </c>
    </row>
    <row r="1123" spans="1:11" x14ac:dyDescent="0.35">
      <c r="A1123" s="32">
        <v>24</v>
      </c>
      <c r="B1123" s="32" t="s">
        <v>22</v>
      </c>
      <c r="K1123" s="32" t="s">
        <v>258</v>
      </c>
    </row>
    <row r="1124" spans="1:11" x14ac:dyDescent="0.35">
      <c r="A1124" s="32">
        <v>25</v>
      </c>
      <c r="B1124" s="32" t="s">
        <v>176</v>
      </c>
      <c r="F1124" s="32">
        <v>1051.3510000000001</v>
      </c>
      <c r="K1124" s="32" t="s">
        <v>257</v>
      </c>
    </row>
    <row r="1125" spans="1:11" x14ac:dyDescent="0.35">
      <c r="A1125" s="32">
        <v>26</v>
      </c>
      <c r="B1125" s="32" t="s">
        <v>175</v>
      </c>
      <c r="F1125" s="32">
        <v>1035.1510000000001</v>
      </c>
      <c r="K1125" s="32" t="s">
        <v>256</v>
      </c>
    </row>
    <row r="1126" spans="1:11" x14ac:dyDescent="0.35">
      <c r="A1126" s="32">
        <v>27</v>
      </c>
      <c r="B1126" s="32" t="s">
        <v>174</v>
      </c>
      <c r="F1126" s="32">
        <v>822.99</v>
      </c>
      <c r="K1126" s="32" t="s">
        <v>255</v>
      </c>
    </row>
    <row r="1127" spans="1:11" x14ac:dyDescent="0.35">
      <c r="A1127" s="32">
        <v>28</v>
      </c>
      <c r="B1127" s="32" t="s">
        <v>173</v>
      </c>
      <c r="F1127" s="32">
        <v>985.01700000000005</v>
      </c>
      <c r="K1127" s="32" t="s">
        <v>254</v>
      </c>
    </row>
    <row r="1128" spans="1:11" x14ac:dyDescent="0.35">
      <c r="A1128" s="32">
        <v>29</v>
      </c>
      <c r="B1128" s="32" t="s">
        <v>172</v>
      </c>
      <c r="F1128" s="32">
        <v>1024.4110000000001</v>
      </c>
      <c r="K1128" s="32" t="s">
        <v>253</v>
      </c>
    </row>
    <row r="1129" spans="1:11" x14ac:dyDescent="0.35">
      <c r="A1129" s="32">
        <v>30</v>
      </c>
      <c r="B1129" s="32" t="s">
        <v>171</v>
      </c>
      <c r="F1129" s="32">
        <v>1313.31</v>
      </c>
      <c r="K1129" s="32" t="s">
        <v>252</v>
      </c>
    </row>
    <row r="1130" spans="1:11" x14ac:dyDescent="0.35">
      <c r="A1130" s="32">
        <v>31</v>
      </c>
      <c r="B1130" s="32" t="s">
        <v>22</v>
      </c>
      <c r="K1130" s="32" t="s">
        <v>251</v>
      </c>
    </row>
    <row r="1131" spans="1:11" x14ac:dyDescent="0.35">
      <c r="A1131" s="32">
        <v>32</v>
      </c>
      <c r="B1131" s="32" t="s">
        <v>170</v>
      </c>
      <c r="F1131" s="32">
        <v>1115.547</v>
      </c>
      <c r="K1131" s="32" t="s">
        <v>250</v>
      </c>
    </row>
    <row r="1132" spans="1:11" x14ac:dyDescent="0.35">
      <c r="A1132" s="32">
        <v>33</v>
      </c>
      <c r="B1132" s="32" t="s">
        <v>169</v>
      </c>
      <c r="D1132" s="32">
        <v>8.5500000000000007</v>
      </c>
      <c r="E1132" s="32">
        <v>0.443</v>
      </c>
      <c r="F1132" s="32">
        <v>868.49199999999996</v>
      </c>
      <c r="G1132" s="32">
        <v>6</v>
      </c>
      <c r="H1132" s="32" t="s">
        <v>13</v>
      </c>
      <c r="K1132" s="32" t="s">
        <v>249</v>
      </c>
    </row>
    <row r="1133" spans="1:11" x14ac:dyDescent="0.35">
      <c r="A1133" s="32">
        <v>34</v>
      </c>
      <c r="B1133" s="32" t="s">
        <v>168</v>
      </c>
      <c r="F1133" s="32">
        <v>1891.713</v>
      </c>
      <c r="K1133" s="32" t="s">
        <v>248</v>
      </c>
    </row>
    <row r="1134" spans="1:11" x14ac:dyDescent="0.35">
      <c r="A1134" s="32">
        <v>35</v>
      </c>
      <c r="B1134" s="32" t="s">
        <v>167</v>
      </c>
      <c r="F1134" s="32">
        <v>1176.0409999999999</v>
      </c>
      <c r="K1134" s="32" t="s">
        <v>247</v>
      </c>
    </row>
    <row r="1135" spans="1:11" x14ac:dyDescent="0.35">
      <c r="A1135" s="32">
        <v>36</v>
      </c>
      <c r="B1135" s="32" t="s">
        <v>166</v>
      </c>
      <c r="F1135" s="32">
        <v>1321.3489999999999</v>
      </c>
      <c r="K1135" s="32" t="s">
        <v>246</v>
      </c>
    </row>
    <row r="1136" spans="1:11" x14ac:dyDescent="0.35">
      <c r="A1136" s="32">
        <v>37</v>
      </c>
      <c r="B1136" s="32" t="s">
        <v>165</v>
      </c>
      <c r="F1136" s="32">
        <v>1479.5329999999999</v>
      </c>
      <c r="K1136" s="32" t="s">
        <v>245</v>
      </c>
    </row>
    <row r="1137" spans="1:11" x14ac:dyDescent="0.35">
      <c r="A1137" s="32">
        <v>38</v>
      </c>
      <c r="B1137" s="32" t="s">
        <v>22</v>
      </c>
      <c r="K1137" s="32" t="s">
        <v>244</v>
      </c>
    </row>
    <row r="1138" spans="1:11" x14ac:dyDescent="0.35">
      <c r="A1138" s="32">
        <v>39</v>
      </c>
      <c r="B1138" s="32" t="s">
        <v>164</v>
      </c>
      <c r="F1138" s="32">
        <v>1517.701</v>
      </c>
      <c r="K1138" s="32" t="s">
        <v>243</v>
      </c>
    </row>
    <row r="1139" spans="1:11" x14ac:dyDescent="0.35">
      <c r="A1139" s="32">
        <v>40</v>
      </c>
      <c r="B1139" s="32" t="s">
        <v>163</v>
      </c>
      <c r="F1139" s="32">
        <v>1453.885</v>
      </c>
      <c r="K1139" s="32" t="s">
        <v>242</v>
      </c>
    </row>
    <row r="1140" spans="1:11" x14ac:dyDescent="0.35">
      <c r="A1140" s="32">
        <v>41</v>
      </c>
      <c r="B1140" s="32" t="s">
        <v>162</v>
      </c>
      <c r="F1140" s="32">
        <v>1930.2280000000001</v>
      </c>
      <c r="K1140" s="32" t="s">
        <v>241</v>
      </c>
    </row>
    <row r="1141" spans="1:11" x14ac:dyDescent="0.35">
      <c r="A1141" s="32">
        <v>42</v>
      </c>
      <c r="B1141" s="32" t="s">
        <v>161</v>
      </c>
      <c r="F1141" s="32">
        <v>2454.7800000000002</v>
      </c>
      <c r="K1141" s="32" t="s">
        <v>240</v>
      </c>
    </row>
    <row r="1142" spans="1:11" x14ac:dyDescent="0.35">
      <c r="A1142" s="32">
        <v>43</v>
      </c>
      <c r="B1142" s="32" t="s">
        <v>160</v>
      </c>
      <c r="F1142" s="32">
        <v>2046.8050000000001</v>
      </c>
      <c r="K1142" s="32" t="s">
        <v>239</v>
      </c>
    </row>
    <row r="1143" spans="1:11" x14ac:dyDescent="0.35">
      <c r="A1143" s="32">
        <v>44</v>
      </c>
      <c r="B1143" s="32" t="s">
        <v>159</v>
      </c>
      <c r="F1143" s="32">
        <v>1963.7070000000001</v>
      </c>
      <c r="K1143" s="32" t="s">
        <v>238</v>
      </c>
    </row>
    <row r="1144" spans="1:11" x14ac:dyDescent="0.35">
      <c r="A1144" s="32">
        <v>45</v>
      </c>
      <c r="B1144" s="32" t="s">
        <v>22</v>
      </c>
      <c r="K1144" s="32" t="s">
        <v>237</v>
      </c>
    </row>
    <row r="1145" spans="1:11" x14ac:dyDescent="0.35">
      <c r="A1145" s="32">
        <v>46</v>
      </c>
      <c r="B1145" s="32" t="s">
        <v>158</v>
      </c>
      <c r="F1145" s="32">
        <v>2063.1590000000001</v>
      </c>
      <c r="K1145" s="32" t="s">
        <v>236</v>
      </c>
    </row>
    <row r="1146" spans="1:11" x14ac:dyDescent="0.35">
      <c r="A1146" s="32">
        <v>47</v>
      </c>
      <c r="B1146" s="32" t="s">
        <v>157</v>
      </c>
      <c r="F1146" s="32">
        <v>1701.403</v>
      </c>
      <c r="K1146" s="32" t="s">
        <v>235</v>
      </c>
    </row>
    <row r="1147" spans="1:11" x14ac:dyDescent="0.35">
      <c r="A1147" s="32">
        <v>48</v>
      </c>
      <c r="B1147" s="32" t="s">
        <v>156</v>
      </c>
      <c r="F1147" s="32">
        <v>1921.069</v>
      </c>
      <c r="K1147" s="32" t="s">
        <v>234</v>
      </c>
    </row>
    <row r="1149" spans="1:11" x14ac:dyDescent="0.35">
      <c r="A1149" s="32" t="s">
        <v>392</v>
      </c>
    </row>
    <row r="1151" spans="1:11" x14ac:dyDescent="0.35">
      <c r="B1151" s="32" t="s">
        <v>3</v>
      </c>
      <c r="C1151" s="32" t="s">
        <v>4</v>
      </c>
      <c r="D1151" s="32" t="s">
        <v>5</v>
      </c>
      <c r="E1151" s="32" t="s">
        <v>6</v>
      </c>
      <c r="F1151" s="32" t="s">
        <v>7</v>
      </c>
      <c r="G1151" s="32" t="s">
        <v>8</v>
      </c>
      <c r="H1151" s="32" t="s">
        <v>9</v>
      </c>
      <c r="I1151" s="32" t="s">
        <v>10</v>
      </c>
      <c r="J1151" s="32" t="s">
        <v>11</v>
      </c>
      <c r="K1151" s="32" t="s">
        <v>282</v>
      </c>
    </row>
    <row r="1152" spans="1:11" x14ac:dyDescent="0.35">
      <c r="A1152" s="32">
        <v>1</v>
      </c>
      <c r="F1152" s="32">
        <v>2771.78</v>
      </c>
      <c r="K1152" s="32" t="s">
        <v>281</v>
      </c>
    </row>
    <row r="1153" spans="1:11" x14ac:dyDescent="0.35">
      <c r="A1153" s="32">
        <v>2</v>
      </c>
      <c r="F1153" s="32">
        <v>2613.6779999999999</v>
      </c>
      <c r="K1153" s="32" t="s">
        <v>280</v>
      </c>
    </row>
    <row r="1154" spans="1:11" x14ac:dyDescent="0.35">
      <c r="A1154" s="32">
        <v>3</v>
      </c>
      <c r="F1154" s="32">
        <v>2704.4110000000001</v>
      </c>
      <c r="K1154" s="32" t="s">
        <v>279</v>
      </c>
    </row>
    <row r="1155" spans="1:11" x14ac:dyDescent="0.35">
      <c r="A1155" s="32">
        <v>4</v>
      </c>
      <c r="F1155" s="32">
        <v>2633.712</v>
      </c>
      <c r="K1155" s="32" t="s">
        <v>278</v>
      </c>
    </row>
    <row r="1156" spans="1:11" x14ac:dyDescent="0.35">
      <c r="A1156" s="32">
        <v>5</v>
      </c>
      <c r="F1156" s="32">
        <v>2798.0030000000002</v>
      </c>
      <c r="K1156" s="32" t="s">
        <v>277</v>
      </c>
    </row>
    <row r="1157" spans="1:11" x14ac:dyDescent="0.35">
      <c r="A1157" s="32">
        <v>6</v>
      </c>
      <c r="F1157" s="32">
        <v>2309.1799999999998</v>
      </c>
      <c r="K1157" s="32" t="s">
        <v>276</v>
      </c>
    </row>
    <row r="1158" spans="1:11" x14ac:dyDescent="0.35">
      <c r="A1158" s="32">
        <v>7</v>
      </c>
      <c r="F1158" s="32">
        <v>2072.8119999999999</v>
      </c>
      <c r="K1158" s="32" t="s">
        <v>275</v>
      </c>
    </row>
    <row r="1159" spans="1:11" x14ac:dyDescent="0.35">
      <c r="A1159" s="32">
        <v>8</v>
      </c>
      <c r="F1159" s="32">
        <v>1703.3009999999999</v>
      </c>
      <c r="K1159" s="32" t="s">
        <v>274</v>
      </c>
    </row>
    <row r="1160" spans="1:11" x14ac:dyDescent="0.35">
      <c r="A1160" s="32">
        <v>9</v>
      </c>
      <c r="K1160" s="32" t="s">
        <v>273</v>
      </c>
    </row>
    <row r="1161" spans="1:11" x14ac:dyDescent="0.35">
      <c r="A1161" s="32">
        <v>10</v>
      </c>
      <c r="K1161" s="32" t="s">
        <v>272</v>
      </c>
    </row>
    <row r="1162" spans="1:11" x14ac:dyDescent="0.35">
      <c r="A1162" s="32">
        <v>11</v>
      </c>
      <c r="F1162" s="32">
        <v>802.61800000000005</v>
      </c>
      <c r="K1162" s="32" t="s">
        <v>271</v>
      </c>
    </row>
    <row r="1163" spans="1:11" x14ac:dyDescent="0.35">
      <c r="A1163" s="32">
        <v>12</v>
      </c>
      <c r="F1163" s="32">
        <v>1039.268</v>
      </c>
      <c r="K1163" s="32" t="s">
        <v>270</v>
      </c>
    </row>
    <row r="1164" spans="1:11" x14ac:dyDescent="0.35">
      <c r="A1164" s="32">
        <v>13</v>
      </c>
      <c r="F1164" s="32">
        <v>1005.736</v>
      </c>
      <c r="K1164" s="32" t="s">
        <v>269</v>
      </c>
    </row>
    <row r="1165" spans="1:11" x14ac:dyDescent="0.35">
      <c r="A1165" s="32">
        <v>14</v>
      </c>
      <c r="F1165" s="32">
        <v>860.02</v>
      </c>
      <c r="K1165" s="32" t="s">
        <v>268</v>
      </c>
    </row>
    <row r="1166" spans="1:11" x14ac:dyDescent="0.35">
      <c r="A1166" s="32">
        <v>15</v>
      </c>
      <c r="F1166" s="32">
        <v>1205.2239999999999</v>
      </c>
      <c r="K1166" s="32" t="s">
        <v>267</v>
      </c>
    </row>
    <row r="1167" spans="1:11" x14ac:dyDescent="0.35">
      <c r="A1167" s="32">
        <v>16</v>
      </c>
      <c r="F1167" s="32">
        <v>953.78300000000002</v>
      </c>
      <c r="K1167" s="32" t="s">
        <v>266</v>
      </c>
    </row>
    <row r="1168" spans="1:11" x14ac:dyDescent="0.35">
      <c r="A1168" s="32">
        <v>17</v>
      </c>
      <c r="K1168" s="32" t="s">
        <v>265</v>
      </c>
    </row>
    <row r="1169" spans="1:11" x14ac:dyDescent="0.35">
      <c r="A1169" s="32">
        <v>18</v>
      </c>
      <c r="F1169" s="32">
        <v>1575.2460000000001</v>
      </c>
      <c r="K1169" s="32" t="s">
        <v>264</v>
      </c>
    </row>
    <row r="1170" spans="1:11" x14ac:dyDescent="0.35">
      <c r="A1170" s="32">
        <v>19</v>
      </c>
      <c r="F1170" s="32">
        <v>1550.8689999999999</v>
      </c>
      <c r="K1170" s="32" t="s">
        <v>263</v>
      </c>
    </row>
    <row r="1171" spans="1:11" x14ac:dyDescent="0.35">
      <c r="A1171" s="32">
        <v>20</v>
      </c>
      <c r="F1171" s="32">
        <v>1163.846</v>
      </c>
      <c r="K1171" s="32" t="s">
        <v>262</v>
      </c>
    </row>
    <row r="1172" spans="1:11" x14ac:dyDescent="0.35">
      <c r="A1172" s="32">
        <v>21</v>
      </c>
      <c r="F1172" s="32">
        <v>1084.067</v>
      </c>
      <c r="K1172" s="32" t="s">
        <v>261</v>
      </c>
    </row>
    <row r="1173" spans="1:11" x14ac:dyDescent="0.35">
      <c r="A1173" s="32">
        <v>22</v>
      </c>
      <c r="F1173" s="32">
        <v>1044.51</v>
      </c>
      <c r="K1173" s="32" t="s">
        <v>260</v>
      </c>
    </row>
    <row r="1174" spans="1:11" x14ac:dyDescent="0.35">
      <c r="A1174" s="32">
        <v>23</v>
      </c>
      <c r="F1174" s="32">
        <v>1020.096</v>
      </c>
      <c r="K1174" s="32" t="s">
        <v>259</v>
      </c>
    </row>
    <row r="1175" spans="1:11" x14ac:dyDescent="0.35">
      <c r="A1175" s="32">
        <v>24</v>
      </c>
      <c r="K1175" s="32" t="s">
        <v>258</v>
      </c>
    </row>
    <row r="1176" spans="1:11" x14ac:dyDescent="0.35">
      <c r="A1176" s="32">
        <v>25</v>
      </c>
      <c r="F1176" s="32">
        <v>1051.3510000000001</v>
      </c>
      <c r="K1176" s="32" t="s">
        <v>257</v>
      </c>
    </row>
    <row r="1177" spans="1:11" x14ac:dyDescent="0.35">
      <c r="A1177" s="32">
        <v>26</v>
      </c>
      <c r="F1177" s="32">
        <v>1035.1510000000001</v>
      </c>
      <c r="K1177" s="32" t="s">
        <v>256</v>
      </c>
    </row>
    <row r="1178" spans="1:11" x14ac:dyDescent="0.35">
      <c r="A1178" s="32">
        <v>27</v>
      </c>
      <c r="F1178" s="32">
        <v>822.99</v>
      </c>
      <c r="K1178" s="32" t="s">
        <v>255</v>
      </c>
    </row>
    <row r="1179" spans="1:11" x14ac:dyDescent="0.35">
      <c r="A1179" s="32">
        <v>28</v>
      </c>
      <c r="F1179" s="32">
        <v>985.01700000000005</v>
      </c>
      <c r="K1179" s="32" t="s">
        <v>254</v>
      </c>
    </row>
    <row r="1180" spans="1:11" x14ac:dyDescent="0.35">
      <c r="A1180" s="32">
        <v>29</v>
      </c>
      <c r="F1180" s="32">
        <v>1024.4110000000001</v>
      </c>
      <c r="K1180" s="32" t="s">
        <v>253</v>
      </c>
    </row>
    <row r="1181" spans="1:11" x14ac:dyDescent="0.35">
      <c r="A1181" s="32">
        <v>30</v>
      </c>
      <c r="F1181" s="32">
        <v>1313.31</v>
      </c>
      <c r="K1181" s="32" t="s">
        <v>252</v>
      </c>
    </row>
    <row r="1182" spans="1:11" x14ac:dyDescent="0.35">
      <c r="A1182" s="32">
        <v>31</v>
      </c>
      <c r="K1182" s="32" t="s">
        <v>251</v>
      </c>
    </row>
    <row r="1183" spans="1:11" x14ac:dyDescent="0.35">
      <c r="A1183" s="32">
        <v>32</v>
      </c>
      <c r="F1183" s="32">
        <v>1115.547</v>
      </c>
      <c r="K1183" s="32" t="s">
        <v>250</v>
      </c>
    </row>
    <row r="1184" spans="1:11" x14ac:dyDescent="0.35">
      <c r="A1184" s="32">
        <v>33</v>
      </c>
      <c r="F1184" s="32">
        <v>868.49199999999996</v>
      </c>
      <c r="K1184" s="32" t="s">
        <v>249</v>
      </c>
    </row>
    <row r="1185" spans="1:11" x14ac:dyDescent="0.35">
      <c r="A1185" s="32">
        <v>34</v>
      </c>
      <c r="F1185" s="32">
        <v>1891.713</v>
      </c>
      <c r="K1185" s="32" t="s">
        <v>248</v>
      </c>
    </row>
    <row r="1186" spans="1:11" x14ac:dyDescent="0.35">
      <c r="A1186" s="32">
        <v>35</v>
      </c>
      <c r="F1186" s="32">
        <v>1176.0409999999999</v>
      </c>
      <c r="K1186" s="32" t="s">
        <v>247</v>
      </c>
    </row>
    <row r="1187" spans="1:11" x14ac:dyDescent="0.35">
      <c r="A1187" s="32">
        <v>36</v>
      </c>
      <c r="F1187" s="32">
        <v>1321.3489999999999</v>
      </c>
      <c r="K1187" s="32" t="s">
        <v>246</v>
      </c>
    </row>
    <row r="1188" spans="1:11" x14ac:dyDescent="0.35">
      <c r="A1188" s="32">
        <v>37</v>
      </c>
      <c r="F1188" s="32">
        <v>1479.5329999999999</v>
      </c>
      <c r="K1188" s="32" t="s">
        <v>245</v>
      </c>
    </row>
    <row r="1189" spans="1:11" x14ac:dyDescent="0.35">
      <c r="A1189" s="32">
        <v>38</v>
      </c>
      <c r="K1189" s="32" t="s">
        <v>244</v>
      </c>
    </row>
    <row r="1190" spans="1:11" x14ac:dyDescent="0.35">
      <c r="A1190" s="32">
        <v>39</v>
      </c>
      <c r="F1190" s="32">
        <v>1517.701</v>
      </c>
      <c r="K1190" s="32" t="s">
        <v>243</v>
      </c>
    </row>
    <row r="1191" spans="1:11" x14ac:dyDescent="0.35">
      <c r="A1191" s="32">
        <v>40</v>
      </c>
      <c r="F1191" s="32">
        <v>1453.885</v>
      </c>
      <c r="K1191" s="32" t="s">
        <v>242</v>
      </c>
    </row>
    <row r="1192" spans="1:11" x14ac:dyDescent="0.35">
      <c r="A1192" s="32">
        <v>41</v>
      </c>
      <c r="F1192" s="32">
        <v>1930.2280000000001</v>
      </c>
      <c r="K1192" s="32" t="s">
        <v>241</v>
      </c>
    </row>
    <row r="1193" spans="1:11" x14ac:dyDescent="0.35">
      <c r="A1193" s="32">
        <v>42</v>
      </c>
      <c r="F1193" s="32">
        <v>2454.7800000000002</v>
      </c>
      <c r="K1193" s="32" t="s">
        <v>240</v>
      </c>
    </row>
    <row r="1194" spans="1:11" x14ac:dyDescent="0.35">
      <c r="A1194" s="32">
        <v>43</v>
      </c>
      <c r="F1194" s="32">
        <v>2046.8050000000001</v>
      </c>
      <c r="K1194" s="32" t="s">
        <v>239</v>
      </c>
    </row>
    <row r="1195" spans="1:11" x14ac:dyDescent="0.35">
      <c r="A1195" s="32">
        <v>44</v>
      </c>
      <c r="F1195" s="32">
        <v>1963.7070000000001</v>
      </c>
      <c r="K1195" s="32" t="s">
        <v>238</v>
      </c>
    </row>
    <row r="1196" spans="1:11" x14ac:dyDescent="0.35">
      <c r="A1196" s="32">
        <v>45</v>
      </c>
      <c r="K1196" s="32" t="s">
        <v>237</v>
      </c>
    </row>
    <row r="1197" spans="1:11" x14ac:dyDescent="0.35">
      <c r="A1197" s="32">
        <v>46</v>
      </c>
      <c r="F1197" s="32">
        <v>2063.1590000000001</v>
      </c>
      <c r="K1197" s="32" t="s">
        <v>236</v>
      </c>
    </row>
    <row r="1198" spans="1:11" x14ac:dyDescent="0.35">
      <c r="A1198" s="32">
        <v>47</v>
      </c>
      <c r="F1198" s="32">
        <v>1701.403</v>
      </c>
      <c r="K1198" s="32" t="s">
        <v>235</v>
      </c>
    </row>
    <row r="1199" spans="1:11" x14ac:dyDescent="0.35">
      <c r="A1199" s="32">
        <v>48</v>
      </c>
      <c r="F1199" s="32">
        <v>1921.069</v>
      </c>
      <c r="K1199" s="32" t="s">
        <v>234</v>
      </c>
    </row>
    <row r="1201" spans="1:11" x14ac:dyDescent="0.35">
      <c r="A1201" s="32" t="s">
        <v>391</v>
      </c>
    </row>
    <row r="1203" spans="1:11" x14ac:dyDescent="0.35">
      <c r="B1203" s="32" t="s">
        <v>3</v>
      </c>
      <c r="C1203" s="32" t="s">
        <v>4</v>
      </c>
      <c r="D1203" s="32" t="s">
        <v>5</v>
      </c>
      <c r="E1203" s="32" t="s">
        <v>6</v>
      </c>
      <c r="F1203" s="32" t="s">
        <v>7</v>
      </c>
      <c r="G1203" s="32" t="s">
        <v>8</v>
      </c>
      <c r="H1203" s="32" t="s">
        <v>9</v>
      </c>
      <c r="I1203" s="32" t="s">
        <v>10</v>
      </c>
      <c r="J1203" s="32" t="s">
        <v>11</v>
      </c>
      <c r="K1203" s="32" t="s">
        <v>282</v>
      </c>
    </row>
    <row r="1204" spans="1:11" x14ac:dyDescent="0.35">
      <c r="A1204" s="32">
        <v>1</v>
      </c>
      <c r="B1204" s="32" t="s">
        <v>12</v>
      </c>
      <c r="D1204" s="32">
        <v>8.08</v>
      </c>
      <c r="E1204" s="32">
        <v>239.857</v>
      </c>
      <c r="F1204" s="32">
        <v>2771.78</v>
      </c>
      <c r="G1204" s="32">
        <v>160.37100000000001</v>
      </c>
      <c r="H1204" s="32" t="s">
        <v>13</v>
      </c>
      <c r="K1204" s="32" t="s">
        <v>281</v>
      </c>
    </row>
    <row r="1205" spans="1:11" x14ac:dyDescent="0.35">
      <c r="A1205" s="32">
        <v>2</v>
      </c>
      <c r="B1205" s="32" t="s">
        <v>14</v>
      </c>
      <c r="D1205" s="32">
        <v>8.1199999999999992</v>
      </c>
      <c r="E1205" s="32">
        <v>1839.7170000000001</v>
      </c>
      <c r="F1205" s="32">
        <v>2613.6779999999999</v>
      </c>
      <c r="G1205" s="32">
        <v>2499.08</v>
      </c>
      <c r="H1205" s="32" t="s">
        <v>13</v>
      </c>
      <c r="K1205" s="32" t="s">
        <v>280</v>
      </c>
    </row>
    <row r="1206" spans="1:11" x14ac:dyDescent="0.35">
      <c r="A1206" s="32">
        <v>3</v>
      </c>
      <c r="B1206" s="32" t="s">
        <v>15</v>
      </c>
      <c r="D1206" s="32">
        <v>8.1300000000000008</v>
      </c>
      <c r="E1206" s="32">
        <v>1891.586</v>
      </c>
      <c r="F1206" s="32">
        <v>2704.4110000000001</v>
      </c>
      <c r="G1206" s="32">
        <v>179.95400000000001</v>
      </c>
      <c r="H1206" s="32" t="s">
        <v>13</v>
      </c>
      <c r="K1206" s="32" t="s">
        <v>279</v>
      </c>
    </row>
    <row r="1207" spans="1:11" x14ac:dyDescent="0.35">
      <c r="A1207" s="32">
        <v>4</v>
      </c>
      <c r="B1207" s="32" t="s">
        <v>17</v>
      </c>
      <c r="D1207" s="32">
        <v>8.14</v>
      </c>
      <c r="E1207" s="32">
        <v>6963.0739999999996</v>
      </c>
      <c r="F1207" s="32">
        <v>2633.712</v>
      </c>
      <c r="G1207" s="32">
        <v>359.37400000000002</v>
      </c>
      <c r="H1207" s="32" t="s">
        <v>13</v>
      </c>
      <c r="K1207" s="32" t="s">
        <v>278</v>
      </c>
    </row>
    <row r="1208" spans="1:11" x14ac:dyDescent="0.35">
      <c r="A1208" s="32">
        <v>5</v>
      </c>
      <c r="B1208" s="32" t="s">
        <v>18</v>
      </c>
      <c r="D1208" s="32">
        <v>8.16</v>
      </c>
      <c r="E1208" s="32">
        <v>11892.697</v>
      </c>
      <c r="F1208" s="32">
        <v>2798.0030000000002</v>
      </c>
      <c r="G1208" s="32">
        <v>469.113</v>
      </c>
      <c r="H1208" s="32" t="s">
        <v>13</v>
      </c>
      <c r="K1208" s="32" t="s">
        <v>277</v>
      </c>
    </row>
    <row r="1209" spans="1:11" x14ac:dyDescent="0.35">
      <c r="A1209" s="32">
        <v>6</v>
      </c>
      <c r="B1209" s="32" t="s">
        <v>19</v>
      </c>
      <c r="D1209" s="32">
        <v>7.97</v>
      </c>
      <c r="E1209" s="32">
        <v>55391.828000000001</v>
      </c>
      <c r="F1209" s="32">
        <v>2309.1799999999998</v>
      </c>
      <c r="G1209" s="32">
        <v>2664.7420000000002</v>
      </c>
      <c r="H1209" s="32" t="s">
        <v>13</v>
      </c>
      <c r="K1209" s="32" t="s">
        <v>276</v>
      </c>
    </row>
    <row r="1210" spans="1:11" x14ac:dyDescent="0.35">
      <c r="A1210" s="32">
        <v>7</v>
      </c>
      <c r="B1210" s="32" t="s">
        <v>20</v>
      </c>
      <c r="D1210" s="32">
        <v>8.0500000000000007</v>
      </c>
      <c r="E1210" s="32">
        <v>106763.656</v>
      </c>
      <c r="F1210" s="32">
        <v>2072.8119999999999</v>
      </c>
      <c r="G1210" s="32">
        <v>2092.7820000000002</v>
      </c>
      <c r="H1210" s="32" t="s">
        <v>13</v>
      </c>
      <c r="K1210" s="32" t="s">
        <v>275</v>
      </c>
    </row>
    <row r="1211" spans="1:11" x14ac:dyDescent="0.35">
      <c r="A1211" s="32">
        <v>8</v>
      </c>
      <c r="B1211" s="32" t="s">
        <v>21</v>
      </c>
      <c r="D1211" s="32">
        <v>8.11</v>
      </c>
      <c r="E1211" s="32">
        <v>213814.641</v>
      </c>
      <c r="F1211" s="32">
        <v>1703.3009999999999</v>
      </c>
      <c r="G1211" s="32">
        <v>3625.3980000000001</v>
      </c>
      <c r="H1211" s="32" t="s">
        <v>13</v>
      </c>
      <c r="K1211" s="32" t="s">
        <v>274</v>
      </c>
    </row>
    <row r="1212" spans="1:11" x14ac:dyDescent="0.35">
      <c r="A1212" s="32">
        <v>9</v>
      </c>
      <c r="B1212" s="32" t="s">
        <v>22</v>
      </c>
      <c r="D1212" s="32">
        <v>8.15</v>
      </c>
      <c r="E1212" s="32">
        <v>299.351</v>
      </c>
      <c r="G1212" s="32">
        <v>36.877000000000002</v>
      </c>
      <c r="H1212" s="32" t="s">
        <v>13</v>
      </c>
      <c r="K1212" s="32" t="s">
        <v>273</v>
      </c>
    </row>
    <row r="1213" spans="1:11" x14ac:dyDescent="0.35">
      <c r="A1213" s="32">
        <v>10</v>
      </c>
      <c r="B1213" s="32" t="s">
        <v>22</v>
      </c>
      <c r="D1213" s="32">
        <v>8.15</v>
      </c>
      <c r="E1213" s="32">
        <v>293.363</v>
      </c>
      <c r="G1213" s="32">
        <v>11.946999999999999</v>
      </c>
      <c r="H1213" s="32" t="s">
        <v>13</v>
      </c>
      <c r="K1213" s="32" t="s">
        <v>272</v>
      </c>
    </row>
    <row r="1214" spans="1:11" x14ac:dyDescent="0.35">
      <c r="A1214" s="32">
        <v>11</v>
      </c>
      <c r="B1214" s="32" t="s">
        <v>24</v>
      </c>
      <c r="D1214" s="32">
        <v>8.19</v>
      </c>
      <c r="E1214" s="32">
        <v>196.756</v>
      </c>
      <c r="F1214" s="32">
        <v>802.61800000000005</v>
      </c>
      <c r="G1214" s="32">
        <v>2206</v>
      </c>
      <c r="H1214" s="32" t="s">
        <v>13</v>
      </c>
      <c r="K1214" s="32" t="s">
        <v>271</v>
      </c>
    </row>
    <row r="1215" spans="1:11" x14ac:dyDescent="0.35">
      <c r="A1215" s="32">
        <v>12</v>
      </c>
      <c r="B1215" s="32" t="s">
        <v>25</v>
      </c>
      <c r="D1215" s="32">
        <v>8.02</v>
      </c>
      <c r="E1215" s="32">
        <v>9.9329999999999998</v>
      </c>
      <c r="F1215" s="32">
        <v>1039.268</v>
      </c>
      <c r="G1215" s="32">
        <v>171</v>
      </c>
      <c r="H1215" s="32" t="s">
        <v>13</v>
      </c>
      <c r="K1215" s="32" t="s">
        <v>270</v>
      </c>
    </row>
    <row r="1216" spans="1:11" x14ac:dyDescent="0.35">
      <c r="A1216" s="32">
        <v>13</v>
      </c>
      <c r="B1216" s="32" t="s">
        <v>26</v>
      </c>
      <c r="D1216" s="32">
        <v>8.18</v>
      </c>
      <c r="E1216" s="32">
        <v>57.143000000000001</v>
      </c>
      <c r="F1216" s="32">
        <v>1005.736</v>
      </c>
      <c r="G1216" s="32">
        <v>611</v>
      </c>
      <c r="H1216" s="32" t="s">
        <v>13</v>
      </c>
      <c r="K1216" s="32" t="s">
        <v>269</v>
      </c>
    </row>
    <row r="1217" spans="1:11" x14ac:dyDescent="0.35">
      <c r="A1217" s="32">
        <v>14</v>
      </c>
      <c r="B1217" s="32" t="s">
        <v>27</v>
      </c>
      <c r="D1217" s="32">
        <v>8.23</v>
      </c>
      <c r="E1217" s="32">
        <v>47035.476999999999</v>
      </c>
      <c r="F1217" s="32">
        <v>860.02</v>
      </c>
      <c r="G1217" s="32">
        <v>918.95899999999995</v>
      </c>
      <c r="H1217" s="32" t="s">
        <v>13</v>
      </c>
      <c r="K1217" s="32" t="s">
        <v>268</v>
      </c>
    </row>
    <row r="1218" spans="1:11" x14ac:dyDescent="0.35">
      <c r="A1218" s="32">
        <v>15</v>
      </c>
      <c r="B1218" s="32" t="s">
        <v>28</v>
      </c>
      <c r="D1218" s="32">
        <v>8.25</v>
      </c>
      <c r="E1218" s="32">
        <v>49369.875</v>
      </c>
      <c r="F1218" s="32">
        <v>1205.2239999999999</v>
      </c>
      <c r="G1218" s="32">
        <v>1856.405</v>
      </c>
      <c r="H1218" s="32" t="s">
        <v>13</v>
      </c>
      <c r="K1218" s="32" t="s">
        <v>267</v>
      </c>
    </row>
    <row r="1219" spans="1:11" x14ac:dyDescent="0.35">
      <c r="A1219" s="32">
        <v>16</v>
      </c>
      <c r="B1219" s="32" t="s">
        <v>29</v>
      </c>
      <c r="D1219" s="32">
        <v>8.25</v>
      </c>
      <c r="E1219" s="32">
        <v>48088.828000000001</v>
      </c>
      <c r="F1219" s="32">
        <v>953.78300000000002</v>
      </c>
      <c r="G1219" s="32">
        <v>3033.5770000000002</v>
      </c>
      <c r="H1219" s="32" t="s">
        <v>13</v>
      </c>
      <c r="K1219" s="32" t="s">
        <v>266</v>
      </c>
    </row>
    <row r="1220" spans="1:11" x14ac:dyDescent="0.35">
      <c r="A1220" s="32">
        <v>17</v>
      </c>
      <c r="B1220" s="32" t="s">
        <v>22</v>
      </c>
      <c r="D1220" s="32">
        <v>8.25</v>
      </c>
      <c r="E1220" s="32">
        <v>396.54199999999997</v>
      </c>
      <c r="G1220" s="32">
        <v>39.018999999999998</v>
      </c>
      <c r="H1220" s="32" t="s">
        <v>13</v>
      </c>
      <c r="K1220" s="32" t="s">
        <v>265</v>
      </c>
    </row>
    <row r="1221" spans="1:11" x14ac:dyDescent="0.35">
      <c r="A1221" s="32">
        <v>18</v>
      </c>
      <c r="B1221" s="32" t="s">
        <v>182</v>
      </c>
      <c r="D1221" s="32">
        <v>8.3000000000000007</v>
      </c>
      <c r="E1221" s="32">
        <v>52.895000000000003</v>
      </c>
      <c r="F1221" s="32">
        <v>1575.2460000000001</v>
      </c>
      <c r="G1221" s="32">
        <v>4.665</v>
      </c>
      <c r="H1221" s="32" t="s">
        <v>13</v>
      </c>
      <c r="K1221" s="32" t="s">
        <v>264</v>
      </c>
    </row>
    <row r="1222" spans="1:11" x14ac:dyDescent="0.35">
      <c r="A1222" s="32">
        <v>19</v>
      </c>
      <c r="B1222" s="32" t="s">
        <v>181</v>
      </c>
      <c r="D1222" s="32">
        <v>8.25</v>
      </c>
      <c r="E1222" s="32">
        <v>77.521000000000001</v>
      </c>
      <c r="F1222" s="32">
        <v>1550.8689999999999</v>
      </c>
      <c r="G1222" s="32">
        <v>4.0880000000000001</v>
      </c>
      <c r="H1222" s="32" t="s">
        <v>16</v>
      </c>
      <c r="K1222" s="32" t="s">
        <v>263</v>
      </c>
    </row>
    <row r="1223" spans="1:11" x14ac:dyDescent="0.35">
      <c r="A1223" s="32">
        <v>20</v>
      </c>
      <c r="B1223" s="32" t="s">
        <v>180</v>
      </c>
      <c r="D1223" s="32">
        <v>8.27</v>
      </c>
      <c r="E1223" s="32">
        <v>31.312999999999999</v>
      </c>
      <c r="F1223" s="32">
        <v>1163.846</v>
      </c>
      <c r="G1223" s="32">
        <v>3.488</v>
      </c>
      <c r="H1223" s="32" t="s">
        <v>13</v>
      </c>
      <c r="K1223" s="32" t="s">
        <v>262</v>
      </c>
    </row>
    <row r="1224" spans="1:11" x14ac:dyDescent="0.35">
      <c r="A1224" s="32">
        <v>21</v>
      </c>
      <c r="B1224" s="32" t="s">
        <v>179</v>
      </c>
      <c r="D1224" s="32">
        <v>9.0299999999999994</v>
      </c>
      <c r="E1224" s="32">
        <v>10.385999999999999</v>
      </c>
      <c r="F1224" s="32">
        <v>1084.067</v>
      </c>
      <c r="G1224" s="32">
        <v>124</v>
      </c>
      <c r="H1224" s="32" t="s">
        <v>16</v>
      </c>
      <c r="K1224" s="32" t="s">
        <v>261</v>
      </c>
    </row>
    <row r="1225" spans="1:11" x14ac:dyDescent="0.35">
      <c r="A1225" s="32">
        <v>22</v>
      </c>
      <c r="B1225" s="32" t="s">
        <v>178</v>
      </c>
      <c r="D1225" s="32">
        <v>8.26</v>
      </c>
      <c r="E1225" s="32">
        <v>6.7140000000000004</v>
      </c>
      <c r="F1225" s="32">
        <v>1044.51</v>
      </c>
      <c r="G1225" s="32">
        <v>71</v>
      </c>
      <c r="H1225" s="32" t="s">
        <v>13</v>
      </c>
      <c r="K1225" s="32" t="s">
        <v>260</v>
      </c>
    </row>
    <row r="1226" spans="1:11" x14ac:dyDescent="0.35">
      <c r="A1226" s="32">
        <v>23</v>
      </c>
      <c r="B1226" s="32" t="s">
        <v>177</v>
      </c>
      <c r="D1226" s="32">
        <v>8.27</v>
      </c>
      <c r="E1226" s="32">
        <v>4.29</v>
      </c>
      <c r="F1226" s="32">
        <v>1020.096</v>
      </c>
      <c r="G1226" s="32">
        <v>71</v>
      </c>
      <c r="H1226" s="32" t="s">
        <v>13</v>
      </c>
      <c r="K1226" s="32" t="s">
        <v>259</v>
      </c>
    </row>
    <row r="1227" spans="1:11" x14ac:dyDescent="0.35">
      <c r="A1227" s="32">
        <v>24</v>
      </c>
      <c r="B1227" s="32" t="s">
        <v>22</v>
      </c>
      <c r="D1227" s="32">
        <v>8.2799999999999994</v>
      </c>
      <c r="E1227" s="32">
        <v>316.06299999999999</v>
      </c>
      <c r="G1227" s="32">
        <v>77.266000000000005</v>
      </c>
      <c r="H1227" s="32" t="s">
        <v>13</v>
      </c>
      <c r="K1227" s="32" t="s">
        <v>258</v>
      </c>
    </row>
    <row r="1228" spans="1:11" x14ac:dyDescent="0.35">
      <c r="A1228" s="32">
        <v>25</v>
      </c>
      <c r="B1228" s="32" t="s">
        <v>176</v>
      </c>
      <c r="F1228" s="32">
        <v>1051.3510000000001</v>
      </c>
      <c r="K1228" s="32" t="s">
        <v>257</v>
      </c>
    </row>
    <row r="1229" spans="1:11" x14ac:dyDescent="0.35">
      <c r="A1229" s="32">
        <v>26</v>
      </c>
      <c r="B1229" s="32" t="s">
        <v>175</v>
      </c>
      <c r="D1229" s="32">
        <v>9.61</v>
      </c>
      <c r="E1229" s="32">
        <v>2.8010000000000002</v>
      </c>
      <c r="F1229" s="32">
        <v>1035.1510000000001</v>
      </c>
      <c r="G1229" s="32">
        <v>31</v>
      </c>
      <c r="H1229" s="32" t="s">
        <v>16</v>
      </c>
      <c r="K1229" s="32" t="s">
        <v>256</v>
      </c>
    </row>
    <row r="1230" spans="1:11" x14ac:dyDescent="0.35">
      <c r="A1230" s="32">
        <v>27</v>
      </c>
      <c r="B1230" s="32" t="s">
        <v>174</v>
      </c>
      <c r="D1230" s="32">
        <v>8.26</v>
      </c>
      <c r="E1230" s="32">
        <v>10.516999999999999</v>
      </c>
      <c r="F1230" s="32">
        <v>822.99</v>
      </c>
      <c r="G1230" s="32">
        <v>90</v>
      </c>
      <c r="H1230" s="32" t="s">
        <v>13</v>
      </c>
      <c r="K1230" s="32" t="s">
        <v>255</v>
      </c>
    </row>
    <row r="1231" spans="1:11" x14ac:dyDescent="0.35">
      <c r="A1231" s="32">
        <v>28</v>
      </c>
      <c r="B1231" s="32" t="s">
        <v>173</v>
      </c>
      <c r="F1231" s="32">
        <v>985.01700000000005</v>
      </c>
      <c r="K1231" s="32" t="s">
        <v>254</v>
      </c>
    </row>
    <row r="1232" spans="1:11" x14ac:dyDescent="0.35">
      <c r="A1232" s="32">
        <v>29</v>
      </c>
      <c r="B1232" s="32" t="s">
        <v>172</v>
      </c>
      <c r="D1232" s="32">
        <v>8.6</v>
      </c>
      <c r="E1232" s="32">
        <v>14.590999999999999</v>
      </c>
      <c r="F1232" s="32">
        <v>1024.4110000000001</v>
      </c>
      <c r="G1232" s="32">
        <v>205</v>
      </c>
      <c r="H1232" s="32" t="s">
        <v>16</v>
      </c>
      <c r="K1232" s="32" t="s">
        <v>253</v>
      </c>
    </row>
    <row r="1233" spans="1:11" x14ac:dyDescent="0.35">
      <c r="A1233" s="32">
        <v>30</v>
      </c>
      <c r="B1233" s="32" t="s">
        <v>171</v>
      </c>
      <c r="D1233" s="32">
        <v>8.18</v>
      </c>
      <c r="E1233" s="32">
        <v>0.35099999999999998</v>
      </c>
      <c r="F1233" s="32">
        <v>1313.31</v>
      </c>
      <c r="G1233" s="32">
        <v>6</v>
      </c>
      <c r="H1233" s="32" t="s">
        <v>13</v>
      </c>
      <c r="K1233" s="32" t="s">
        <v>252</v>
      </c>
    </row>
    <row r="1234" spans="1:11" x14ac:dyDescent="0.35">
      <c r="A1234" s="32">
        <v>31</v>
      </c>
      <c r="B1234" s="32" t="s">
        <v>22</v>
      </c>
      <c r="D1234" s="32">
        <v>8.18</v>
      </c>
      <c r="E1234" s="32">
        <v>218.73699999999999</v>
      </c>
      <c r="G1234" s="32">
        <v>14.401999999999999</v>
      </c>
      <c r="H1234" s="32" t="s">
        <v>13</v>
      </c>
      <c r="K1234" s="32" t="s">
        <v>251</v>
      </c>
    </row>
    <row r="1235" spans="1:11" x14ac:dyDescent="0.35">
      <c r="A1235" s="32">
        <v>32</v>
      </c>
      <c r="B1235" s="32" t="s">
        <v>170</v>
      </c>
      <c r="D1235" s="32">
        <v>8.2100000000000009</v>
      </c>
      <c r="E1235" s="32">
        <v>1.462</v>
      </c>
      <c r="F1235" s="32">
        <v>1115.547</v>
      </c>
      <c r="G1235" s="32">
        <v>24</v>
      </c>
      <c r="H1235" s="32" t="s">
        <v>13</v>
      </c>
      <c r="K1235" s="32" t="s">
        <v>250</v>
      </c>
    </row>
    <row r="1236" spans="1:11" x14ac:dyDescent="0.35">
      <c r="A1236" s="32">
        <v>33</v>
      </c>
      <c r="B1236" s="32" t="s">
        <v>169</v>
      </c>
      <c r="D1236" s="32">
        <v>8.0399999999999991</v>
      </c>
      <c r="E1236" s="32">
        <v>59.68</v>
      </c>
      <c r="F1236" s="32">
        <v>868.49199999999996</v>
      </c>
      <c r="G1236" s="32">
        <v>610</v>
      </c>
      <c r="H1236" s="32" t="s">
        <v>13</v>
      </c>
      <c r="K1236" s="32" t="s">
        <v>249</v>
      </c>
    </row>
    <row r="1237" spans="1:11" x14ac:dyDescent="0.35">
      <c r="A1237" s="32">
        <v>34</v>
      </c>
      <c r="B1237" s="32" t="s">
        <v>168</v>
      </c>
      <c r="D1237" s="32">
        <v>8.08</v>
      </c>
      <c r="E1237" s="32">
        <v>5.6680000000000001</v>
      </c>
      <c r="F1237" s="32">
        <v>1891.713</v>
      </c>
      <c r="G1237" s="32">
        <v>10.978999999999999</v>
      </c>
      <c r="H1237" s="32" t="s">
        <v>13</v>
      </c>
      <c r="K1237" s="32" t="s">
        <v>248</v>
      </c>
    </row>
    <row r="1238" spans="1:11" x14ac:dyDescent="0.35">
      <c r="A1238" s="32">
        <v>35</v>
      </c>
      <c r="B1238" s="32" t="s">
        <v>167</v>
      </c>
      <c r="D1238" s="32">
        <v>8.91</v>
      </c>
      <c r="E1238" s="32">
        <v>19.943999999999999</v>
      </c>
      <c r="F1238" s="32">
        <v>1176.0409999999999</v>
      </c>
      <c r="G1238" s="32">
        <v>228</v>
      </c>
      <c r="H1238" s="32" t="s">
        <v>16</v>
      </c>
      <c r="K1238" s="32" t="s">
        <v>247</v>
      </c>
    </row>
    <row r="1239" spans="1:11" x14ac:dyDescent="0.35">
      <c r="A1239" s="32">
        <v>36</v>
      </c>
      <c r="B1239" s="32" t="s">
        <v>166</v>
      </c>
      <c r="F1239" s="32">
        <v>1321.3489999999999</v>
      </c>
      <c r="K1239" s="32" t="s">
        <v>246</v>
      </c>
    </row>
    <row r="1240" spans="1:11" x14ac:dyDescent="0.35">
      <c r="A1240" s="32">
        <v>37</v>
      </c>
      <c r="B1240" s="32" t="s">
        <v>165</v>
      </c>
      <c r="D1240" s="32">
        <v>7.94</v>
      </c>
      <c r="E1240" s="32">
        <v>3.1629999999999998</v>
      </c>
      <c r="F1240" s="32">
        <v>1479.5329999999999</v>
      </c>
      <c r="G1240" s="32">
        <v>63</v>
      </c>
      <c r="H1240" s="32" t="s">
        <v>13</v>
      </c>
      <c r="K1240" s="32" t="s">
        <v>245</v>
      </c>
    </row>
    <row r="1241" spans="1:11" x14ac:dyDescent="0.35">
      <c r="A1241" s="32">
        <v>38</v>
      </c>
      <c r="B1241" s="32" t="s">
        <v>22</v>
      </c>
      <c r="H1241" s="32" t="s">
        <v>95</v>
      </c>
      <c r="K1241" s="32" t="s">
        <v>244</v>
      </c>
    </row>
    <row r="1242" spans="1:11" x14ac:dyDescent="0.35">
      <c r="A1242" s="32">
        <v>39</v>
      </c>
      <c r="B1242" s="32" t="s">
        <v>164</v>
      </c>
      <c r="D1242" s="32">
        <v>8.7899999999999991</v>
      </c>
      <c r="E1242" s="32">
        <v>16.29</v>
      </c>
      <c r="F1242" s="32">
        <v>1517.701</v>
      </c>
      <c r="G1242" s="32">
        <v>229</v>
      </c>
      <c r="H1242" s="32" t="s">
        <v>16</v>
      </c>
      <c r="K1242" s="32" t="s">
        <v>243</v>
      </c>
    </row>
    <row r="1243" spans="1:11" x14ac:dyDescent="0.35">
      <c r="A1243" s="32">
        <v>40</v>
      </c>
      <c r="B1243" s="32" t="s">
        <v>163</v>
      </c>
      <c r="D1243" s="32">
        <v>7.71</v>
      </c>
      <c r="E1243" s="32">
        <v>1.077</v>
      </c>
      <c r="F1243" s="32">
        <v>1453.885</v>
      </c>
      <c r="G1243" s="32">
        <v>21</v>
      </c>
      <c r="H1243" s="32" t="s">
        <v>13</v>
      </c>
      <c r="K1243" s="32" t="s">
        <v>242</v>
      </c>
    </row>
    <row r="1244" spans="1:11" x14ac:dyDescent="0.35">
      <c r="A1244" s="32">
        <v>41</v>
      </c>
      <c r="B1244" s="32" t="s">
        <v>162</v>
      </c>
      <c r="D1244" s="32">
        <v>9.1300000000000008</v>
      </c>
      <c r="E1244" s="32">
        <v>2.5350000000000001</v>
      </c>
      <c r="F1244" s="32">
        <v>1930.2280000000001</v>
      </c>
      <c r="G1244" s="32">
        <v>30</v>
      </c>
      <c r="H1244" s="32" t="s">
        <v>16</v>
      </c>
      <c r="K1244" s="32" t="s">
        <v>241</v>
      </c>
    </row>
    <row r="1245" spans="1:11" x14ac:dyDescent="0.35">
      <c r="A1245" s="32">
        <v>42</v>
      </c>
      <c r="B1245" s="32" t="s">
        <v>161</v>
      </c>
      <c r="D1245" s="32">
        <v>7.91</v>
      </c>
      <c r="E1245" s="32">
        <v>0.21099999999999999</v>
      </c>
      <c r="F1245" s="32">
        <v>2454.7800000000002</v>
      </c>
      <c r="G1245" s="32">
        <v>4</v>
      </c>
      <c r="H1245" s="32" t="s">
        <v>13</v>
      </c>
      <c r="K1245" s="32" t="s">
        <v>240</v>
      </c>
    </row>
    <row r="1246" spans="1:11" x14ac:dyDescent="0.35">
      <c r="A1246" s="32">
        <v>43</v>
      </c>
      <c r="B1246" s="32" t="s">
        <v>160</v>
      </c>
      <c r="D1246" s="32">
        <v>8.07</v>
      </c>
      <c r="E1246" s="32">
        <v>7.899</v>
      </c>
      <c r="F1246" s="32">
        <v>2046.8050000000001</v>
      </c>
      <c r="G1246" s="32">
        <v>132</v>
      </c>
      <c r="H1246" s="32" t="s">
        <v>13</v>
      </c>
      <c r="K1246" s="32" t="s">
        <v>239</v>
      </c>
    </row>
    <row r="1247" spans="1:11" x14ac:dyDescent="0.35">
      <c r="A1247" s="32">
        <v>44</v>
      </c>
      <c r="B1247" s="32" t="s">
        <v>159</v>
      </c>
      <c r="D1247" s="32">
        <v>8.3000000000000007</v>
      </c>
      <c r="E1247" s="32">
        <v>13.215999999999999</v>
      </c>
      <c r="F1247" s="32">
        <v>1963.7070000000001</v>
      </c>
      <c r="G1247" s="32">
        <v>216</v>
      </c>
      <c r="H1247" s="32" t="s">
        <v>13</v>
      </c>
      <c r="K1247" s="32" t="s">
        <v>238</v>
      </c>
    </row>
    <row r="1248" spans="1:11" x14ac:dyDescent="0.35">
      <c r="A1248" s="32">
        <v>45</v>
      </c>
      <c r="B1248" s="32" t="s">
        <v>22</v>
      </c>
      <c r="D1248" s="32">
        <v>8.3000000000000007</v>
      </c>
      <c r="E1248" s="32">
        <v>319.02699999999999</v>
      </c>
      <c r="G1248" s="32">
        <v>25.574999999999999</v>
      </c>
      <c r="H1248" s="32" t="s">
        <v>13</v>
      </c>
      <c r="K1248" s="32" t="s">
        <v>237</v>
      </c>
    </row>
    <row r="1249" spans="1:11" x14ac:dyDescent="0.35">
      <c r="A1249" s="32">
        <v>46</v>
      </c>
      <c r="B1249" s="32" t="s">
        <v>158</v>
      </c>
      <c r="D1249" s="32">
        <v>7.93</v>
      </c>
      <c r="E1249" s="32">
        <v>7.351</v>
      </c>
      <c r="F1249" s="32">
        <v>2063.1590000000001</v>
      </c>
      <c r="G1249" s="32">
        <v>144</v>
      </c>
      <c r="H1249" s="32" t="s">
        <v>13</v>
      </c>
      <c r="K1249" s="32" t="s">
        <v>236</v>
      </c>
    </row>
    <row r="1250" spans="1:11" x14ac:dyDescent="0.35">
      <c r="A1250" s="32">
        <v>47</v>
      </c>
      <c r="B1250" s="32" t="s">
        <v>157</v>
      </c>
      <c r="D1250" s="32">
        <v>8.17</v>
      </c>
      <c r="E1250" s="32">
        <v>4.2069999999999999</v>
      </c>
      <c r="F1250" s="32">
        <v>1701.403</v>
      </c>
      <c r="G1250" s="32">
        <v>70</v>
      </c>
      <c r="H1250" s="32" t="s">
        <v>13</v>
      </c>
      <c r="K1250" s="32" t="s">
        <v>235</v>
      </c>
    </row>
    <row r="1251" spans="1:11" x14ac:dyDescent="0.35">
      <c r="A1251" s="32">
        <v>48</v>
      </c>
      <c r="B1251" s="32" t="s">
        <v>156</v>
      </c>
      <c r="D1251" s="32">
        <v>8.27</v>
      </c>
      <c r="E1251" s="32">
        <v>9.4499999999999993</v>
      </c>
      <c r="F1251" s="32">
        <v>1921.069</v>
      </c>
      <c r="G1251" s="32">
        <v>157</v>
      </c>
      <c r="H1251" s="32" t="s">
        <v>13</v>
      </c>
      <c r="K1251" s="32" t="s">
        <v>234</v>
      </c>
    </row>
    <row r="1253" spans="1:11" x14ac:dyDescent="0.35">
      <c r="A1253" s="32" t="s">
        <v>390</v>
      </c>
    </row>
    <row r="1255" spans="1:11" x14ac:dyDescent="0.35">
      <c r="B1255" s="32" t="s">
        <v>3</v>
      </c>
      <c r="C1255" s="32" t="s">
        <v>4</v>
      </c>
      <c r="D1255" s="32" t="s">
        <v>5</v>
      </c>
      <c r="E1255" s="32" t="s">
        <v>6</v>
      </c>
      <c r="F1255" s="32" t="s">
        <v>7</v>
      </c>
      <c r="G1255" s="32" t="s">
        <v>8</v>
      </c>
      <c r="H1255" s="32" t="s">
        <v>9</v>
      </c>
      <c r="I1255" s="32" t="s">
        <v>10</v>
      </c>
      <c r="J1255" s="32" t="s">
        <v>11</v>
      </c>
      <c r="K1255" s="32" t="s">
        <v>282</v>
      </c>
    </row>
    <row r="1256" spans="1:11" x14ac:dyDescent="0.35">
      <c r="A1256" s="32">
        <v>1</v>
      </c>
      <c r="B1256" s="32" t="s">
        <v>12</v>
      </c>
      <c r="D1256" s="32">
        <v>8.34</v>
      </c>
      <c r="E1256" s="32">
        <v>0.18</v>
      </c>
      <c r="G1256" s="32">
        <v>3</v>
      </c>
      <c r="H1256" s="32" t="s">
        <v>13</v>
      </c>
      <c r="K1256" s="32" t="s">
        <v>281</v>
      </c>
    </row>
    <row r="1257" spans="1:11" x14ac:dyDescent="0.35">
      <c r="A1257" s="32">
        <v>2</v>
      </c>
      <c r="B1257" s="32" t="s">
        <v>14</v>
      </c>
      <c r="K1257" s="32" t="s">
        <v>280</v>
      </c>
    </row>
    <row r="1258" spans="1:11" x14ac:dyDescent="0.35">
      <c r="A1258" s="32">
        <v>3</v>
      </c>
      <c r="B1258" s="32" t="s">
        <v>15</v>
      </c>
      <c r="F1258" s="32">
        <v>0.80800000000000005</v>
      </c>
      <c r="K1258" s="32" t="s">
        <v>279</v>
      </c>
    </row>
    <row r="1259" spans="1:11" x14ac:dyDescent="0.35">
      <c r="A1259" s="32">
        <v>4</v>
      </c>
      <c r="B1259" s="32" t="s">
        <v>17</v>
      </c>
      <c r="D1259" s="32">
        <v>8.16</v>
      </c>
      <c r="E1259" s="32">
        <v>0.31</v>
      </c>
      <c r="G1259" s="32">
        <v>5</v>
      </c>
      <c r="H1259" s="32" t="s">
        <v>13</v>
      </c>
      <c r="K1259" s="32" t="s">
        <v>278</v>
      </c>
    </row>
    <row r="1260" spans="1:11" x14ac:dyDescent="0.35">
      <c r="A1260" s="32">
        <v>5</v>
      </c>
      <c r="B1260" s="32" t="s">
        <v>18</v>
      </c>
      <c r="F1260" s="32">
        <v>32.061</v>
      </c>
      <c r="K1260" s="32" t="s">
        <v>277</v>
      </c>
    </row>
    <row r="1261" spans="1:11" x14ac:dyDescent="0.35">
      <c r="A1261" s="32">
        <v>6</v>
      </c>
      <c r="B1261" s="32" t="s">
        <v>19</v>
      </c>
      <c r="D1261" s="32">
        <v>7.97</v>
      </c>
      <c r="E1261" s="32">
        <v>21.239000000000001</v>
      </c>
      <c r="F1261" s="32">
        <v>2.4820000000000002</v>
      </c>
      <c r="G1261" s="32">
        <v>7.0140000000000002</v>
      </c>
      <c r="H1261" s="32" t="s">
        <v>13</v>
      </c>
      <c r="K1261" s="32" t="s">
        <v>276</v>
      </c>
    </row>
    <row r="1262" spans="1:11" x14ac:dyDescent="0.35">
      <c r="A1262" s="32">
        <v>7</v>
      </c>
      <c r="B1262" s="32" t="s">
        <v>20</v>
      </c>
      <c r="D1262" s="32">
        <v>8.07</v>
      </c>
      <c r="E1262" s="32">
        <v>103.532</v>
      </c>
      <c r="F1262" s="32">
        <v>5.9740000000000002</v>
      </c>
      <c r="G1262" s="32">
        <v>61.905000000000001</v>
      </c>
      <c r="H1262" s="32" t="s">
        <v>13</v>
      </c>
      <c r="K1262" s="32" t="s">
        <v>275</v>
      </c>
    </row>
    <row r="1263" spans="1:11" x14ac:dyDescent="0.35">
      <c r="A1263" s="32">
        <v>8</v>
      </c>
      <c r="B1263" s="32" t="s">
        <v>21</v>
      </c>
      <c r="D1263" s="32">
        <v>8.1</v>
      </c>
      <c r="E1263" s="32">
        <v>170.36</v>
      </c>
      <c r="F1263" s="32">
        <v>10.827</v>
      </c>
      <c r="G1263" s="32">
        <v>7.6669999999999998</v>
      </c>
      <c r="H1263" s="32" t="s">
        <v>13</v>
      </c>
      <c r="K1263" s="32" t="s">
        <v>274</v>
      </c>
    </row>
    <row r="1264" spans="1:11" x14ac:dyDescent="0.35">
      <c r="A1264" s="32">
        <v>9</v>
      </c>
      <c r="B1264" s="32" t="s">
        <v>22</v>
      </c>
      <c r="K1264" s="32" t="s">
        <v>273</v>
      </c>
    </row>
    <row r="1265" spans="1:11" x14ac:dyDescent="0.35">
      <c r="A1265" s="32">
        <v>10</v>
      </c>
      <c r="B1265" s="32" t="s">
        <v>22</v>
      </c>
      <c r="D1265" s="32">
        <v>7.93</v>
      </c>
      <c r="E1265" s="32">
        <v>0.22500000000000001</v>
      </c>
      <c r="G1265" s="32">
        <v>4</v>
      </c>
      <c r="H1265" s="32" t="s">
        <v>13</v>
      </c>
      <c r="K1265" s="32" t="s">
        <v>272</v>
      </c>
    </row>
    <row r="1266" spans="1:11" x14ac:dyDescent="0.35">
      <c r="A1266" s="32">
        <v>11</v>
      </c>
      <c r="B1266" s="32" t="s">
        <v>24</v>
      </c>
      <c r="K1266" s="32" t="s">
        <v>271</v>
      </c>
    </row>
    <row r="1267" spans="1:11" x14ac:dyDescent="0.35">
      <c r="A1267" s="32">
        <v>12</v>
      </c>
      <c r="B1267" s="32" t="s">
        <v>25</v>
      </c>
      <c r="K1267" s="32" t="s">
        <v>270</v>
      </c>
    </row>
    <row r="1268" spans="1:11" x14ac:dyDescent="0.35">
      <c r="A1268" s="32">
        <v>13</v>
      </c>
      <c r="B1268" s="32" t="s">
        <v>26</v>
      </c>
      <c r="K1268" s="32" t="s">
        <v>269</v>
      </c>
    </row>
    <row r="1269" spans="1:11" x14ac:dyDescent="0.35">
      <c r="A1269" s="32">
        <v>14</v>
      </c>
      <c r="B1269" s="32" t="s">
        <v>27</v>
      </c>
      <c r="D1269" s="32">
        <v>8.2100000000000009</v>
      </c>
      <c r="E1269" s="32">
        <v>11.465999999999999</v>
      </c>
      <c r="G1269" s="32">
        <v>148</v>
      </c>
      <c r="H1269" s="32" t="s">
        <v>13</v>
      </c>
      <c r="K1269" s="32" t="s">
        <v>268</v>
      </c>
    </row>
    <row r="1270" spans="1:11" x14ac:dyDescent="0.35">
      <c r="A1270" s="32">
        <v>15</v>
      </c>
      <c r="B1270" s="32" t="s">
        <v>28</v>
      </c>
      <c r="D1270" s="32">
        <v>8.23</v>
      </c>
      <c r="E1270" s="32">
        <v>51.389000000000003</v>
      </c>
      <c r="F1270" s="32">
        <v>6.07</v>
      </c>
      <c r="G1270" s="32">
        <v>3.4590000000000001</v>
      </c>
      <c r="H1270" s="32" t="s">
        <v>13</v>
      </c>
      <c r="K1270" s="32" t="s">
        <v>267</v>
      </c>
    </row>
    <row r="1271" spans="1:11" x14ac:dyDescent="0.35">
      <c r="A1271" s="32">
        <v>16</v>
      </c>
      <c r="B1271" s="32" t="s">
        <v>29</v>
      </c>
      <c r="D1271" s="32">
        <v>8.24</v>
      </c>
      <c r="E1271" s="32">
        <v>4.0999999999999996</v>
      </c>
      <c r="G1271" s="32">
        <v>68</v>
      </c>
      <c r="H1271" s="32" t="s">
        <v>13</v>
      </c>
      <c r="K1271" s="32" t="s">
        <v>266</v>
      </c>
    </row>
    <row r="1272" spans="1:11" x14ac:dyDescent="0.35">
      <c r="A1272" s="32">
        <v>17</v>
      </c>
      <c r="B1272" s="32" t="s">
        <v>22</v>
      </c>
      <c r="D1272" s="32">
        <v>8.26</v>
      </c>
      <c r="E1272" s="32">
        <v>6.3140000000000001</v>
      </c>
      <c r="G1272" s="32">
        <v>105</v>
      </c>
      <c r="H1272" s="32" t="s">
        <v>13</v>
      </c>
      <c r="K1272" s="32" t="s">
        <v>265</v>
      </c>
    </row>
    <row r="1273" spans="1:11" x14ac:dyDescent="0.35">
      <c r="A1273" s="32">
        <v>18</v>
      </c>
      <c r="B1273" s="32" t="s">
        <v>182</v>
      </c>
      <c r="K1273" s="32" t="s">
        <v>264</v>
      </c>
    </row>
    <row r="1274" spans="1:11" x14ac:dyDescent="0.35">
      <c r="A1274" s="32">
        <v>19</v>
      </c>
      <c r="B1274" s="32" t="s">
        <v>181</v>
      </c>
      <c r="K1274" s="32" t="s">
        <v>263</v>
      </c>
    </row>
    <row r="1275" spans="1:11" x14ac:dyDescent="0.35">
      <c r="A1275" s="32">
        <v>20</v>
      </c>
      <c r="B1275" s="32" t="s">
        <v>180</v>
      </c>
      <c r="D1275" s="32">
        <v>7.64</v>
      </c>
      <c r="E1275" s="32">
        <v>13.189</v>
      </c>
      <c r="G1275" s="32">
        <v>259</v>
      </c>
      <c r="H1275" s="32" t="s">
        <v>13</v>
      </c>
      <c r="K1275" s="32" t="s">
        <v>262</v>
      </c>
    </row>
    <row r="1276" spans="1:11" x14ac:dyDescent="0.35">
      <c r="A1276" s="32">
        <v>21</v>
      </c>
      <c r="B1276" s="32" t="s">
        <v>179</v>
      </c>
      <c r="D1276" s="32">
        <v>7.95</v>
      </c>
      <c r="E1276" s="32">
        <v>3.8450000000000002</v>
      </c>
      <c r="F1276" s="32">
        <v>2.6379999999999999</v>
      </c>
      <c r="G1276" s="32">
        <v>77</v>
      </c>
      <c r="H1276" s="32" t="s">
        <v>13</v>
      </c>
      <c r="K1276" s="32" t="s">
        <v>261</v>
      </c>
    </row>
    <row r="1277" spans="1:11" x14ac:dyDescent="0.35">
      <c r="A1277" s="32">
        <v>22</v>
      </c>
      <c r="B1277" s="32" t="s">
        <v>178</v>
      </c>
      <c r="K1277" s="32" t="s">
        <v>260</v>
      </c>
    </row>
    <row r="1278" spans="1:11" x14ac:dyDescent="0.35">
      <c r="A1278" s="32">
        <v>23</v>
      </c>
      <c r="B1278" s="32" t="s">
        <v>177</v>
      </c>
      <c r="D1278" s="32">
        <v>8.19</v>
      </c>
      <c r="E1278" s="32">
        <v>1.1839999999999999</v>
      </c>
      <c r="G1278" s="32">
        <v>16</v>
      </c>
      <c r="H1278" s="32" t="s">
        <v>13</v>
      </c>
      <c r="K1278" s="32" t="s">
        <v>259</v>
      </c>
    </row>
    <row r="1279" spans="1:11" x14ac:dyDescent="0.35">
      <c r="A1279" s="32">
        <v>24</v>
      </c>
      <c r="B1279" s="32" t="s">
        <v>22</v>
      </c>
      <c r="K1279" s="32" t="s">
        <v>258</v>
      </c>
    </row>
    <row r="1280" spans="1:11" x14ac:dyDescent="0.35">
      <c r="A1280" s="32">
        <v>25</v>
      </c>
      <c r="B1280" s="32" t="s">
        <v>176</v>
      </c>
      <c r="D1280" s="32">
        <v>7.78</v>
      </c>
      <c r="E1280" s="32">
        <v>0.14299999999999999</v>
      </c>
      <c r="G1280" s="32">
        <v>3</v>
      </c>
      <c r="H1280" s="32" t="s">
        <v>13</v>
      </c>
      <c r="K1280" s="32" t="s">
        <v>257</v>
      </c>
    </row>
    <row r="1281" spans="1:11" x14ac:dyDescent="0.35">
      <c r="A1281" s="32">
        <v>26</v>
      </c>
      <c r="B1281" s="32" t="s">
        <v>175</v>
      </c>
      <c r="K1281" s="32" t="s">
        <v>256</v>
      </c>
    </row>
    <row r="1282" spans="1:11" x14ac:dyDescent="0.35">
      <c r="A1282" s="32">
        <v>27</v>
      </c>
      <c r="B1282" s="32" t="s">
        <v>174</v>
      </c>
      <c r="K1282" s="32" t="s">
        <v>255</v>
      </c>
    </row>
    <row r="1283" spans="1:11" x14ac:dyDescent="0.35">
      <c r="A1283" s="32">
        <v>28</v>
      </c>
      <c r="B1283" s="32" t="s">
        <v>173</v>
      </c>
      <c r="K1283" s="32" t="s">
        <v>254</v>
      </c>
    </row>
    <row r="1284" spans="1:11" x14ac:dyDescent="0.35">
      <c r="A1284" s="32">
        <v>29</v>
      </c>
      <c r="B1284" s="32" t="s">
        <v>172</v>
      </c>
      <c r="D1284" s="32">
        <v>8.2899999999999991</v>
      </c>
      <c r="E1284" s="32">
        <v>0.95599999999999996</v>
      </c>
      <c r="G1284" s="32">
        <v>16</v>
      </c>
      <c r="H1284" s="32" t="s">
        <v>13</v>
      </c>
      <c r="K1284" s="32" t="s">
        <v>253</v>
      </c>
    </row>
    <row r="1285" spans="1:11" x14ac:dyDescent="0.35">
      <c r="A1285" s="32">
        <v>30</v>
      </c>
      <c r="B1285" s="32" t="s">
        <v>171</v>
      </c>
      <c r="F1285" s="32">
        <v>0.54500000000000004</v>
      </c>
      <c r="K1285" s="32" t="s">
        <v>252</v>
      </c>
    </row>
    <row r="1286" spans="1:11" x14ac:dyDescent="0.35">
      <c r="A1286" s="32">
        <v>31</v>
      </c>
      <c r="B1286" s="32" t="s">
        <v>22</v>
      </c>
      <c r="K1286" s="32" t="s">
        <v>251</v>
      </c>
    </row>
    <row r="1287" spans="1:11" x14ac:dyDescent="0.35">
      <c r="A1287" s="32">
        <v>32</v>
      </c>
      <c r="B1287" s="32" t="s">
        <v>170</v>
      </c>
      <c r="K1287" s="32" t="s">
        <v>250</v>
      </c>
    </row>
    <row r="1288" spans="1:11" x14ac:dyDescent="0.35">
      <c r="A1288" s="32">
        <v>33</v>
      </c>
      <c r="B1288" s="32" t="s">
        <v>169</v>
      </c>
      <c r="K1288" s="32" t="s">
        <v>249</v>
      </c>
    </row>
    <row r="1289" spans="1:11" x14ac:dyDescent="0.35">
      <c r="A1289" s="32">
        <v>34</v>
      </c>
      <c r="B1289" s="32" t="s">
        <v>168</v>
      </c>
      <c r="F1289" s="32">
        <v>8.0289999999999999</v>
      </c>
      <c r="K1289" s="32" t="s">
        <v>248</v>
      </c>
    </row>
    <row r="1290" spans="1:11" x14ac:dyDescent="0.35">
      <c r="A1290" s="32">
        <v>35</v>
      </c>
      <c r="B1290" s="32" t="s">
        <v>167</v>
      </c>
      <c r="K1290" s="32" t="s">
        <v>247</v>
      </c>
    </row>
    <row r="1291" spans="1:11" x14ac:dyDescent="0.35">
      <c r="A1291" s="32">
        <v>36</v>
      </c>
      <c r="B1291" s="32" t="s">
        <v>166</v>
      </c>
      <c r="D1291" s="32">
        <v>8.2799999999999994</v>
      </c>
      <c r="E1291" s="32">
        <v>0.253</v>
      </c>
      <c r="F1291" s="32">
        <v>4.4660000000000002</v>
      </c>
      <c r="G1291" s="32">
        <v>4</v>
      </c>
      <c r="H1291" s="32" t="s">
        <v>13</v>
      </c>
      <c r="K1291" s="32" t="s">
        <v>246</v>
      </c>
    </row>
    <row r="1292" spans="1:11" x14ac:dyDescent="0.35">
      <c r="A1292" s="32">
        <v>37</v>
      </c>
      <c r="B1292" s="32" t="s">
        <v>165</v>
      </c>
      <c r="F1292" s="32">
        <v>28.946999999999999</v>
      </c>
      <c r="K1292" s="32" t="s">
        <v>245</v>
      </c>
    </row>
    <row r="1293" spans="1:11" x14ac:dyDescent="0.35">
      <c r="A1293" s="32">
        <v>38</v>
      </c>
      <c r="B1293" s="32" t="s">
        <v>22</v>
      </c>
      <c r="K1293" s="32" t="s">
        <v>244</v>
      </c>
    </row>
    <row r="1294" spans="1:11" x14ac:dyDescent="0.35">
      <c r="A1294" s="32">
        <v>39</v>
      </c>
      <c r="B1294" s="32" t="s">
        <v>164</v>
      </c>
      <c r="F1294" s="32">
        <v>0.34499999999999997</v>
      </c>
      <c r="K1294" s="32" t="s">
        <v>243</v>
      </c>
    </row>
    <row r="1295" spans="1:11" x14ac:dyDescent="0.35">
      <c r="A1295" s="32">
        <v>40</v>
      </c>
      <c r="B1295" s="32" t="s">
        <v>163</v>
      </c>
      <c r="D1295" s="32">
        <v>7.67</v>
      </c>
      <c r="E1295" s="32">
        <v>1.411</v>
      </c>
      <c r="G1295" s="32">
        <v>28</v>
      </c>
      <c r="H1295" s="32" t="s">
        <v>13</v>
      </c>
      <c r="K1295" s="32" t="s">
        <v>242</v>
      </c>
    </row>
    <row r="1296" spans="1:11" x14ac:dyDescent="0.35">
      <c r="A1296" s="32">
        <v>41</v>
      </c>
      <c r="B1296" s="32" t="s">
        <v>162</v>
      </c>
      <c r="F1296" s="32">
        <v>0.44</v>
      </c>
      <c r="K1296" s="32" t="s">
        <v>241</v>
      </c>
    </row>
    <row r="1297" spans="1:11" x14ac:dyDescent="0.35">
      <c r="A1297" s="32">
        <v>42</v>
      </c>
      <c r="B1297" s="32" t="s">
        <v>161</v>
      </c>
      <c r="F1297" s="32">
        <v>6.734</v>
      </c>
      <c r="K1297" s="32" t="s">
        <v>240</v>
      </c>
    </row>
    <row r="1298" spans="1:11" x14ac:dyDescent="0.35">
      <c r="A1298" s="32">
        <v>43</v>
      </c>
      <c r="B1298" s="32" t="s">
        <v>160</v>
      </c>
      <c r="K1298" s="32" t="s">
        <v>239</v>
      </c>
    </row>
    <row r="1299" spans="1:11" x14ac:dyDescent="0.35">
      <c r="A1299" s="32">
        <v>44</v>
      </c>
      <c r="B1299" s="32" t="s">
        <v>159</v>
      </c>
      <c r="D1299" s="32">
        <v>7.79</v>
      </c>
      <c r="E1299" s="32">
        <v>1.391</v>
      </c>
      <c r="G1299" s="32">
        <v>28</v>
      </c>
      <c r="H1299" s="32" t="s">
        <v>13</v>
      </c>
      <c r="K1299" s="32" t="s">
        <v>238</v>
      </c>
    </row>
    <row r="1300" spans="1:11" x14ac:dyDescent="0.35">
      <c r="A1300" s="32">
        <v>45</v>
      </c>
      <c r="B1300" s="32" t="s">
        <v>22</v>
      </c>
      <c r="K1300" s="32" t="s">
        <v>237</v>
      </c>
    </row>
    <row r="1301" spans="1:11" x14ac:dyDescent="0.35">
      <c r="A1301" s="32">
        <v>46</v>
      </c>
      <c r="B1301" s="32" t="s">
        <v>158</v>
      </c>
      <c r="F1301" s="32">
        <v>6</v>
      </c>
      <c r="K1301" s="32" t="s">
        <v>236</v>
      </c>
    </row>
    <row r="1302" spans="1:11" x14ac:dyDescent="0.35">
      <c r="A1302" s="32">
        <v>47</v>
      </c>
      <c r="B1302" s="32" t="s">
        <v>157</v>
      </c>
      <c r="K1302" s="32" t="s">
        <v>235</v>
      </c>
    </row>
    <row r="1303" spans="1:11" x14ac:dyDescent="0.35">
      <c r="A1303" s="32">
        <v>48</v>
      </c>
      <c r="B1303" s="32" t="s">
        <v>156</v>
      </c>
      <c r="K1303" s="32" t="s">
        <v>234</v>
      </c>
    </row>
    <row r="1305" spans="1:11" x14ac:dyDescent="0.35">
      <c r="A1305" s="32" t="s">
        <v>389</v>
      </c>
    </row>
    <row r="1307" spans="1:11" x14ac:dyDescent="0.35">
      <c r="B1307" s="32" t="s">
        <v>3</v>
      </c>
      <c r="C1307" s="32" t="s">
        <v>4</v>
      </c>
      <c r="D1307" s="32" t="s">
        <v>5</v>
      </c>
      <c r="E1307" s="32" t="s">
        <v>6</v>
      </c>
      <c r="F1307" s="32" t="s">
        <v>7</v>
      </c>
      <c r="G1307" s="32" t="s">
        <v>8</v>
      </c>
      <c r="H1307" s="32" t="s">
        <v>9</v>
      </c>
      <c r="I1307" s="32" t="s">
        <v>10</v>
      </c>
      <c r="J1307" s="32" t="s">
        <v>11</v>
      </c>
      <c r="K1307" s="32" t="s">
        <v>282</v>
      </c>
    </row>
    <row r="1308" spans="1:11" x14ac:dyDescent="0.35">
      <c r="A1308" s="32">
        <v>1</v>
      </c>
      <c r="B1308" s="32" t="s">
        <v>12</v>
      </c>
      <c r="D1308" s="32">
        <v>8.83</v>
      </c>
      <c r="E1308" s="32">
        <v>2771.78</v>
      </c>
      <c r="G1308" s="32">
        <v>156.286</v>
      </c>
      <c r="H1308" s="32" t="s">
        <v>16</v>
      </c>
      <c r="I1308" s="32">
        <v>2771.78</v>
      </c>
      <c r="K1308" s="32" t="s">
        <v>281</v>
      </c>
    </row>
    <row r="1309" spans="1:11" x14ac:dyDescent="0.35">
      <c r="A1309" s="32">
        <v>2</v>
      </c>
      <c r="B1309" s="32" t="s">
        <v>14</v>
      </c>
      <c r="D1309" s="32">
        <v>8.86</v>
      </c>
      <c r="E1309" s="32">
        <v>2613.6779999999999</v>
      </c>
      <c r="G1309" s="32">
        <v>93.04</v>
      </c>
      <c r="H1309" s="32" t="s">
        <v>16</v>
      </c>
      <c r="I1309" s="32">
        <v>2613.6779999999999</v>
      </c>
      <c r="K1309" s="32" t="s">
        <v>280</v>
      </c>
    </row>
    <row r="1310" spans="1:11" x14ac:dyDescent="0.35">
      <c r="A1310" s="32">
        <v>3</v>
      </c>
      <c r="B1310" s="32" t="s">
        <v>15</v>
      </c>
      <c r="D1310" s="32">
        <v>8.8800000000000008</v>
      </c>
      <c r="E1310" s="32">
        <v>2704.4110000000001</v>
      </c>
      <c r="G1310" s="32">
        <v>1569.874</v>
      </c>
      <c r="H1310" s="32" t="s">
        <v>16</v>
      </c>
      <c r="I1310" s="32">
        <v>2704.4110000000001</v>
      </c>
      <c r="K1310" s="32" t="s">
        <v>279</v>
      </c>
    </row>
    <row r="1311" spans="1:11" x14ac:dyDescent="0.35">
      <c r="A1311" s="32">
        <v>4</v>
      </c>
      <c r="B1311" s="32" t="s">
        <v>17</v>
      </c>
      <c r="D1311" s="32">
        <v>8.89</v>
      </c>
      <c r="E1311" s="32">
        <v>2633.712</v>
      </c>
      <c r="G1311" s="32">
        <v>31.206</v>
      </c>
      <c r="H1311" s="32" t="s">
        <v>16</v>
      </c>
      <c r="I1311" s="32">
        <v>2633.712</v>
      </c>
      <c r="K1311" s="32" t="s">
        <v>278</v>
      </c>
    </row>
    <row r="1312" spans="1:11" x14ac:dyDescent="0.35">
      <c r="A1312" s="32">
        <v>5</v>
      </c>
      <c r="B1312" s="32" t="s">
        <v>18</v>
      </c>
      <c r="D1312" s="32">
        <v>8.91</v>
      </c>
      <c r="E1312" s="32">
        <v>2798.0030000000002</v>
      </c>
      <c r="G1312" s="32">
        <v>71.605999999999995</v>
      </c>
      <c r="H1312" s="32" t="s">
        <v>16</v>
      </c>
      <c r="I1312" s="32">
        <v>2798.0030000000002</v>
      </c>
      <c r="K1312" s="32" t="s">
        <v>277</v>
      </c>
    </row>
    <row r="1313" spans="1:11" x14ac:dyDescent="0.35">
      <c r="A1313" s="32">
        <v>6</v>
      </c>
      <c r="B1313" s="32" t="s">
        <v>19</v>
      </c>
      <c r="D1313" s="32">
        <v>8.74</v>
      </c>
      <c r="E1313" s="32">
        <v>2309.1799999999998</v>
      </c>
      <c r="G1313" s="32">
        <v>9.7230000000000008</v>
      </c>
      <c r="H1313" s="32" t="s">
        <v>16</v>
      </c>
      <c r="I1313" s="32">
        <v>2309.1799999999998</v>
      </c>
      <c r="K1313" s="32" t="s">
        <v>276</v>
      </c>
    </row>
    <row r="1314" spans="1:11" x14ac:dyDescent="0.35">
      <c r="A1314" s="32">
        <v>7</v>
      </c>
      <c r="B1314" s="32" t="s">
        <v>20</v>
      </c>
      <c r="D1314" s="32">
        <v>8.81</v>
      </c>
      <c r="E1314" s="32">
        <v>2072.8119999999999</v>
      </c>
      <c r="G1314" s="32">
        <v>991.27599999999995</v>
      </c>
      <c r="H1314" s="32" t="s">
        <v>16</v>
      </c>
      <c r="I1314" s="32">
        <v>2072.8119999999999</v>
      </c>
      <c r="K1314" s="32" t="s">
        <v>275</v>
      </c>
    </row>
    <row r="1315" spans="1:11" x14ac:dyDescent="0.35">
      <c r="A1315" s="32">
        <v>8</v>
      </c>
      <c r="B1315" s="32" t="s">
        <v>21</v>
      </c>
      <c r="D1315" s="32">
        <v>8.86</v>
      </c>
      <c r="E1315" s="32">
        <v>1703.3009999999999</v>
      </c>
      <c r="G1315" s="32">
        <v>15370</v>
      </c>
      <c r="H1315" s="32" t="s">
        <v>16</v>
      </c>
      <c r="I1315" s="32">
        <v>1703.3009999999999</v>
      </c>
      <c r="K1315" s="32" t="s">
        <v>274</v>
      </c>
    </row>
    <row r="1316" spans="1:11" x14ac:dyDescent="0.35">
      <c r="A1316" s="32">
        <v>9</v>
      </c>
      <c r="B1316" s="32" t="s">
        <v>22</v>
      </c>
      <c r="K1316" s="32" t="s">
        <v>273</v>
      </c>
    </row>
    <row r="1317" spans="1:11" x14ac:dyDescent="0.35">
      <c r="A1317" s="32">
        <v>10</v>
      </c>
      <c r="B1317" s="32" t="s">
        <v>22</v>
      </c>
      <c r="K1317" s="32" t="s">
        <v>272</v>
      </c>
    </row>
    <row r="1318" spans="1:11" x14ac:dyDescent="0.35">
      <c r="A1318" s="32">
        <v>11</v>
      </c>
      <c r="B1318" s="32" t="s">
        <v>24</v>
      </c>
      <c r="D1318" s="32">
        <v>8.92</v>
      </c>
      <c r="E1318" s="32">
        <v>802.61800000000005</v>
      </c>
      <c r="G1318" s="32">
        <v>7297</v>
      </c>
      <c r="H1318" s="32" t="s">
        <v>16</v>
      </c>
      <c r="I1318" s="32">
        <v>802.61800000000005</v>
      </c>
      <c r="K1318" s="32" t="s">
        <v>271</v>
      </c>
    </row>
    <row r="1319" spans="1:11" x14ac:dyDescent="0.35">
      <c r="A1319" s="32">
        <v>12</v>
      </c>
      <c r="B1319" s="32" t="s">
        <v>25</v>
      </c>
      <c r="D1319" s="32">
        <v>8.91</v>
      </c>
      <c r="E1319" s="32">
        <v>1039.268</v>
      </c>
      <c r="G1319" s="32">
        <v>36.03</v>
      </c>
      <c r="H1319" s="32" t="s">
        <v>16</v>
      </c>
      <c r="I1319" s="32">
        <v>1039.268</v>
      </c>
      <c r="K1319" s="32" t="s">
        <v>270</v>
      </c>
    </row>
    <row r="1320" spans="1:11" x14ac:dyDescent="0.35">
      <c r="A1320" s="32">
        <v>13</v>
      </c>
      <c r="B1320" s="32" t="s">
        <v>26</v>
      </c>
      <c r="D1320" s="32">
        <v>8.93</v>
      </c>
      <c r="E1320" s="32">
        <v>1005.736</v>
      </c>
      <c r="G1320" s="32">
        <v>9.57</v>
      </c>
      <c r="H1320" s="32" t="s">
        <v>16</v>
      </c>
      <c r="I1320" s="32">
        <v>1005.736</v>
      </c>
      <c r="K1320" s="32" t="s">
        <v>269</v>
      </c>
    </row>
    <row r="1321" spans="1:11" x14ac:dyDescent="0.35">
      <c r="A1321" s="32">
        <v>14</v>
      </c>
      <c r="B1321" s="32" t="s">
        <v>27</v>
      </c>
      <c r="D1321" s="32">
        <v>8.98</v>
      </c>
      <c r="E1321" s="32">
        <v>860.02</v>
      </c>
      <c r="G1321" s="32">
        <v>16.390999999999998</v>
      </c>
      <c r="H1321" s="32" t="s">
        <v>16</v>
      </c>
      <c r="I1321" s="32">
        <v>860.02</v>
      </c>
      <c r="K1321" s="32" t="s">
        <v>268</v>
      </c>
    </row>
    <row r="1322" spans="1:11" x14ac:dyDescent="0.35">
      <c r="A1322" s="32">
        <v>15</v>
      </c>
      <c r="B1322" s="32" t="s">
        <v>28</v>
      </c>
      <c r="D1322" s="32">
        <v>8.99</v>
      </c>
      <c r="E1322" s="32">
        <v>1205.2239999999999</v>
      </c>
      <c r="G1322" s="32">
        <v>10146</v>
      </c>
      <c r="H1322" s="32" t="s">
        <v>16</v>
      </c>
      <c r="I1322" s="32">
        <v>1205.2239999999999</v>
      </c>
      <c r="K1322" s="32" t="s">
        <v>267</v>
      </c>
    </row>
    <row r="1323" spans="1:11" x14ac:dyDescent="0.35">
      <c r="A1323" s="32">
        <v>16</v>
      </c>
      <c r="B1323" s="32" t="s">
        <v>29</v>
      </c>
      <c r="D1323" s="32">
        <v>8.99</v>
      </c>
      <c r="E1323" s="32">
        <v>953.78300000000002</v>
      </c>
      <c r="G1323" s="32">
        <v>6.9989999999999997</v>
      </c>
      <c r="H1323" s="32" t="s">
        <v>16</v>
      </c>
      <c r="I1323" s="32">
        <v>953.78300000000002</v>
      </c>
      <c r="K1323" s="32" t="s">
        <v>266</v>
      </c>
    </row>
    <row r="1324" spans="1:11" x14ac:dyDescent="0.35">
      <c r="A1324" s="32">
        <v>17</v>
      </c>
      <c r="B1324" s="32" t="s">
        <v>22</v>
      </c>
      <c r="K1324" s="32" t="s">
        <v>265</v>
      </c>
    </row>
    <row r="1325" spans="1:11" x14ac:dyDescent="0.35">
      <c r="A1325" s="32">
        <v>18</v>
      </c>
      <c r="B1325" s="32" t="s">
        <v>182</v>
      </c>
      <c r="D1325" s="32">
        <v>9</v>
      </c>
      <c r="E1325" s="32">
        <v>1575.2460000000001</v>
      </c>
      <c r="G1325" s="32">
        <v>287.56299999999999</v>
      </c>
      <c r="H1325" s="32" t="s">
        <v>16</v>
      </c>
      <c r="I1325" s="32">
        <v>1575.2460000000001</v>
      </c>
      <c r="K1325" s="32" t="s">
        <v>264</v>
      </c>
    </row>
    <row r="1326" spans="1:11" x14ac:dyDescent="0.35">
      <c r="A1326" s="32">
        <v>19</v>
      </c>
      <c r="B1326" s="32" t="s">
        <v>181</v>
      </c>
      <c r="D1326" s="32">
        <v>8.98</v>
      </c>
      <c r="E1326" s="32">
        <v>1550.8689999999999</v>
      </c>
      <c r="G1326" s="32">
        <v>221.43700000000001</v>
      </c>
      <c r="H1326" s="32" t="s">
        <v>16</v>
      </c>
      <c r="I1326" s="32">
        <v>1550.8689999999999</v>
      </c>
      <c r="K1326" s="32" t="s">
        <v>263</v>
      </c>
    </row>
    <row r="1327" spans="1:11" x14ac:dyDescent="0.35">
      <c r="A1327" s="32">
        <v>20</v>
      </c>
      <c r="B1327" s="32" t="s">
        <v>180</v>
      </c>
      <c r="D1327" s="32">
        <v>8.99</v>
      </c>
      <c r="E1327" s="32">
        <v>1163.846</v>
      </c>
      <c r="G1327" s="32">
        <v>138.74</v>
      </c>
      <c r="H1327" s="32" t="s">
        <v>16</v>
      </c>
      <c r="I1327" s="32">
        <v>1163.846</v>
      </c>
      <c r="K1327" s="32" t="s">
        <v>262</v>
      </c>
    </row>
    <row r="1328" spans="1:11" x14ac:dyDescent="0.35">
      <c r="A1328" s="32">
        <v>21</v>
      </c>
      <c r="B1328" s="32" t="s">
        <v>179</v>
      </c>
      <c r="D1328" s="32">
        <v>9.0299999999999994</v>
      </c>
      <c r="E1328" s="32">
        <v>1084.067</v>
      </c>
      <c r="G1328" s="32">
        <v>685.83</v>
      </c>
      <c r="H1328" s="32" t="s">
        <v>16</v>
      </c>
      <c r="I1328" s="32">
        <v>1084.067</v>
      </c>
      <c r="K1328" s="32" t="s">
        <v>261</v>
      </c>
    </row>
    <row r="1329" spans="1:11" x14ac:dyDescent="0.35">
      <c r="A1329" s="32">
        <v>22</v>
      </c>
      <c r="B1329" s="32" t="s">
        <v>178</v>
      </c>
      <c r="D1329" s="32">
        <v>9.01</v>
      </c>
      <c r="E1329" s="32">
        <v>1044.51</v>
      </c>
      <c r="G1329" s="32">
        <v>8288</v>
      </c>
      <c r="H1329" s="32" t="s">
        <v>16</v>
      </c>
      <c r="I1329" s="32">
        <v>1044.51</v>
      </c>
      <c r="K1329" s="32" t="s">
        <v>260</v>
      </c>
    </row>
    <row r="1330" spans="1:11" x14ac:dyDescent="0.35">
      <c r="A1330" s="32">
        <v>23</v>
      </c>
      <c r="B1330" s="32" t="s">
        <v>177</v>
      </c>
      <c r="D1330" s="32">
        <v>9.0299999999999994</v>
      </c>
      <c r="E1330" s="32">
        <v>1020.096</v>
      </c>
      <c r="G1330" s="32">
        <v>8902</v>
      </c>
      <c r="H1330" s="32" t="s">
        <v>16</v>
      </c>
      <c r="I1330" s="32">
        <v>1020.096</v>
      </c>
      <c r="K1330" s="32" t="s">
        <v>259</v>
      </c>
    </row>
    <row r="1331" spans="1:11" x14ac:dyDescent="0.35">
      <c r="A1331" s="32">
        <v>24</v>
      </c>
      <c r="B1331" s="32" t="s">
        <v>22</v>
      </c>
      <c r="K1331" s="32" t="s">
        <v>258</v>
      </c>
    </row>
    <row r="1332" spans="1:11" x14ac:dyDescent="0.35">
      <c r="A1332" s="32">
        <v>25</v>
      </c>
      <c r="B1332" s="32" t="s">
        <v>176</v>
      </c>
      <c r="D1332" s="32">
        <v>9.0299999999999994</v>
      </c>
      <c r="E1332" s="32">
        <v>1051.3510000000001</v>
      </c>
      <c r="G1332" s="32">
        <v>9242</v>
      </c>
      <c r="H1332" s="32" t="s">
        <v>16</v>
      </c>
      <c r="I1332" s="32">
        <v>1051.3510000000001</v>
      </c>
      <c r="K1332" s="32" t="s">
        <v>257</v>
      </c>
    </row>
    <row r="1333" spans="1:11" x14ac:dyDescent="0.35">
      <c r="A1333" s="32">
        <v>26</v>
      </c>
      <c r="B1333" s="32" t="s">
        <v>175</v>
      </c>
      <c r="D1333" s="32">
        <v>9.0299999999999994</v>
      </c>
      <c r="E1333" s="32">
        <v>1035.1510000000001</v>
      </c>
      <c r="G1333" s="32">
        <v>83.45</v>
      </c>
      <c r="H1333" s="32" t="s">
        <v>16</v>
      </c>
      <c r="I1333" s="32">
        <v>1035.1510000000001</v>
      </c>
      <c r="K1333" s="32" t="s">
        <v>256</v>
      </c>
    </row>
    <row r="1334" spans="1:11" x14ac:dyDescent="0.35">
      <c r="A1334" s="32">
        <v>27</v>
      </c>
      <c r="B1334" s="32" t="s">
        <v>174</v>
      </c>
      <c r="D1334" s="32">
        <v>9.0500000000000007</v>
      </c>
      <c r="E1334" s="32">
        <v>822.99</v>
      </c>
      <c r="G1334" s="32">
        <v>559.43399999999997</v>
      </c>
      <c r="H1334" s="32" t="s">
        <v>16</v>
      </c>
      <c r="I1334" s="32">
        <v>822.99</v>
      </c>
      <c r="K1334" s="32" t="s">
        <v>255</v>
      </c>
    </row>
    <row r="1335" spans="1:11" x14ac:dyDescent="0.35">
      <c r="A1335" s="32">
        <v>28</v>
      </c>
      <c r="B1335" s="32" t="s">
        <v>173</v>
      </c>
      <c r="D1335" s="32">
        <v>9</v>
      </c>
      <c r="E1335" s="32">
        <v>985.01700000000005</v>
      </c>
      <c r="G1335" s="32">
        <v>8949</v>
      </c>
      <c r="H1335" s="32" t="s">
        <v>16</v>
      </c>
      <c r="I1335" s="32">
        <v>985.01700000000005</v>
      </c>
      <c r="K1335" s="32" t="s">
        <v>254</v>
      </c>
    </row>
    <row r="1336" spans="1:11" x14ac:dyDescent="0.35">
      <c r="A1336" s="32">
        <v>29</v>
      </c>
      <c r="B1336" s="32" t="s">
        <v>172</v>
      </c>
      <c r="D1336" s="32">
        <v>8.99</v>
      </c>
      <c r="E1336" s="32">
        <v>1024.4110000000001</v>
      </c>
      <c r="G1336" s="32">
        <v>8147</v>
      </c>
      <c r="H1336" s="32" t="s">
        <v>16</v>
      </c>
      <c r="I1336" s="32">
        <v>1024.4110000000001</v>
      </c>
      <c r="K1336" s="32" t="s">
        <v>253</v>
      </c>
    </row>
    <row r="1337" spans="1:11" x14ac:dyDescent="0.35">
      <c r="A1337" s="32">
        <v>30</v>
      </c>
      <c r="B1337" s="32" t="s">
        <v>171</v>
      </c>
      <c r="D1337" s="32">
        <v>8.9</v>
      </c>
      <c r="E1337" s="32">
        <v>1313.31</v>
      </c>
      <c r="G1337" s="32">
        <v>85.384</v>
      </c>
      <c r="H1337" s="32" t="s">
        <v>16</v>
      </c>
      <c r="I1337" s="32">
        <v>1313.31</v>
      </c>
      <c r="K1337" s="32" t="s">
        <v>252</v>
      </c>
    </row>
    <row r="1338" spans="1:11" x14ac:dyDescent="0.35">
      <c r="A1338" s="32">
        <v>31</v>
      </c>
      <c r="B1338" s="32" t="s">
        <v>22</v>
      </c>
      <c r="K1338" s="32" t="s">
        <v>251</v>
      </c>
    </row>
    <row r="1339" spans="1:11" x14ac:dyDescent="0.35">
      <c r="A1339" s="32">
        <v>32</v>
      </c>
      <c r="B1339" s="32" t="s">
        <v>170</v>
      </c>
      <c r="D1339" s="32">
        <v>8.76</v>
      </c>
      <c r="E1339" s="32">
        <v>1115.547</v>
      </c>
      <c r="G1339" s="32">
        <v>10861</v>
      </c>
      <c r="H1339" s="32" t="s">
        <v>16</v>
      </c>
      <c r="I1339" s="32">
        <v>1115.547</v>
      </c>
      <c r="K1339" s="32" t="s">
        <v>250</v>
      </c>
    </row>
    <row r="1340" spans="1:11" x14ac:dyDescent="0.35">
      <c r="A1340" s="32">
        <v>33</v>
      </c>
      <c r="B1340" s="32" t="s">
        <v>169</v>
      </c>
      <c r="D1340" s="32">
        <v>8.81</v>
      </c>
      <c r="E1340" s="32">
        <v>868.49199999999996</v>
      </c>
      <c r="G1340" s="32">
        <v>67.188000000000002</v>
      </c>
      <c r="H1340" s="32" t="s">
        <v>16</v>
      </c>
      <c r="I1340" s="32">
        <v>868.49199999999996</v>
      </c>
      <c r="K1340" s="32" t="s">
        <v>249</v>
      </c>
    </row>
    <row r="1341" spans="1:11" x14ac:dyDescent="0.35">
      <c r="A1341" s="32">
        <v>34</v>
      </c>
      <c r="B1341" s="32" t="s">
        <v>168</v>
      </c>
      <c r="D1341" s="32">
        <v>8.85</v>
      </c>
      <c r="E1341" s="32">
        <v>1891.713</v>
      </c>
      <c r="G1341" s="32">
        <v>16786</v>
      </c>
      <c r="H1341" s="32" t="s">
        <v>16</v>
      </c>
      <c r="I1341" s="32">
        <v>1891.713</v>
      </c>
      <c r="K1341" s="32" t="s">
        <v>248</v>
      </c>
    </row>
    <row r="1342" spans="1:11" x14ac:dyDescent="0.35">
      <c r="A1342" s="32">
        <v>35</v>
      </c>
      <c r="B1342" s="32" t="s">
        <v>167</v>
      </c>
      <c r="D1342" s="32">
        <v>8.91</v>
      </c>
      <c r="E1342" s="32">
        <v>1176.0409999999999</v>
      </c>
      <c r="G1342" s="32">
        <v>80.781000000000006</v>
      </c>
      <c r="H1342" s="32" t="s">
        <v>16</v>
      </c>
      <c r="I1342" s="32">
        <v>1176.0409999999999</v>
      </c>
      <c r="K1342" s="32" t="s">
        <v>247</v>
      </c>
    </row>
    <row r="1343" spans="1:11" x14ac:dyDescent="0.35">
      <c r="A1343" s="32">
        <v>36</v>
      </c>
      <c r="B1343" s="32" t="s">
        <v>166</v>
      </c>
      <c r="D1343" s="32">
        <v>8.9</v>
      </c>
      <c r="E1343" s="32">
        <v>1321.3489999999999</v>
      </c>
      <c r="G1343" s="32">
        <v>11865</v>
      </c>
      <c r="H1343" s="32" t="s">
        <v>16</v>
      </c>
      <c r="I1343" s="32">
        <v>1321.3489999999999</v>
      </c>
      <c r="K1343" s="32" t="s">
        <v>246</v>
      </c>
    </row>
    <row r="1344" spans="1:11" x14ac:dyDescent="0.35">
      <c r="A1344" s="32">
        <v>37</v>
      </c>
      <c r="B1344" s="32" t="s">
        <v>165</v>
      </c>
      <c r="D1344" s="32">
        <v>8.9</v>
      </c>
      <c r="E1344" s="32">
        <v>1479.5329999999999</v>
      </c>
      <c r="G1344" s="32">
        <v>112.45</v>
      </c>
      <c r="H1344" s="32" t="s">
        <v>16</v>
      </c>
      <c r="I1344" s="32">
        <v>1479.5329999999999</v>
      </c>
      <c r="K1344" s="32" t="s">
        <v>245</v>
      </c>
    </row>
    <row r="1345" spans="1:11" x14ac:dyDescent="0.35">
      <c r="A1345" s="32">
        <v>38</v>
      </c>
      <c r="B1345" s="32" t="s">
        <v>22</v>
      </c>
      <c r="K1345" s="32" t="s">
        <v>244</v>
      </c>
    </row>
    <row r="1346" spans="1:11" x14ac:dyDescent="0.35">
      <c r="A1346" s="32">
        <v>39</v>
      </c>
      <c r="B1346" s="32" t="s">
        <v>164</v>
      </c>
      <c r="D1346" s="32">
        <v>8.93</v>
      </c>
      <c r="E1346" s="32">
        <v>1517.701</v>
      </c>
      <c r="G1346" s="32">
        <v>14786</v>
      </c>
      <c r="H1346" s="32" t="s">
        <v>16</v>
      </c>
      <c r="I1346" s="32">
        <v>1517.701</v>
      </c>
      <c r="K1346" s="32" t="s">
        <v>243</v>
      </c>
    </row>
    <row r="1347" spans="1:11" x14ac:dyDescent="0.35">
      <c r="A1347" s="32">
        <v>40</v>
      </c>
      <c r="B1347" s="32" t="s">
        <v>163</v>
      </c>
      <c r="D1347" s="32">
        <v>8.94</v>
      </c>
      <c r="E1347" s="32">
        <v>1453.885</v>
      </c>
      <c r="G1347" s="32">
        <v>13016</v>
      </c>
      <c r="H1347" s="32" t="s">
        <v>16</v>
      </c>
      <c r="I1347" s="32">
        <v>1453.885</v>
      </c>
      <c r="K1347" s="32" t="s">
        <v>242</v>
      </c>
    </row>
    <row r="1348" spans="1:11" x14ac:dyDescent="0.35">
      <c r="A1348" s="32">
        <v>41</v>
      </c>
      <c r="B1348" s="32" t="s">
        <v>162</v>
      </c>
      <c r="D1348" s="32">
        <v>8.94</v>
      </c>
      <c r="E1348" s="32">
        <v>1930.2280000000001</v>
      </c>
      <c r="G1348" s="32">
        <v>42.863</v>
      </c>
      <c r="H1348" s="32" t="s">
        <v>16</v>
      </c>
      <c r="I1348" s="32">
        <v>1930.2280000000001</v>
      </c>
      <c r="K1348" s="32" t="s">
        <v>241</v>
      </c>
    </row>
    <row r="1349" spans="1:11" x14ac:dyDescent="0.35">
      <c r="A1349" s="32">
        <v>42</v>
      </c>
      <c r="B1349" s="32" t="s">
        <v>161</v>
      </c>
      <c r="D1349" s="32">
        <v>9.01</v>
      </c>
      <c r="E1349" s="32">
        <v>2454.7800000000002</v>
      </c>
      <c r="G1349" s="32">
        <v>22021</v>
      </c>
      <c r="H1349" s="32" t="s">
        <v>16</v>
      </c>
      <c r="I1349" s="32">
        <v>2454.7800000000002</v>
      </c>
      <c r="K1349" s="32" t="s">
        <v>240</v>
      </c>
    </row>
    <row r="1350" spans="1:11" x14ac:dyDescent="0.35">
      <c r="A1350" s="32">
        <v>43</v>
      </c>
      <c r="B1350" s="32" t="s">
        <v>160</v>
      </c>
      <c r="D1350" s="32">
        <v>8.98</v>
      </c>
      <c r="E1350" s="32">
        <v>2046.8050000000001</v>
      </c>
      <c r="G1350" s="32">
        <v>18884</v>
      </c>
      <c r="H1350" s="32" t="s">
        <v>16</v>
      </c>
      <c r="I1350" s="32">
        <v>2046.8050000000001</v>
      </c>
      <c r="K1350" s="32" t="s">
        <v>239</v>
      </c>
    </row>
    <row r="1351" spans="1:11" x14ac:dyDescent="0.35">
      <c r="A1351" s="32">
        <v>44</v>
      </c>
      <c r="B1351" s="32" t="s">
        <v>159</v>
      </c>
      <c r="D1351" s="32">
        <v>9.01</v>
      </c>
      <c r="E1351" s="32">
        <v>1963.7070000000001</v>
      </c>
      <c r="G1351" s="32">
        <v>7.9039999999999999</v>
      </c>
      <c r="H1351" s="32" t="s">
        <v>16</v>
      </c>
      <c r="I1351" s="32">
        <v>1963.7070000000001</v>
      </c>
      <c r="K1351" s="32" t="s">
        <v>238</v>
      </c>
    </row>
    <row r="1352" spans="1:11" x14ac:dyDescent="0.35">
      <c r="A1352" s="32">
        <v>45</v>
      </c>
      <c r="B1352" s="32" t="s">
        <v>22</v>
      </c>
      <c r="K1352" s="32" t="s">
        <v>237</v>
      </c>
    </row>
    <row r="1353" spans="1:11" x14ac:dyDescent="0.35">
      <c r="A1353" s="32">
        <v>46</v>
      </c>
      <c r="B1353" s="32" t="s">
        <v>158</v>
      </c>
      <c r="D1353" s="32">
        <v>9.0500000000000007</v>
      </c>
      <c r="E1353" s="32">
        <v>2063.1590000000001</v>
      </c>
      <c r="G1353" s="32">
        <v>146.732</v>
      </c>
      <c r="H1353" s="32" t="s">
        <v>16</v>
      </c>
      <c r="I1353" s="32">
        <v>2063.1590000000001</v>
      </c>
      <c r="K1353" s="32" t="s">
        <v>236</v>
      </c>
    </row>
    <row r="1354" spans="1:11" x14ac:dyDescent="0.35">
      <c r="A1354" s="32">
        <v>47</v>
      </c>
      <c r="B1354" s="32" t="s">
        <v>157</v>
      </c>
      <c r="D1354" s="32">
        <v>9.0299999999999994</v>
      </c>
      <c r="E1354" s="32">
        <v>1701.403</v>
      </c>
      <c r="G1354" s="32">
        <v>14735</v>
      </c>
      <c r="H1354" s="32" t="s">
        <v>16</v>
      </c>
      <c r="I1354" s="32">
        <v>1701.403</v>
      </c>
      <c r="K1354" s="32" t="s">
        <v>235</v>
      </c>
    </row>
    <row r="1355" spans="1:11" x14ac:dyDescent="0.35">
      <c r="A1355" s="32">
        <v>48</v>
      </c>
      <c r="B1355" s="32" t="s">
        <v>156</v>
      </c>
      <c r="D1355" s="32">
        <v>8.99</v>
      </c>
      <c r="E1355" s="32">
        <v>1921.069</v>
      </c>
      <c r="G1355" s="32">
        <v>4617.567</v>
      </c>
      <c r="H1355" s="32" t="s">
        <v>16</v>
      </c>
      <c r="I1355" s="32">
        <v>1921.069</v>
      </c>
      <c r="K1355" s="32" t="s">
        <v>234</v>
      </c>
    </row>
    <row r="1357" spans="1:11" x14ac:dyDescent="0.35">
      <c r="A1357" s="32" t="s">
        <v>388</v>
      </c>
    </row>
    <row r="1359" spans="1:11" x14ac:dyDescent="0.35">
      <c r="B1359" s="32" t="s">
        <v>3</v>
      </c>
      <c r="C1359" s="32" t="s">
        <v>4</v>
      </c>
      <c r="D1359" s="32" t="s">
        <v>5</v>
      </c>
      <c r="E1359" s="32" t="s">
        <v>6</v>
      </c>
      <c r="F1359" s="32" t="s">
        <v>7</v>
      </c>
      <c r="G1359" s="32" t="s">
        <v>8</v>
      </c>
      <c r="H1359" s="32" t="s">
        <v>9</v>
      </c>
      <c r="I1359" s="32" t="s">
        <v>10</v>
      </c>
      <c r="J1359" s="32" t="s">
        <v>11</v>
      </c>
      <c r="K1359" s="32" t="s">
        <v>282</v>
      </c>
    </row>
    <row r="1360" spans="1:11" x14ac:dyDescent="0.35">
      <c r="A1360" s="32">
        <v>1</v>
      </c>
      <c r="B1360" s="32" t="s">
        <v>12</v>
      </c>
      <c r="K1360" s="32" t="s">
        <v>281</v>
      </c>
    </row>
    <row r="1361" spans="1:11" x14ac:dyDescent="0.35">
      <c r="A1361" s="32">
        <v>2</v>
      </c>
      <c r="B1361" s="32" t="s">
        <v>14</v>
      </c>
      <c r="K1361" s="32" t="s">
        <v>280</v>
      </c>
    </row>
    <row r="1362" spans="1:11" x14ac:dyDescent="0.35">
      <c r="A1362" s="32">
        <v>3</v>
      </c>
      <c r="B1362" s="32" t="s">
        <v>15</v>
      </c>
      <c r="D1362" s="32">
        <v>8.92</v>
      </c>
      <c r="E1362" s="32">
        <v>0.80800000000000005</v>
      </c>
      <c r="G1362" s="32">
        <v>3.944</v>
      </c>
      <c r="H1362" s="32" t="s">
        <v>13</v>
      </c>
      <c r="I1362" s="32">
        <v>0.80800000000000005</v>
      </c>
      <c r="K1362" s="32" t="s">
        <v>279</v>
      </c>
    </row>
    <row r="1363" spans="1:11" x14ac:dyDescent="0.35">
      <c r="A1363" s="32">
        <v>4</v>
      </c>
      <c r="B1363" s="32" t="s">
        <v>17</v>
      </c>
      <c r="K1363" s="32" t="s">
        <v>278</v>
      </c>
    </row>
    <row r="1364" spans="1:11" x14ac:dyDescent="0.35">
      <c r="A1364" s="32">
        <v>5</v>
      </c>
      <c r="B1364" s="32" t="s">
        <v>18</v>
      </c>
      <c r="D1364" s="32">
        <v>8.9</v>
      </c>
      <c r="E1364" s="32">
        <v>32.061</v>
      </c>
      <c r="G1364" s="32">
        <v>397</v>
      </c>
      <c r="H1364" s="32" t="s">
        <v>13</v>
      </c>
      <c r="I1364" s="32">
        <v>32.061</v>
      </c>
      <c r="K1364" s="32" t="s">
        <v>277</v>
      </c>
    </row>
    <row r="1365" spans="1:11" x14ac:dyDescent="0.35">
      <c r="A1365" s="32">
        <v>6</v>
      </c>
      <c r="B1365" s="32" t="s">
        <v>19</v>
      </c>
      <c r="D1365" s="32">
        <v>8.7200000000000006</v>
      </c>
      <c r="E1365" s="32">
        <v>2.4820000000000002</v>
      </c>
      <c r="G1365" s="32">
        <v>35</v>
      </c>
      <c r="H1365" s="32" t="s">
        <v>13</v>
      </c>
      <c r="I1365" s="32">
        <v>2.4820000000000002</v>
      </c>
      <c r="K1365" s="32" t="s">
        <v>276</v>
      </c>
    </row>
    <row r="1366" spans="1:11" x14ac:dyDescent="0.35">
      <c r="A1366" s="32">
        <v>7</v>
      </c>
      <c r="B1366" s="32" t="s">
        <v>20</v>
      </c>
      <c r="D1366" s="32">
        <v>8.7899999999999991</v>
      </c>
      <c r="E1366" s="32">
        <v>5.9740000000000002</v>
      </c>
      <c r="G1366" s="32">
        <v>73</v>
      </c>
      <c r="H1366" s="32" t="s">
        <v>13</v>
      </c>
      <c r="I1366" s="32">
        <v>5.9740000000000002</v>
      </c>
      <c r="K1366" s="32" t="s">
        <v>275</v>
      </c>
    </row>
    <row r="1367" spans="1:11" x14ac:dyDescent="0.35">
      <c r="A1367" s="32">
        <v>8</v>
      </c>
      <c r="B1367" s="32" t="s">
        <v>21</v>
      </c>
      <c r="D1367" s="32">
        <v>8.83</v>
      </c>
      <c r="E1367" s="32">
        <v>10.827</v>
      </c>
      <c r="G1367" s="32">
        <v>119</v>
      </c>
      <c r="H1367" s="32" t="s">
        <v>13</v>
      </c>
      <c r="I1367" s="32">
        <v>10.827</v>
      </c>
      <c r="K1367" s="32" t="s">
        <v>274</v>
      </c>
    </row>
    <row r="1368" spans="1:11" x14ac:dyDescent="0.35">
      <c r="A1368" s="32">
        <v>9</v>
      </c>
      <c r="B1368" s="32" t="s">
        <v>22</v>
      </c>
      <c r="K1368" s="32" t="s">
        <v>273</v>
      </c>
    </row>
    <row r="1369" spans="1:11" x14ac:dyDescent="0.35">
      <c r="A1369" s="32">
        <v>10</v>
      </c>
      <c r="B1369" s="32" t="s">
        <v>22</v>
      </c>
      <c r="K1369" s="32" t="s">
        <v>272</v>
      </c>
    </row>
    <row r="1370" spans="1:11" x14ac:dyDescent="0.35">
      <c r="A1370" s="32">
        <v>11</v>
      </c>
      <c r="B1370" s="32" t="s">
        <v>24</v>
      </c>
      <c r="K1370" s="32" t="s">
        <v>271</v>
      </c>
    </row>
    <row r="1371" spans="1:11" x14ac:dyDescent="0.35">
      <c r="A1371" s="32">
        <v>12</v>
      </c>
      <c r="B1371" s="32" t="s">
        <v>25</v>
      </c>
      <c r="K1371" s="32" t="s">
        <v>270</v>
      </c>
    </row>
    <row r="1372" spans="1:11" x14ac:dyDescent="0.35">
      <c r="A1372" s="32">
        <v>13</v>
      </c>
      <c r="B1372" s="32" t="s">
        <v>26</v>
      </c>
      <c r="K1372" s="32" t="s">
        <v>269</v>
      </c>
    </row>
    <row r="1373" spans="1:11" x14ac:dyDescent="0.35">
      <c r="A1373" s="32">
        <v>14</v>
      </c>
      <c r="B1373" s="32" t="s">
        <v>27</v>
      </c>
      <c r="K1373" s="32" t="s">
        <v>268</v>
      </c>
    </row>
    <row r="1374" spans="1:11" x14ac:dyDescent="0.35">
      <c r="A1374" s="32">
        <v>15</v>
      </c>
      <c r="B1374" s="32" t="s">
        <v>28</v>
      </c>
      <c r="D1374" s="32">
        <v>9</v>
      </c>
      <c r="E1374" s="32">
        <v>6.07</v>
      </c>
      <c r="G1374" s="32">
        <v>76</v>
      </c>
      <c r="H1374" s="32" t="s">
        <v>13</v>
      </c>
      <c r="I1374" s="32">
        <v>6.07</v>
      </c>
      <c r="K1374" s="32" t="s">
        <v>267</v>
      </c>
    </row>
    <row r="1375" spans="1:11" x14ac:dyDescent="0.35">
      <c r="A1375" s="32">
        <v>16</v>
      </c>
      <c r="B1375" s="32" t="s">
        <v>29</v>
      </c>
      <c r="K1375" s="32" t="s">
        <v>266</v>
      </c>
    </row>
    <row r="1376" spans="1:11" x14ac:dyDescent="0.35">
      <c r="A1376" s="32">
        <v>17</v>
      </c>
      <c r="B1376" s="32" t="s">
        <v>22</v>
      </c>
      <c r="K1376" s="32" t="s">
        <v>265</v>
      </c>
    </row>
    <row r="1377" spans="1:11" x14ac:dyDescent="0.35">
      <c r="A1377" s="32">
        <v>18</v>
      </c>
      <c r="B1377" s="32" t="s">
        <v>182</v>
      </c>
      <c r="K1377" s="32" t="s">
        <v>264</v>
      </c>
    </row>
    <row r="1378" spans="1:11" x14ac:dyDescent="0.35">
      <c r="A1378" s="32">
        <v>19</v>
      </c>
      <c r="B1378" s="32" t="s">
        <v>181</v>
      </c>
      <c r="K1378" s="32" t="s">
        <v>263</v>
      </c>
    </row>
    <row r="1379" spans="1:11" x14ac:dyDescent="0.35">
      <c r="A1379" s="32">
        <v>20</v>
      </c>
      <c r="B1379" s="32" t="s">
        <v>180</v>
      </c>
      <c r="K1379" s="32" t="s">
        <v>262</v>
      </c>
    </row>
    <row r="1380" spans="1:11" x14ac:dyDescent="0.35">
      <c r="A1380" s="32">
        <v>21</v>
      </c>
      <c r="B1380" s="32" t="s">
        <v>179</v>
      </c>
      <c r="D1380" s="32">
        <v>9.01</v>
      </c>
      <c r="E1380" s="32">
        <v>2.6379999999999999</v>
      </c>
      <c r="G1380" s="32">
        <v>32</v>
      </c>
      <c r="H1380" s="32" t="s">
        <v>13</v>
      </c>
      <c r="I1380" s="32">
        <v>2.6379999999999999</v>
      </c>
      <c r="K1380" s="32" t="s">
        <v>261</v>
      </c>
    </row>
    <row r="1381" spans="1:11" x14ac:dyDescent="0.35">
      <c r="A1381" s="32">
        <v>22</v>
      </c>
      <c r="B1381" s="32" t="s">
        <v>178</v>
      </c>
      <c r="K1381" s="32" t="s">
        <v>260</v>
      </c>
    </row>
    <row r="1382" spans="1:11" x14ac:dyDescent="0.35">
      <c r="A1382" s="32">
        <v>23</v>
      </c>
      <c r="B1382" s="32" t="s">
        <v>177</v>
      </c>
      <c r="K1382" s="32" t="s">
        <v>259</v>
      </c>
    </row>
    <row r="1383" spans="1:11" x14ac:dyDescent="0.35">
      <c r="A1383" s="32">
        <v>24</v>
      </c>
      <c r="B1383" s="32" t="s">
        <v>22</v>
      </c>
      <c r="K1383" s="32" t="s">
        <v>258</v>
      </c>
    </row>
    <row r="1384" spans="1:11" x14ac:dyDescent="0.35">
      <c r="A1384" s="32">
        <v>25</v>
      </c>
      <c r="B1384" s="32" t="s">
        <v>176</v>
      </c>
      <c r="K1384" s="32" t="s">
        <v>257</v>
      </c>
    </row>
    <row r="1385" spans="1:11" x14ac:dyDescent="0.35">
      <c r="A1385" s="32">
        <v>26</v>
      </c>
      <c r="B1385" s="32" t="s">
        <v>175</v>
      </c>
      <c r="K1385" s="32" t="s">
        <v>256</v>
      </c>
    </row>
    <row r="1386" spans="1:11" x14ac:dyDescent="0.35">
      <c r="A1386" s="32">
        <v>27</v>
      </c>
      <c r="B1386" s="32" t="s">
        <v>174</v>
      </c>
      <c r="K1386" s="32" t="s">
        <v>255</v>
      </c>
    </row>
    <row r="1387" spans="1:11" x14ac:dyDescent="0.35">
      <c r="A1387" s="32">
        <v>28</v>
      </c>
      <c r="B1387" s="32" t="s">
        <v>173</v>
      </c>
      <c r="K1387" s="32" t="s">
        <v>254</v>
      </c>
    </row>
    <row r="1388" spans="1:11" x14ac:dyDescent="0.35">
      <c r="A1388" s="32">
        <v>29</v>
      </c>
      <c r="B1388" s="32" t="s">
        <v>172</v>
      </c>
      <c r="K1388" s="32" t="s">
        <v>253</v>
      </c>
    </row>
    <row r="1389" spans="1:11" x14ac:dyDescent="0.35">
      <c r="A1389" s="32">
        <v>30</v>
      </c>
      <c r="B1389" s="32" t="s">
        <v>171</v>
      </c>
      <c r="D1389" s="32">
        <v>8.8699999999999992</v>
      </c>
      <c r="E1389" s="32">
        <v>0.54500000000000004</v>
      </c>
      <c r="G1389" s="32">
        <v>7</v>
      </c>
      <c r="H1389" s="32" t="s">
        <v>13</v>
      </c>
      <c r="I1389" s="32">
        <v>0.54500000000000004</v>
      </c>
      <c r="K1389" s="32" t="s">
        <v>252</v>
      </c>
    </row>
    <row r="1390" spans="1:11" x14ac:dyDescent="0.35">
      <c r="A1390" s="32">
        <v>31</v>
      </c>
      <c r="B1390" s="32" t="s">
        <v>22</v>
      </c>
      <c r="K1390" s="32" t="s">
        <v>251</v>
      </c>
    </row>
    <row r="1391" spans="1:11" x14ac:dyDescent="0.35">
      <c r="A1391" s="32">
        <v>32</v>
      </c>
      <c r="B1391" s="32" t="s">
        <v>170</v>
      </c>
      <c r="K1391" s="32" t="s">
        <v>250</v>
      </c>
    </row>
    <row r="1392" spans="1:11" x14ac:dyDescent="0.35">
      <c r="A1392" s="32">
        <v>33</v>
      </c>
      <c r="B1392" s="32" t="s">
        <v>169</v>
      </c>
      <c r="K1392" s="32" t="s">
        <v>249</v>
      </c>
    </row>
    <row r="1393" spans="1:11" x14ac:dyDescent="0.35">
      <c r="A1393" s="32">
        <v>34</v>
      </c>
      <c r="B1393" s="32" t="s">
        <v>168</v>
      </c>
      <c r="D1393" s="32">
        <v>8.82</v>
      </c>
      <c r="E1393" s="32">
        <v>8.0289999999999999</v>
      </c>
      <c r="G1393" s="32">
        <v>113</v>
      </c>
      <c r="H1393" s="32" t="s">
        <v>13</v>
      </c>
      <c r="I1393" s="32">
        <v>8.0289999999999999</v>
      </c>
      <c r="K1393" s="32" t="s">
        <v>248</v>
      </c>
    </row>
    <row r="1394" spans="1:11" x14ac:dyDescent="0.35">
      <c r="A1394" s="32">
        <v>35</v>
      </c>
      <c r="B1394" s="32" t="s">
        <v>167</v>
      </c>
      <c r="K1394" s="32" t="s">
        <v>247</v>
      </c>
    </row>
    <row r="1395" spans="1:11" x14ac:dyDescent="0.35">
      <c r="A1395" s="32">
        <v>36</v>
      </c>
      <c r="B1395" s="32" t="s">
        <v>166</v>
      </c>
      <c r="D1395" s="32">
        <v>8.8699999999999992</v>
      </c>
      <c r="E1395" s="32">
        <v>4.4660000000000002</v>
      </c>
      <c r="G1395" s="32">
        <v>62</v>
      </c>
      <c r="H1395" s="32" t="s">
        <v>13</v>
      </c>
      <c r="I1395" s="32">
        <v>4.4660000000000002</v>
      </c>
      <c r="K1395" s="32" t="s">
        <v>246</v>
      </c>
    </row>
    <row r="1396" spans="1:11" x14ac:dyDescent="0.35">
      <c r="A1396" s="32">
        <v>37</v>
      </c>
      <c r="B1396" s="32" t="s">
        <v>165</v>
      </c>
      <c r="D1396" s="32">
        <v>8.92</v>
      </c>
      <c r="E1396" s="32">
        <v>28.946999999999999</v>
      </c>
      <c r="G1396" s="32">
        <v>370</v>
      </c>
      <c r="H1396" s="32" t="s">
        <v>13</v>
      </c>
      <c r="I1396" s="32">
        <v>28.946999999999999</v>
      </c>
      <c r="K1396" s="32" t="s">
        <v>245</v>
      </c>
    </row>
    <row r="1397" spans="1:11" x14ac:dyDescent="0.35">
      <c r="A1397" s="32">
        <v>38</v>
      </c>
      <c r="B1397" s="32" t="s">
        <v>22</v>
      </c>
      <c r="K1397" s="32" t="s">
        <v>244</v>
      </c>
    </row>
    <row r="1398" spans="1:11" x14ac:dyDescent="0.35">
      <c r="A1398" s="32">
        <v>39</v>
      </c>
      <c r="B1398" s="32" t="s">
        <v>164</v>
      </c>
      <c r="D1398" s="32">
        <v>8.89</v>
      </c>
      <c r="E1398" s="32">
        <v>0.34499999999999997</v>
      </c>
      <c r="G1398" s="32">
        <v>5</v>
      </c>
      <c r="H1398" s="32" t="s">
        <v>13</v>
      </c>
      <c r="I1398" s="32">
        <v>0.34499999999999997</v>
      </c>
      <c r="K1398" s="32" t="s">
        <v>243</v>
      </c>
    </row>
    <row r="1399" spans="1:11" x14ac:dyDescent="0.35">
      <c r="A1399" s="32">
        <v>40</v>
      </c>
      <c r="B1399" s="32" t="s">
        <v>163</v>
      </c>
      <c r="K1399" s="32" t="s">
        <v>242</v>
      </c>
    </row>
    <row r="1400" spans="1:11" x14ac:dyDescent="0.35">
      <c r="A1400" s="32">
        <v>41</v>
      </c>
      <c r="B1400" s="32" t="s">
        <v>162</v>
      </c>
      <c r="D1400" s="32">
        <v>8.92</v>
      </c>
      <c r="E1400" s="32">
        <v>0.44</v>
      </c>
      <c r="G1400" s="32">
        <v>6</v>
      </c>
      <c r="H1400" s="32" t="s">
        <v>13</v>
      </c>
      <c r="I1400" s="32">
        <v>0.44</v>
      </c>
      <c r="K1400" s="32" t="s">
        <v>241</v>
      </c>
    </row>
    <row r="1401" spans="1:11" x14ac:dyDescent="0.35">
      <c r="A1401" s="32">
        <v>42</v>
      </c>
      <c r="B1401" s="32" t="s">
        <v>161</v>
      </c>
      <c r="D1401" s="32">
        <v>9.01</v>
      </c>
      <c r="E1401" s="32">
        <v>6.734</v>
      </c>
      <c r="G1401" s="32">
        <v>82</v>
      </c>
      <c r="H1401" s="32" t="s">
        <v>13</v>
      </c>
      <c r="I1401" s="32">
        <v>6.734</v>
      </c>
      <c r="K1401" s="32" t="s">
        <v>240</v>
      </c>
    </row>
    <row r="1402" spans="1:11" x14ac:dyDescent="0.35">
      <c r="A1402" s="32">
        <v>43</v>
      </c>
      <c r="B1402" s="32" t="s">
        <v>160</v>
      </c>
      <c r="K1402" s="32" t="s">
        <v>239</v>
      </c>
    </row>
    <row r="1403" spans="1:11" x14ac:dyDescent="0.35">
      <c r="A1403" s="32">
        <v>44</v>
      </c>
      <c r="B1403" s="32" t="s">
        <v>159</v>
      </c>
      <c r="K1403" s="32" t="s">
        <v>238</v>
      </c>
    </row>
    <row r="1404" spans="1:11" x14ac:dyDescent="0.35">
      <c r="A1404" s="32">
        <v>45</v>
      </c>
      <c r="B1404" s="32" t="s">
        <v>22</v>
      </c>
      <c r="K1404" s="32" t="s">
        <v>237</v>
      </c>
    </row>
    <row r="1405" spans="1:11" x14ac:dyDescent="0.35">
      <c r="A1405" s="32">
        <v>46</v>
      </c>
      <c r="B1405" s="32" t="s">
        <v>158</v>
      </c>
      <c r="D1405" s="32">
        <v>9.0299999999999994</v>
      </c>
      <c r="E1405" s="32">
        <v>6</v>
      </c>
      <c r="G1405" s="32">
        <v>4.8659999999999997</v>
      </c>
      <c r="H1405" s="32" t="s">
        <v>13</v>
      </c>
      <c r="I1405" s="32">
        <v>6</v>
      </c>
      <c r="K1405" s="32" t="s">
        <v>236</v>
      </c>
    </row>
    <row r="1406" spans="1:11" x14ac:dyDescent="0.35">
      <c r="A1406" s="32">
        <v>47</v>
      </c>
      <c r="B1406" s="32" t="s">
        <v>157</v>
      </c>
      <c r="K1406" s="32" t="s">
        <v>235</v>
      </c>
    </row>
    <row r="1407" spans="1:11" x14ac:dyDescent="0.35">
      <c r="A1407" s="32">
        <v>48</v>
      </c>
      <c r="B1407" s="32" t="s">
        <v>156</v>
      </c>
      <c r="K1407" s="32" t="s">
        <v>234</v>
      </c>
    </row>
    <row r="1409" spans="1:11" x14ac:dyDescent="0.35">
      <c r="A1409" s="32" t="s">
        <v>387</v>
      </c>
    </row>
    <row r="1411" spans="1:11" x14ac:dyDescent="0.35">
      <c r="B1411" s="32" t="s">
        <v>3</v>
      </c>
      <c r="C1411" s="32" t="s">
        <v>4</v>
      </c>
      <c r="D1411" s="32" t="s">
        <v>5</v>
      </c>
      <c r="E1411" s="32" t="s">
        <v>6</v>
      </c>
      <c r="F1411" s="32" t="s">
        <v>7</v>
      </c>
      <c r="G1411" s="32" t="s">
        <v>8</v>
      </c>
      <c r="H1411" s="32" t="s">
        <v>9</v>
      </c>
      <c r="I1411" s="32" t="s">
        <v>10</v>
      </c>
      <c r="J1411" s="32" t="s">
        <v>11</v>
      </c>
      <c r="K1411" s="32" t="s">
        <v>282</v>
      </c>
    </row>
    <row r="1412" spans="1:11" x14ac:dyDescent="0.35">
      <c r="A1412" s="32">
        <v>1</v>
      </c>
      <c r="B1412" s="32" t="s">
        <v>12</v>
      </c>
      <c r="F1412" s="32">
        <v>2771.78</v>
      </c>
      <c r="K1412" s="32" t="s">
        <v>281</v>
      </c>
    </row>
    <row r="1413" spans="1:11" x14ac:dyDescent="0.35">
      <c r="A1413" s="32">
        <v>2</v>
      </c>
      <c r="B1413" s="32" t="s">
        <v>14</v>
      </c>
      <c r="D1413" s="32">
        <v>8.6</v>
      </c>
      <c r="E1413" s="32">
        <v>4.6589999999999998</v>
      </c>
      <c r="F1413" s="32">
        <v>2613.6779999999999</v>
      </c>
      <c r="G1413" s="32">
        <v>67</v>
      </c>
      <c r="H1413" s="32" t="s">
        <v>13</v>
      </c>
      <c r="K1413" s="32" t="s">
        <v>280</v>
      </c>
    </row>
    <row r="1414" spans="1:11" x14ac:dyDescent="0.35">
      <c r="A1414" s="32">
        <v>3</v>
      </c>
      <c r="B1414" s="32" t="s">
        <v>15</v>
      </c>
      <c r="F1414" s="32">
        <v>2704.4110000000001</v>
      </c>
      <c r="K1414" s="32" t="s">
        <v>279</v>
      </c>
    </row>
    <row r="1415" spans="1:11" x14ac:dyDescent="0.35">
      <c r="A1415" s="32">
        <v>4</v>
      </c>
      <c r="B1415" s="32" t="s">
        <v>17</v>
      </c>
      <c r="D1415" s="32">
        <v>8.68</v>
      </c>
      <c r="E1415" s="32">
        <v>91.667000000000002</v>
      </c>
      <c r="F1415" s="32">
        <v>2633.712</v>
      </c>
      <c r="G1415" s="32">
        <v>4.5279999999999996</v>
      </c>
      <c r="H1415" s="32" t="s">
        <v>13</v>
      </c>
      <c r="K1415" s="32" t="s">
        <v>278</v>
      </c>
    </row>
    <row r="1416" spans="1:11" x14ac:dyDescent="0.35">
      <c r="A1416" s="32">
        <v>5</v>
      </c>
      <c r="B1416" s="32" t="s">
        <v>18</v>
      </c>
      <c r="D1416" s="32">
        <v>8.69</v>
      </c>
      <c r="E1416" s="32">
        <v>106.28</v>
      </c>
      <c r="F1416" s="32">
        <v>2798.0030000000002</v>
      </c>
      <c r="G1416" s="32">
        <v>1179</v>
      </c>
      <c r="H1416" s="32" t="s">
        <v>13</v>
      </c>
      <c r="K1416" s="32" t="s">
        <v>277</v>
      </c>
    </row>
    <row r="1417" spans="1:11" x14ac:dyDescent="0.35">
      <c r="A1417" s="32">
        <v>6</v>
      </c>
      <c r="B1417" s="32" t="s">
        <v>19</v>
      </c>
      <c r="D1417" s="32">
        <v>8.49</v>
      </c>
      <c r="E1417" s="32">
        <v>792.33299999999997</v>
      </c>
      <c r="F1417" s="32">
        <v>2309.1799999999998</v>
      </c>
      <c r="G1417" s="32">
        <v>8423</v>
      </c>
      <c r="H1417" s="32" t="s">
        <v>13</v>
      </c>
      <c r="K1417" s="32" t="s">
        <v>276</v>
      </c>
    </row>
    <row r="1418" spans="1:11" x14ac:dyDescent="0.35">
      <c r="A1418" s="32">
        <v>7</v>
      </c>
      <c r="B1418" s="32" t="s">
        <v>20</v>
      </c>
      <c r="D1418" s="32">
        <v>8.56</v>
      </c>
      <c r="E1418" s="32">
        <v>1934.7270000000001</v>
      </c>
      <c r="F1418" s="32">
        <v>2072.8119999999999</v>
      </c>
      <c r="G1418" s="32">
        <v>16975</v>
      </c>
      <c r="H1418" s="32" t="s">
        <v>13</v>
      </c>
      <c r="K1418" s="32" t="s">
        <v>275</v>
      </c>
    </row>
    <row r="1419" spans="1:11" x14ac:dyDescent="0.35">
      <c r="A1419" s="32">
        <v>8</v>
      </c>
      <c r="B1419" s="32" t="s">
        <v>21</v>
      </c>
      <c r="D1419" s="32">
        <v>8.61</v>
      </c>
      <c r="E1419" s="32">
        <v>4059.7919999999999</v>
      </c>
      <c r="F1419" s="32">
        <v>1703.3009999999999</v>
      </c>
      <c r="G1419" s="32">
        <v>578.33000000000004</v>
      </c>
      <c r="H1419" s="32" t="s">
        <v>13</v>
      </c>
      <c r="K1419" s="32" t="s">
        <v>274</v>
      </c>
    </row>
    <row r="1420" spans="1:11" x14ac:dyDescent="0.35">
      <c r="A1420" s="32">
        <v>9</v>
      </c>
      <c r="B1420" s="32" t="s">
        <v>22</v>
      </c>
      <c r="K1420" s="32" t="s">
        <v>273</v>
      </c>
    </row>
    <row r="1421" spans="1:11" x14ac:dyDescent="0.35">
      <c r="A1421" s="32">
        <v>10</v>
      </c>
      <c r="B1421" s="32" t="s">
        <v>22</v>
      </c>
      <c r="D1421" s="32">
        <v>9.06</v>
      </c>
      <c r="E1421" s="32">
        <v>0.54500000000000004</v>
      </c>
      <c r="G1421" s="32">
        <v>6</v>
      </c>
      <c r="H1421" s="32" t="s">
        <v>13</v>
      </c>
      <c r="K1421" s="32" t="s">
        <v>272</v>
      </c>
    </row>
    <row r="1422" spans="1:11" x14ac:dyDescent="0.35">
      <c r="A1422" s="32">
        <v>11</v>
      </c>
      <c r="B1422" s="32" t="s">
        <v>24</v>
      </c>
      <c r="F1422" s="32">
        <v>802.61800000000005</v>
      </c>
      <c r="K1422" s="32" t="s">
        <v>271</v>
      </c>
    </row>
    <row r="1423" spans="1:11" x14ac:dyDescent="0.35">
      <c r="A1423" s="32">
        <v>12</v>
      </c>
      <c r="B1423" s="32" t="s">
        <v>25</v>
      </c>
      <c r="F1423" s="32">
        <v>1039.268</v>
      </c>
      <c r="K1423" s="32" t="s">
        <v>270</v>
      </c>
    </row>
    <row r="1424" spans="1:11" x14ac:dyDescent="0.35">
      <c r="A1424" s="32">
        <v>13</v>
      </c>
      <c r="B1424" s="32" t="s">
        <v>26</v>
      </c>
      <c r="F1424" s="32">
        <v>1005.736</v>
      </c>
      <c r="K1424" s="32" t="s">
        <v>269</v>
      </c>
    </row>
    <row r="1425" spans="1:11" x14ac:dyDescent="0.35">
      <c r="A1425" s="32">
        <v>14</v>
      </c>
      <c r="B1425" s="32" t="s">
        <v>27</v>
      </c>
      <c r="D1425" s="32">
        <v>8.75</v>
      </c>
      <c r="E1425" s="32">
        <v>1006.127</v>
      </c>
      <c r="F1425" s="32">
        <v>860.02</v>
      </c>
      <c r="G1425" s="32">
        <v>46.347000000000001</v>
      </c>
      <c r="H1425" s="32" t="s">
        <v>13</v>
      </c>
      <c r="K1425" s="32" t="s">
        <v>268</v>
      </c>
    </row>
    <row r="1426" spans="1:11" x14ac:dyDescent="0.35">
      <c r="A1426" s="32">
        <v>15</v>
      </c>
      <c r="B1426" s="32" t="s">
        <v>28</v>
      </c>
      <c r="D1426" s="32">
        <v>8.76</v>
      </c>
      <c r="E1426" s="32">
        <v>1083.5930000000001</v>
      </c>
      <c r="F1426" s="32">
        <v>1205.2239999999999</v>
      </c>
      <c r="G1426" s="32">
        <v>9316</v>
      </c>
      <c r="H1426" s="32" t="s">
        <v>13</v>
      </c>
      <c r="K1426" s="32" t="s">
        <v>267</v>
      </c>
    </row>
    <row r="1427" spans="1:11" x14ac:dyDescent="0.35">
      <c r="A1427" s="32">
        <v>16</v>
      </c>
      <c r="B1427" s="32" t="s">
        <v>29</v>
      </c>
      <c r="D1427" s="32">
        <v>8.76</v>
      </c>
      <c r="E1427" s="32">
        <v>1043.8879999999999</v>
      </c>
      <c r="F1427" s="32">
        <v>953.78300000000002</v>
      </c>
      <c r="G1427" s="32">
        <v>9070</v>
      </c>
      <c r="H1427" s="32" t="s">
        <v>13</v>
      </c>
      <c r="K1427" s="32" t="s">
        <v>266</v>
      </c>
    </row>
    <row r="1428" spans="1:11" x14ac:dyDescent="0.35">
      <c r="A1428" s="32">
        <v>17</v>
      </c>
      <c r="B1428" s="32" t="s">
        <v>22</v>
      </c>
      <c r="D1428" s="32">
        <v>8.7799999999999994</v>
      </c>
      <c r="E1428" s="32">
        <v>15.672000000000001</v>
      </c>
      <c r="G1428" s="32">
        <v>216</v>
      </c>
      <c r="H1428" s="32" t="s">
        <v>13</v>
      </c>
      <c r="K1428" s="32" t="s">
        <v>265</v>
      </c>
    </row>
    <row r="1429" spans="1:11" x14ac:dyDescent="0.35">
      <c r="A1429" s="32">
        <v>18</v>
      </c>
      <c r="B1429" s="32" t="s">
        <v>182</v>
      </c>
      <c r="F1429" s="32">
        <v>1575.2460000000001</v>
      </c>
      <c r="K1429" s="32" t="s">
        <v>264</v>
      </c>
    </row>
    <row r="1430" spans="1:11" x14ac:dyDescent="0.35">
      <c r="A1430" s="32">
        <v>19</v>
      </c>
      <c r="B1430" s="32" t="s">
        <v>181</v>
      </c>
      <c r="F1430" s="32">
        <v>1550.8689999999999</v>
      </c>
      <c r="K1430" s="32" t="s">
        <v>263</v>
      </c>
    </row>
    <row r="1431" spans="1:11" x14ac:dyDescent="0.35">
      <c r="A1431" s="32">
        <v>20</v>
      </c>
      <c r="B1431" s="32" t="s">
        <v>180</v>
      </c>
      <c r="F1431" s="32">
        <v>1163.846</v>
      </c>
      <c r="K1431" s="32" t="s">
        <v>262</v>
      </c>
    </row>
    <row r="1432" spans="1:11" x14ac:dyDescent="0.35">
      <c r="A1432" s="32">
        <v>21</v>
      </c>
      <c r="B1432" s="32" t="s">
        <v>179</v>
      </c>
      <c r="F1432" s="32">
        <v>1084.067</v>
      </c>
      <c r="K1432" s="32" t="s">
        <v>261</v>
      </c>
    </row>
    <row r="1433" spans="1:11" x14ac:dyDescent="0.35">
      <c r="A1433" s="32">
        <v>22</v>
      </c>
      <c r="B1433" s="32" t="s">
        <v>178</v>
      </c>
      <c r="F1433" s="32">
        <v>1044.51</v>
      </c>
      <c r="K1433" s="32" t="s">
        <v>260</v>
      </c>
    </row>
    <row r="1434" spans="1:11" x14ac:dyDescent="0.35">
      <c r="A1434" s="32">
        <v>23</v>
      </c>
      <c r="B1434" s="32" t="s">
        <v>177</v>
      </c>
      <c r="F1434" s="32">
        <v>1020.096</v>
      </c>
      <c r="K1434" s="32" t="s">
        <v>259</v>
      </c>
    </row>
    <row r="1435" spans="1:11" x14ac:dyDescent="0.35">
      <c r="A1435" s="32">
        <v>24</v>
      </c>
      <c r="B1435" s="32" t="s">
        <v>22</v>
      </c>
      <c r="K1435" s="32" t="s">
        <v>258</v>
      </c>
    </row>
    <row r="1436" spans="1:11" x14ac:dyDescent="0.35">
      <c r="A1436" s="32">
        <v>25</v>
      </c>
      <c r="B1436" s="32" t="s">
        <v>176</v>
      </c>
      <c r="F1436" s="32">
        <v>1051.3510000000001</v>
      </c>
      <c r="K1436" s="32" t="s">
        <v>257</v>
      </c>
    </row>
    <row r="1437" spans="1:11" x14ac:dyDescent="0.35">
      <c r="A1437" s="32">
        <v>26</v>
      </c>
      <c r="B1437" s="32" t="s">
        <v>175</v>
      </c>
      <c r="F1437" s="32">
        <v>1035.1510000000001</v>
      </c>
      <c r="K1437" s="32" t="s">
        <v>256</v>
      </c>
    </row>
    <row r="1438" spans="1:11" x14ac:dyDescent="0.35">
      <c r="A1438" s="32">
        <v>27</v>
      </c>
      <c r="B1438" s="32" t="s">
        <v>174</v>
      </c>
      <c r="F1438" s="32">
        <v>822.99</v>
      </c>
      <c r="K1438" s="32" t="s">
        <v>255</v>
      </c>
    </row>
    <row r="1439" spans="1:11" x14ac:dyDescent="0.35">
      <c r="A1439" s="32">
        <v>28</v>
      </c>
      <c r="B1439" s="32" t="s">
        <v>173</v>
      </c>
      <c r="F1439" s="32">
        <v>985.01700000000005</v>
      </c>
      <c r="K1439" s="32" t="s">
        <v>254</v>
      </c>
    </row>
    <row r="1440" spans="1:11" x14ac:dyDescent="0.35">
      <c r="A1440" s="32">
        <v>29</v>
      </c>
      <c r="B1440" s="32" t="s">
        <v>172</v>
      </c>
      <c r="F1440" s="32">
        <v>1024.4110000000001</v>
      </c>
      <c r="K1440" s="32" t="s">
        <v>253</v>
      </c>
    </row>
    <row r="1441" spans="1:11" x14ac:dyDescent="0.35">
      <c r="A1441" s="32">
        <v>30</v>
      </c>
      <c r="B1441" s="32" t="s">
        <v>171</v>
      </c>
      <c r="F1441" s="32">
        <v>1313.31</v>
      </c>
      <c r="K1441" s="32" t="s">
        <v>252</v>
      </c>
    </row>
    <row r="1442" spans="1:11" x14ac:dyDescent="0.35">
      <c r="A1442" s="32">
        <v>31</v>
      </c>
      <c r="B1442" s="32" t="s">
        <v>22</v>
      </c>
      <c r="K1442" s="32" t="s">
        <v>251</v>
      </c>
    </row>
    <row r="1443" spans="1:11" x14ac:dyDescent="0.35">
      <c r="A1443" s="32">
        <v>32</v>
      </c>
      <c r="B1443" s="32" t="s">
        <v>170</v>
      </c>
      <c r="F1443" s="32">
        <v>1115.547</v>
      </c>
      <c r="K1443" s="32" t="s">
        <v>250</v>
      </c>
    </row>
    <row r="1444" spans="1:11" x14ac:dyDescent="0.35">
      <c r="A1444" s="32">
        <v>33</v>
      </c>
      <c r="B1444" s="32" t="s">
        <v>169</v>
      </c>
      <c r="F1444" s="32">
        <v>868.49199999999996</v>
      </c>
      <c r="K1444" s="32" t="s">
        <v>249</v>
      </c>
    </row>
    <row r="1445" spans="1:11" x14ac:dyDescent="0.35">
      <c r="A1445" s="32">
        <v>34</v>
      </c>
      <c r="B1445" s="32" t="s">
        <v>168</v>
      </c>
      <c r="F1445" s="32">
        <v>1891.713</v>
      </c>
      <c r="K1445" s="32" t="s">
        <v>248</v>
      </c>
    </row>
    <row r="1446" spans="1:11" x14ac:dyDescent="0.35">
      <c r="A1446" s="32">
        <v>35</v>
      </c>
      <c r="B1446" s="32" t="s">
        <v>167</v>
      </c>
      <c r="F1446" s="32">
        <v>1176.0409999999999</v>
      </c>
      <c r="K1446" s="32" t="s">
        <v>247</v>
      </c>
    </row>
    <row r="1447" spans="1:11" x14ac:dyDescent="0.35">
      <c r="A1447" s="32">
        <v>36</v>
      </c>
      <c r="B1447" s="32" t="s">
        <v>166</v>
      </c>
      <c r="F1447" s="32">
        <v>1321.3489999999999</v>
      </c>
      <c r="K1447" s="32" t="s">
        <v>246</v>
      </c>
    </row>
    <row r="1448" spans="1:11" x14ac:dyDescent="0.35">
      <c r="A1448" s="32">
        <v>37</v>
      </c>
      <c r="B1448" s="32" t="s">
        <v>165</v>
      </c>
      <c r="F1448" s="32">
        <v>1479.5329999999999</v>
      </c>
      <c r="K1448" s="32" t="s">
        <v>245</v>
      </c>
    </row>
    <row r="1449" spans="1:11" x14ac:dyDescent="0.35">
      <c r="A1449" s="32">
        <v>38</v>
      </c>
      <c r="B1449" s="32" t="s">
        <v>22</v>
      </c>
      <c r="K1449" s="32" t="s">
        <v>244</v>
      </c>
    </row>
    <row r="1450" spans="1:11" x14ac:dyDescent="0.35">
      <c r="A1450" s="32">
        <v>39</v>
      </c>
      <c r="B1450" s="32" t="s">
        <v>164</v>
      </c>
      <c r="D1450" s="32">
        <v>9.0500000000000007</v>
      </c>
      <c r="E1450" s="32">
        <v>1.5549999999999999</v>
      </c>
      <c r="F1450" s="32">
        <v>1517.701</v>
      </c>
      <c r="G1450" s="32">
        <v>18</v>
      </c>
      <c r="H1450" s="32" t="s">
        <v>13</v>
      </c>
      <c r="K1450" s="32" t="s">
        <v>243</v>
      </c>
    </row>
    <row r="1451" spans="1:11" x14ac:dyDescent="0.35">
      <c r="A1451" s="32">
        <v>40</v>
      </c>
      <c r="B1451" s="32" t="s">
        <v>163</v>
      </c>
      <c r="F1451" s="32">
        <v>1453.885</v>
      </c>
      <c r="K1451" s="32" t="s">
        <v>242</v>
      </c>
    </row>
    <row r="1452" spans="1:11" x14ac:dyDescent="0.35">
      <c r="A1452" s="32">
        <v>41</v>
      </c>
      <c r="B1452" s="32" t="s">
        <v>162</v>
      </c>
      <c r="D1452" s="32">
        <v>9.11</v>
      </c>
      <c r="E1452" s="32">
        <v>0.54700000000000004</v>
      </c>
      <c r="F1452" s="32">
        <v>1930.2280000000001</v>
      </c>
      <c r="G1452" s="32">
        <v>6</v>
      </c>
      <c r="H1452" s="32" t="s">
        <v>16</v>
      </c>
      <c r="K1452" s="32" t="s">
        <v>241</v>
      </c>
    </row>
    <row r="1453" spans="1:11" x14ac:dyDescent="0.35">
      <c r="A1453" s="32">
        <v>42</v>
      </c>
      <c r="B1453" s="32" t="s">
        <v>161</v>
      </c>
      <c r="F1453" s="32">
        <v>2454.7800000000002</v>
      </c>
      <c r="K1453" s="32" t="s">
        <v>240</v>
      </c>
    </row>
    <row r="1454" spans="1:11" x14ac:dyDescent="0.35">
      <c r="A1454" s="32">
        <v>43</v>
      </c>
      <c r="B1454" s="32" t="s">
        <v>160</v>
      </c>
      <c r="F1454" s="32">
        <v>2046.8050000000001</v>
      </c>
      <c r="K1454" s="32" t="s">
        <v>239</v>
      </c>
    </row>
    <row r="1455" spans="1:11" x14ac:dyDescent="0.35">
      <c r="A1455" s="32">
        <v>44</v>
      </c>
      <c r="B1455" s="32" t="s">
        <v>159</v>
      </c>
      <c r="F1455" s="32">
        <v>1963.7070000000001</v>
      </c>
      <c r="K1455" s="32" t="s">
        <v>238</v>
      </c>
    </row>
    <row r="1456" spans="1:11" x14ac:dyDescent="0.35">
      <c r="A1456" s="32">
        <v>45</v>
      </c>
      <c r="B1456" s="32" t="s">
        <v>22</v>
      </c>
      <c r="K1456" s="32" t="s">
        <v>237</v>
      </c>
    </row>
    <row r="1457" spans="1:11" x14ac:dyDescent="0.35">
      <c r="A1457" s="32">
        <v>46</v>
      </c>
      <c r="B1457" s="32" t="s">
        <v>158</v>
      </c>
      <c r="F1457" s="32">
        <v>2063.1590000000001</v>
      </c>
      <c r="K1457" s="32" t="s">
        <v>236</v>
      </c>
    </row>
    <row r="1458" spans="1:11" x14ac:dyDescent="0.35">
      <c r="A1458" s="32">
        <v>47</v>
      </c>
      <c r="B1458" s="32" t="s">
        <v>157</v>
      </c>
      <c r="F1458" s="32">
        <v>1701.403</v>
      </c>
      <c r="K1458" s="32" t="s">
        <v>235</v>
      </c>
    </row>
    <row r="1459" spans="1:11" x14ac:dyDescent="0.35">
      <c r="A1459" s="32">
        <v>48</v>
      </c>
      <c r="B1459" s="32" t="s">
        <v>156</v>
      </c>
      <c r="F1459" s="32">
        <v>1921.069</v>
      </c>
      <c r="K1459" s="32" t="s">
        <v>234</v>
      </c>
    </row>
    <row r="1461" spans="1:11" x14ac:dyDescent="0.35">
      <c r="A1461" s="32" t="s">
        <v>386</v>
      </c>
    </row>
    <row r="1463" spans="1:11" x14ac:dyDescent="0.35">
      <c r="B1463" s="32" t="s">
        <v>3</v>
      </c>
      <c r="C1463" s="32" t="s">
        <v>4</v>
      </c>
      <c r="D1463" s="32" t="s">
        <v>5</v>
      </c>
      <c r="E1463" s="32" t="s">
        <v>6</v>
      </c>
      <c r="F1463" s="32" t="s">
        <v>7</v>
      </c>
      <c r="G1463" s="32" t="s">
        <v>8</v>
      </c>
      <c r="H1463" s="32" t="s">
        <v>9</v>
      </c>
      <c r="I1463" s="32" t="s">
        <v>10</v>
      </c>
      <c r="J1463" s="32" t="s">
        <v>11</v>
      </c>
      <c r="K1463" s="32" t="s">
        <v>282</v>
      </c>
    </row>
    <row r="1464" spans="1:11" x14ac:dyDescent="0.35">
      <c r="A1464" s="32">
        <v>1</v>
      </c>
      <c r="B1464" s="32" t="s">
        <v>12</v>
      </c>
      <c r="K1464" s="32" t="s">
        <v>281</v>
      </c>
    </row>
    <row r="1465" spans="1:11" x14ac:dyDescent="0.35">
      <c r="A1465" s="32">
        <v>2</v>
      </c>
      <c r="B1465" s="32" t="s">
        <v>14</v>
      </c>
      <c r="K1465" s="32" t="s">
        <v>280</v>
      </c>
    </row>
    <row r="1466" spans="1:11" x14ac:dyDescent="0.35">
      <c r="A1466" s="32">
        <v>3</v>
      </c>
      <c r="B1466" s="32" t="s">
        <v>15</v>
      </c>
      <c r="F1466" s="32">
        <v>0.80800000000000005</v>
      </c>
      <c r="K1466" s="32" t="s">
        <v>279</v>
      </c>
    </row>
    <row r="1467" spans="1:11" x14ac:dyDescent="0.35">
      <c r="A1467" s="32">
        <v>4</v>
      </c>
      <c r="B1467" s="32" t="s">
        <v>17</v>
      </c>
      <c r="K1467" s="32" t="s">
        <v>278</v>
      </c>
    </row>
    <row r="1468" spans="1:11" x14ac:dyDescent="0.35">
      <c r="A1468" s="32">
        <v>5</v>
      </c>
      <c r="B1468" s="32" t="s">
        <v>18</v>
      </c>
      <c r="D1468" s="32">
        <v>8.69</v>
      </c>
      <c r="E1468" s="32">
        <v>7.8940000000000001</v>
      </c>
      <c r="F1468" s="32">
        <v>32.061</v>
      </c>
      <c r="G1468" s="32">
        <v>107</v>
      </c>
      <c r="H1468" s="32" t="s">
        <v>13</v>
      </c>
      <c r="K1468" s="32" t="s">
        <v>277</v>
      </c>
    </row>
    <row r="1469" spans="1:11" x14ac:dyDescent="0.35">
      <c r="A1469" s="32">
        <v>6</v>
      </c>
      <c r="B1469" s="32" t="s">
        <v>19</v>
      </c>
      <c r="D1469" s="32">
        <v>8.48</v>
      </c>
      <c r="E1469" s="32">
        <v>154.471</v>
      </c>
      <c r="F1469" s="32">
        <v>2.4820000000000002</v>
      </c>
      <c r="G1469" s="32">
        <v>423.995</v>
      </c>
      <c r="H1469" s="32" t="s">
        <v>13</v>
      </c>
      <c r="K1469" s="32" t="s">
        <v>276</v>
      </c>
    </row>
    <row r="1470" spans="1:11" x14ac:dyDescent="0.35">
      <c r="A1470" s="32">
        <v>7</v>
      </c>
      <c r="B1470" s="32" t="s">
        <v>20</v>
      </c>
      <c r="D1470" s="32">
        <v>8.56</v>
      </c>
      <c r="E1470" s="32">
        <v>241.85499999999999</v>
      </c>
      <c r="F1470" s="32">
        <v>5.9740000000000002</v>
      </c>
      <c r="G1470" s="32">
        <v>6.5670000000000002</v>
      </c>
      <c r="H1470" s="32" t="s">
        <v>13</v>
      </c>
      <c r="K1470" s="32" t="s">
        <v>275</v>
      </c>
    </row>
    <row r="1471" spans="1:11" x14ac:dyDescent="0.35">
      <c r="A1471" s="32">
        <v>8</v>
      </c>
      <c r="B1471" s="32" t="s">
        <v>21</v>
      </c>
      <c r="D1471" s="32">
        <v>8.6199999999999992</v>
      </c>
      <c r="E1471" s="32">
        <v>572.61</v>
      </c>
      <c r="F1471" s="32">
        <v>10.827</v>
      </c>
      <c r="G1471" s="32">
        <v>248.886</v>
      </c>
      <c r="H1471" s="32" t="s">
        <v>13</v>
      </c>
      <c r="K1471" s="32" t="s">
        <v>274</v>
      </c>
    </row>
    <row r="1472" spans="1:11" x14ac:dyDescent="0.35">
      <c r="A1472" s="32">
        <v>9</v>
      </c>
      <c r="B1472" s="32" t="s">
        <v>22</v>
      </c>
      <c r="K1472" s="32" t="s">
        <v>273</v>
      </c>
    </row>
    <row r="1473" spans="1:11" x14ac:dyDescent="0.35">
      <c r="A1473" s="32">
        <v>10</v>
      </c>
      <c r="B1473" s="32" t="s">
        <v>22</v>
      </c>
      <c r="K1473" s="32" t="s">
        <v>272</v>
      </c>
    </row>
    <row r="1474" spans="1:11" x14ac:dyDescent="0.35">
      <c r="A1474" s="32">
        <v>11</v>
      </c>
      <c r="B1474" s="32" t="s">
        <v>24</v>
      </c>
      <c r="K1474" s="32" t="s">
        <v>271</v>
      </c>
    </row>
    <row r="1475" spans="1:11" x14ac:dyDescent="0.35">
      <c r="A1475" s="32">
        <v>12</v>
      </c>
      <c r="B1475" s="32" t="s">
        <v>25</v>
      </c>
      <c r="D1475" s="32">
        <v>8.41</v>
      </c>
      <c r="E1475" s="32">
        <v>0.245</v>
      </c>
      <c r="G1475" s="32">
        <v>4</v>
      </c>
      <c r="H1475" s="32" t="s">
        <v>13</v>
      </c>
      <c r="K1475" s="32" t="s">
        <v>270</v>
      </c>
    </row>
    <row r="1476" spans="1:11" x14ac:dyDescent="0.35">
      <c r="A1476" s="32">
        <v>13</v>
      </c>
      <c r="B1476" s="32" t="s">
        <v>26</v>
      </c>
      <c r="K1476" s="32" t="s">
        <v>269</v>
      </c>
    </row>
    <row r="1477" spans="1:11" x14ac:dyDescent="0.35">
      <c r="A1477" s="32">
        <v>14</v>
      </c>
      <c r="B1477" s="32" t="s">
        <v>27</v>
      </c>
      <c r="D1477" s="32">
        <v>8.74</v>
      </c>
      <c r="E1477" s="32">
        <v>95.878</v>
      </c>
      <c r="G1477" s="32">
        <v>3.4809999999999999</v>
      </c>
      <c r="H1477" s="32" t="s">
        <v>13</v>
      </c>
      <c r="K1477" s="32" t="s">
        <v>268</v>
      </c>
    </row>
    <row r="1478" spans="1:11" x14ac:dyDescent="0.35">
      <c r="A1478" s="32">
        <v>15</v>
      </c>
      <c r="B1478" s="32" t="s">
        <v>28</v>
      </c>
      <c r="D1478" s="32">
        <v>8.76</v>
      </c>
      <c r="E1478" s="32">
        <v>143.137</v>
      </c>
      <c r="F1478" s="32">
        <v>6.07</v>
      </c>
      <c r="G1478" s="32">
        <v>1241</v>
      </c>
      <c r="H1478" s="32" t="s">
        <v>13</v>
      </c>
      <c r="K1478" s="32" t="s">
        <v>267</v>
      </c>
    </row>
    <row r="1479" spans="1:11" x14ac:dyDescent="0.35">
      <c r="A1479" s="32">
        <v>16</v>
      </c>
      <c r="B1479" s="32" t="s">
        <v>29</v>
      </c>
      <c r="D1479" s="32">
        <v>8.76</v>
      </c>
      <c r="E1479" s="32">
        <v>46.106999999999999</v>
      </c>
      <c r="G1479" s="32">
        <v>126.86799999999999</v>
      </c>
      <c r="H1479" s="32" t="s">
        <v>13</v>
      </c>
      <c r="K1479" s="32" t="s">
        <v>266</v>
      </c>
    </row>
    <row r="1480" spans="1:11" x14ac:dyDescent="0.35">
      <c r="A1480" s="32">
        <v>17</v>
      </c>
      <c r="B1480" s="32" t="s">
        <v>22</v>
      </c>
      <c r="K1480" s="32" t="s">
        <v>265</v>
      </c>
    </row>
    <row r="1481" spans="1:11" x14ac:dyDescent="0.35">
      <c r="A1481" s="32">
        <v>18</v>
      </c>
      <c r="B1481" s="32" t="s">
        <v>182</v>
      </c>
      <c r="K1481" s="32" t="s">
        <v>264</v>
      </c>
    </row>
    <row r="1482" spans="1:11" x14ac:dyDescent="0.35">
      <c r="A1482" s="32">
        <v>19</v>
      </c>
      <c r="B1482" s="32" t="s">
        <v>181</v>
      </c>
      <c r="K1482" s="32" t="s">
        <v>263</v>
      </c>
    </row>
    <row r="1483" spans="1:11" x14ac:dyDescent="0.35">
      <c r="A1483" s="32">
        <v>20</v>
      </c>
      <c r="B1483" s="32" t="s">
        <v>180</v>
      </c>
      <c r="K1483" s="32" t="s">
        <v>262</v>
      </c>
    </row>
    <row r="1484" spans="1:11" x14ac:dyDescent="0.35">
      <c r="A1484" s="32">
        <v>21</v>
      </c>
      <c r="B1484" s="32" t="s">
        <v>179</v>
      </c>
      <c r="F1484" s="32">
        <v>2.6379999999999999</v>
      </c>
      <c r="K1484" s="32" t="s">
        <v>261</v>
      </c>
    </row>
    <row r="1485" spans="1:11" x14ac:dyDescent="0.35">
      <c r="A1485" s="32">
        <v>22</v>
      </c>
      <c r="B1485" s="32" t="s">
        <v>178</v>
      </c>
      <c r="K1485" s="32" t="s">
        <v>260</v>
      </c>
    </row>
    <row r="1486" spans="1:11" x14ac:dyDescent="0.35">
      <c r="A1486" s="32">
        <v>23</v>
      </c>
      <c r="B1486" s="32" t="s">
        <v>177</v>
      </c>
      <c r="D1486" s="32">
        <v>8.7899999999999991</v>
      </c>
      <c r="E1486" s="32">
        <v>0.47399999999999998</v>
      </c>
      <c r="G1486" s="32">
        <v>7</v>
      </c>
      <c r="H1486" s="32" t="s">
        <v>13</v>
      </c>
      <c r="K1486" s="32" t="s">
        <v>259</v>
      </c>
    </row>
    <row r="1487" spans="1:11" x14ac:dyDescent="0.35">
      <c r="A1487" s="32">
        <v>24</v>
      </c>
      <c r="B1487" s="32" t="s">
        <v>22</v>
      </c>
      <c r="K1487" s="32" t="s">
        <v>258</v>
      </c>
    </row>
    <row r="1488" spans="1:11" x14ac:dyDescent="0.35">
      <c r="A1488" s="32">
        <v>25</v>
      </c>
      <c r="B1488" s="32" t="s">
        <v>176</v>
      </c>
      <c r="K1488" s="32" t="s">
        <v>257</v>
      </c>
    </row>
    <row r="1489" spans="1:11" x14ac:dyDescent="0.35">
      <c r="A1489" s="32">
        <v>26</v>
      </c>
      <c r="B1489" s="32" t="s">
        <v>175</v>
      </c>
      <c r="K1489" s="32" t="s">
        <v>256</v>
      </c>
    </row>
    <row r="1490" spans="1:11" x14ac:dyDescent="0.35">
      <c r="A1490" s="32">
        <v>27</v>
      </c>
      <c r="B1490" s="32" t="s">
        <v>174</v>
      </c>
      <c r="K1490" s="32" t="s">
        <v>255</v>
      </c>
    </row>
    <row r="1491" spans="1:11" x14ac:dyDescent="0.35">
      <c r="A1491" s="32">
        <v>28</v>
      </c>
      <c r="B1491" s="32" t="s">
        <v>173</v>
      </c>
      <c r="K1491" s="32" t="s">
        <v>254</v>
      </c>
    </row>
    <row r="1492" spans="1:11" x14ac:dyDescent="0.35">
      <c r="A1492" s="32">
        <v>29</v>
      </c>
      <c r="B1492" s="32" t="s">
        <v>172</v>
      </c>
      <c r="D1492" s="32">
        <v>8.49</v>
      </c>
      <c r="E1492" s="32">
        <v>0.16500000000000001</v>
      </c>
      <c r="G1492" s="32">
        <v>3</v>
      </c>
      <c r="H1492" s="32" t="s">
        <v>13</v>
      </c>
      <c r="K1492" s="32" t="s">
        <v>253</v>
      </c>
    </row>
    <row r="1493" spans="1:11" x14ac:dyDescent="0.35">
      <c r="A1493" s="32">
        <v>30</v>
      </c>
      <c r="B1493" s="32" t="s">
        <v>171</v>
      </c>
      <c r="F1493" s="32">
        <v>0.54500000000000004</v>
      </c>
      <c r="K1493" s="32" t="s">
        <v>252</v>
      </c>
    </row>
    <row r="1494" spans="1:11" x14ac:dyDescent="0.35">
      <c r="A1494" s="32">
        <v>31</v>
      </c>
      <c r="B1494" s="32" t="s">
        <v>22</v>
      </c>
      <c r="K1494" s="32" t="s">
        <v>251</v>
      </c>
    </row>
    <row r="1495" spans="1:11" x14ac:dyDescent="0.35">
      <c r="A1495" s="32">
        <v>32</v>
      </c>
      <c r="B1495" s="32" t="s">
        <v>170</v>
      </c>
      <c r="K1495" s="32" t="s">
        <v>250</v>
      </c>
    </row>
    <row r="1496" spans="1:11" x14ac:dyDescent="0.35">
      <c r="A1496" s="32">
        <v>33</v>
      </c>
      <c r="B1496" s="32" t="s">
        <v>169</v>
      </c>
      <c r="K1496" s="32" t="s">
        <v>249</v>
      </c>
    </row>
    <row r="1497" spans="1:11" x14ac:dyDescent="0.35">
      <c r="A1497" s="32">
        <v>34</v>
      </c>
      <c r="B1497" s="32" t="s">
        <v>168</v>
      </c>
      <c r="F1497" s="32">
        <v>8.0289999999999999</v>
      </c>
      <c r="K1497" s="32" t="s">
        <v>248</v>
      </c>
    </row>
    <row r="1498" spans="1:11" x14ac:dyDescent="0.35">
      <c r="A1498" s="32">
        <v>35</v>
      </c>
      <c r="B1498" s="32" t="s">
        <v>167</v>
      </c>
      <c r="K1498" s="32" t="s">
        <v>247</v>
      </c>
    </row>
    <row r="1499" spans="1:11" x14ac:dyDescent="0.35">
      <c r="A1499" s="32">
        <v>36</v>
      </c>
      <c r="B1499" s="32" t="s">
        <v>166</v>
      </c>
      <c r="F1499" s="32">
        <v>4.4660000000000002</v>
      </c>
      <c r="K1499" s="32" t="s">
        <v>246</v>
      </c>
    </row>
    <row r="1500" spans="1:11" x14ac:dyDescent="0.35">
      <c r="A1500" s="32">
        <v>37</v>
      </c>
      <c r="B1500" s="32" t="s">
        <v>165</v>
      </c>
      <c r="F1500" s="32">
        <v>28.946999999999999</v>
      </c>
      <c r="K1500" s="32" t="s">
        <v>245</v>
      </c>
    </row>
    <row r="1501" spans="1:11" x14ac:dyDescent="0.35">
      <c r="A1501" s="32">
        <v>38</v>
      </c>
      <c r="B1501" s="32" t="s">
        <v>22</v>
      </c>
      <c r="K1501" s="32" t="s">
        <v>244</v>
      </c>
    </row>
    <row r="1502" spans="1:11" x14ac:dyDescent="0.35">
      <c r="A1502" s="32">
        <v>39</v>
      </c>
      <c r="B1502" s="32" t="s">
        <v>164</v>
      </c>
      <c r="D1502" s="32">
        <v>9</v>
      </c>
      <c r="E1502" s="32">
        <v>5.9059999999999997</v>
      </c>
      <c r="F1502" s="32">
        <v>0.34499999999999997</v>
      </c>
      <c r="G1502" s="32">
        <v>73</v>
      </c>
      <c r="H1502" s="32" t="s">
        <v>13</v>
      </c>
      <c r="K1502" s="32" t="s">
        <v>243</v>
      </c>
    </row>
    <row r="1503" spans="1:11" x14ac:dyDescent="0.35">
      <c r="A1503" s="32">
        <v>40</v>
      </c>
      <c r="B1503" s="32" t="s">
        <v>163</v>
      </c>
      <c r="K1503" s="32" t="s">
        <v>242</v>
      </c>
    </row>
    <row r="1504" spans="1:11" x14ac:dyDescent="0.35">
      <c r="A1504" s="32">
        <v>41</v>
      </c>
      <c r="B1504" s="32" t="s">
        <v>162</v>
      </c>
      <c r="F1504" s="32">
        <v>0.44</v>
      </c>
      <c r="K1504" s="32" t="s">
        <v>241</v>
      </c>
    </row>
    <row r="1505" spans="1:11" x14ac:dyDescent="0.35">
      <c r="A1505" s="32">
        <v>42</v>
      </c>
      <c r="B1505" s="32" t="s">
        <v>161</v>
      </c>
      <c r="F1505" s="32">
        <v>6.734</v>
      </c>
      <c r="K1505" s="32" t="s">
        <v>240</v>
      </c>
    </row>
    <row r="1506" spans="1:11" x14ac:dyDescent="0.35">
      <c r="A1506" s="32">
        <v>43</v>
      </c>
      <c r="B1506" s="32" t="s">
        <v>160</v>
      </c>
      <c r="K1506" s="32" t="s">
        <v>239</v>
      </c>
    </row>
    <row r="1507" spans="1:11" x14ac:dyDescent="0.35">
      <c r="A1507" s="32">
        <v>44</v>
      </c>
      <c r="B1507" s="32" t="s">
        <v>159</v>
      </c>
      <c r="K1507" s="32" t="s">
        <v>238</v>
      </c>
    </row>
    <row r="1508" spans="1:11" x14ac:dyDescent="0.35">
      <c r="A1508" s="32">
        <v>45</v>
      </c>
      <c r="B1508" s="32" t="s">
        <v>22</v>
      </c>
      <c r="K1508" s="32" t="s">
        <v>237</v>
      </c>
    </row>
    <row r="1509" spans="1:11" x14ac:dyDescent="0.35">
      <c r="A1509" s="32">
        <v>46</v>
      </c>
      <c r="B1509" s="32" t="s">
        <v>158</v>
      </c>
      <c r="F1509" s="32">
        <v>6</v>
      </c>
      <c r="K1509" s="32" t="s">
        <v>236</v>
      </c>
    </row>
    <row r="1510" spans="1:11" x14ac:dyDescent="0.35">
      <c r="A1510" s="32">
        <v>47</v>
      </c>
      <c r="B1510" s="32" t="s">
        <v>157</v>
      </c>
      <c r="K1510" s="32" t="s">
        <v>235</v>
      </c>
    </row>
    <row r="1511" spans="1:11" x14ac:dyDescent="0.35">
      <c r="A1511" s="32">
        <v>48</v>
      </c>
      <c r="B1511" s="32" t="s">
        <v>156</v>
      </c>
      <c r="K1511" s="32" t="s">
        <v>234</v>
      </c>
    </row>
    <row r="1513" spans="1:11" x14ac:dyDescent="0.35">
      <c r="A1513" s="32" t="s">
        <v>385</v>
      </c>
    </row>
    <row r="1515" spans="1:11" x14ac:dyDescent="0.35">
      <c r="B1515" s="32" t="s">
        <v>3</v>
      </c>
      <c r="C1515" s="32" t="s">
        <v>4</v>
      </c>
      <c r="D1515" s="32" t="s">
        <v>5</v>
      </c>
      <c r="E1515" s="32" t="s">
        <v>6</v>
      </c>
      <c r="F1515" s="32" t="s">
        <v>7</v>
      </c>
      <c r="G1515" s="32" t="s">
        <v>8</v>
      </c>
      <c r="H1515" s="32" t="s">
        <v>9</v>
      </c>
      <c r="I1515" s="32" t="s">
        <v>10</v>
      </c>
      <c r="J1515" s="32" t="s">
        <v>11</v>
      </c>
      <c r="K1515" s="32" t="s">
        <v>282</v>
      </c>
    </row>
    <row r="1516" spans="1:11" x14ac:dyDescent="0.35">
      <c r="A1516" s="32">
        <v>1</v>
      </c>
      <c r="B1516" s="32" t="s">
        <v>12</v>
      </c>
      <c r="D1516" s="32">
        <v>8.59</v>
      </c>
      <c r="E1516" s="32">
        <v>14452.727000000001</v>
      </c>
      <c r="G1516" s="32">
        <v>350.43299999999999</v>
      </c>
      <c r="H1516" s="32" t="s">
        <v>13</v>
      </c>
      <c r="I1516" s="32">
        <v>14452.727000000001</v>
      </c>
      <c r="K1516" s="32" t="s">
        <v>281</v>
      </c>
    </row>
    <row r="1517" spans="1:11" x14ac:dyDescent="0.35">
      <c r="A1517" s="32">
        <v>2</v>
      </c>
      <c r="B1517" s="32" t="s">
        <v>14</v>
      </c>
      <c r="D1517" s="32">
        <v>8.6199999999999992</v>
      </c>
      <c r="E1517" s="32">
        <v>12603.026</v>
      </c>
      <c r="G1517" s="32">
        <v>2026.2070000000001</v>
      </c>
      <c r="H1517" s="32" t="s">
        <v>13</v>
      </c>
      <c r="I1517" s="32">
        <v>12603.026</v>
      </c>
      <c r="K1517" s="32" t="s">
        <v>280</v>
      </c>
    </row>
    <row r="1518" spans="1:11" x14ac:dyDescent="0.35">
      <c r="A1518" s="32">
        <v>3</v>
      </c>
      <c r="B1518" s="32" t="s">
        <v>15</v>
      </c>
      <c r="D1518" s="32">
        <v>8.64</v>
      </c>
      <c r="E1518" s="32">
        <v>14155.911</v>
      </c>
      <c r="G1518" s="32">
        <v>129801</v>
      </c>
      <c r="H1518" s="32" t="s">
        <v>13</v>
      </c>
      <c r="I1518" s="32">
        <v>14155.911</v>
      </c>
      <c r="K1518" s="32" t="s">
        <v>279</v>
      </c>
    </row>
    <row r="1519" spans="1:11" x14ac:dyDescent="0.35">
      <c r="A1519" s="32">
        <v>4</v>
      </c>
      <c r="B1519" s="32" t="s">
        <v>17</v>
      </c>
      <c r="D1519" s="32">
        <v>8.65</v>
      </c>
      <c r="E1519" s="32">
        <v>12619.337</v>
      </c>
      <c r="G1519" s="32">
        <v>1003.586</v>
      </c>
      <c r="H1519" s="32" t="s">
        <v>13</v>
      </c>
      <c r="I1519" s="32">
        <v>12619.337</v>
      </c>
      <c r="K1519" s="32" t="s">
        <v>278</v>
      </c>
    </row>
    <row r="1520" spans="1:11" x14ac:dyDescent="0.35">
      <c r="A1520" s="32">
        <v>5</v>
      </c>
      <c r="B1520" s="32" t="s">
        <v>18</v>
      </c>
      <c r="D1520" s="32">
        <v>8.67</v>
      </c>
      <c r="E1520" s="32">
        <v>15675.754999999999</v>
      </c>
      <c r="G1520" s="32">
        <v>143605</v>
      </c>
      <c r="H1520" s="32" t="s">
        <v>13</v>
      </c>
      <c r="I1520" s="32">
        <v>15675.754999999999</v>
      </c>
      <c r="K1520" s="32" t="s">
        <v>277</v>
      </c>
    </row>
    <row r="1521" spans="1:11" x14ac:dyDescent="0.35">
      <c r="A1521" s="32">
        <v>6</v>
      </c>
      <c r="B1521" s="32" t="s">
        <v>19</v>
      </c>
      <c r="D1521" s="32">
        <v>8.49</v>
      </c>
      <c r="E1521" s="32">
        <v>14608.228999999999</v>
      </c>
      <c r="G1521" s="32">
        <v>944.40499999999997</v>
      </c>
      <c r="H1521" s="32" t="s">
        <v>13</v>
      </c>
      <c r="I1521" s="32">
        <v>14608.228999999999</v>
      </c>
      <c r="K1521" s="32" t="s">
        <v>276</v>
      </c>
    </row>
    <row r="1522" spans="1:11" x14ac:dyDescent="0.35">
      <c r="A1522" s="32">
        <v>7</v>
      </c>
      <c r="B1522" s="32" t="s">
        <v>20</v>
      </c>
      <c r="D1522" s="32">
        <v>8.56</v>
      </c>
      <c r="E1522" s="32">
        <v>13635.107</v>
      </c>
      <c r="G1522" s="32">
        <v>123795</v>
      </c>
      <c r="H1522" s="32" t="s">
        <v>13</v>
      </c>
      <c r="I1522" s="32">
        <v>13635.107</v>
      </c>
      <c r="K1522" s="32" t="s">
        <v>275</v>
      </c>
    </row>
    <row r="1523" spans="1:11" x14ac:dyDescent="0.35">
      <c r="A1523" s="32">
        <v>8</v>
      </c>
      <c r="B1523" s="32" t="s">
        <v>21</v>
      </c>
      <c r="D1523" s="32">
        <v>8.61</v>
      </c>
      <c r="E1523" s="32">
        <v>17158.186000000002</v>
      </c>
      <c r="G1523" s="32">
        <v>338.66300000000001</v>
      </c>
      <c r="H1523" s="32" t="s">
        <v>13</v>
      </c>
      <c r="I1523" s="32">
        <v>17158.186000000002</v>
      </c>
      <c r="K1523" s="32" t="s">
        <v>274</v>
      </c>
    </row>
    <row r="1524" spans="1:11" x14ac:dyDescent="0.35">
      <c r="A1524" s="32">
        <v>9</v>
      </c>
      <c r="B1524" s="32" t="s">
        <v>22</v>
      </c>
      <c r="D1524" s="32">
        <v>8.67</v>
      </c>
      <c r="E1524" s="32">
        <v>30.087</v>
      </c>
      <c r="G1524" s="32">
        <v>377</v>
      </c>
      <c r="H1524" s="32" t="s">
        <v>13</v>
      </c>
      <c r="I1524" s="32">
        <v>30.087</v>
      </c>
      <c r="K1524" s="32" t="s">
        <v>273</v>
      </c>
    </row>
    <row r="1525" spans="1:11" x14ac:dyDescent="0.35">
      <c r="A1525" s="32">
        <v>10</v>
      </c>
      <c r="B1525" s="32" t="s">
        <v>22</v>
      </c>
      <c r="D1525" s="32">
        <v>8.6300000000000008</v>
      </c>
      <c r="E1525" s="32">
        <v>26.265999999999998</v>
      </c>
      <c r="G1525" s="32">
        <v>3.21</v>
      </c>
      <c r="H1525" s="32" t="s">
        <v>13</v>
      </c>
      <c r="I1525" s="32">
        <v>26.265999999999998</v>
      </c>
      <c r="K1525" s="32" t="s">
        <v>272</v>
      </c>
    </row>
    <row r="1526" spans="1:11" x14ac:dyDescent="0.35">
      <c r="A1526" s="32">
        <v>11</v>
      </c>
      <c r="B1526" s="32" t="s">
        <v>24</v>
      </c>
      <c r="D1526" s="32">
        <v>8.68</v>
      </c>
      <c r="E1526" s="32">
        <v>6702.9809999999998</v>
      </c>
      <c r="G1526" s="32">
        <v>7229.3339999999998</v>
      </c>
      <c r="H1526" s="32" t="s">
        <v>13</v>
      </c>
      <c r="I1526" s="32">
        <v>6702.9809999999998</v>
      </c>
      <c r="K1526" s="32" t="s">
        <v>271</v>
      </c>
    </row>
    <row r="1527" spans="1:11" x14ac:dyDescent="0.35">
      <c r="A1527" s="32">
        <v>12</v>
      </c>
      <c r="B1527" s="32" t="s">
        <v>25</v>
      </c>
      <c r="D1527" s="32">
        <v>8.68</v>
      </c>
      <c r="E1527" s="32">
        <v>6490.2349999999997</v>
      </c>
      <c r="G1527" s="32">
        <v>506.30900000000003</v>
      </c>
      <c r="H1527" s="32" t="s">
        <v>13</v>
      </c>
      <c r="I1527" s="32">
        <v>6490.2349999999997</v>
      </c>
      <c r="K1527" s="32" t="s">
        <v>270</v>
      </c>
    </row>
    <row r="1528" spans="1:11" x14ac:dyDescent="0.35">
      <c r="A1528" s="32">
        <v>13</v>
      </c>
      <c r="B1528" s="32" t="s">
        <v>26</v>
      </c>
      <c r="D1528" s="32">
        <v>8.69</v>
      </c>
      <c r="E1528" s="32">
        <v>6156.0420000000004</v>
      </c>
      <c r="G1528" s="32">
        <v>479.92899999999997</v>
      </c>
      <c r="H1528" s="32" t="s">
        <v>13</v>
      </c>
      <c r="I1528" s="32">
        <v>6156.0420000000004</v>
      </c>
      <c r="K1528" s="32" t="s">
        <v>269</v>
      </c>
    </row>
    <row r="1529" spans="1:11" x14ac:dyDescent="0.35">
      <c r="A1529" s="32">
        <v>14</v>
      </c>
      <c r="B1529" s="32" t="s">
        <v>27</v>
      </c>
      <c r="D1529" s="32">
        <v>8.74</v>
      </c>
      <c r="E1529" s="32">
        <v>7661.04</v>
      </c>
      <c r="G1529" s="32">
        <v>306.91800000000001</v>
      </c>
      <c r="H1529" s="32" t="s">
        <v>13</v>
      </c>
      <c r="I1529" s="32">
        <v>7661.04</v>
      </c>
      <c r="K1529" s="32" t="s">
        <v>268</v>
      </c>
    </row>
    <row r="1530" spans="1:11" x14ac:dyDescent="0.35">
      <c r="A1530" s="32">
        <v>15</v>
      </c>
      <c r="B1530" s="32" t="s">
        <v>28</v>
      </c>
      <c r="D1530" s="32">
        <v>8.75</v>
      </c>
      <c r="E1530" s="32">
        <v>8512.7260000000006</v>
      </c>
      <c r="G1530" s="32">
        <v>78095</v>
      </c>
      <c r="H1530" s="32" t="s">
        <v>13</v>
      </c>
      <c r="I1530" s="32">
        <v>8512.7260000000006</v>
      </c>
      <c r="K1530" s="32" t="s">
        <v>267</v>
      </c>
    </row>
    <row r="1531" spans="1:11" x14ac:dyDescent="0.35">
      <c r="A1531" s="32">
        <v>16</v>
      </c>
      <c r="B1531" s="32" t="s">
        <v>29</v>
      </c>
      <c r="D1531" s="32">
        <v>8.75</v>
      </c>
      <c r="E1531" s="32">
        <v>8270.9429999999993</v>
      </c>
      <c r="G1531" s="32">
        <v>300.77199999999999</v>
      </c>
      <c r="H1531" s="32" t="s">
        <v>13</v>
      </c>
      <c r="I1531" s="32">
        <v>8270.9429999999993</v>
      </c>
      <c r="K1531" s="32" t="s">
        <v>266</v>
      </c>
    </row>
    <row r="1532" spans="1:11" x14ac:dyDescent="0.35">
      <c r="A1532" s="32">
        <v>17</v>
      </c>
      <c r="B1532" s="32" t="s">
        <v>22</v>
      </c>
      <c r="D1532" s="32">
        <v>8.74</v>
      </c>
      <c r="E1532" s="32">
        <v>26.71</v>
      </c>
      <c r="G1532" s="32">
        <v>363</v>
      </c>
      <c r="H1532" s="32" t="s">
        <v>13</v>
      </c>
      <c r="I1532" s="32">
        <v>26.71</v>
      </c>
      <c r="K1532" s="32" t="s">
        <v>265</v>
      </c>
    </row>
    <row r="1533" spans="1:11" x14ac:dyDescent="0.35">
      <c r="A1533" s="32">
        <v>18</v>
      </c>
      <c r="B1533" s="32" t="s">
        <v>182</v>
      </c>
      <c r="D1533" s="32">
        <v>8.76</v>
      </c>
      <c r="E1533" s="32">
        <v>8756.1080000000002</v>
      </c>
      <c r="G1533" s="32">
        <v>81134</v>
      </c>
      <c r="H1533" s="32" t="s">
        <v>13</v>
      </c>
      <c r="I1533" s="32">
        <v>8756.1080000000002</v>
      </c>
      <c r="K1533" s="32" t="s">
        <v>264</v>
      </c>
    </row>
    <row r="1534" spans="1:11" x14ac:dyDescent="0.35">
      <c r="A1534" s="32">
        <v>19</v>
      </c>
      <c r="B1534" s="32" t="s">
        <v>181</v>
      </c>
      <c r="D1534" s="32">
        <v>8.74</v>
      </c>
      <c r="E1534" s="32">
        <v>8306.1299999999992</v>
      </c>
      <c r="G1534" s="32">
        <v>73305</v>
      </c>
      <c r="H1534" s="32" t="s">
        <v>13</v>
      </c>
      <c r="I1534" s="32">
        <v>8306.1299999999992</v>
      </c>
      <c r="K1534" s="32" t="s">
        <v>263</v>
      </c>
    </row>
    <row r="1535" spans="1:11" x14ac:dyDescent="0.35">
      <c r="A1535" s="32">
        <v>20</v>
      </c>
      <c r="B1535" s="32" t="s">
        <v>180</v>
      </c>
      <c r="D1535" s="32">
        <v>8.75</v>
      </c>
      <c r="E1535" s="32">
        <v>8189.4939999999997</v>
      </c>
      <c r="G1535" s="32">
        <v>77097</v>
      </c>
      <c r="H1535" s="32" t="s">
        <v>13</v>
      </c>
      <c r="I1535" s="32">
        <v>8189.4939999999997</v>
      </c>
      <c r="K1535" s="32" t="s">
        <v>262</v>
      </c>
    </row>
    <row r="1536" spans="1:11" x14ac:dyDescent="0.35">
      <c r="A1536" s="32">
        <v>21</v>
      </c>
      <c r="B1536" s="32" t="s">
        <v>179</v>
      </c>
      <c r="D1536" s="32">
        <v>8.7799999999999994</v>
      </c>
      <c r="E1536" s="32">
        <v>8361.5689999999995</v>
      </c>
      <c r="G1536" s="32">
        <v>1264.74</v>
      </c>
      <c r="H1536" s="32" t="s">
        <v>13</v>
      </c>
      <c r="I1536" s="32">
        <v>8361.5689999999995</v>
      </c>
      <c r="K1536" s="32" t="s">
        <v>261</v>
      </c>
    </row>
    <row r="1537" spans="1:11" x14ac:dyDescent="0.35">
      <c r="A1537" s="32">
        <v>22</v>
      </c>
      <c r="B1537" s="32" t="s">
        <v>178</v>
      </c>
      <c r="D1537" s="32">
        <v>8.77</v>
      </c>
      <c r="E1537" s="32">
        <v>8017.3469999999998</v>
      </c>
      <c r="G1537" s="32">
        <v>196.03</v>
      </c>
      <c r="H1537" s="32" t="s">
        <v>13</v>
      </c>
      <c r="I1537" s="32">
        <v>8017.3469999999998</v>
      </c>
      <c r="K1537" s="32" t="s">
        <v>260</v>
      </c>
    </row>
    <row r="1538" spans="1:11" x14ac:dyDescent="0.35">
      <c r="A1538" s="32">
        <v>23</v>
      </c>
      <c r="B1538" s="32" t="s">
        <v>177</v>
      </c>
      <c r="D1538" s="32">
        <v>8.7899999999999991</v>
      </c>
      <c r="E1538" s="32">
        <v>7135.9589999999998</v>
      </c>
      <c r="G1538" s="32">
        <v>67.706999999999994</v>
      </c>
      <c r="H1538" s="32" t="s">
        <v>13</v>
      </c>
      <c r="I1538" s="32">
        <v>7135.9589999999998</v>
      </c>
      <c r="K1538" s="32" t="s">
        <v>259</v>
      </c>
    </row>
    <row r="1539" spans="1:11" x14ac:dyDescent="0.35">
      <c r="A1539" s="32">
        <v>24</v>
      </c>
      <c r="B1539" s="32" t="s">
        <v>22</v>
      </c>
      <c r="D1539" s="32">
        <v>8.7799999999999994</v>
      </c>
      <c r="E1539" s="32">
        <v>2.1949999999999998</v>
      </c>
      <c r="G1539" s="32">
        <v>24</v>
      </c>
      <c r="H1539" s="32" t="s">
        <v>13</v>
      </c>
      <c r="I1539" s="32">
        <v>2.1949999999999998</v>
      </c>
      <c r="K1539" s="32" t="s">
        <v>258</v>
      </c>
    </row>
    <row r="1540" spans="1:11" x14ac:dyDescent="0.35">
      <c r="A1540" s="32">
        <v>25</v>
      </c>
      <c r="B1540" s="32" t="s">
        <v>176</v>
      </c>
      <c r="D1540" s="32">
        <v>8.8000000000000007</v>
      </c>
      <c r="E1540" s="32">
        <v>8392.6579999999994</v>
      </c>
      <c r="G1540" s="32">
        <v>79036</v>
      </c>
      <c r="H1540" s="32" t="s">
        <v>13</v>
      </c>
      <c r="I1540" s="32">
        <v>8392.6579999999994</v>
      </c>
      <c r="K1540" s="32" t="s">
        <v>257</v>
      </c>
    </row>
    <row r="1541" spans="1:11" x14ac:dyDescent="0.35">
      <c r="A1541" s="32">
        <v>26</v>
      </c>
      <c r="B1541" s="32" t="s">
        <v>175</v>
      </c>
      <c r="D1541" s="32">
        <v>8.7899999999999991</v>
      </c>
      <c r="E1541" s="32">
        <v>7652.5640000000003</v>
      </c>
      <c r="G1541" s="32">
        <v>71635</v>
      </c>
      <c r="H1541" s="32" t="s">
        <v>13</v>
      </c>
      <c r="I1541" s="32">
        <v>7652.5640000000003</v>
      </c>
      <c r="K1541" s="32" t="s">
        <v>256</v>
      </c>
    </row>
    <row r="1542" spans="1:11" x14ac:dyDescent="0.35">
      <c r="A1542" s="32">
        <v>27</v>
      </c>
      <c r="B1542" s="32" t="s">
        <v>174</v>
      </c>
      <c r="D1542" s="32">
        <v>8.81</v>
      </c>
      <c r="E1542" s="32">
        <v>8423.4660000000003</v>
      </c>
      <c r="G1542" s="32">
        <v>75368</v>
      </c>
      <c r="H1542" s="32" t="s">
        <v>13</v>
      </c>
      <c r="I1542" s="32">
        <v>8423.4660000000003</v>
      </c>
      <c r="K1542" s="32" t="s">
        <v>255</v>
      </c>
    </row>
    <row r="1543" spans="1:11" x14ac:dyDescent="0.35">
      <c r="A1543" s="32">
        <v>28</v>
      </c>
      <c r="B1543" s="32" t="s">
        <v>173</v>
      </c>
      <c r="D1543" s="32">
        <v>8.7799999999999994</v>
      </c>
      <c r="E1543" s="32">
        <v>7213.2290000000003</v>
      </c>
      <c r="G1543" s="32">
        <v>469.01499999999999</v>
      </c>
      <c r="H1543" s="32" t="s">
        <v>13</v>
      </c>
      <c r="I1543" s="32">
        <v>7213.2290000000003</v>
      </c>
      <c r="K1543" s="32" t="s">
        <v>254</v>
      </c>
    </row>
    <row r="1544" spans="1:11" x14ac:dyDescent="0.35">
      <c r="A1544" s="32">
        <v>29</v>
      </c>
      <c r="B1544" s="32" t="s">
        <v>172</v>
      </c>
      <c r="D1544" s="32">
        <v>8.76</v>
      </c>
      <c r="E1544" s="32">
        <v>8386.0130000000008</v>
      </c>
      <c r="G1544" s="32">
        <v>77114</v>
      </c>
      <c r="H1544" s="32" t="s">
        <v>13</v>
      </c>
      <c r="I1544" s="32">
        <v>8386.0130000000008</v>
      </c>
      <c r="K1544" s="32" t="s">
        <v>253</v>
      </c>
    </row>
    <row r="1545" spans="1:11" x14ac:dyDescent="0.35">
      <c r="A1545" s="32">
        <v>30</v>
      </c>
      <c r="B1545" s="32" t="s">
        <v>171</v>
      </c>
      <c r="D1545" s="32">
        <v>8.67</v>
      </c>
      <c r="E1545" s="32">
        <v>7518.5789999999997</v>
      </c>
      <c r="G1545" s="32">
        <v>1085.1479999999999</v>
      </c>
      <c r="H1545" s="32" t="s">
        <v>13</v>
      </c>
      <c r="I1545" s="32">
        <v>7518.5789999999997</v>
      </c>
      <c r="K1545" s="32" t="s">
        <v>252</v>
      </c>
    </row>
    <row r="1546" spans="1:11" x14ac:dyDescent="0.35">
      <c r="A1546" s="32">
        <v>31</v>
      </c>
      <c r="B1546" s="32" t="s">
        <v>22</v>
      </c>
      <c r="K1546" s="32" t="s">
        <v>251</v>
      </c>
    </row>
    <row r="1547" spans="1:11" x14ac:dyDescent="0.35">
      <c r="A1547" s="32">
        <v>32</v>
      </c>
      <c r="B1547" s="32" t="s">
        <v>170</v>
      </c>
      <c r="D1547" s="32">
        <v>8.5</v>
      </c>
      <c r="E1547" s="32">
        <v>8298.0589999999993</v>
      </c>
      <c r="G1547" s="32">
        <v>461.70800000000003</v>
      </c>
      <c r="H1547" s="32" t="s">
        <v>13</v>
      </c>
      <c r="I1547" s="32">
        <v>8298.0589999999993</v>
      </c>
      <c r="K1547" s="32" t="s">
        <v>250</v>
      </c>
    </row>
    <row r="1548" spans="1:11" x14ac:dyDescent="0.35">
      <c r="A1548" s="32">
        <v>33</v>
      </c>
      <c r="B1548" s="32" t="s">
        <v>169</v>
      </c>
      <c r="D1548" s="32">
        <v>8.56</v>
      </c>
      <c r="E1548" s="32">
        <v>8579.1759999999995</v>
      </c>
      <c r="G1548" s="32">
        <v>208.43299999999999</v>
      </c>
      <c r="H1548" s="32" t="s">
        <v>13</v>
      </c>
      <c r="I1548" s="32">
        <v>8579.1759999999995</v>
      </c>
      <c r="K1548" s="32" t="s">
        <v>249</v>
      </c>
    </row>
    <row r="1549" spans="1:11" x14ac:dyDescent="0.35">
      <c r="A1549" s="32">
        <v>34</v>
      </c>
      <c r="B1549" s="32" t="s">
        <v>168</v>
      </c>
      <c r="D1549" s="32">
        <v>8.6</v>
      </c>
      <c r="E1549" s="32">
        <v>10205.074000000001</v>
      </c>
      <c r="G1549" s="32">
        <v>3707.1109999999999</v>
      </c>
      <c r="H1549" s="32" t="s">
        <v>13</v>
      </c>
      <c r="I1549" s="32">
        <v>10205.074000000001</v>
      </c>
      <c r="K1549" s="32" t="s">
        <v>248</v>
      </c>
    </row>
    <row r="1550" spans="1:11" x14ac:dyDescent="0.35">
      <c r="A1550" s="32">
        <v>35</v>
      </c>
      <c r="B1550" s="32" t="s">
        <v>167</v>
      </c>
      <c r="D1550" s="32">
        <v>8.66</v>
      </c>
      <c r="E1550" s="32">
        <v>10121.598</v>
      </c>
      <c r="G1550" s="32">
        <v>95648</v>
      </c>
      <c r="H1550" s="32" t="s">
        <v>13</v>
      </c>
      <c r="I1550" s="32">
        <v>10121.598</v>
      </c>
      <c r="K1550" s="32" t="s">
        <v>247</v>
      </c>
    </row>
    <row r="1551" spans="1:11" x14ac:dyDescent="0.35">
      <c r="A1551" s="32">
        <v>36</v>
      </c>
      <c r="B1551" s="32" t="s">
        <v>166</v>
      </c>
      <c r="D1551" s="32">
        <v>8.66</v>
      </c>
      <c r="E1551" s="32">
        <v>10678.956</v>
      </c>
      <c r="G1551" s="32">
        <v>95050</v>
      </c>
      <c r="H1551" s="32" t="s">
        <v>13</v>
      </c>
      <c r="I1551" s="32">
        <v>10678.956</v>
      </c>
      <c r="K1551" s="32" t="s">
        <v>246</v>
      </c>
    </row>
    <row r="1552" spans="1:11" x14ac:dyDescent="0.35">
      <c r="A1552" s="32">
        <v>37</v>
      </c>
      <c r="B1552" s="32" t="s">
        <v>165</v>
      </c>
      <c r="D1552" s="32">
        <v>8.65</v>
      </c>
      <c r="E1552" s="32">
        <v>10542.837</v>
      </c>
      <c r="G1552" s="32">
        <v>313.40899999999999</v>
      </c>
      <c r="H1552" s="32" t="s">
        <v>13</v>
      </c>
      <c r="I1552" s="32">
        <v>10542.837</v>
      </c>
      <c r="K1552" s="32" t="s">
        <v>245</v>
      </c>
    </row>
    <row r="1553" spans="1:11" x14ac:dyDescent="0.35">
      <c r="A1553" s="32">
        <v>38</v>
      </c>
      <c r="B1553" s="32" t="s">
        <v>22</v>
      </c>
      <c r="K1553" s="32" t="s">
        <v>244</v>
      </c>
    </row>
    <row r="1554" spans="1:11" x14ac:dyDescent="0.35">
      <c r="A1554" s="32">
        <v>39</v>
      </c>
      <c r="B1554" s="32" t="s">
        <v>164</v>
      </c>
      <c r="D1554" s="32">
        <v>8.68</v>
      </c>
      <c r="E1554" s="32">
        <v>9442.4009999999998</v>
      </c>
      <c r="G1554" s="32">
        <v>134.11199999999999</v>
      </c>
      <c r="H1554" s="32" t="s">
        <v>13</v>
      </c>
      <c r="I1554" s="32">
        <v>9442.4009999999998</v>
      </c>
      <c r="K1554" s="32" t="s">
        <v>243</v>
      </c>
    </row>
    <row r="1555" spans="1:11" x14ac:dyDescent="0.35">
      <c r="A1555" s="32">
        <v>40</v>
      </c>
      <c r="B1555" s="32" t="s">
        <v>163</v>
      </c>
      <c r="D1555" s="32">
        <v>8.69</v>
      </c>
      <c r="E1555" s="32">
        <v>11225.356</v>
      </c>
      <c r="G1555" s="32">
        <v>1813.0039999999999</v>
      </c>
      <c r="H1555" s="32" t="s">
        <v>13</v>
      </c>
      <c r="I1555" s="32">
        <v>11225.356</v>
      </c>
      <c r="K1555" s="32" t="s">
        <v>242</v>
      </c>
    </row>
    <row r="1556" spans="1:11" x14ac:dyDescent="0.35">
      <c r="A1556" s="32">
        <v>41</v>
      </c>
      <c r="B1556" s="32" t="s">
        <v>162</v>
      </c>
      <c r="D1556" s="32">
        <v>8.6999999999999993</v>
      </c>
      <c r="E1556" s="32">
        <v>12921.540999999999</v>
      </c>
      <c r="G1556" s="32">
        <v>8720.1970000000001</v>
      </c>
      <c r="H1556" s="32" t="s">
        <v>13</v>
      </c>
      <c r="I1556" s="32">
        <v>12921.540999999999</v>
      </c>
      <c r="K1556" s="32" t="s">
        <v>241</v>
      </c>
    </row>
    <row r="1557" spans="1:11" x14ac:dyDescent="0.35">
      <c r="A1557" s="32">
        <v>42</v>
      </c>
      <c r="B1557" s="32" t="s">
        <v>161</v>
      </c>
      <c r="D1557" s="32">
        <v>8.7799999999999994</v>
      </c>
      <c r="E1557" s="32">
        <v>12663.679</v>
      </c>
      <c r="G1557" s="32">
        <v>595.31600000000003</v>
      </c>
      <c r="H1557" s="32" t="s">
        <v>13</v>
      </c>
      <c r="I1557" s="32">
        <v>12663.679</v>
      </c>
      <c r="K1557" s="32" t="s">
        <v>240</v>
      </c>
    </row>
    <row r="1558" spans="1:11" x14ac:dyDescent="0.35">
      <c r="A1558" s="32">
        <v>43</v>
      </c>
      <c r="B1558" s="32" t="s">
        <v>160</v>
      </c>
      <c r="D1558" s="32">
        <v>8.73</v>
      </c>
      <c r="E1558" s="32">
        <v>12445.69</v>
      </c>
      <c r="G1558" s="32">
        <v>3160.4079999999999</v>
      </c>
      <c r="H1558" s="32" t="s">
        <v>13</v>
      </c>
      <c r="I1558" s="32">
        <v>12445.69</v>
      </c>
      <c r="K1558" s="32" t="s">
        <v>239</v>
      </c>
    </row>
    <row r="1559" spans="1:11" x14ac:dyDescent="0.35">
      <c r="A1559" s="32">
        <v>44</v>
      </c>
      <c r="B1559" s="32" t="s">
        <v>159</v>
      </c>
      <c r="D1559" s="32">
        <v>8.77</v>
      </c>
      <c r="E1559" s="32">
        <v>13613.995999999999</v>
      </c>
      <c r="G1559" s="32">
        <v>1149.7260000000001</v>
      </c>
      <c r="H1559" s="32" t="s">
        <v>13</v>
      </c>
      <c r="I1559" s="32">
        <v>13613.995999999999</v>
      </c>
      <c r="K1559" s="32" t="s">
        <v>238</v>
      </c>
    </row>
    <row r="1560" spans="1:11" x14ac:dyDescent="0.35">
      <c r="A1560" s="32">
        <v>45</v>
      </c>
      <c r="B1560" s="32" t="s">
        <v>22</v>
      </c>
      <c r="D1560" s="32">
        <v>8.8000000000000007</v>
      </c>
      <c r="E1560" s="32">
        <v>16.081</v>
      </c>
      <c r="G1560" s="32">
        <v>207</v>
      </c>
      <c r="H1560" s="32" t="s">
        <v>13</v>
      </c>
      <c r="I1560" s="32">
        <v>16.081</v>
      </c>
      <c r="K1560" s="32" t="s">
        <v>237</v>
      </c>
    </row>
    <row r="1561" spans="1:11" x14ac:dyDescent="0.35">
      <c r="A1561" s="32">
        <v>46</v>
      </c>
      <c r="B1561" s="32" t="s">
        <v>158</v>
      </c>
      <c r="D1561" s="32">
        <v>8.82</v>
      </c>
      <c r="E1561" s="32">
        <v>11819.168</v>
      </c>
      <c r="G1561" s="32">
        <v>1778.2439999999999</v>
      </c>
      <c r="H1561" s="32" t="s">
        <v>13</v>
      </c>
      <c r="I1561" s="32">
        <v>11819.168</v>
      </c>
      <c r="K1561" s="32" t="s">
        <v>236</v>
      </c>
    </row>
    <row r="1562" spans="1:11" x14ac:dyDescent="0.35">
      <c r="A1562" s="32">
        <v>47</v>
      </c>
      <c r="B1562" s="32" t="s">
        <v>157</v>
      </c>
      <c r="D1562" s="32">
        <v>8.7899999999999991</v>
      </c>
      <c r="E1562" s="32">
        <v>11328.001</v>
      </c>
      <c r="G1562" s="32">
        <v>1131.259</v>
      </c>
      <c r="H1562" s="32" t="s">
        <v>13</v>
      </c>
      <c r="I1562" s="32">
        <v>11328.001</v>
      </c>
      <c r="K1562" s="32" t="s">
        <v>235</v>
      </c>
    </row>
    <row r="1563" spans="1:11" x14ac:dyDescent="0.35">
      <c r="A1563" s="32">
        <v>48</v>
      </c>
      <c r="B1563" s="32" t="s">
        <v>156</v>
      </c>
      <c r="D1563" s="32">
        <v>8.76</v>
      </c>
      <c r="E1563" s="32">
        <v>11077.627</v>
      </c>
      <c r="G1563" s="32">
        <v>784.23400000000004</v>
      </c>
      <c r="H1563" s="32" t="s">
        <v>13</v>
      </c>
      <c r="I1563" s="32">
        <v>11077.627</v>
      </c>
      <c r="K1563" s="32" t="s">
        <v>234</v>
      </c>
    </row>
    <row r="1565" spans="1:11" x14ac:dyDescent="0.35">
      <c r="A1565" s="32" t="s">
        <v>384</v>
      </c>
    </row>
    <row r="1567" spans="1:11" x14ac:dyDescent="0.35">
      <c r="B1567" s="32" t="s">
        <v>3</v>
      </c>
      <c r="C1567" s="32" t="s">
        <v>4</v>
      </c>
      <c r="D1567" s="32" t="s">
        <v>5</v>
      </c>
      <c r="E1567" s="32" t="s">
        <v>6</v>
      </c>
      <c r="F1567" s="32" t="s">
        <v>7</v>
      </c>
      <c r="G1567" s="32" t="s">
        <v>8</v>
      </c>
      <c r="H1567" s="32" t="s">
        <v>9</v>
      </c>
      <c r="I1567" s="32" t="s">
        <v>10</v>
      </c>
      <c r="J1567" s="32" t="s">
        <v>11</v>
      </c>
      <c r="K1567" s="32" t="s">
        <v>282</v>
      </c>
    </row>
    <row r="1568" spans="1:11" x14ac:dyDescent="0.35">
      <c r="A1568" s="32">
        <v>1</v>
      </c>
      <c r="B1568" s="32" t="s">
        <v>12</v>
      </c>
      <c r="D1568" s="32">
        <v>8.59</v>
      </c>
      <c r="E1568" s="32">
        <v>6719.2920000000004</v>
      </c>
      <c r="G1568" s="32">
        <v>1895.923</v>
      </c>
      <c r="H1568" s="32" t="s">
        <v>13</v>
      </c>
      <c r="I1568" s="32">
        <v>6719.2920000000004</v>
      </c>
      <c r="K1568" s="32" t="s">
        <v>281</v>
      </c>
    </row>
    <row r="1569" spans="1:11" x14ac:dyDescent="0.35">
      <c r="A1569" s="32">
        <v>2</v>
      </c>
      <c r="B1569" s="32" t="s">
        <v>14</v>
      </c>
      <c r="D1569" s="32">
        <v>8.6199999999999992</v>
      </c>
      <c r="E1569" s="32">
        <v>6367.4560000000001</v>
      </c>
      <c r="G1569" s="32">
        <v>292.73399999999998</v>
      </c>
      <c r="H1569" s="32" t="s">
        <v>13</v>
      </c>
      <c r="I1569" s="32">
        <v>6367.4560000000001</v>
      </c>
      <c r="K1569" s="32" t="s">
        <v>280</v>
      </c>
    </row>
    <row r="1570" spans="1:11" x14ac:dyDescent="0.35">
      <c r="A1570" s="32">
        <v>3</v>
      </c>
      <c r="B1570" s="32" t="s">
        <v>15</v>
      </c>
      <c r="D1570" s="32">
        <v>8.64</v>
      </c>
      <c r="E1570" s="32">
        <v>7058.665</v>
      </c>
      <c r="G1570" s="32">
        <v>916.87</v>
      </c>
      <c r="H1570" s="32" t="s">
        <v>13</v>
      </c>
      <c r="I1570" s="32">
        <v>7058.665</v>
      </c>
      <c r="K1570" s="32" t="s">
        <v>279</v>
      </c>
    </row>
    <row r="1571" spans="1:11" x14ac:dyDescent="0.35">
      <c r="A1571" s="32">
        <v>4</v>
      </c>
      <c r="B1571" s="32" t="s">
        <v>17</v>
      </c>
      <c r="D1571" s="32">
        <v>8.64</v>
      </c>
      <c r="E1571" s="32">
        <v>6594.8429999999998</v>
      </c>
      <c r="G1571" s="32">
        <v>60151</v>
      </c>
      <c r="H1571" s="32" t="s">
        <v>13</v>
      </c>
      <c r="I1571" s="32">
        <v>6594.8429999999998</v>
      </c>
      <c r="K1571" s="32" t="s">
        <v>278</v>
      </c>
    </row>
    <row r="1572" spans="1:11" x14ac:dyDescent="0.35">
      <c r="A1572" s="32">
        <v>5</v>
      </c>
      <c r="B1572" s="32" t="s">
        <v>18</v>
      </c>
      <c r="D1572" s="32">
        <v>8.67</v>
      </c>
      <c r="E1572" s="32">
        <v>7374.4269999999997</v>
      </c>
      <c r="G1572" s="32">
        <v>84.075000000000003</v>
      </c>
      <c r="H1572" s="32" t="s">
        <v>13</v>
      </c>
      <c r="I1572" s="32">
        <v>7374.4269999999997</v>
      </c>
      <c r="K1572" s="32" t="s">
        <v>277</v>
      </c>
    </row>
    <row r="1573" spans="1:11" x14ac:dyDescent="0.35">
      <c r="A1573" s="32">
        <v>6</v>
      </c>
      <c r="B1573" s="32" t="s">
        <v>19</v>
      </c>
      <c r="D1573" s="32">
        <v>8.48</v>
      </c>
      <c r="E1573" s="32">
        <v>6229.5159999999996</v>
      </c>
      <c r="G1573" s="32">
        <v>910.96500000000003</v>
      </c>
      <c r="H1573" s="32" t="s">
        <v>13</v>
      </c>
      <c r="I1573" s="32">
        <v>6229.5159999999996</v>
      </c>
      <c r="K1573" s="32" t="s">
        <v>276</v>
      </c>
    </row>
    <row r="1574" spans="1:11" x14ac:dyDescent="0.35">
      <c r="A1574" s="32">
        <v>7</v>
      </c>
      <c r="B1574" s="32" t="s">
        <v>20</v>
      </c>
      <c r="D1574" s="32">
        <v>8.56</v>
      </c>
      <c r="E1574" s="32">
        <v>5360.6260000000002</v>
      </c>
      <c r="G1574" s="32">
        <v>197.19800000000001</v>
      </c>
      <c r="H1574" s="32" t="s">
        <v>13</v>
      </c>
      <c r="I1574" s="32">
        <v>5360.6260000000002</v>
      </c>
      <c r="K1574" s="32" t="s">
        <v>275</v>
      </c>
    </row>
    <row r="1575" spans="1:11" x14ac:dyDescent="0.35">
      <c r="A1575" s="32">
        <v>8</v>
      </c>
      <c r="B1575" s="32" t="s">
        <v>21</v>
      </c>
      <c r="D1575" s="32">
        <v>8.61</v>
      </c>
      <c r="E1575" s="32">
        <v>5983.0079999999998</v>
      </c>
      <c r="G1575" s="32">
        <v>184.12299999999999</v>
      </c>
      <c r="H1575" s="32" t="s">
        <v>13</v>
      </c>
      <c r="I1575" s="32">
        <v>5983.0079999999998</v>
      </c>
      <c r="K1575" s="32" t="s">
        <v>274</v>
      </c>
    </row>
    <row r="1576" spans="1:11" x14ac:dyDescent="0.35">
      <c r="A1576" s="32">
        <v>9</v>
      </c>
      <c r="B1576" s="32" t="s">
        <v>22</v>
      </c>
      <c r="K1576" s="32" t="s">
        <v>273</v>
      </c>
    </row>
    <row r="1577" spans="1:11" x14ac:dyDescent="0.35">
      <c r="A1577" s="32">
        <v>10</v>
      </c>
      <c r="B1577" s="32" t="s">
        <v>22</v>
      </c>
      <c r="D1577" s="32">
        <v>9.02</v>
      </c>
      <c r="E1577" s="32">
        <v>35.616</v>
      </c>
      <c r="G1577" s="32">
        <v>409</v>
      </c>
      <c r="H1577" s="32" t="s">
        <v>13</v>
      </c>
      <c r="I1577" s="32">
        <v>35.616</v>
      </c>
      <c r="K1577" s="32" t="s">
        <v>272</v>
      </c>
    </row>
    <row r="1578" spans="1:11" x14ac:dyDescent="0.35">
      <c r="A1578" s="32">
        <v>11</v>
      </c>
      <c r="B1578" s="32" t="s">
        <v>24</v>
      </c>
      <c r="D1578" s="32">
        <v>8.68</v>
      </c>
      <c r="E1578" s="32">
        <v>3509.58</v>
      </c>
      <c r="G1578" s="32">
        <v>31250</v>
      </c>
      <c r="H1578" s="32" t="s">
        <v>13</v>
      </c>
      <c r="I1578" s="32">
        <v>3509.58</v>
      </c>
      <c r="K1578" s="32" t="s">
        <v>271</v>
      </c>
    </row>
    <row r="1579" spans="1:11" x14ac:dyDescent="0.35">
      <c r="A1579" s="32">
        <v>12</v>
      </c>
      <c r="B1579" s="32" t="s">
        <v>25</v>
      </c>
      <c r="D1579" s="32">
        <v>8.68</v>
      </c>
      <c r="E1579" s="32">
        <v>3516.125</v>
      </c>
      <c r="G1579" s="32">
        <v>4205.2839999999997</v>
      </c>
      <c r="H1579" s="32" t="s">
        <v>13</v>
      </c>
      <c r="I1579" s="32">
        <v>3516.125</v>
      </c>
      <c r="K1579" s="32" t="s">
        <v>270</v>
      </c>
    </row>
    <row r="1580" spans="1:11" x14ac:dyDescent="0.35">
      <c r="A1580" s="32">
        <v>13</v>
      </c>
      <c r="B1580" s="32" t="s">
        <v>26</v>
      </c>
      <c r="D1580" s="32">
        <v>8.69</v>
      </c>
      <c r="E1580" s="32">
        <v>2974.8879999999999</v>
      </c>
      <c r="G1580" s="32">
        <v>172.58600000000001</v>
      </c>
      <c r="H1580" s="32" t="s">
        <v>13</v>
      </c>
      <c r="I1580" s="32">
        <v>2974.8879999999999</v>
      </c>
      <c r="K1580" s="32" t="s">
        <v>269</v>
      </c>
    </row>
    <row r="1581" spans="1:11" x14ac:dyDescent="0.35">
      <c r="A1581" s="32">
        <v>14</v>
      </c>
      <c r="B1581" s="32" t="s">
        <v>27</v>
      </c>
      <c r="D1581" s="32">
        <v>8.73</v>
      </c>
      <c r="E1581" s="32">
        <v>3173.8339999999998</v>
      </c>
      <c r="G1581" s="32">
        <v>363.69</v>
      </c>
      <c r="H1581" s="32" t="s">
        <v>13</v>
      </c>
      <c r="I1581" s="32">
        <v>3173.8339999999998</v>
      </c>
      <c r="K1581" s="32" t="s">
        <v>268</v>
      </c>
    </row>
    <row r="1582" spans="1:11" x14ac:dyDescent="0.35">
      <c r="A1582" s="32">
        <v>15</v>
      </c>
      <c r="B1582" s="32" t="s">
        <v>28</v>
      </c>
      <c r="D1582" s="32">
        <v>8.75</v>
      </c>
      <c r="E1582" s="32">
        <v>3848.9450000000002</v>
      </c>
      <c r="G1582" s="32">
        <v>446.56700000000001</v>
      </c>
      <c r="H1582" s="32" t="s">
        <v>13</v>
      </c>
      <c r="I1582" s="32">
        <v>3848.9450000000002</v>
      </c>
      <c r="K1582" s="32" t="s">
        <v>267</v>
      </c>
    </row>
    <row r="1583" spans="1:11" x14ac:dyDescent="0.35">
      <c r="A1583" s="32">
        <v>16</v>
      </c>
      <c r="B1583" s="32" t="s">
        <v>29</v>
      </c>
      <c r="D1583" s="32">
        <v>8.76</v>
      </c>
      <c r="E1583" s="32">
        <v>3299.46</v>
      </c>
      <c r="G1583" s="32">
        <v>417.09899999999999</v>
      </c>
      <c r="H1583" s="32" t="s">
        <v>13</v>
      </c>
      <c r="I1583" s="32">
        <v>3299.46</v>
      </c>
      <c r="K1583" s="32" t="s">
        <v>266</v>
      </c>
    </row>
    <row r="1584" spans="1:11" x14ac:dyDescent="0.35">
      <c r="A1584" s="32">
        <v>17</v>
      </c>
      <c r="B1584" s="32" t="s">
        <v>22</v>
      </c>
      <c r="D1584" s="32">
        <v>8.68</v>
      </c>
      <c r="E1584" s="32">
        <v>6.2240000000000002</v>
      </c>
      <c r="G1584" s="32">
        <v>87</v>
      </c>
      <c r="H1584" s="32" t="s">
        <v>13</v>
      </c>
      <c r="I1584" s="32">
        <v>6.2240000000000002</v>
      </c>
      <c r="K1584" s="32" t="s">
        <v>265</v>
      </c>
    </row>
    <row r="1585" spans="1:11" x14ac:dyDescent="0.35">
      <c r="A1585" s="32">
        <v>18</v>
      </c>
      <c r="B1585" s="32" t="s">
        <v>182</v>
      </c>
      <c r="D1585" s="32">
        <v>8.76</v>
      </c>
      <c r="E1585" s="32">
        <v>4312.87</v>
      </c>
      <c r="G1585" s="32">
        <v>585.54100000000005</v>
      </c>
      <c r="H1585" s="32" t="s">
        <v>13</v>
      </c>
      <c r="I1585" s="32">
        <v>4312.87</v>
      </c>
      <c r="K1585" s="32" t="s">
        <v>264</v>
      </c>
    </row>
    <row r="1586" spans="1:11" x14ac:dyDescent="0.35">
      <c r="A1586" s="32">
        <v>19</v>
      </c>
      <c r="B1586" s="32" t="s">
        <v>181</v>
      </c>
      <c r="D1586" s="32">
        <v>8.74</v>
      </c>
      <c r="E1586" s="32">
        <v>4345.9989999999998</v>
      </c>
      <c r="G1586" s="32">
        <v>14920.047</v>
      </c>
      <c r="H1586" s="32" t="s">
        <v>13</v>
      </c>
      <c r="I1586" s="32">
        <v>4345.9989999999998</v>
      </c>
      <c r="K1586" s="32" t="s">
        <v>263</v>
      </c>
    </row>
    <row r="1587" spans="1:11" x14ac:dyDescent="0.35">
      <c r="A1587" s="32">
        <v>20</v>
      </c>
      <c r="B1587" s="32" t="s">
        <v>180</v>
      </c>
      <c r="D1587" s="32">
        <v>8.76</v>
      </c>
      <c r="E1587" s="32">
        <v>4508.4859999999999</v>
      </c>
      <c r="G1587" s="32">
        <v>184.87200000000001</v>
      </c>
      <c r="H1587" s="32" t="s">
        <v>13</v>
      </c>
      <c r="I1587" s="32">
        <v>4508.4859999999999</v>
      </c>
      <c r="K1587" s="32" t="s">
        <v>262</v>
      </c>
    </row>
    <row r="1588" spans="1:11" x14ac:dyDescent="0.35">
      <c r="A1588" s="32">
        <v>21</v>
      </c>
      <c r="B1588" s="32" t="s">
        <v>179</v>
      </c>
      <c r="D1588" s="32">
        <v>8.7799999999999994</v>
      </c>
      <c r="E1588" s="32">
        <v>4612.5829999999996</v>
      </c>
      <c r="G1588" s="32">
        <v>2992.625</v>
      </c>
      <c r="H1588" s="32" t="s">
        <v>13</v>
      </c>
      <c r="I1588" s="32">
        <v>4612.5829999999996</v>
      </c>
      <c r="K1588" s="32" t="s">
        <v>261</v>
      </c>
    </row>
    <row r="1589" spans="1:11" x14ac:dyDescent="0.35">
      <c r="A1589" s="32">
        <v>22</v>
      </c>
      <c r="B1589" s="32" t="s">
        <v>178</v>
      </c>
      <c r="D1589" s="32">
        <v>8.7799999999999994</v>
      </c>
      <c r="E1589" s="32">
        <v>4375.1019999999999</v>
      </c>
      <c r="G1589" s="32">
        <v>41086</v>
      </c>
      <c r="H1589" s="32" t="s">
        <v>13</v>
      </c>
      <c r="I1589" s="32">
        <v>4375.1019999999999</v>
      </c>
      <c r="K1589" s="32" t="s">
        <v>260</v>
      </c>
    </row>
    <row r="1590" spans="1:11" x14ac:dyDescent="0.35">
      <c r="A1590" s="32">
        <v>23</v>
      </c>
      <c r="B1590" s="32" t="s">
        <v>177</v>
      </c>
      <c r="D1590" s="32">
        <v>8.7899999999999991</v>
      </c>
      <c r="E1590" s="32">
        <v>4151.5259999999998</v>
      </c>
      <c r="G1590" s="32">
        <v>1225.2909999999999</v>
      </c>
      <c r="H1590" s="32" t="s">
        <v>13</v>
      </c>
      <c r="I1590" s="32">
        <v>4151.5259999999998</v>
      </c>
      <c r="K1590" s="32" t="s">
        <v>259</v>
      </c>
    </row>
    <row r="1591" spans="1:11" x14ac:dyDescent="0.35">
      <c r="A1591" s="32">
        <v>24</v>
      </c>
      <c r="B1591" s="32" t="s">
        <v>22</v>
      </c>
      <c r="D1591" s="32">
        <v>8.73</v>
      </c>
      <c r="E1591" s="32">
        <v>3.18</v>
      </c>
      <c r="G1591" s="32">
        <v>45</v>
      </c>
      <c r="H1591" s="32" t="s">
        <v>13</v>
      </c>
      <c r="I1591" s="32">
        <v>3.18</v>
      </c>
      <c r="K1591" s="32" t="s">
        <v>258</v>
      </c>
    </row>
    <row r="1592" spans="1:11" x14ac:dyDescent="0.35">
      <c r="A1592" s="32">
        <v>25</v>
      </c>
      <c r="B1592" s="32" t="s">
        <v>176</v>
      </c>
      <c r="D1592" s="32">
        <v>8.8000000000000007</v>
      </c>
      <c r="E1592" s="32">
        <v>4139.5860000000002</v>
      </c>
      <c r="G1592" s="32">
        <v>1391.2059999999999</v>
      </c>
      <c r="H1592" s="32" t="s">
        <v>13</v>
      </c>
      <c r="I1592" s="32">
        <v>4139.5860000000002</v>
      </c>
      <c r="K1592" s="32" t="s">
        <v>257</v>
      </c>
    </row>
    <row r="1593" spans="1:11" x14ac:dyDescent="0.35">
      <c r="A1593" s="32">
        <v>26</v>
      </c>
      <c r="B1593" s="32" t="s">
        <v>175</v>
      </c>
      <c r="D1593" s="32">
        <v>8.7899999999999991</v>
      </c>
      <c r="E1593" s="32">
        <v>4449.7579999999998</v>
      </c>
      <c r="G1593" s="32">
        <v>110.803</v>
      </c>
      <c r="H1593" s="32" t="s">
        <v>13</v>
      </c>
      <c r="I1593" s="32">
        <v>4449.7579999999998</v>
      </c>
      <c r="K1593" s="32" t="s">
        <v>256</v>
      </c>
    </row>
    <row r="1594" spans="1:11" x14ac:dyDescent="0.35">
      <c r="A1594" s="32">
        <v>27</v>
      </c>
      <c r="B1594" s="32" t="s">
        <v>174</v>
      </c>
      <c r="D1594" s="32">
        <v>8.8000000000000007</v>
      </c>
      <c r="E1594" s="32">
        <v>4659.7209999999995</v>
      </c>
      <c r="G1594" s="32">
        <v>178.126</v>
      </c>
      <c r="H1594" s="32" t="s">
        <v>13</v>
      </c>
      <c r="I1594" s="32">
        <v>4659.7209999999995</v>
      </c>
      <c r="K1594" s="32" t="s">
        <v>255</v>
      </c>
    </row>
    <row r="1595" spans="1:11" x14ac:dyDescent="0.35">
      <c r="A1595" s="32">
        <v>28</v>
      </c>
      <c r="B1595" s="32" t="s">
        <v>173</v>
      </c>
      <c r="D1595" s="32">
        <v>8.7799999999999994</v>
      </c>
      <c r="E1595" s="32">
        <v>4005.91</v>
      </c>
      <c r="G1595" s="32">
        <v>115.34399999999999</v>
      </c>
      <c r="H1595" s="32" t="s">
        <v>13</v>
      </c>
      <c r="I1595" s="32">
        <v>4005.91</v>
      </c>
      <c r="K1595" s="32" t="s">
        <v>254</v>
      </c>
    </row>
    <row r="1596" spans="1:11" x14ac:dyDescent="0.35">
      <c r="A1596" s="32">
        <v>29</v>
      </c>
      <c r="B1596" s="32" t="s">
        <v>172</v>
      </c>
      <c r="D1596" s="32">
        <v>8.76</v>
      </c>
      <c r="E1596" s="32">
        <v>4305.7820000000002</v>
      </c>
      <c r="G1596" s="32">
        <v>63.826000000000001</v>
      </c>
      <c r="H1596" s="32" t="s">
        <v>13</v>
      </c>
      <c r="I1596" s="32">
        <v>4305.7820000000002</v>
      </c>
      <c r="K1596" s="32" t="s">
        <v>253</v>
      </c>
    </row>
    <row r="1597" spans="1:11" x14ac:dyDescent="0.35">
      <c r="A1597" s="32">
        <v>30</v>
      </c>
      <c r="B1597" s="32" t="s">
        <v>171</v>
      </c>
      <c r="D1597" s="32">
        <v>8.66</v>
      </c>
      <c r="E1597" s="32">
        <v>4275.741</v>
      </c>
      <c r="G1597" s="32">
        <v>165.749</v>
      </c>
      <c r="H1597" s="32" t="s">
        <v>13</v>
      </c>
      <c r="I1597" s="32">
        <v>4275.741</v>
      </c>
      <c r="K1597" s="32" t="s">
        <v>252</v>
      </c>
    </row>
    <row r="1598" spans="1:11" x14ac:dyDescent="0.35">
      <c r="A1598" s="32">
        <v>31</v>
      </c>
      <c r="B1598" s="32" t="s">
        <v>22</v>
      </c>
      <c r="D1598" s="32">
        <v>8.69</v>
      </c>
      <c r="E1598" s="32">
        <v>13.756</v>
      </c>
      <c r="G1598" s="32">
        <v>156</v>
      </c>
      <c r="H1598" s="32" t="s">
        <v>13</v>
      </c>
      <c r="I1598" s="32">
        <v>13.756</v>
      </c>
      <c r="K1598" s="32" t="s">
        <v>251</v>
      </c>
    </row>
    <row r="1599" spans="1:11" x14ac:dyDescent="0.35">
      <c r="A1599" s="32">
        <v>32</v>
      </c>
      <c r="B1599" s="32" t="s">
        <v>170</v>
      </c>
      <c r="D1599" s="32">
        <v>8.5</v>
      </c>
      <c r="E1599" s="32">
        <v>4692.8959999999997</v>
      </c>
      <c r="G1599" s="32">
        <v>5.4660000000000002</v>
      </c>
      <c r="H1599" s="32" t="s">
        <v>13</v>
      </c>
      <c r="I1599" s="32">
        <v>4692.8959999999997</v>
      </c>
      <c r="K1599" s="32" t="s">
        <v>250</v>
      </c>
    </row>
    <row r="1600" spans="1:11" x14ac:dyDescent="0.35">
      <c r="A1600" s="32">
        <v>33</v>
      </c>
      <c r="B1600" s="32" t="s">
        <v>169</v>
      </c>
      <c r="D1600" s="32">
        <v>8.57</v>
      </c>
      <c r="E1600" s="32">
        <v>4280.4269999999997</v>
      </c>
      <c r="G1600" s="32">
        <v>303.14600000000002</v>
      </c>
      <c r="H1600" s="32" t="s">
        <v>13</v>
      </c>
      <c r="I1600" s="32">
        <v>4280.4269999999997</v>
      </c>
      <c r="K1600" s="32" t="s">
        <v>249</v>
      </c>
    </row>
    <row r="1601" spans="1:11" x14ac:dyDescent="0.35">
      <c r="A1601" s="32">
        <v>34</v>
      </c>
      <c r="B1601" s="32" t="s">
        <v>168</v>
      </c>
      <c r="D1601" s="32">
        <v>8.61</v>
      </c>
      <c r="E1601" s="32">
        <v>5768.69</v>
      </c>
      <c r="G1601" s="32">
        <v>384.197</v>
      </c>
      <c r="H1601" s="32" t="s">
        <v>13</v>
      </c>
      <c r="I1601" s="32">
        <v>5768.69</v>
      </c>
      <c r="K1601" s="32" t="s">
        <v>248</v>
      </c>
    </row>
    <row r="1602" spans="1:11" x14ac:dyDescent="0.35">
      <c r="A1602" s="32">
        <v>35</v>
      </c>
      <c r="B1602" s="32" t="s">
        <v>167</v>
      </c>
      <c r="D1602" s="32">
        <v>8.66</v>
      </c>
      <c r="E1602" s="32">
        <v>5610.0559999999996</v>
      </c>
      <c r="G1602" s="32">
        <v>629.56600000000003</v>
      </c>
      <c r="H1602" s="32" t="s">
        <v>13</v>
      </c>
      <c r="I1602" s="32">
        <v>5610.0559999999996</v>
      </c>
      <c r="K1602" s="32" t="s">
        <v>247</v>
      </c>
    </row>
    <row r="1603" spans="1:11" x14ac:dyDescent="0.35">
      <c r="A1603" s="32">
        <v>36</v>
      </c>
      <c r="B1603" s="32" t="s">
        <v>166</v>
      </c>
      <c r="D1603" s="32">
        <v>8.66</v>
      </c>
      <c r="E1603" s="32">
        <v>5855.0749999999998</v>
      </c>
      <c r="G1603" s="32">
        <v>456.09100000000001</v>
      </c>
      <c r="H1603" s="32" t="s">
        <v>13</v>
      </c>
      <c r="I1603" s="32">
        <v>5855.0749999999998</v>
      </c>
      <c r="K1603" s="32" t="s">
        <v>246</v>
      </c>
    </row>
    <row r="1604" spans="1:11" x14ac:dyDescent="0.35">
      <c r="A1604" s="32">
        <v>37</v>
      </c>
      <c r="B1604" s="32" t="s">
        <v>165</v>
      </c>
      <c r="D1604" s="32">
        <v>8.66</v>
      </c>
      <c r="E1604" s="32">
        <v>5580.8149999999996</v>
      </c>
      <c r="G1604" s="32">
        <v>99.278000000000006</v>
      </c>
      <c r="H1604" s="32" t="s">
        <v>13</v>
      </c>
      <c r="I1604" s="32">
        <v>5580.8149999999996</v>
      </c>
      <c r="K1604" s="32" t="s">
        <v>245</v>
      </c>
    </row>
    <row r="1605" spans="1:11" x14ac:dyDescent="0.35">
      <c r="A1605" s="32">
        <v>38</v>
      </c>
      <c r="B1605" s="32" t="s">
        <v>22</v>
      </c>
      <c r="D1605" s="32">
        <v>8.65</v>
      </c>
      <c r="E1605" s="32">
        <v>16.721</v>
      </c>
      <c r="G1605" s="32">
        <v>221</v>
      </c>
      <c r="H1605" s="32" t="s">
        <v>13</v>
      </c>
      <c r="I1605" s="32">
        <v>16.721</v>
      </c>
      <c r="K1605" s="32" t="s">
        <v>244</v>
      </c>
    </row>
    <row r="1606" spans="1:11" x14ac:dyDescent="0.35">
      <c r="A1606" s="32">
        <v>39</v>
      </c>
      <c r="B1606" s="32" t="s">
        <v>164</v>
      </c>
      <c r="D1606" s="32">
        <v>8.69</v>
      </c>
      <c r="E1606" s="32">
        <v>5097.1139999999996</v>
      </c>
      <c r="G1606" s="32">
        <v>137.53299999999999</v>
      </c>
      <c r="H1606" s="32" t="s">
        <v>13</v>
      </c>
      <c r="I1606" s="32">
        <v>5097.1139999999996</v>
      </c>
      <c r="K1606" s="32" t="s">
        <v>243</v>
      </c>
    </row>
    <row r="1607" spans="1:11" x14ac:dyDescent="0.35">
      <c r="A1607" s="32">
        <v>40</v>
      </c>
      <c r="B1607" s="32" t="s">
        <v>163</v>
      </c>
      <c r="D1607" s="32">
        <v>8.69</v>
      </c>
      <c r="E1607" s="32">
        <v>6168.2939999999999</v>
      </c>
      <c r="G1607" s="32">
        <v>220.10300000000001</v>
      </c>
      <c r="H1607" s="32" t="s">
        <v>13</v>
      </c>
      <c r="I1607" s="32">
        <v>6168.2939999999999</v>
      </c>
      <c r="K1607" s="32" t="s">
        <v>242</v>
      </c>
    </row>
    <row r="1608" spans="1:11" x14ac:dyDescent="0.35">
      <c r="A1608" s="32">
        <v>41</v>
      </c>
      <c r="B1608" s="32" t="s">
        <v>162</v>
      </c>
      <c r="D1608" s="32">
        <v>8.6999999999999993</v>
      </c>
      <c r="E1608" s="32">
        <v>7039.549</v>
      </c>
      <c r="G1608" s="32">
        <v>340.11500000000001</v>
      </c>
      <c r="H1608" s="32" t="s">
        <v>13</v>
      </c>
      <c r="I1608" s="32">
        <v>7039.549</v>
      </c>
      <c r="K1608" s="32" t="s">
        <v>241</v>
      </c>
    </row>
    <row r="1609" spans="1:11" x14ac:dyDescent="0.35">
      <c r="A1609" s="32">
        <v>42</v>
      </c>
      <c r="B1609" s="32" t="s">
        <v>161</v>
      </c>
      <c r="D1609" s="32">
        <v>8.7799999999999994</v>
      </c>
      <c r="E1609" s="32">
        <v>6512.5010000000002</v>
      </c>
      <c r="G1609" s="32">
        <v>60388</v>
      </c>
      <c r="H1609" s="32" t="s">
        <v>13</v>
      </c>
      <c r="I1609" s="32">
        <v>6512.5010000000002</v>
      </c>
      <c r="K1609" s="32" t="s">
        <v>240</v>
      </c>
    </row>
    <row r="1610" spans="1:11" x14ac:dyDescent="0.35">
      <c r="A1610" s="32">
        <v>43</v>
      </c>
      <c r="B1610" s="32" t="s">
        <v>160</v>
      </c>
      <c r="D1610" s="32">
        <v>8.73</v>
      </c>
      <c r="E1610" s="32">
        <v>6610.1260000000002</v>
      </c>
      <c r="G1610" s="32">
        <v>215.46</v>
      </c>
      <c r="H1610" s="32" t="s">
        <v>13</v>
      </c>
      <c r="I1610" s="32">
        <v>6610.1260000000002</v>
      </c>
      <c r="K1610" s="32" t="s">
        <v>239</v>
      </c>
    </row>
    <row r="1611" spans="1:11" x14ac:dyDescent="0.35">
      <c r="A1611" s="32">
        <v>44</v>
      </c>
      <c r="B1611" s="32" t="s">
        <v>159</v>
      </c>
      <c r="D1611" s="32">
        <v>8.77</v>
      </c>
      <c r="E1611" s="32">
        <v>6817.6819999999998</v>
      </c>
      <c r="G1611" s="32">
        <v>376.62099999999998</v>
      </c>
      <c r="H1611" s="32" t="s">
        <v>13</v>
      </c>
      <c r="I1611" s="32">
        <v>6817.6819999999998</v>
      </c>
      <c r="K1611" s="32" t="s">
        <v>238</v>
      </c>
    </row>
    <row r="1612" spans="1:11" x14ac:dyDescent="0.35">
      <c r="A1612" s="32">
        <v>45</v>
      </c>
      <c r="B1612" s="32" t="s">
        <v>22</v>
      </c>
      <c r="D1612" s="32">
        <v>8.82</v>
      </c>
      <c r="E1612" s="32">
        <v>10.097</v>
      </c>
      <c r="G1612" s="32">
        <v>117</v>
      </c>
      <c r="H1612" s="32" t="s">
        <v>13</v>
      </c>
      <c r="I1612" s="32">
        <v>10.097</v>
      </c>
      <c r="K1612" s="32" t="s">
        <v>237</v>
      </c>
    </row>
    <row r="1613" spans="1:11" x14ac:dyDescent="0.35">
      <c r="A1613" s="32">
        <v>46</v>
      </c>
      <c r="B1613" s="32" t="s">
        <v>158</v>
      </c>
      <c r="D1613" s="32">
        <v>8.81</v>
      </c>
      <c r="E1613" s="32">
        <v>6126.7470000000003</v>
      </c>
      <c r="G1613" s="32">
        <v>108.621</v>
      </c>
      <c r="H1613" s="32" t="s">
        <v>13</v>
      </c>
      <c r="I1613" s="32">
        <v>6126.7470000000003</v>
      </c>
      <c r="K1613" s="32" t="s">
        <v>236</v>
      </c>
    </row>
    <row r="1614" spans="1:11" x14ac:dyDescent="0.35">
      <c r="A1614" s="32">
        <v>47</v>
      </c>
      <c r="B1614" s="32" t="s">
        <v>157</v>
      </c>
      <c r="D1614" s="32">
        <v>8.7899999999999991</v>
      </c>
      <c r="E1614" s="32">
        <v>5982.6390000000001</v>
      </c>
      <c r="G1614" s="32">
        <v>473.57400000000001</v>
      </c>
      <c r="H1614" s="32" t="s">
        <v>13</v>
      </c>
      <c r="I1614" s="32">
        <v>5982.6390000000001</v>
      </c>
      <c r="K1614" s="32" t="s">
        <v>235</v>
      </c>
    </row>
    <row r="1615" spans="1:11" x14ac:dyDescent="0.35">
      <c r="A1615" s="32">
        <v>48</v>
      </c>
      <c r="B1615" s="32" t="s">
        <v>156</v>
      </c>
      <c r="D1615" s="32">
        <v>8.76</v>
      </c>
      <c r="E1615" s="32">
        <v>6040.2430000000004</v>
      </c>
      <c r="G1615" s="32">
        <v>303.91699999999997</v>
      </c>
      <c r="H1615" s="32" t="s">
        <v>13</v>
      </c>
      <c r="I1615" s="32">
        <v>6040.2430000000004</v>
      </c>
      <c r="K1615" s="32" t="s">
        <v>234</v>
      </c>
    </row>
    <row r="1617" spans="1:11" x14ac:dyDescent="0.35">
      <c r="A1617" s="32" t="s">
        <v>383</v>
      </c>
    </row>
    <row r="1619" spans="1:11" x14ac:dyDescent="0.35">
      <c r="B1619" s="32" t="s">
        <v>3</v>
      </c>
      <c r="C1619" s="32" t="s">
        <v>4</v>
      </c>
      <c r="D1619" s="32" t="s">
        <v>5</v>
      </c>
      <c r="E1619" s="32" t="s">
        <v>6</v>
      </c>
      <c r="F1619" s="32" t="s">
        <v>7</v>
      </c>
      <c r="G1619" s="32" t="s">
        <v>8</v>
      </c>
      <c r="H1619" s="32" t="s">
        <v>9</v>
      </c>
      <c r="I1619" s="32" t="s">
        <v>10</v>
      </c>
      <c r="J1619" s="32" t="s">
        <v>11</v>
      </c>
      <c r="K1619" s="32" t="s">
        <v>282</v>
      </c>
    </row>
    <row r="1620" spans="1:11" x14ac:dyDescent="0.35">
      <c r="A1620" s="32">
        <v>1</v>
      </c>
      <c r="B1620" s="32" t="s">
        <v>12</v>
      </c>
      <c r="D1620" s="32">
        <v>10.65</v>
      </c>
      <c r="E1620" s="32">
        <v>229.17699999999999</v>
      </c>
      <c r="F1620" s="32">
        <v>7374.8869999999997</v>
      </c>
      <c r="G1620" s="32">
        <v>13.724</v>
      </c>
      <c r="H1620" s="32" t="s">
        <v>13</v>
      </c>
      <c r="K1620" s="32" t="s">
        <v>281</v>
      </c>
    </row>
    <row r="1621" spans="1:11" x14ac:dyDescent="0.35">
      <c r="A1621" s="32">
        <v>2</v>
      </c>
      <c r="B1621" s="32" t="s">
        <v>14</v>
      </c>
      <c r="D1621" s="32">
        <v>10.69</v>
      </c>
      <c r="E1621" s="32">
        <v>142.245</v>
      </c>
      <c r="F1621" s="32">
        <v>6169.0540000000001</v>
      </c>
      <c r="G1621" s="32">
        <v>1160</v>
      </c>
      <c r="H1621" s="32" t="s">
        <v>13</v>
      </c>
      <c r="K1621" s="32" t="s">
        <v>280</v>
      </c>
    </row>
    <row r="1622" spans="1:11" x14ac:dyDescent="0.35">
      <c r="A1622" s="32">
        <v>3</v>
      </c>
      <c r="B1622" s="32" t="s">
        <v>15</v>
      </c>
      <c r="D1622" s="32">
        <v>10.69</v>
      </c>
      <c r="E1622" s="32">
        <v>1756.9280000000001</v>
      </c>
      <c r="F1622" s="32">
        <v>6270.085</v>
      </c>
      <c r="G1622" s="32">
        <v>12.919</v>
      </c>
      <c r="H1622" s="32" t="s">
        <v>13</v>
      </c>
      <c r="K1622" s="32" t="s">
        <v>279</v>
      </c>
    </row>
    <row r="1623" spans="1:11" x14ac:dyDescent="0.35">
      <c r="A1623" s="32">
        <v>4</v>
      </c>
      <c r="B1623" s="32" t="s">
        <v>17</v>
      </c>
      <c r="D1623" s="32">
        <v>10.7</v>
      </c>
      <c r="E1623" s="32">
        <v>4985.7129999999997</v>
      </c>
      <c r="F1623" s="32">
        <v>5073.5969999999998</v>
      </c>
      <c r="G1623" s="32">
        <v>746.87199999999996</v>
      </c>
      <c r="H1623" s="32" t="s">
        <v>13</v>
      </c>
      <c r="K1623" s="32" t="s">
        <v>278</v>
      </c>
    </row>
    <row r="1624" spans="1:11" x14ac:dyDescent="0.35">
      <c r="A1624" s="32">
        <v>5</v>
      </c>
      <c r="B1624" s="32" t="s">
        <v>18</v>
      </c>
      <c r="D1624" s="32">
        <v>10.72</v>
      </c>
      <c r="E1624" s="32">
        <v>10589.771000000001</v>
      </c>
      <c r="F1624" s="32">
        <v>5607.0349999999999</v>
      </c>
      <c r="G1624" s="32">
        <v>141.85599999999999</v>
      </c>
      <c r="H1624" s="32" t="s">
        <v>13</v>
      </c>
      <c r="K1624" s="32" t="s">
        <v>277</v>
      </c>
    </row>
    <row r="1625" spans="1:11" x14ac:dyDescent="0.35">
      <c r="A1625" s="32">
        <v>6</v>
      </c>
      <c r="B1625" s="32" t="s">
        <v>19</v>
      </c>
      <c r="D1625" s="32">
        <v>10.59</v>
      </c>
      <c r="E1625" s="32">
        <v>48331.667999999998</v>
      </c>
      <c r="F1625" s="32">
        <v>4189.3689999999997</v>
      </c>
      <c r="G1625" s="32">
        <v>1205.5050000000001</v>
      </c>
      <c r="H1625" s="32" t="s">
        <v>13</v>
      </c>
      <c r="K1625" s="32" t="s">
        <v>276</v>
      </c>
    </row>
    <row r="1626" spans="1:11" x14ac:dyDescent="0.35">
      <c r="A1626" s="32">
        <v>7</v>
      </c>
      <c r="B1626" s="32" t="s">
        <v>20</v>
      </c>
      <c r="D1626" s="32">
        <v>10.64</v>
      </c>
      <c r="E1626" s="32">
        <v>93135.062999999995</v>
      </c>
      <c r="F1626" s="32">
        <v>3916.8919999999998</v>
      </c>
      <c r="G1626" s="32">
        <v>1720.605</v>
      </c>
      <c r="H1626" s="32" t="s">
        <v>13</v>
      </c>
      <c r="K1626" s="32" t="s">
        <v>275</v>
      </c>
    </row>
    <row r="1627" spans="1:11" x14ac:dyDescent="0.35">
      <c r="A1627" s="32">
        <v>8</v>
      </c>
      <c r="B1627" s="32" t="s">
        <v>21</v>
      </c>
      <c r="D1627" s="32">
        <v>10.67</v>
      </c>
      <c r="E1627" s="32">
        <v>182330.766</v>
      </c>
      <c r="F1627" s="32">
        <v>4672.8990000000003</v>
      </c>
      <c r="G1627" s="32">
        <v>1749.337</v>
      </c>
      <c r="H1627" s="32" t="s">
        <v>13</v>
      </c>
      <c r="K1627" s="32" t="s">
        <v>274</v>
      </c>
    </row>
    <row r="1628" spans="1:11" x14ac:dyDescent="0.35">
      <c r="A1628" s="32">
        <v>9</v>
      </c>
      <c r="B1628" s="32" t="s">
        <v>22</v>
      </c>
      <c r="D1628" s="32">
        <v>10.73</v>
      </c>
      <c r="E1628" s="32">
        <v>185.17099999999999</v>
      </c>
      <c r="G1628" s="32">
        <v>2.9830000000000001</v>
      </c>
      <c r="H1628" s="32" t="s">
        <v>13</v>
      </c>
      <c r="K1628" s="32" t="s">
        <v>273</v>
      </c>
    </row>
    <row r="1629" spans="1:11" x14ac:dyDescent="0.35">
      <c r="A1629" s="32">
        <v>10</v>
      </c>
      <c r="B1629" s="32" t="s">
        <v>22</v>
      </c>
      <c r="K1629" s="32" t="s">
        <v>272</v>
      </c>
    </row>
    <row r="1630" spans="1:11" x14ac:dyDescent="0.35">
      <c r="A1630" s="32">
        <v>11</v>
      </c>
      <c r="B1630" s="32" t="s">
        <v>24</v>
      </c>
      <c r="D1630" s="32">
        <v>10.66</v>
      </c>
      <c r="E1630" s="32">
        <v>43.329000000000001</v>
      </c>
      <c r="F1630" s="32">
        <v>1803.3610000000001</v>
      </c>
      <c r="G1630" s="32">
        <v>12.314</v>
      </c>
      <c r="H1630" s="32" t="s">
        <v>13</v>
      </c>
      <c r="K1630" s="32" t="s">
        <v>271</v>
      </c>
    </row>
    <row r="1631" spans="1:11" x14ac:dyDescent="0.35">
      <c r="A1631" s="32">
        <v>12</v>
      </c>
      <c r="B1631" s="32" t="s">
        <v>25</v>
      </c>
      <c r="D1631" s="32">
        <v>11.05</v>
      </c>
      <c r="E1631" s="32">
        <v>5.2309999999999999</v>
      </c>
      <c r="F1631" s="32">
        <v>1582.835</v>
      </c>
      <c r="G1631" s="32">
        <v>51</v>
      </c>
      <c r="H1631" s="32" t="s">
        <v>13</v>
      </c>
      <c r="K1631" s="32" t="s">
        <v>270</v>
      </c>
    </row>
    <row r="1632" spans="1:11" x14ac:dyDescent="0.35">
      <c r="A1632" s="32">
        <v>13</v>
      </c>
      <c r="B1632" s="32" t="s">
        <v>26</v>
      </c>
      <c r="F1632" s="32">
        <v>1671.82</v>
      </c>
      <c r="K1632" s="32" t="s">
        <v>269</v>
      </c>
    </row>
    <row r="1633" spans="1:11" x14ac:dyDescent="0.35">
      <c r="A1633" s="32">
        <v>14</v>
      </c>
      <c r="B1633" s="32" t="s">
        <v>27</v>
      </c>
      <c r="D1633" s="32">
        <v>10.76</v>
      </c>
      <c r="E1633" s="32">
        <v>37304.527000000002</v>
      </c>
      <c r="F1633" s="32">
        <v>1602.5260000000001</v>
      </c>
      <c r="G1633" s="32">
        <v>2013.2239999999999</v>
      </c>
      <c r="H1633" s="32" t="s">
        <v>13</v>
      </c>
      <c r="K1633" s="32" t="s">
        <v>268</v>
      </c>
    </row>
    <row r="1634" spans="1:11" x14ac:dyDescent="0.35">
      <c r="A1634" s="32">
        <v>15</v>
      </c>
      <c r="B1634" s="32" t="s">
        <v>28</v>
      </c>
      <c r="D1634" s="32">
        <v>10.77</v>
      </c>
      <c r="E1634" s="32">
        <v>40093.968999999997</v>
      </c>
      <c r="F1634" s="32">
        <v>1532.6120000000001</v>
      </c>
      <c r="G1634" s="32">
        <v>238.69</v>
      </c>
      <c r="H1634" s="32" t="s">
        <v>13</v>
      </c>
      <c r="K1634" s="32" t="s">
        <v>267</v>
      </c>
    </row>
    <row r="1635" spans="1:11" x14ac:dyDescent="0.35">
      <c r="A1635" s="32">
        <v>16</v>
      </c>
      <c r="B1635" s="32" t="s">
        <v>29</v>
      </c>
      <c r="D1635" s="32">
        <v>10.78</v>
      </c>
      <c r="E1635" s="32">
        <v>42777.800999999999</v>
      </c>
      <c r="F1635" s="32">
        <v>1291.402</v>
      </c>
      <c r="G1635" s="32">
        <v>1461.346</v>
      </c>
      <c r="H1635" s="32" t="s">
        <v>13</v>
      </c>
      <c r="K1635" s="32" t="s">
        <v>266</v>
      </c>
    </row>
    <row r="1636" spans="1:11" x14ac:dyDescent="0.35">
      <c r="A1636" s="32">
        <v>17</v>
      </c>
      <c r="B1636" s="32" t="s">
        <v>22</v>
      </c>
      <c r="D1636" s="32">
        <v>10.78</v>
      </c>
      <c r="E1636" s="32">
        <v>279.49700000000001</v>
      </c>
      <c r="G1636" s="32">
        <v>628.82799999999997</v>
      </c>
      <c r="H1636" s="32" t="s">
        <v>13</v>
      </c>
      <c r="K1636" s="32" t="s">
        <v>265</v>
      </c>
    </row>
    <row r="1637" spans="1:11" x14ac:dyDescent="0.35">
      <c r="A1637" s="32">
        <v>18</v>
      </c>
      <c r="B1637" s="32" t="s">
        <v>182</v>
      </c>
      <c r="D1637" s="32">
        <v>10.82</v>
      </c>
      <c r="E1637" s="32">
        <v>6.5979999999999999</v>
      </c>
      <c r="F1637" s="32">
        <v>2173.0659999999998</v>
      </c>
      <c r="G1637" s="32">
        <v>68</v>
      </c>
      <c r="H1637" s="32" t="s">
        <v>13</v>
      </c>
      <c r="K1637" s="32" t="s">
        <v>264</v>
      </c>
    </row>
    <row r="1638" spans="1:11" x14ac:dyDescent="0.35">
      <c r="A1638" s="32">
        <v>19</v>
      </c>
      <c r="B1638" s="32" t="s">
        <v>181</v>
      </c>
      <c r="D1638" s="32">
        <v>10.74</v>
      </c>
      <c r="E1638" s="32">
        <v>21.457999999999998</v>
      </c>
      <c r="F1638" s="32">
        <v>2231.232</v>
      </c>
      <c r="G1638" s="32">
        <v>178</v>
      </c>
      <c r="H1638" s="32" t="s">
        <v>13</v>
      </c>
      <c r="K1638" s="32" t="s">
        <v>263</v>
      </c>
    </row>
    <row r="1639" spans="1:11" x14ac:dyDescent="0.35">
      <c r="A1639" s="32">
        <v>20</v>
      </c>
      <c r="B1639" s="32" t="s">
        <v>180</v>
      </c>
      <c r="D1639" s="32">
        <v>10.79</v>
      </c>
      <c r="E1639" s="32">
        <v>8.093</v>
      </c>
      <c r="F1639" s="32">
        <v>2264.7379999999998</v>
      </c>
      <c r="G1639" s="32">
        <v>85</v>
      </c>
      <c r="H1639" s="32" t="s">
        <v>13</v>
      </c>
      <c r="K1639" s="32" t="s">
        <v>262</v>
      </c>
    </row>
    <row r="1640" spans="1:11" x14ac:dyDescent="0.35">
      <c r="A1640" s="32">
        <v>21</v>
      </c>
      <c r="B1640" s="32" t="s">
        <v>179</v>
      </c>
      <c r="D1640" s="32">
        <v>10.78</v>
      </c>
      <c r="E1640" s="32">
        <v>21.771999999999998</v>
      </c>
      <c r="F1640" s="32">
        <v>2546.569</v>
      </c>
      <c r="G1640" s="32">
        <v>229</v>
      </c>
      <c r="H1640" s="32" t="s">
        <v>13</v>
      </c>
      <c r="K1640" s="32" t="s">
        <v>261</v>
      </c>
    </row>
    <row r="1641" spans="1:11" x14ac:dyDescent="0.35">
      <c r="A1641" s="32">
        <v>22</v>
      </c>
      <c r="B1641" s="32" t="s">
        <v>178</v>
      </c>
      <c r="D1641" s="32">
        <v>10.63</v>
      </c>
      <c r="E1641" s="32">
        <v>1.7669999999999999</v>
      </c>
      <c r="F1641" s="32">
        <v>1959.0930000000001</v>
      </c>
      <c r="G1641" s="32">
        <v>20</v>
      </c>
      <c r="H1641" s="32" t="s">
        <v>13</v>
      </c>
      <c r="K1641" s="32" t="s">
        <v>260</v>
      </c>
    </row>
    <row r="1642" spans="1:11" x14ac:dyDescent="0.35">
      <c r="A1642" s="32">
        <v>23</v>
      </c>
      <c r="B1642" s="32" t="s">
        <v>177</v>
      </c>
      <c r="D1642" s="32">
        <v>10.71</v>
      </c>
      <c r="E1642" s="32">
        <v>4.7629999999999999</v>
      </c>
      <c r="F1642" s="32">
        <v>1962.095</v>
      </c>
      <c r="G1642" s="32">
        <v>40</v>
      </c>
      <c r="H1642" s="32" t="s">
        <v>13</v>
      </c>
      <c r="K1642" s="32" t="s">
        <v>259</v>
      </c>
    </row>
    <row r="1643" spans="1:11" x14ac:dyDescent="0.35">
      <c r="A1643" s="32">
        <v>24</v>
      </c>
      <c r="B1643" s="32" t="s">
        <v>22</v>
      </c>
      <c r="D1643" s="32">
        <v>10.77</v>
      </c>
      <c r="E1643" s="32">
        <v>226.065</v>
      </c>
      <c r="G1643" s="32">
        <v>3.5449999999999999</v>
      </c>
      <c r="H1643" s="32" t="s">
        <v>13</v>
      </c>
      <c r="K1643" s="32" t="s">
        <v>258</v>
      </c>
    </row>
    <row r="1644" spans="1:11" x14ac:dyDescent="0.35">
      <c r="A1644" s="32">
        <v>25</v>
      </c>
      <c r="B1644" s="32" t="s">
        <v>176</v>
      </c>
      <c r="D1644" s="32">
        <v>10.67</v>
      </c>
      <c r="E1644" s="32">
        <v>6.9340000000000002</v>
      </c>
      <c r="F1644" s="32">
        <v>1890.6790000000001</v>
      </c>
      <c r="G1644" s="32">
        <v>79</v>
      </c>
      <c r="H1644" s="32" t="s">
        <v>13</v>
      </c>
      <c r="K1644" s="32" t="s">
        <v>257</v>
      </c>
    </row>
    <row r="1645" spans="1:11" x14ac:dyDescent="0.35">
      <c r="A1645" s="32">
        <v>26</v>
      </c>
      <c r="B1645" s="32" t="s">
        <v>175</v>
      </c>
      <c r="D1645" s="32">
        <v>11.7</v>
      </c>
      <c r="E1645" s="32">
        <v>0.27800000000000002</v>
      </c>
      <c r="F1645" s="32">
        <v>1558.258</v>
      </c>
      <c r="G1645" s="32">
        <v>3</v>
      </c>
      <c r="H1645" s="32" t="s">
        <v>16</v>
      </c>
      <c r="K1645" s="32" t="s">
        <v>256</v>
      </c>
    </row>
    <row r="1646" spans="1:11" x14ac:dyDescent="0.35">
      <c r="A1646" s="32">
        <v>27</v>
      </c>
      <c r="B1646" s="32" t="s">
        <v>174</v>
      </c>
      <c r="D1646" s="32">
        <v>12.05</v>
      </c>
      <c r="E1646" s="32">
        <v>16.997</v>
      </c>
      <c r="F1646" s="32">
        <v>1217.5429999999999</v>
      </c>
      <c r="G1646" s="32">
        <v>151</v>
      </c>
      <c r="H1646" s="32" t="s">
        <v>16</v>
      </c>
      <c r="K1646" s="32" t="s">
        <v>255</v>
      </c>
    </row>
    <row r="1647" spans="1:11" x14ac:dyDescent="0.35">
      <c r="A1647" s="32">
        <v>28</v>
      </c>
      <c r="B1647" s="32" t="s">
        <v>173</v>
      </c>
      <c r="D1647" s="32">
        <v>11.12</v>
      </c>
      <c r="E1647" s="32">
        <v>1.446</v>
      </c>
      <c r="F1647" s="32">
        <v>1730.6880000000001</v>
      </c>
      <c r="G1647" s="32">
        <v>14</v>
      </c>
      <c r="H1647" s="32" t="s">
        <v>13</v>
      </c>
      <c r="K1647" s="32" t="s">
        <v>254</v>
      </c>
    </row>
    <row r="1648" spans="1:11" x14ac:dyDescent="0.35">
      <c r="A1648" s="32">
        <v>29</v>
      </c>
      <c r="B1648" s="32" t="s">
        <v>172</v>
      </c>
      <c r="D1648" s="32">
        <v>11.68</v>
      </c>
      <c r="E1648" s="32">
        <v>4.3849999999999998</v>
      </c>
      <c r="F1648" s="32">
        <v>2104.2750000000001</v>
      </c>
      <c r="G1648" s="32">
        <v>43</v>
      </c>
      <c r="H1648" s="32" t="s">
        <v>16</v>
      </c>
      <c r="K1648" s="32" t="s">
        <v>253</v>
      </c>
    </row>
    <row r="1649" spans="1:11" x14ac:dyDescent="0.35">
      <c r="A1649" s="32">
        <v>30</v>
      </c>
      <c r="B1649" s="32" t="s">
        <v>171</v>
      </c>
      <c r="F1649" s="32">
        <v>2128.8220000000001</v>
      </c>
      <c r="K1649" s="32" t="s">
        <v>252</v>
      </c>
    </row>
    <row r="1650" spans="1:11" x14ac:dyDescent="0.35">
      <c r="A1650" s="32">
        <v>31</v>
      </c>
      <c r="B1650" s="32" t="s">
        <v>22</v>
      </c>
      <c r="D1650" s="32">
        <v>10.72</v>
      </c>
      <c r="E1650" s="32">
        <v>172.357</v>
      </c>
      <c r="G1650" s="32">
        <v>1663</v>
      </c>
      <c r="H1650" s="32" t="s">
        <v>13</v>
      </c>
      <c r="K1650" s="32" t="s">
        <v>251</v>
      </c>
    </row>
    <row r="1651" spans="1:11" x14ac:dyDescent="0.35">
      <c r="A1651" s="32">
        <v>32</v>
      </c>
      <c r="B1651" s="32" t="s">
        <v>170</v>
      </c>
      <c r="D1651" s="32">
        <v>10.17</v>
      </c>
      <c r="E1651" s="32">
        <v>2.0459999999999998</v>
      </c>
      <c r="F1651" s="32">
        <v>2216.6750000000002</v>
      </c>
      <c r="G1651" s="32">
        <v>22</v>
      </c>
      <c r="H1651" s="32" t="s">
        <v>13</v>
      </c>
      <c r="K1651" s="32" t="s">
        <v>250</v>
      </c>
    </row>
    <row r="1652" spans="1:11" x14ac:dyDescent="0.35">
      <c r="A1652" s="32">
        <v>33</v>
      </c>
      <c r="B1652" s="32" t="s">
        <v>169</v>
      </c>
      <c r="D1652" s="32">
        <v>10.92</v>
      </c>
      <c r="E1652" s="32">
        <v>44.468000000000004</v>
      </c>
      <c r="F1652" s="32">
        <v>1933.6189999999999</v>
      </c>
      <c r="G1652" s="32">
        <v>430</v>
      </c>
      <c r="H1652" s="32" t="s">
        <v>13</v>
      </c>
      <c r="K1652" s="32" t="s">
        <v>249</v>
      </c>
    </row>
    <row r="1653" spans="1:11" x14ac:dyDescent="0.35">
      <c r="A1653" s="32">
        <v>34</v>
      </c>
      <c r="B1653" s="32" t="s">
        <v>168</v>
      </c>
      <c r="D1653" s="32">
        <v>9.4700000000000006</v>
      </c>
      <c r="E1653" s="32">
        <v>0.63900000000000001</v>
      </c>
      <c r="F1653" s="32">
        <v>2689.694</v>
      </c>
      <c r="G1653" s="32">
        <v>8</v>
      </c>
      <c r="H1653" s="32" t="s">
        <v>16</v>
      </c>
      <c r="K1653" s="32" t="s">
        <v>248</v>
      </c>
    </row>
    <row r="1654" spans="1:11" x14ac:dyDescent="0.35">
      <c r="A1654" s="32">
        <v>35</v>
      </c>
      <c r="B1654" s="32" t="s">
        <v>167</v>
      </c>
      <c r="F1654" s="32">
        <v>2721.7739999999999</v>
      </c>
      <c r="K1654" s="32" t="s">
        <v>247</v>
      </c>
    </row>
    <row r="1655" spans="1:11" x14ac:dyDescent="0.35">
      <c r="A1655" s="32">
        <v>36</v>
      </c>
      <c r="B1655" s="32" t="s">
        <v>166</v>
      </c>
      <c r="D1655" s="32">
        <v>9.2899999999999991</v>
      </c>
      <c r="E1655" s="32">
        <v>8.1829999999999998</v>
      </c>
      <c r="F1655" s="32">
        <v>3173.2449999999999</v>
      </c>
      <c r="G1655" s="32">
        <v>94</v>
      </c>
      <c r="H1655" s="32" t="s">
        <v>16</v>
      </c>
      <c r="K1655" s="32" t="s">
        <v>246</v>
      </c>
    </row>
    <row r="1656" spans="1:11" x14ac:dyDescent="0.35">
      <c r="A1656" s="32">
        <v>37</v>
      </c>
      <c r="B1656" s="32" t="s">
        <v>165</v>
      </c>
      <c r="D1656" s="32">
        <v>9.09</v>
      </c>
      <c r="E1656" s="32">
        <v>2.2570000000000001</v>
      </c>
      <c r="F1656" s="32">
        <v>2698.9360000000001</v>
      </c>
      <c r="G1656" s="32">
        <v>26</v>
      </c>
      <c r="H1656" s="32" t="s">
        <v>16</v>
      </c>
      <c r="K1656" s="32" t="s">
        <v>245</v>
      </c>
    </row>
    <row r="1657" spans="1:11" x14ac:dyDescent="0.35">
      <c r="A1657" s="32">
        <v>38</v>
      </c>
      <c r="B1657" s="32" t="s">
        <v>22</v>
      </c>
      <c r="H1657" s="32" t="s">
        <v>95</v>
      </c>
      <c r="K1657" s="32" t="s">
        <v>244</v>
      </c>
    </row>
    <row r="1658" spans="1:11" x14ac:dyDescent="0.35">
      <c r="A1658" s="32">
        <v>39</v>
      </c>
      <c r="B1658" s="32" t="s">
        <v>164</v>
      </c>
      <c r="D1658" s="32">
        <v>10.029999999999999</v>
      </c>
      <c r="E1658" s="32">
        <v>16.213000000000001</v>
      </c>
      <c r="F1658" s="32">
        <v>2447.134</v>
      </c>
      <c r="G1658" s="32">
        <v>175</v>
      </c>
      <c r="H1658" s="32" t="s">
        <v>16</v>
      </c>
      <c r="K1658" s="32" t="s">
        <v>243</v>
      </c>
    </row>
    <row r="1659" spans="1:11" x14ac:dyDescent="0.35">
      <c r="A1659" s="32">
        <v>40</v>
      </c>
      <c r="B1659" s="32" t="s">
        <v>163</v>
      </c>
      <c r="D1659" s="32">
        <v>10.72</v>
      </c>
      <c r="E1659" s="32">
        <v>17.869</v>
      </c>
      <c r="F1659" s="32">
        <v>2381.9609999999998</v>
      </c>
      <c r="G1659" s="32">
        <v>198</v>
      </c>
      <c r="H1659" s="32" t="s">
        <v>13</v>
      </c>
      <c r="K1659" s="32" t="s">
        <v>242</v>
      </c>
    </row>
    <row r="1660" spans="1:11" x14ac:dyDescent="0.35">
      <c r="A1660" s="32">
        <v>41</v>
      </c>
      <c r="B1660" s="32" t="s">
        <v>162</v>
      </c>
      <c r="D1660" s="32">
        <v>11.21</v>
      </c>
      <c r="E1660" s="32">
        <v>4.9569999999999999</v>
      </c>
      <c r="F1660" s="32">
        <v>2598.0500000000002</v>
      </c>
      <c r="G1660" s="32">
        <v>49</v>
      </c>
      <c r="H1660" s="32" t="s">
        <v>13</v>
      </c>
      <c r="K1660" s="32" t="s">
        <v>241</v>
      </c>
    </row>
    <row r="1661" spans="1:11" x14ac:dyDescent="0.35">
      <c r="A1661" s="32">
        <v>42</v>
      </c>
      <c r="B1661" s="32" t="s">
        <v>161</v>
      </c>
      <c r="D1661" s="32">
        <v>10.58</v>
      </c>
      <c r="E1661" s="32">
        <v>1.573</v>
      </c>
      <c r="F1661" s="32">
        <v>2541.848</v>
      </c>
      <c r="G1661" s="32">
        <v>17</v>
      </c>
      <c r="H1661" s="32" t="s">
        <v>13</v>
      </c>
      <c r="K1661" s="32" t="s">
        <v>240</v>
      </c>
    </row>
    <row r="1662" spans="1:11" x14ac:dyDescent="0.35">
      <c r="A1662" s="32">
        <v>43</v>
      </c>
      <c r="B1662" s="32" t="s">
        <v>160</v>
      </c>
      <c r="D1662" s="32">
        <v>10.73</v>
      </c>
      <c r="E1662" s="32">
        <v>1.8540000000000001</v>
      </c>
      <c r="F1662" s="32">
        <v>2826.9659999999999</v>
      </c>
      <c r="G1662" s="32">
        <v>21</v>
      </c>
      <c r="H1662" s="32" t="s">
        <v>13</v>
      </c>
      <c r="K1662" s="32" t="s">
        <v>239</v>
      </c>
    </row>
    <row r="1663" spans="1:11" x14ac:dyDescent="0.35">
      <c r="A1663" s="32">
        <v>44</v>
      </c>
      <c r="B1663" s="32" t="s">
        <v>159</v>
      </c>
      <c r="D1663" s="32">
        <v>10.61</v>
      </c>
      <c r="E1663" s="32">
        <v>3.8820000000000001</v>
      </c>
      <c r="F1663" s="32">
        <v>2828.1329999999998</v>
      </c>
      <c r="G1663" s="32">
        <v>44</v>
      </c>
      <c r="H1663" s="32" t="s">
        <v>13</v>
      </c>
      <c r="K1663" s="32" t="s">
        <v>238</v>
      </c>
    </row>
    <row r="1664" spans="1:11" x14ac:dyDescent="0.35">
      <c r="A1664" s="32">
        <v>45</v>
      </c>
      <c r="B1664" s="32" t="s">
        <v>22</v>
      </c>
      <c r="D1664" s="32">
        <v>10.9</v>
      </c>
      <c r="E1664" s="32">
        <v>77.738</v>
      </c>
      <c r="G1664" s="32">
        <v>653</v>
      </c>
      <c r="H1664" s="32" t="s">
        <v>13</v>
      </c>
      <c r="K1664" s="32" t="s">
        <v>237</v>
      </c>
    </row>
    <row r="1665" spans="1:11" x14ac:dyDescent="0.35">
      <c r="A1665" s="32">
        <v>46</v>
      </c>
      <c r="B1665" s="32" t="s">
        <v>158</v>
      </c>
      <c r="D1665" s="32">
        <v>10.52</v>
      </c>
      <c r="E1665" s="32">
        <v>0.79300000000000004</v>
      </c>
      <c r="F1665" s="32">
        <v>2704.998</v>
      </c>
      <c r="G1665" s="32">
        <v>4.5999999999999999E-2</v>
      </c>
      <c r="H1665" s="32" t="s">
        <v>13</v>
      </c>
      <c r="K1665" s="32" t="s">
        <v>236</v>
      </c>
    </row>
    <row r="1666" spans="1:11" x14ac:dyDescent="0.35">
      <c r="A1666" s="32">
        <v>47</v>
      </c>
      <c r="B1666" s="32" t="s">
        <v>157</v>
      </c>
      <c r="D1666" s="32">
        <v>12.09</v>
      </c>
      <c r="E1666" s="32">
        <v>0.88200000000000001</v>
      </c>
      <c r="F1666" s="32">
        <v>2228.9940000000001</v>
      </c>
      <c r="G1666" s="32">
        <v>8</v>
      </c>
      <c r="H1666" s="32" t="s">
        <v>16</v>
      </c>
      <c r="K1666" s="32" t="s">
        <v>235</v>
      </c>
    </row>
    <row r="1667" spans="1:11" x14ac:dyDescent="0.35">
      <c r="A1667" s="32">
        <v>48</v>
      </c>
      <c r="B1667" s="32" t="s">
        <v>156</v>
      </c>
      <c r="D1667" s="32">
        <v>10.25</v>
      </c>
      <c r="E1667" s="32">
        <v>12.156000000000001</v>
      </c>
      <c r="F1667" s="32">
        <v>2518.1869999999999</v>
      </c>
      <c r="G1667" s="32">
        <v>131</v>
      </c>
      <c r="H1667" s="32" t="s">
        <v>13</v>
      </c>
      <c r="K1667" s="32" t="s">
        <v>234</v>
      </c>
    </row>
    <row r="1669" spans="1:11" x14ac:dyDescent="0.35">
      <c r="A1669" s="32" t="s">
        <v>382</v>
      </c>
    </row>
    <row r="1671" spans="1:11" x14ac:dyDescent="0.35">
      <c r="B1671" s="32" t="s">
        <v>3</v>
      </c>
      <c r="C1671" s="32" t="s">
        <v>4</v>
      </c>
      <c r="D1671" s="32" t="s">
        <v>5</v>
      </c>
      <c r="E1671" s="32" t="s">
        <v>6</v>
      </c>
      <c r="F1671" s="32" t="s">
        <v>7</v>
      </c>
      <c r="G1671" s="32" t="s">
        <v>8</v>
      </c>
      <c r="H1671" s="32" t="s">
        <v>9</v>
      </c>
      <c r="I1671" s="32" t="s">
        <v>10</v>
      </c>
      <c r="J1671" s="32" t="s">
        <v>11</v>
      </c>
      <c r="K1671" s="32" t="s">
        <v>282</v>
      </c>
    </row>
    <row r="1672" spans="1:11" x14ac:dyDescent="0.35">
      <c r="A1672" s="32">
        <v>1</v>
      </c>
      <c r="B1672" s="32" t="s">
        <v>12</v>
      </c>
      <c r="D1672" s="32">
        <v>10.7</v>
      </c>
      <c r="E1672" s="32">
        <v>116.901</v>
      </c>
      <c r="F1672" s="32">
        <v>2489.7860000000001</v>
      </c>
      <c r="G1672" s="32">
        <v>928</v>
      </c>
      <c r="H1672" s="32" t="s">
        <v>13</v>
      </c>
      <c r="K1672" s="32" t="s">
        <v>281</v>
      </c>
    </row>
    <row r="1673" spans="1:11" x14ac:dyDescent="0.35">
      <c r="A1673" s="32">
        <v>2</v>
      </c>
      <c r="B1673" s="32" t="s">
        <v>14</v>
      </c>
      <c r="D1673" s="32">
        <v>10.68</v>
      </c>
      <c r="E1673" s="32">
        <v>228.351</v>
      </c>
      <c r="F1673" s="32">
        <v>2449.6509999999998</v>
      </c>
      <c r="G1673" s="32">
        <v>13.019</v>
      </c>
      <c r="H1673" s="32" t="s">
        <v>13</v>
      </c>
      <c r="K1673" s="32" t="s">
        <v>280</v>
      </c>
    </row>
    <row r="1674" spans="1:11" x14ac:dyDescent="0.35">
      <c r="A1674" s="32">
        <v>3</v>
      </c>
      <c r="B1674" s="32" t="s">
        <v>15</v>
      </c>
      <c r="D1674" s="32">
        <v>10.7</v>
      </c>
      <c r="E1674" s="32">
        <v>912.57799999999997</v>
      </c>
      <c r="F1674" s="32">
        <v>2378.931</v>
      </c>
      <c r="G1674" s="32">
        <v>6.0490000000000004</v>
      </c>
      <c r="H1674" s="32" t="s">
        <v>13</v>
      </c>
      <c r="K1674" s="32" t="s">
        <v>279</v>
      </c>
    </row>
    <row r="1675" spans="1:11" x14ac:dyDescent="0.35">
      <c r="A1675" s="32">
        <v>4</v>
      </c>
      <c r="B1675" s="32" t="s">
        <v>17</v>
      </c>
      <c r="D1675" s="32">
        <v>10.71</v>
      </c>
      <c r="E1675" s="32">
        <v>3170.0419999999999</v>
      </c>
      <c r="F1675" s="32">
        <v>2158.6</v>
      </c>
      <c r="G1675" s="32">
        <v>21595</v>
      </c>
      <c r="H1675" s="32" t="s">
        <v>13</v>
      </c>
      <c r="K1675" s="32" t="s">
        <v>278</v>
      </c>
    </row>
    <row r="1676" spans="1:11" x14ac:dyDescent="0.35">
      <c r="A1676" s="32">
        <v>5</v>
      </c>
      <c r="B1676" s="32" t="s">
        <v>18</v>
      </c>
      <c r="D1676" s="32">
        <v>10.71</v>
      </c>
      <c r="E1676" s="32">
        <v>6188.14</v>
      </c>
      <c r="F1676" s="32">
        <v>2171.3490000000002</v>
      </c>
      <c r="G1676" s="32">
        <v>187.40600000000001</v>
      </c>
      <c r="H1676" s="32" t="s">
        <v>13</v>
      </c>
      <c r="K1676" s="32" t="s">
        <v>277</v>
      </c>
    </row>
    <row r="1677" spans="1:11" x14ac:dyDescent="0.35">
      <c r="A1677" s="32">
        <v>6</v>
      </c>
      <c r="B1677" s="32" t="s">
        <v>19</v>
      </c>
      <c r="D1677" s="32">
        <v>10.59</v>
      </c>
      <c r="E1677" s="32">
        <v>27889.812999999998</v>
      </c>
      <c r="F1677" s="32">
        <v>2121.1729999999998</v>
      </c>
      <c r="G1677" s="32">
        <v>1530.2539999999999</v>
      </c>
      <c r="H1677" s="32" t="s">
        <v>13</v>
      </c>
      <c r="K1677" s="32" t="s">
        <v>276</v>
      </c>
    </row>
    <row r="1678" spans="1:11" x14ac:dyDescent="0.35">
      <c r="A1678" s="32">
        <v>7</v>
      </c>
      <c r="B1678" s="32" t="s">
        <v>20</v>
      </c>
      <c r="D1678" s="32">
        <v>10.64</v>
      </c>
      <c r="E1678" s="32">
        <v>50818.898000000001</v>
      </c>
      <c r="F1678" s="32">
        <v>1632.2909999999999</v>
      </c>
      <c r="G1678" s="32">
        <v>1421.145</v>
      </c>
      <c r="H1678" s="32" t="s">
        <v>13</v>
      </c>
      <c r="K1678" s="32" t="s">
        <v>275</v>
      </c>
    </row>
    <row r="1679" spans="1:11" x14ac:dyDescent="0.35">
      <c r="A1679" s="32">
        <v>8</v>
      </c>
      <c r="B1679" s="32" t="s">
        <v>21</v>
      </c>
      <c r="D1679" s="32">
        <v>10.67</v>
      </c>
      <c r="E1679" s="32">
        <v>97533.960999999996</v>
      </c>
      <c r="F1679" s="32">
        <v>1888.116</v>
      </c>
      <c r="G1679" s="32">
        <v>1495.713</v>
      </c>
      <c r="H1679" s="32" t="s">
        <v>13</v>
      </c>
      <c r="K1679" s="32" t="s">
        <v>274</v>
      </c>
    </row>
    <row r="1680" spans="1:11" x14ac:dyDescent="0.35">
      <c r="A1680" s="32">
        <v>9</v>
      </c>
      <c r="B1680" s="32" t="s">
        <v>22</v>
      </c>
      <c r="D1680" s="32">
        <v>10.68</v>
      </c>
      <c r="E1680" s="32">
        <v>132.19499999999999</v>
      </c>
      <c r="G1680" s="32">
        <v>1237</v>
      </c>
      <c r="H1680" s="32" t="s">
        <v>13</v>
      </c>
      <c r="K1680" s="32" t="s">
        <v>273</v>
      </c>
    </row>
    <row r="1681" spans="1:11" x14ac:dyDescent="0.35">
      <c r="A1681" s="32">
        <v>10</v>
      </c>
      <c r="B1681" s="32" t="s">
        <v>22</v>
      </c>
      <c r="D1681" s="32">
        <v>10.74</v>
      </c>
      <c r="E1681" s="32">
        <v>121.937</v>
      </c>
      <c r="G1681" s="32">
        <v>2.339</v>
      </c>
      <c r="H1681" s="32" t="s">
        <v>13</v>
      </c>
      <c r="K1681" s="32" t="s">
        <v>272</v>
      </c>
    </row>
    <row r="1682" spans="1:11" x14ac:dyDescent="0.35">
      <c r="A1682" s="32">
        <v>11</v>
      </c>
      <c r="B1682" s="32" t="s">
        <v>24</v>
      </c>
      <c r="D1682" s="32">
        <v>10.73</v>
      </c>
      <c r="E1682" s="32">
        <v>100.313</v>
      </c>
      <c r="F1682" s="32">
        <v>747.43600000000004</v>
      </c>
      <c r="G1682" s="32">
        <v>773</v>
      </c>
      <c r="H1682" s="32" t="s">
        <v>13</v>
      </c>
      <c r="K1682" s="32" t="s">
        <v>271</v>
      </c>
    </row>
    <row r="1683" spans="1:11" x14ac:dyDescent="0.35">
      <c r="A1683" s="32">
        <v>12</v>
      </c>
      <c r="B1683" s="32" t="s">
        <v>25</v>
      </c>
      <c r="D1683" s="32">
        <v>10.119999999999999</v>
      </c>
      <c r="E1683" s="32">
        <v>29.818999999999999</v>
      </c>
      <c r="F1683" s="32">
        <v>888.82500000000005</v>
      </c>
      <c r="G1683" s="32">
        <v>320</v>
      </c>
      <c r="H1683" s="32" t="s">
        <v>16</v>
      </c>
      <c r="K1683" s="32" t="s">
        <v>270</v>
      </c>
    </row>
    <row r="1684" spans="1:11" x14ac:dyDescent="0.35">
      <c r="A1684" s="32">
        <v>13</v>
      </c>
      <c r="B1684" s="32" t="s">
        <v>26</v>
      </c>
      <c r="D1684" s="32">
        <v>9.68</v>
      </c>
      <c r="E1684" s="32">
        <v>36.997999999999998</v>
      </c>
      <c r="F1684" s="32">
        <v>658.66899999999998</v>
      </c>
      <c r="G1684" s="32">
        <v>401</v>
      </c>
      <c r="H1684" s="32" t="s">
        <v>16</v>
      </c>
      <c r="K1684" s="32" t="s">
        <v>269</v>
      </c>
    </row>
    <row r="1685" spans="1:11" x14ac:dyDescent="0.35">
      <c r="A1685" s="32">
        <v>14</v>
      </c>
      <c r="B1685" s="32" t="s">
        <v>27</v>
      </c>
      <c r="D1685" s="32">
        <v>10.77</v>
      </c>
      <c r="E1685" s="32">
        <v>19938.228999999999</v>
      </c>
      <c r="F1685" s="32">
        <v>633.53899999999999</v>
      </c>
      <c r="G1685" s="32">
        <v>626.95000000000005</v>
      </c>
      <c r="H1685" s="32" t="s">
        <v>13</v>
      </c>
      <c r="K1685" s="32" t="s">
        <v>268</v>
      </c>
    </row>
    <row r="1686" spans="1:11" x14ac:dyDescent="0.35">
      <c r="A1686" s="32">
        <v>15</v>
      </c>
      <c r="B1686" s="32" t="s">
        <v>28</v>
      </c>
      <c r="D1686" s="32">
        <v>10.77</v>
      </c>
      <c r="E1686" s="32">
        <v>21616.66</v>
      </c>
      <c r="F1686" s="32">
        <v>795.245</v>
      </c>
      <c r="G1686" s="32">
        <v>155561</v>
      </c>
      <c r="H1686" s="32" t="s">
        <v>13</v>
      </c>
      <c r="K1686" s="32" t="s">
        <v>267</v>
      </c>
    </row>
    <row r="1687" spans="1:11" x14ac:dyDescent="0.35">
      <c r="A1687" s="32">
        <v>16</v>
      </c>
      <c r="B1687" s="32" t="s">
        <v>29</v>
      </c>
      <c r="D1687" s="32">
        <v>10.78</v>
      </c>
      <c r="E1687" s="32">
        <v>21347.636999999999</v>
      </c>
      <c r="F1687" s="32">
        <v>533.91700000000003</v>
      </c>
      <c r="G1687" s="32">
        <v>234.55199999999999</v>
      </c>
      <c r="H1687" s="32" t="s">
        <v>13</v>
      </c>
      <c r="K1687" s="32" t="s">
        <v>266</v>
      </c>
    </row>
    <row r="1688" spans="1:11" x14ac:dyDescent="0.35">
      <c r="A1688" s="32">
        <v>17</v>
      </c>
      <c r="B1688" s="32" t="s">
        <v>22</v>
      </c>
      <c r="H1688" s="32" t="s">
        <v>95</v>
      </c>
      <c r="K1688" s="32" t="s">
        <v>265</v>
      </c>
    </row>
    <row r="1689" spans="1:11" x14ac:dyDescent="0.35">
      <c r="A1689" s="32">
        <v>18</v>
      </c>
      <c r="B1689" s="32" t="s">
        <v>182</v>
      </c>
      <c r="D1689" s="32">
        <v>10.73</v>
      </c>
      <c r="E1689" s="32">
        <v>40.906999999999996</v>
      </c>
      <c r="F1689" s="32">
        <v>1064.9169999999999</v>
      </c>
      <c r="G1689" s="32">
        <v>283</v>
      </c>
      <c r="H1689" s="32" t="s">
        <v>13</v>
      </c>
      <c r="K1689" s="32" t="s">
        <v>264</v>
      </c>
    </row>
    <row r="1690" spans="1:11" x14ac:dyDescent="0.35">
      <c r="A1690" s="32">
        <v>19</v>
      </c>
      <c r="B1690" s="32" t="s">
        <v>181</v>
      </c>
      <c r="D1690" s="32">
        <v>10.71</v>
      </c>
      <c r="E1690" s="32">
        <v>1.776</v>
      </c>
      <c r="F1690" s="32">
        <v>1263.963</v>
      </c>
      <c r="G1690" s="32">
        <v>0.23899999999999999</v>
      </c>
      <c r="H1690" s="32" t="s">
        <v>13</v>
      </c>
      <c r="K1690" s="32" t="s">
        <v>263</v>
      </c>
    </row>
    <row r="1691" spans="1:11" x14ac:dyDescent="0.35">
      <c r="A1691" s="32">
        <v>20</v>
      </c>
      <c r="B1691" s="32" t="s">
        <v>180</v>
      </c>
      <c r="F1691" s="32">
        <v>1240.47</v>
      </c>
      <c r="H1691" s="32" t="s">
        <v>95</v>
      </c>
      <c r="K1691" s="32" t="s">
        <v>262</v>
      </c>
    </row>
    <row r="1692" spans="1:11" x14ac:dyDescent="0.35">
      <c r="A1692" s="32">
        <v>21</v>
      </c>
      <c r="B1692" s="32" t="s">
        <v>179</v>
      </c>
      <c r="D1692" s="32">
        <v>10.85</v>
      </c>
      <c r="E1692" s="32">
        <v>17.795000000000002</v>
      </c>
      <c r="F1692" s="32">
        <v>1041.5409999999999</v>
      </c>
      <c r="G1692" s="32">
        <v>174</v>
      </c>
      <c r="H1692" s="32" t="s">
        <v>13</v>
      </c>
      <c r="K1692" s="32" t="s">
        <v>261</v>
      </c>
    </row>
    <row r="1693" spans="1:11" x14ac:dyDescent="0.35">
      <c r="A1693" s="32">
        <v>22</v>
      </c>
      <c r="B1693" s="32" t="s">
        <v>178</v>
      </c>
      <c r="F1693" s="32">
        <v>1437.42</v>
      </c>
      <c r="K1693" s="32" t="s">
        <v>260</v>
      </c>
    </row>
    <row r="1694" spans="1:11" x14ac:dyDescent="0.35">
      <c r="A1694" s="32">
        <v>23</v>
      </c>
      <c r="B1694" s="32" t="s">
        <v>177</v>
      </c>
      <c r="D1694" s="32">
        <v>11.03</v>
      </c>
      <c r="E1694" s="32">
        <v>37.856000000000002</v>
      </c>
      <c r="F1694" s="32">
        <v>703.50800000000004</v>
      </c>
      <c r="G1694" s="32">
        <v>1.9670000000000001</v>
      </c>
      <c r="H1694" s="32" t="s">
        <v>13</v>
      </c>
      <c r="K1694" s="32" t="s">
        <v>259</v>
      </c>
    </row>
    <row r="1695" spans="1:11" x14ac:dyDescent="0.35">
      <c r="A1695" s="32">
        <v>24</v>
      </c>
      <c r="B1695" s="32" t="s">
        <v>22</v>
      </c>
      <c r="D1695" s="32">
        <v>10.83</v>
      </c>
      <c r="E1695" s="32">
        <v>173.76</v>
      </c>
      <c r="G1695" s="32">
        <v>3.9729999999999999</v>
      </c>
      <c r="H1695" s="32" t="s">
        <v>13</v>
      </c>
      <c r="K1695" s="32" t="s">
        <v>258</v>
      </c>
    </row>
    <row r="1696" spans="1:11" x14ac:dyDescent="0.35">
      <c r="A1696" s="32">
        <v>25</v>
      </c>
      <c r="B1696" s="32" t="s">
        <v>176</v>
      </c>
      <c r="D1696" s="32">
        <v>10.34</v>
      </c>
      <c r="E1696" s="32">
        <v>1.079</v>
      </c>
      <c r="F1696" s="32">
        <v>1022.5069999999999</v>
      </c>
      <c r="G1696" s="32">
        <v>12</v>
      </c>
      <c r="H1696" s="32" t="s">
        <v>13</v>
      </c>
      <c r="K1696" s="32" t="s">
        <v>257</v>
      </c>
    </row>
    <row r="1697" spans="1:11" x14ac:dyDescent="0.35">
      <c r="A1697" s="32">
        <v>26</v>
      </c>
      <c r="B1697" s="32" t="s">
        <v>175</v>
      </c>
      <c r="D1697" s="32">
        <v>11.17</v>
      </c>
      <c r="E1697" s="32">
        <v>43.021999999999998</v>
      </c>
      <c r="F1697" s="32">
        <v>560.49</v>
      </c>
      <c r="G1697" s="32">
        <v>1.5509999999999999</v>
      </c>
      <c r="H1697" s="32" t="s">
        <v>16</v>
      </c>
      <c r="K1697" s="32" t="s">
        <v>256</v>
      </c>
    </row>
    <row r="1698" spans="1:11" x14ac:dyDescent="0.35">
      <c r="A1698" s="32">
        <v>27</v>
      </c>
      <c r="B1698" s="32" t="s">
        <v>174</v>
      </c>
      <c r="D1698" s="32">
        <v>9.92</v>
      </c>
      <c r="E1698" s="32">
        <v>42.485999999999997</v>
      </c>
      <c r="F1698" s="32">
        <v>760.76199999999994</v>
      </c>
      <c r="G1698" s="32">
        <v>301</v>
      </c>
      <c r="H1698" s="32" t="s">
        <v>16</v>
      </c>
      <c r="K1698" s="32" t="s">
        <v>255</v>
      </c>
    </row>
    <row r="1699" spans="1:11" x14ac:dyDescent="0.35">
      <c r="A1699" s="32">
        <v>28</v>
      </c>
      <c r="B1699" s="32" t="s">
        <v>173</v>
      </c>
      <c r="D1699" s="32">
        <v>10.41</v>
      </c>
      <c r="E1699" s="32">
        <v>24.003</v>
      </c>
      <c r="F1699" s="32">
        <v>534.74400000000003</v>
      </c>
      <c r="G1699" s="32">
        <v>2.2810000000000001</v>
      </c>
      <c r="H1699" s="32" t="s">
        <v>13</v>
      </c>
      <c r="K1699" s="32" t="s">
        <v>254</v>
      </c>
    </row>
    <row r="1700" spans="1:11" x14ac:dyDescent="0.35">
      <c r="A1700" s="32">
        <v>29</v>
      </c>
      <c r="B1700" s="32" t="s">
        <v>172</v>
      </c>
      <c r="D1700" s="32">
        <v>10.41</v>
      </c>
      <c r="E1700" s="32">
        <v>2.3679999999999999</v>
      </c>
      <c r="F1700" s="32">
        <v>1062.5340000000001</v>
      </c>
      <c r="G1700" s="32">
        <v>0.249</v>
      </c>
      <c r="H1700" s="32" t="s">
        <v>13</v>
      </c>
      <c r="K1700" s="32" t="s">
        <v>253</v>
      </c>
    </row>
    <row r="1701" spans="1:11" x14ac:dyDescent="0.35">
      <c r="A1701" s="32">
        <v>30</v>
      </c>
      <c r="B1701" s="32" t="s">
        <v>171</v>
      </c>
      <c r="D1701" s="32">
        <v>10.71</v>
      </c>
      <c r="E1701" s="32">
        <v>16.263999999999999</v>
      </c>
      <c r="F1701" s="32">
        <v>694.84100000000001</v>
      </c>
      <c r="G1701" s="32">
        <v>180</v>
      </c>
      <c r="H1701" s="32" t="s">
        <v>13</v>
      </c>
      <c r="K1701" s="32" t="s">
        <v>252</v>
      </c>
    </row>
    <row r="1702" spans="1:11" x14ac:dyDescent="0.35">
      <c r="A1702" s="32">
        <v>31</v>
      </c>
      <c r="B1702" s="32" t="s">
        <v>22</v>
      </c>
      <c r="H1702" s="32" t="s">
        <v>95</v>
      </c>
      <c r="K1702" s="32" t="s">
        <v>251</v>
      </c>
    </row>
    <row r="1703" spans="1:11" x14ac:dyDescent="0.35">
      <c r="A1703" s="32">
        <v>32</v>
      </c>
      <c r="B1703" s="32" t="s">
        <v>170</v>
      </c>
      <c r="D1703" s="32">
        <v>10.25</v>
      </c>
      <c r="E1703" s="32">
        <v>1.042</v>
      </c>
      <c r="F1703" s="32">
        <v>1010.403</v>
      </c>
      <c r="G1703" s="32">
        <v>0.186</v>
      </c>
      <c r="H1703" s="32" t="s">
        <v>13</v>
      </c>
      <c r="K1703" s="32" t="s">
        <v>250</v>
      </c>
    </row>
    <row r="1704" spans="1:11" x14ac:dyDescent="0.35">
      <c r="A1704" s="32">
        <v>33</v>
      </c>
      <c r="B1704" s="32" t="s">
        <v>169</v>
      </c>
      <c r="D1704" s="32">
        <v>10.5</v>
      </c>
      <c r="E1704" s="32">
        <v>14.664</v>
      </c>
      <c r="F1704" s="32">
        <v>1033.297</v>
      </c>
      <c r="G1704" s="32">
        <v>134</v>
      </c>
      <c r="H1704" s="32" t="s">
        <v>13</v>
      </c>
      <c r="K1704" s="32" t="s">
        <v>249</v>
      </c>
    </row>
    <row r="1705" spans="1:11" x14ac:dyDescent="0.35">
      <c r="A1705" s="32">
        <v>34</v>
      </c>
      <c r="B1705" s="32" t="s">
        <v>168</v>
      </c>
      <c r="D1705" s="32">
        <v>11.42</v>
      </c>
      <c r="E1705" s="32">
        <v>85.924000000000007</v>
      </c>
      <c r="F1705" s="32">
        <v>1290.752</v>
      </c>
      <c r="G1705" s="32">
        <v>609</v>
      </c>
      <c r="H1705" s="32" t="s">
        <v>16</v>
      </c>
      <c r="K1705" s="32" t="s">
        <v>248</v>
      </c>
    </row>
    <row r="1706" spans="1:11" x14ac:dyDescent="0.35">
      <c r="A1706" s="32">
        <v>35</v>
      </c>
      <c r="B1706" s="32" t="s">
        <v>167</v>
      </c>
      <c r="D1706" s="32">
        <v>10.97</v>
      </c>
      <c r="E1706" s="32">
        <v>37.35</v>
      </c>
      <c r="F1706" s="32">
        <v>1098.1289999999999</v>
      </c>
      <c r="G1706" s="32">
        <v>351</v>
      </c>
      <c r="H1706" s="32" t="s">
        <v>13</v>
      </c>
      <c r="K1706" s="32" t="s">
        <v>247</v>
      </c>
    </row>
    <row r="1707" spans="1:11" x14ac:dyDescent="0.35">
      <c r="A1707" s="32">
        <v>36</v>
      </c>
      <c r="B1707" s="32" t="s">
        <v>166</v>
      </c>
      <c r="D1707" s="32">
        <v>10.59</v>
      </c>
      <c r="E1707" s="32">
        <v>5.6120000000000001</v>
      </c>
      <c r="F1707" s="32">
        <v>1593.77</v>
      </c>
      <c r="G1707" s="32">
        <v>64</v>
      </c>
      <c r="H1707" s="32" t="s">
        <v>13</v>
      </c>
      <c r="K1707" s="32" t="s">
        <v>246</v>
      </c>
    </row>
    <row r="1708" spans="1:11" x14ac:dyDescent="0.35">
      <c r="A1708" s="32">
        <v>37</v>
      </c>
      <c r="B1708" s="32" t="s">
        <v>165</v>
      </c>
      <c r="D1708" s="32">
        <v>10.71</v>
      </c>
      <c r="E1708" s="32">
        <v>22.25</v>
      </c>
      <c r="F1708" s="32">
        <v>1067.692</v>
      </c>
      <c r="G1708" s="32">
        <v>240</v>
      </c>
      <c r="H1708" s="32" t="s">
        <v>13</v>
      </c>
      <c r="K1708" s="32" t="s">
        <v>245</v>
      </c>
    </row>
    <row r="1709" spans="1:11" x14ac:dyDescent="0.35">
      <c r="A1709" s="32">
        <v>38</v>
      </c>
      <c r="B1709" s="32" t="s">
        <v>22</v>
      </c>
      <c r="H1709" s="32" t="s">
        <v>95</v>
      </c>
      <c r="K1709" s="32" t="s">
        <v>244</v>
      </c>
    </row>
    <row r="1710" spans="1:11" x14ac:dyDescent="0.35">
      <c r="A1710" s="32">
        <v>39</v>
      </c>
      <c r="B1710" s="32" t="s">
        <v>164</v>
      </c>
      <c r="D1710" s="32">
        <v>11</v>
      </c>
      <c r="E1710" s="32">
        <v>2.573</v>
      </c>
      <c r="F1710" s="32">
        <v>892.88599999999997</v>
      </c>
      <c r="G1710" s="32">
        <v>2.798</v>
      </c>
      <c r="H1710" s="32" t="s">
        <v>13</v>
      </c>
      <c r="K1710" s="32" t="s">
        <v>243</v>
      </c>
    </row>
    <row r="1711" spans="1:11" x14ac:dyDescent="0.35">
      <c r="A1711" s="32">
        <v>40</v>
      </c>
      <c r="B1711" s="32" t="s">
        <v>163</v>
      </c>
      <c r="D1711" s="32">
        <v>10.71</v>
      </c>
      <c r="E1711" s="32">
        <v>58.756</v>
      </c>
      <c r="F1711" s="32">
        <v>1753.0889999999999</v>
      </c>
      <c r="G1711" s="32">
        <v>31.649000000000001</v>
      </c>
      <c r="H1711" s="32" t="s">
        <v>13</v>
      </c>
      <c r="K1711" s="32" t="s">
        <v>242</v>
      </c>
    </row>
    <row r="1712" spans="1:11" x14ac:dyDescent="0.35">
      <c r="A1712" s="32">
        <v>41</v>
      </c>
      <c r="B1712" s="32" t="s">
        <v>162</v>
      </c>
      <c r="D1712" s="32">
        <v>10.34</v>
      </c>
      <c r="E1712" s="32">
        <v>14.819000000000001</v>
      </c>
      <c r="F1712" s="32">
        <v>1692.502</v>
      </c>
      <c r="G1712" s="32">
        <v>1.97</v>
      </c>
      <c r="H1712" s="32" t="s">
        <v>13</v>
      </c>
      <c r="K1712" s="32" t="s">
        <v>241</v>
      </c>
    </row>
    <row r="1713" spans="1:11" x14ac:dyDescent="0.35">
      <c r="A1713" s="32">
        <v>42</v>
      </c>
      <c r="B1713" s="32" t="s">
        <v>161</v>
      </c>
      <c r="D1713" s="32">
        <v>11.92</v>
      </c>
      <c r="E1713" s="32">
        <v>1.599</v>
      </c>
      <c r="F1713" s="32">
        <v>1319.701</v>
      </c>
      <c r="G1713" s="32">
        <v>0.246</v>
      </c>
      <c r="H1713" s="32" t="s">
        <v>16</v>
      </c>
      <c r="K1713" s="32" t="s">
        <v>240</v>
      </c>
    </row>
    <row r="1714" spans="1:11" x14ac:dyDescent="0.35">
      <c r="A1714" s="32">
        <v>43</v>
      </c>
      <c r="B1714" s="32" t="s">
        <v>160</v>
      </c>
      <c r="D1714" s="32">
        <v>11.03</v>
      </c>
      <c r="E1714" s="32">
        <v>16.401</v>
      </c>
      <c r="F1714" s="32">
        <v>1327.6849999999999</v>
      </c>
      <c r="G1714" s="32">
        <v>5.6479999999999997</v>
      </c>
      <c r="H1714" s="32" t="s">
        <v>13</v>
      </c>
      <c r="K1714" s="32" t="s">
        <v>239</v>
      </c>
    </row>
    <row r="1715" spans="1:11" x14ac:dyDescent="0.35">
      <c r="A1715" s="32">
        <v>44</v>
      </c>
      <c r="B1715" s="32" t="s">
        <v>159</v>
      </c>
      <c r="D1715" s="32">
        <v>11.22</v>
      </c>
      <c r="E1715" s="32">
        <v>36.296999999999997</v>
      </c>
      <c r="F1715" s="32">
        <v>1089.646</v>
      </c>
      <c r="G1715" s="32">
        <v>345</v>
      </c>
      <c r="H1715" s="32" t="s">
        <v>16</v>
      </c>
      <c r="K1715" s="32" t="s">
        <v>238</v>
      </c>
    </row>
    <row r="1716" spans="1:11" x14ac:dyDescent="0.35">
      <c r="A1716" s="32">
        <v>45</v>
      </c>
      <c r="B1716" s="32" t="s">
        <v>22</v>
      </c>
      <c r="H1716" s="32" t="s">
        <v>95</v>
      </c>
      <c r="K1716" s="32" t="s">
        <v>237</v>
      </c>
    </row>
    <row r="1717" spans="1:11" x14ac:dyDescent="0.35">
      <c r="A1717" s="32">
        <v>46</v>
      </c>
      <c r="B1717" s="32" t="s">
        <v>158</v>
      </c>
      <c r="D1717" s="32">
        <v>10.68</v>
      </c>
      <c r="E1717" s="32">
        <v>60.112000000000002</v>
      </c>
      <c r="F1717" s="32">
        <v>1155.3219999999999</v>
      </c>
      <c r="G1717" s="32">
        <v>81.007000000000005</v>
      </c>
      <c r="H1717" s="32" t="s">
        <v>13</v>
      </c>
      <c r="K1717" s="32" t="s">
        <v>236</v>
      </c>
    </row>
    <row r="1718" spans="1:11" x14ac:dyDescent="0.35">
      <c r="A1718" s="32">
        <v>47</v>
      </c>
      <c r="B1718" s="32" t="s">
        <v>157</v>
      </c>
      <c r="D1718" s="32">
        <v>10.25</v>
      </c>
      <c r="E1718" s="32">
        <v>5.3079999999999998</v>
      </c>
      <c r="F1718" s="32">
        <v>1254.337</v>
      </c>
      <c r="G1718" s="32">
        <v>0.26400000000000001</v>
      </c>
      <c r="H1718" s="32" t="s">
        <v>13</v>
      </c>
      <c r="K1718" s="32" t="s">
        <v>235</v>
      </c>
    </row>
    <row r="1719" spans="1:11" x14ac:dyDescent="0.35">
      <c r="A1719" s="32">
        <v>48</v>
      </c>
      <c r="B1719" s="32" t="s">
        <v>156</v>
      </c>
      <c r="D1719" s="32">
        <v>11.13</v>
      </c>
      <c r="E1719" s="32">
        <v>42.985999999999997</v>
      </c>
      <c r="F1719" s="32">
        <v>894.67200000000003</v>
      </c>
      <c r="G1719" s="32">
        <v>349</v>
      </c>
      <c r="H1719" s="32" t="s">
        <v>13</v>
      </c>
      <c r="K1719" s="32" t="s">
        <v>234</v>
      </c>
    </row>
    <row r="1721" spans="1:11" x14ac:dyDescent="0.35">
      <c r="A1721" s="32" t="s">
        <v>381</v>
      </c>
    </row>
    <row r="1723" spans="1:11" x14ac:dyDescent="0.35">
      <c r="B1723" s="32" t="s">
        <v>3</v>
      </c>
      <c r="C1723" s="32" t="s">
        <v>4</v>
      </c>
      <c r="D1723" s="32" t="s">
        <v>5</v>
      </c>
      <c r="E1723" s="32" t="s">
        <v>6</v>
      </c>
      <c r="F1723" s="32" t="s">
        <v>7</v>
      </c>
      <c r="G1723" s="32" t="s">
        <v>8</v>
      </c>
      <c r="H1723" s="32" t="s">
        <v>9</v>
      </c>
      <c r="I1723" s="32" t="s">
        <v>10</v>
      </c>
      <c r="J1723" s="32" t="s">
        <v>11</v>
      </c>
      <c r="K1723" s="32" t="s">
        <v>282</v>
      </c>
    </row>
    <row r="1724" spans="1:11" x14ac:dyDescent="0.35">
      <c r="A1724" s="32">
        <v>1</v>
      </c>
      <c r="B1724" s="32" t="s">
        <v>12</v>
      </c>
      <c r="D1724" s="32">
        <v>10.7</v>
      </c>
      <c r="E1724" s="32">
        <v>5.048</v>
      </c>
      <c r="F1724" s="32">
        <v>1480.336</v>
      </c>
      <c r="G1724" s="32">
        <v>57</v>
      </c>
      <c r="H1724" s="32" t="s">
        <v>16</v>
      </c>
      <c r="K1724" s="32" t="s">
        <v>281</v>
      </c>
    </row>
    <row r="1725" spans="1:11" x14ac:dyDescent="0.35">
      <c r="A1725" s="32">
        <v>2</v>
      </c>
      <c r="B1725" s="32" t="s">
        <v>14</v>
      </c>
      <c r="D1725" s="32">
        <v>9.26</v>
      </c>
      <c r="E1725" s="32">
        <v>24.681000000000001</v>
      </c>
      <c r="F1725" s="32">
        <v>1118.817</v>
      </c>
      <c r="G1725" s="32">
        <v>3.67</v>
      </c>
      <c r="H1725" s="32" t="s">
        <v>13</v>
      </c>
      <c r="K1725" s="32" t="s">
        <v>280</v>
      </c>
    </row>
    <row r="1726" spans="1:11" x14ac:dyDescent="0.35">
      <c r="A1726" s="32">
        <v>3</v>
      </c>
      <c r="B1726" s="32" t="s">
        <v>15</v>
      </c>
      <c r="D1726" s="32">
        <v>9.27</v>
      </c>
      <c r="E1726" s="32">
        <v>109.91800000000001</v>
      </c>
      <c r="F1726" s="32">
        <v>1446.88</v>
      </c>
      <c r="G1726" s="32">
        <v>7.0750000000000002</v>
      </c>
      <c r="H1726" s="32" t="s">
        <v>13</v>
      </c>
      <c r="K1726" s="32" t="s">
        <v>279</v>
      </c>
    </row>
    <row r="1727" spans="1:11" x14ac:dyDescent="0.35">
      <c r="A1727" s="32">
        <v>4</v>
      </c>
      <c r="B1727" s="32" t="s">
        <v>17</v>
      </c>
      <c r="D1727" s="32">
        <v>9.27</v>
      </c>
      <c r="E1727" s="32">
        <v>383.41199999999998</v>
      </c>
      <c r="F1727" s="32">
        <v>1124.702</v>
      </c>
      <c r="G1727" s="32">
        <v>3697</v>
      </c>
      <c r="H1727" s="32" t="s">
        <v>13</v>
      </c>
      <c r="K1727" s="32" t="s">
        <v>278</v>
      </c>
    </row>
    <row r="1728" spans="1:11" x14ac:dyDescent="0.35">
      <c r="A1728" s="32">
        <v>5</v>
      </c>
      <c r="B1728" s="32" t="s">
        <v>18</v>
      </c>
      <c r="D1728" s="32">
        <v>9.3000000000000007</v>
      </c>
      <c r="E1728" s="32">
        <v>416.05700000000002</v>
      </c>
      <c r="F1728" s="32">
        <v>1602.721</v>
      </c>
      <c r="G1728" s="32">
        <v>9.4819999999999993</v>
      </c>
      <c r="H1728" s="32" t="s">
        <v>13</v>
      </c>
      <c r="K1728" s="32" t="s">
        <v>277</v>
      </c>
    </row>
    <row r="1729" spans="1:11" x14ac:dyDescent="0.35">
      <c r="A1729" s="32">
        <v>6</v>
      </c>
      <c r="B1729" s="32" t="s">
        <v>19</v>
      </c>
      <c r="D1729" s="32">
        <v>9.1300000000000008</v>
      </c>
      <c r="E1729" s="32">
        <v>2592.9639999999999</v>
      </c>
      <c r="F1729" s="32">
        <v>1363.1959999999999</v>
      </c>
      <c r="G1729" s="32">
        <v>29.969000000000001</v>
      </c>
      <c r="H1729" s="32" t="s">
        <v>13</v>
      </c>
      <c r="K1729" s="32" t="s">
        <v>276</v>
      </c>
    </row>
    <row r="1730" spans="1:11" x14ac:dyDescent="0.35">
      <c r="A1730" s="32">
        <v>7</v>
      </c>
      <c r="B1730" s="32" t="s">
        <v>20</v>
      </c>
      <c r="D1730" s="32">
        <v>9.19</v>
      </c>
      <c r="E1730" s="32">
        <v>5668.3959999999997</v>
      </c>
      <c r="F1730" s="32">
        <v>972.19100000000003</v>
      </c>
      <c r="G1730" s="32">
        <v>209.22499999999999</v>
      </c>
      <c r="H1730" s="32" t="s">
        <v>13</v>
      </c>
      <c r="K1730" s="32" t="s">
        <v>275</v>
      </c>
    </row>
    <row r="1731" spans="1:11" x14ac:dyDescent="0.35">
      <c r="A1731" s="32">
        <v>8</v>
      </c>
      <c r="B1731" s="32" t="s">
        <v>21</v>
      </c>
      <c r="D1731" s="32">
        <v>9.25</v>
      </c>
      <c r="E1731" s="32">
        <v>11193.547</v>
      </c>
      <c r="F1731" s="32">
        <v>963.74199999999996</v>
      </c>
      <c r="G1731" s="32">
        <v>94722</v>
      </c>
      <c r="H1731" s="32" t="s">
        <v>13</v>
      </c>
      <c r="K1731" s="32" t="s">
        <v>274</v>
      </c>
    </row>
    <row r="1732" spans="1:11" x14ac:dyDescent="0.35">
      <c r="A1732" s="32">
        <v>9</v>
      </c>
      <c r="B1732" s="32" t="s">
        <v>22</v>
      </c>
      <c r="K1732" s="32" t="s">
        <v>273</v>
      </c>
    </row>
    <row r="1733" spans="1:11" x14ac:dyDescent="0.35">
      <c r="A1733" s="32">
        <v>10</v>
      </c>
      <c r="B1733" s="32" t="s">
        <v>22</v>
      </c>
      <c r="K1733" s="32" t="s">
        <v>272</v>
      </c>
    </row>
    <row r="1734" spans="1:11" x14ac:dyDescent="0.35">
      <c r="A1734" s="32">
        <v>11</v>
      </c>
      <c r="B1734" s="32" t="s">
        <v>24</v>
      </c>
      <c r="F1734" s="32">
        <v>517.29600000000005</v>
      </c>
      <c r="K1734" s="32" t="s">
        <v>271</v>
      </c>
    </row>
    <row r="1735" spans="1:11" x14ac:dyDescent="0.35">
      <c r="A1735" s="32">
        <v>12</v>
      </c>
      <c r="B1735" s="32" t="s">
        <v>25</v>
      </c>
      <c r="F1735" s="32">
        <v>658.29200000000003</v>
      </c>
      <c r="K1735" s="32" t="s">
        <v>270</v>
      </c>
    </row>
    <row r="1736" spans="1:11" x14ac:dyDescent="0.35">
      <c r="A1736" s="32">
        <v>13</v>
      </c>
      <c r="B1736" s="32" t="s">
        <v>26</v>
      </c>
      <c r="F1736" s="32">
        <v>554.32100000000003</v>
      </c>
      <c r="K1736" s="32" t="s">
        <v>269</v>
      </c>
    </row>
    <row r="1737" spans="1:11" x14ac:dyDescent="0.35">
      <c r="A1737" s="32">
        <v>14</v>
      </c>
      <c r="B1737" s="32" t="s">
        <v>27</v>
      </c>
      <c r="D1737" s="32">
        <v>9.35</v>
      </c>
      <c r="E1737" s="32">
        <v>2172.8719999999998</v>
      </c>
      <c r="F1737" s="32">
        <v>423.94099999999997</v>
      </c>
      <c r="G1737" s="32">
        <v>306.07100000000003</v>
      </c>
      <c r="H1737" s="32" t="s">
        <v>13</v>
      </c>
      <c r="K1737" s="32" t="s">
        <v>268</v>
      </c>
    </row>
    <row r="1738" spans="1:11" x14ac:dyDescent="0.35">
      <c r="A1738" s="32">
        <v>15</v>
      </c>
      <c r="B1738" s="32" t="s">
        <v>28</v>
      </c>
      <c r="D1738" s="32">
        <v>9.36</v>
      </c>
      <c r="E1738" s="32">
        <v>2537.442</v>
      </c>
      <c r="F1738" s="32">
        <v>665.87599999999998</v>
      </c>
      <c r="G1738" s="32">
        <v>21408</v>
      </c>
      <c r="H1738" s="32" t="s">
        <v>13</v>
      </c>
      <c r="K1738" s="32" t="s">
        <v>267</v>
      </c>
    </row>
    <row r="1739" spans="1:11" x14ac:dyDescent="0.35">
      <c r="A1739" s="32">
        <v>16</v>
      </c>
      <c r="B1739" s="32" t="s">
        <v>29</v>
      </c>
      <c r="D1739" s="32">
        <v>9.36</v>
      </c>
      <c r="E1739" s="32">
        <v>2640.3890000000001</v>
      </c>
      <c r="F1739" s="32">
        <v>514.42100000000005</v>
      </c>
      <c r="G1739" s="32">
        <v>660.57</v>
      </c>
      <c r="H1739" s="32" t="s">
        <v>13</v>
      </c>
      <c r="K1739" s="32" t="s">
        <v>266</v>
      </c>
    </row>
    <row r="1740" spans="1:11" x14ac:dyDescent="0.35">
      <c r="A1740" s="32">
        <v>17</v>
      </c>
      <c r="B1740" s="32" t="s">
        <v>22</v>
      </c>
      <c r="K1740" s="32" t="s">
        <v>265</v>
      </c>
    </row>
    <row r="1741" spans="1:11" x14ac:dyDescent="0.35">
      <c r="A1741" s="32">
        <v>18</v>
      </c>
      <c r="B1741" s="32" t="s">
        <v>182</v>
      </c>
      <c r="F1741" s="32">
        <v>562.85599999999999</v>
      </c>
      <c r="K1741" s="32" t="s">
        <v>264</v>
      </c>
    </row>
    <row r="1742" spans="1:11" x14ac:dyDescent="0.35">
      <c r="A1742" s="32">
        <v>19</v>
      </c>
      <c r="B1742" s="32" t="s">
        <v>181</v>
      </c>
      <c r="F1742" s="32">
        <v>709.32</v>
      </c>
      <c r="K1742" s="32" t="s">
        <v>263</v>
      </c>
    </row>
    <row r="1743" spans="1:11" x14ac:dyDescent="0.35">
      <c r="A1743" s="32">
        <v>20</v>
      </c>
      <c r="B1743" s="32" t="s">
        <v>180</v>
      </c>
      <c r="F1743" s="32">
        <v>545.86300000000006</v>
      </c>
      <c r="K1743" s="32" t="s">
        <v>262</v>
      </c>
    </row>
    <row r="1744" spans="1:11" x14ac:dyDescent="0.35">
      <c r="A1744" s="32">
        <v>21</v>
      </c>
      <c r="B1744" s="32" t="s">
        <v>179</v>
      </c>
      <c r="D1744" s="32">
        <v>9.7799999999999994</v>
      </c>
      <c r="E1744" s="32">
        <v>4.4349999999999996</v>
      </c>
      <c r="F1744" s="32">
        <v>889.29499999999996</v>
      </c>
      <c r="G1744" s="32">
        <v>49</v>
      </c>
      <c r="H1744" s="32" t="s">
        <v>16</v>
      </c>
      <c r="K1744" s="32" t="s">
        <v>261</v>
      </c>
    </row>
    <row r="1745" spans="1:11" x14ac:dyDescent="0.35">
      <c r="A1745" s="32">
        <v>22</v>
      </c>
      <c r="B1745" s="32" t="s">
        <v>178</v>
      </c>
      <c r="F1745" s="32">
        <v>819.53399999999999</v>
      </c>
      <c r="K1745" s="32" t="s">
        <v>260</v>
      </c>
    </row>
    <row r="1746" spans="1:11" x14ac:dyDescent="0.35">
      <c r="A1746" s="32">
        <v>23</v>
      </c>
      <c r="B1746" s="32" t="s">
        <v>177</v>
      </c>
      <c r="F1746" s="32">
        <v>609.21100000000001</v>
      </c>
      <c r="K1746" s="32" t="s">
        <v>259</v>
      </c>
    </row>
    <row r="1747" spans="1:11" x14ac:dyDescent="0.35">
      <c r="A1747" s="32">
        <v>24</v>
      </c>
      <c r="B1747" s="32" t="s">
        <v>22</v>
      </c>
      <c r="K1747" s="32" t="s">
        <v>258</v>
      </c>
    </row>
    <row r="1748" spans="1:11" x14ac:dyDescent="0.35">
      <c r="A1748" s="32">
        <v>25</v>
      </c>
      <c r="B1748" s="32" t="s">
        <v>176</v>
      </c>
      <c r="D1748" s="32">
        <v>10.02</v>
      </c>
      <c r="E1748" s="32">
        <v>3.6629999999999998</v>
      </c>
      <c r="F1748" s="32">
        <v>836.77200000000005</v>
      </c>
      <c r="G1748" s="32">
        <v>40</v>
      </c>
      <c r="H1748" s="32" t="s">
        <v>16</v>
      </c>
      <c r="K1748" s="32" t="s">
        <v>257</v>
      </c>
    </row>
    <row r="1749" spans="1:11" x14ac:dyDescent="0.35">
      <c r="A1749" s="32">
        <v>26</v>
      </c>
      <c r="B1749" s="32" t="s">
        <v>175</v>
      </c>
      <c r="F1749" s="32">
        <v>461.15699999999998</v>
      </c>
      <c r="K1749" s="32" t="s">
        <v>256</v>
      </c>
    </row>
    <row r="1750" spans="1:11" x14ac:dyDescent="0.35">
      <c r="A1750" s="32">
        <v>27</v>
      </c>
      <c r="B1750" s="32" t="s">
        <v>174</v>
      </c>
      <c r="F1750" s="32">
        <v>666.64400000000001</v>
      </c>
      <c r="K1750" s="32" t="s">
        <v>255</v>
      </c>
    </row>
    <row r="1751" spans="1:11" x14ac:dyDescent="0.35">
      <c r="A1751" s="32">
        <v>28</v>
      </c>
      <c r="B1751" s="32" t="s">
        <v>173</v>
      </c>
      <c r="F1751" s="32">
        <v>578.40899999999999</v>
      </c>
      <c r="K1751" s="32" t="s">
        <v>254</v>
      </c>
    </row>
    <row r="1752" spans="1:11" x14ac:dyDescent="0.35">
      <c r="A1752" s="32">
        <v>29</v>
      </c>
      <c r="B1752" s="32" t="s">
        <v>172</v>
      </c>
      <c r="D1752" s="32">
        <v>9.4700000000000006</v>
      </c>
      <c r="E1752" s="32">
        <v>0.51300000000000001</v>
      </c>
      <c r="F1752" s="32">
        <v>575.86</v>
      </c>
      <c r="G1752" s="32">
        <v>6</v>
      </c>
      <c r="H1752" s="32" t="s">
        <v>13</v>
      </c>
      <c r="K1752" s="32" t="s">
        <v>253</v>
      </c>
    </row>
    <row r="1753" spans="1:11" x14ac:dyDescent="0.35">
      <c r="A1753" s="32">
        <v>30</v>
      </c>
      <c r="B1753" s="32" t="s">
        <v>171</v>
      </c>
      <c r="F1753" s="32">
        <v>648.18399999999997</v>
      </c>
      <c r="K1753" s="32" t="s">
        <v>252</v>
      </c>
    </row>
    <row r="1754" spans="1:11" x14ac:dyDescent="0.35">
      <c r="A1754" s="32">
        <v>31</v>
      </c>
      <c r="B1754" s="32" t="s">
        <v>22</v>
      </c>
      <c r="H1754" s="32" t="s">
        <v>95</v>
      </c>
      <c r="K1754" s="32" t="s">
        <v>251</v>
      </c>
    </row>
    <row r="1755" spans="1:11" x14ac:dyDescent="0.35">
      <c r="A1755" s="32">
        <v>32</v>
      </c>
      <c r="B1755" s="32" t="s">
        <v>170</v>
      </c>
      <c r="F1755" s="32">
        <v>704.65800000000002</v>
      </c>
      <c r="K1755" s="32" t="s">
        <v>250</v>
      </c>
    </row>
    <row r="1756" spans="1:11" x14ac:dyDescent="0.35">
      <c r="A1756" s="32">
        <v>33</v>
      </c>
      <c r="B1756" s="32" t="s">
        <v>169</v>
      </c>
      <c r="F1756" s="32">
        <v>589.02499999999998</v>
      </c>
      <c r="K1756" s="32" t="s">
        <v>249</v>
      </c>
    </row>
    <row r="1757" spans="1:11" x14ac:dyDescent="0.35">
      <c r="A1757" s="32">
        <v>34</v>
      </c>
      <c r="B1757" s="32" t="s">
        <v>168</v>
      </c>
      <c r="F1757" s="32">
        <v>902.05399999999997</v>
      </c>
      <c r="K1757" s="32" t="s">
        <v>248</v>
      </c>
    </row>
    <row r="1758" spans="1:11" x14ac:dyDescent="0.35">
      <c r="A1758" s="32">
        <v>35</v>
      </c>
      <c r="B1758" s="32" t="s">
        <v>167</v>
      </c>
      <c r="D1758" s="32">
        <v>9.36</v>
      </c>
      <c r="E1758" s="32">
        <v>3.6509999999999998</v>
      </c>
      <c r="F1758" s="32">
        <v>786.16800000000001</v>
      </c>
      <c r="G1758" s="32">
        <v>44</v>
      </c>
      <c r="H1758" s="32" t="s">
        <v>13</v>
      </c>
      <c r="K1758" s="32" t="s">
        <v>247</v>
      </c>
    </row>
    <row r="1759" spans="1:11" x14ac:dyDescent="0.35">
      <c r="A1759" s="32">
        <v>36</v>
      </c>
      <c r="B1759" s="32" t="s">
        <v>166</v>
      </c>
      <c r="D1759" s="32">
        <v>8.9600000000000009</v>
      </c>
      <c r="E1759" s="32">
        <v>0.185</v>
      </c>
      <c r="F1759" s="32">
        <v>847.95399999999995</v>
      </c>
      <c r="G1759" s="32">
        <v>2</v>
      </c>
      <c r="H1759" s="32" t="s">
        <v>13</v>
      </c>
      <c r="K1759" s="32" t="s">
        <v>246</v>
      </c>
    </row>
    <row r="1760" spans="1:11" x14ac:dyDescent="0.35">
      <c r="A1760" s="32">
        <v>37</v>
      </c>
      <c r="B1760" s="32" t="s">
        <v>165</v>
      </c>
      <c r="F1760" s="32">
        <v>549.96600000000001</v>
      </c>
      <c r="K1760" s="32" t="s">
        <v>245</v>
      </c>
    </row>
    <row r="1761" spans="1:11" x14ac:dyDescent="0.35">
      <c r="A1761" s="32">
        <v>38</v>
      </c>
      <c r="B1761" s="32" t="s">
        <v>22</v>
      </c>
      <c r="K1761" s="32" t="s">
        <v>244</v>
      </c>
    </row>
    <row r="1762" spans="1:11" x14ac:dyDescent="0.35">
      <c r="A1762" s="32">
        <v>39</v>
      </c>
      <c r="B1762" s="32" t="s">
        <v>164</v>
      </c>
      <c r="F1762" s="32">
        <v>896.226</v>
      </c>
      <c r="K1762" s="32" t="s">
        <v>243</v>
      </c>
    </row>
    <row r="1763" spans="1:11" x14ac:dyDescent="0.35">
      <c r="A1763" s="32">
        <v>40</v>
      </c>
      <c r="B1763" s="32" t="s">
        <v>163</v>
      </c>
      <c r="D1763" s="32">
        <v>10.16</v>
      </c>
      <c r="E1763" s="32">
        <v>2.4689999999999999</v>
      </c>
      <c r="F1763" s="32">
        <v>1005.7</v>
      </c>
      <c r="G1763" s="32">
        <v>27</v>
      </c>
      <c r="H1763" s="32" t="s">
        <v>16</v>
      </c>
      <c r="K1763" s="32" t="s">
        <v>242</v>
      </c>
    </row>
    <row r="1764" spans="1:11" x14ac:dyDescent="0.35">
      <c r="A1764" s="32">
        <v>41</v>
      </c>
      <c r="B1764" s="32" t="s">
        <v>162</v>
      </c>
      <c r="D1764" s="32">
        <v>9.51</v>
      </c>
      <c r="E1764" s="32">
        <v>2.444</v>
      </c>
      <c r="F1764" s="32">
        <v>1040.1610000000001</v>
      </c>
      <c r="G1764" s="32">
        <v>28</v>
      </c>
      <c r="H1764" s="32" t="s">
        <v>13</v>
      </c>
      <c r="K1764" s="32" t="s">
        <v>241</v>
      </c>
    </row>
    <row r="1765" spans="1:11" x14ac:dyDescent="0.35">
      <c r="A1765" s="32">
        <v>42</v>
      </c>
      <c r="B1765" s="32" t="s">
        <v>161</v>
      </c>
      <c r="F1765" s="32">
        <v>1196.547</v>
      </c>
      <c r="K1765" s="32" t="s">
        <v>240</v>
      </c>
    </row>
    <row r="1766" spans="1:11" x14ac:dyDescent="0.35">
      <c r="A1766" s="32">
        <v>43</v>
      </c>
      <c r="B1766" s="32" t="s">
        <v>160</v>
      </c>
      <c r="F1766" s="32">
        <v>1065.462</v>
      </c>
      <c r="K1766" s="32" t="s">
        <v>239</v>
      </c>
    </row>
    <row r="1767" spans="1:11" x14ac:dyDescent="0.35">
      <c r="A1767" s="32">
        <v>44</v>
      </c>
      <c r="B1767" s="32" t="s">
        <v>159</v>
      </c>
      <c r="F1767" s="32">
        <v>841.40099999999995</v>
      </c>
      <c r="K1767" s="32" t="s">
        <v>238</v>
      </c>
    </row>
    <row r="1768" spans="1:11" x14ac:dyDescent="0.35">
      <c r="A1768" s="32">
        <v>45</v>
      </c>
      <c r="B1768" s="32" t="s">
        <v>22</v>
      </c>
      <c r="K1768" s="32" t="s">
        <v>237</v>
      </c>
    </row>
    <row r="1769" spans="1:11" x14ac:dyDescent="0.35">
      <c r="A1769" s="32">
        <v>46</v>
      </c>
      <c r="B1769" s="32" t="s">
        <v>158</v>
      </c>
      <c r="D1769" s="32">
        <v>10.49</v>
      </c>
      <c r="E1769" s="32">
        <v>0.28999999999999998</v>
      </c>
      <c r="F1769" s="32">
        <v>1044.2239999999999</v>
      </c>
      <c r="G1769" s="32">
        <v>3</v>
      </c>
      <c r="H1769" s="32" t="s">
        <v>16</v>
      </c>
      <c r="K1769" s="32" t="s">
        <v>236</v>
      </c>
    </row>
    <row r="1770" spans="1:11" x14ac:dyDescent="0.35">
      <c r="A1770" s="32">
        <v>47</v>
      </c>
      <c r="B1770" s="32" t="s">
        <v>157</v>
      </c>
      <c r="D1770" s="32">
        <v>10.92</v>
      </c>
      <c r="E1770" s="32">
        <v>5.6180000000000003</v>
      </c>
      <c r="F1770" s="32">
        <v>517.77599999999995</v>
      </c>
      <c r="G1770" s="32">
        <v>56</v>
      </c>
      <c r="H1770" s="32" t="s">
        <v>16</v>
      </c>
      <c r="K1770" s="32" t="s">
        <v>235</v>
      </c>
    </row>
    <row r="1771" spans="1:11" x14ac:dyDescent="0.35">
      <c r="A1771" s="32">
        <v>48</v>
      </c>
      <c r="B1771" s="32" t="s">
        <v>156</v>
      </c>
      <c r="F1771" s="32">
        <v>709.654</v>
      </c>
      <c r="K1771" s="32" t="s">
        <v>234</v>
      </c>
    </row>
    <row r="1773" spans="1:11" x14ac:dyDescent="0.35">
      <c r="A1773" s="32" t="s">
        <v>380</v>
      </c>
    </row>
    <row r="1775" spans="1:11" x14ac:dyDescent="0.35">
      <c r="B1775" s="32" t="s">
        <v>3</v>
      </c>
      <c r="C1775" s="32" t="s">
        <v>4</v>
      </c>
      <c r="D1775" s="32" t="s">
        <v>5</v>
      </c>
      <c r="E1775" s="32" t="s">
        <v>6</v>
      </c>
      <c r="F1775" s="32" t="s">
        <v>7</v>
      </c>
      <c r="G1775" s="32" t="s">
        <v>8</v>
      </c>
      <c r="H1775" s="32" t="s">
        <v>9</v>
      </c>
      <c r="I1775" s="32" t="s">
        <v>10</v>
      </c>
      <c r="J1775" s="32" t="s">
        <v>11</v>
      </c>
      <c r="K1775" s="32" t="s">
        <v>282</v>
      </c>
    </row>
    <row r="1776" spans="1:11" x14ac:dyDescent="0.35">
      <c r="A1776" s="32">
        <v>1</v>
      </c>
      <c r="B1776" s="32" t="s">
        <v>12</v>
      </c>
      <c r="D1776" s="32">
        <v>10.41</v>
      </c>
      <c r="E1776" s="32">
        <v>18.052</v>
      </c>
      <c r="F1776" s="32">
        <v>1480.336</v>
      </c>
      <c r="G1776" s="32">
        <v>192</v>
      </c>
      <c r="H1776" s="32" t="s">
        <v>16</v>
      </c>
      <c r="K1776" s="32" t="s">
        <v>281</v>
      </c>
    </row>
    <row r="1777" spans="1:11" x14ac:dyDescent="0.35">
      <c r="A1777" s="32">
        <v>2</v>
      </c>
      <c r="B1777" s="32" t="s">
        <v>14</v>
      </c>
      <c r="D1777" s="32">
        <v>9.24</v>
      </c>
      <c r="E1777" s="32">
        <v>18.824999999999999</v>
      </c>
      <c r="F1777" s="32">
        <v>1118.817</v>
      </c>
      <c r="G1777" s="32">
        <v>143</v>
      </c>
      <c r="H1777" s="32" t="s">
        <v>13</v>
      </c>
      <c r="K1777" s="32" t="s">
        <v>280</v>
      </c>
    </row>
    <row r="1778" spans="1:11" x14ac:dyDescent="0.35">
      <c r="A1778" s="32">
        <v>3</v>
      </c>
      <c r="B1778" s="32" t="s">
        <v>15</v>
      </c>
      <c r="D1778" s="32">
        <v>9.26</v>
      </c>
      <c r="E1778" s="32">
        <v>119.85599999999999</v>
      </c>
      <c r="F1778" s="32">
        <v>1446.88</v>
      </c>
      <c r="G1778" s="32">
        <v>1024</v>
      </c>
      <c r="H1778" s="32" t="s">
        <v>13</v>
      </c>
      <c r="K1778" s="32" t="s">
        <v>279</v>
      </c>
    </row>
    <row r="1779" spans="1:11" x14ac:dyDescent="0.35">
      <c r="A1779" s="32">
        <v>4</v>
      </c>
      <c r="B1779" s="32" t="s">
        <v>17</v>
      </c>
      <c r="D1779" s="32">
        <v>9.2799999999999994</v>
      </c>
      <c r="E1779" s="32">
        <v>186.45699999999999</v>
      </c>
      <c r="F1779" s="32">
        <v>1124.702</v>
      </c>
      <c r="G1779" s="32">
        <v>1880</v>
      </c>
      <c r="H1779" s="32" t="s">
        <v>13</v>
      </c>
      <c r="K1779" s="32" t="s">
        <v>278</v>
      </c>
    </row>
    <row r="1780" spans="1:11" x14ac:dyDescent="0.35">
      <c r="A1780" s="32">
        <v>5</v>
      </c>
      <c r="B1780" s="32" t="s">
        <v>18</v>
      </c>
      <c r="D1780" s="32">
        <v>9.2799999999999994</v>
      </c>
      <c r="E1780" s="32">
        <v>363.75900000000001</v>
      </c>
      <c r="F1780" s="32">
        <v>1602.721</v>
      </c>
      <c r="G1780" s="32">
        <v>31.03</v>
      </c>
      <c r="H1780" s="32" t="s">
        <v>13</v>
      </c>
      <c r="K1780" s="32" t="s">
        <v>277</v>
      </c>
    </row>
    <row r="1781" spans="1:11" x14ac:dyDescent="0.35">
      <c r="A1781" s="32">
        <v>6</v>
      </c>
      <c r="B1781" s="32" t="s">
        <v>19</v>
      </c>
      <c r="D1781" s="32">
        <v>9.1300000000000008</v>
      </c>
      <c r="E1781" s="32">
        <v>1926.568</v>
      </c>
      <c r="F1781" s="32">
        <v>1363.1959999999999</v>
      </c>
      <c r="G1781" s="32">
        <v>16989</v>
      </c>
      <c r="H1781" s="32" t="s">
        <v>13</v>
      </c>
      <c r="K1781" s="32" t="s">
        <v>276</v>
      </c>
    </row>
    <row r="1782" spans="1:11" x14ac:dyDescent="0.35">
      <c r="A1782" s="32">
        <v>7</v>
      </c>
      <c r="B1782" s="32" t="s">
        <v>20</v>
      </c>
      <c r="D1782" s="32">
        <v>9.19</v>
      </c>
      <c r="E1782" s="32">
        <v>3846.6379999999999</v>
      </c>
      <c r="F1782" s="32">
        <v>972.19100000000003</v>
      </c>
      <c r="G1782" s="32">
        <v>32664</v>
      </c>
      <c r="H1782" s="32" t="s">
        <v>13</v>
      </c>
      <c r="K1782" s="32" t="s">
        <v>275</v>
      </c>
    </row>
    <row r="1783" spans="1:11" x14ac:dyDescent="0.35">
      <c r="A1783" s="32">
        <v>8</v>
      </c>
      <c r="B1783" s="32" t="s">
        <v>21</v>
      </c>
      <c r="D1783" s="32">
        <v>9.25</v>
      </c>
      <c r="E1783" s="32">
        <v>8717.5010000000002</v>
      </c>
      <c r="F1783" s="32">
        <v>963.74199999999996</v>
      </c>
      <c r="G1783" s="32">
        <v>110.548</v>
      </c>
      <c r="H1783" s="32" t="s">
        <v>13</v>
      </c>
      <c r="K1783" s="32" t="s">
        <v>274</v>
      </c>
    </row>
    <row r="1784" spans="1:11" x14ac:dyDescent="0.35">
      <c r="A1784" s="32">
        <v>9</v>
      </c>
      <c r="B1784" s="32" t="s">
        <v>22</v>
      </c>
      <c r="D1784" s="32">
        <v>8.7100000000000009</v>
      </c>
      <c r="E1784" s="32">
        <v>3.6379999999999999</v>
      </c>
      <c r="G1784" s="32">
        <v>52</v>
      </c>
      <c r="H1784" s="32" t="s">
        <v>13</v>
      </c>
      <c r="K1784" s="32" t="s">
        <v>273</v>
      </c>
    </row>
    <row r="1785" spans="1:11" x14ac:dyDescent="0.35">
      <c r="A1785" s="32">
        <v>10</v>
      </c>
      <c r="B1785" s="32" t="s">
        <v>22</v>
      </c>
      <c r="K1785" s="32" t="s">
        <v>272</v>
      </c>
    </row>
    <row r="1786" spans="1:11" x14ac:dyDescent="0.35">
      <c r="A1786" s="32">
        <v>11</v>
      </c>
      <c r="B1786" s="32" t="s">
        <v>24</v>
      </c>
      <c r="F1786" s="32">
        <v>517.29600000000005</v>
      </c>
      <c r="K1786" s="32" t="s">
        <v>271</v>
      </c>
    </row>
    <row r="1787" spans="1:11" x14ac:dyDescent="0.35">
      <c r="A1787" s="32">
        <v>12</v>
      </c>
      <c r="B1787" s="32" t="s">
        <v>25</v>
      </c>
      <c r="D1787" s="32">
        <v>9.1999999999999993</v>
      </c>
      <c r="E1787" s="32">
        <v>1.579</v>
      </c>
      <c r="F1787" s="32">
        <v>658.29200000000003</v>
      </c>
      <c r="G1787" s="32">
        <v>0.60699999999999998</v>
      </c>
      <c r="H1787" s="32" t="s">
        <v>13</v>
      </c>
      <c r="K1787" s="32" t="s">
        <v>270</v>
      </c>
    </row>
    <row r="1788" spans="1:11" x14ac:dyDescent="0.35">
      <c r="A1788" s="32">
        <v>13</v>
      </c>
      <c r="B1788" s="32" t="s">
        <v>26</v>
      </c>
      <c r="D1788" s="32">
        <v>8.7799999999999994</v>
      </c>
      <c r="E1788" s="32">
        <v>6.133</v>
      </c>
      <c r="F1788" s="32">
        <v>554.32100000000003</v>
      </c>
      <c r="G1788" s="32">
        <v>85</v>
      </c>
      <c r="H1788" s="32" t="s">
        <v>13</v>
      </c>
      <c r="K1788" s="32" t="s">
        <v>269</v>
      </c>
    </row>
    <row r="1789" spans="1:11" x14ac:dyDescent="0.35">
      <c r="A1789" s="32">
        <v>14</v>
      </c>
      <c r="B1789" s="32" t="s">
        <v>27</v>
      </c>
      <c r="D1789" s="32">
        <v>9.36</v>
      </c>
      <c r="E1789" s="32">
        <v>1720.557</v>
      </c>
      <c r="F1789" s="32">
        <v>423.94099999999997</v>
      </c>
      <c r="G1789" s="32">
        <v>13926</v>
      </c>
      <c r="H1789" s="32" t="s">
        <v>13</v>
      </c>
      <c r="K1789" s="32" t="s">
        <v>268</v>
      </c>
    </row>
    <row r="1790" spans="1:11" x14ac:dyDescent="0.35">
      <c r="A1790" s="32">
        <v>15</v>
      </c>
      <c r="B1790" s="32" t="s">
        <v>28</v>
      </c>
      <c r="D1790" s="32">
        <v>9.36</v>
      </c>
      <c r="E1790" s="32">
        <v>2230.366</v>
      </c>
      <c r="F1790" s="32">
        <v>665.87599999999998</v>
      </c>
      <c r="G1790" s="32">
        <v>18.384</v>
      </c>
      <c r="H1790" s="32" t="s">
        <v>13</v>
      </c>
      <c r="K1790" s="32" t="s">
        <v>267</v>
      </c>
    </row>
    <row r="1791" spans="1:11" x14ac:dyDescent="0.35">
      <c r="A1791" s="32">
        <v>16</v>
      </c>
      <c r="B1791" s="32" t="s">
        <v>29</v>
      </c>
      <c r="D1791" s="32">
        <v>9.36</v>
      </c>
      <c r="E1791" s="32">
        <v>1703.595</v>
      </c>
      <c r="F1791" s="32">
        <v>514.42100000000005</v>
      </c>
      <c r="G1791" s="32">
        <v>64.093000000000004</v>
      </c>
      <c r="H1791" s="32" t="s">
        <v>13</v>
      </c>
      <c r="K1791" s="32" t="s">
        <v>266</v>
      </c>
    </row>
    <row r="1792" spans="1:11" x14ac:dyDescent="0.35">
      <c r="A1792" s="32">
        <v>17</v>
      </c>
      <c r="B1792" s="32" t="s">
        <v>22</v>
      </c>
      <c r="D1792" s="32">
        <v>9.35</v>
      </c>
      <c r="E1792" s="32">
        <v>1.8140000000000001</v>
      </c>
      <c r="G1792" s="32">
        <v>0.376</v>
      </c>
      <c r="H1792" s="32" t="s">
        <v>13</v>
      </c>
      <c r="K1792" s="32" t="s">
        <v>265</v>
      </c>
    </row>
    <row r="1793" spans="1:11" x14ac:dyDescent="0.35">
      <c r="A1793" s="32">
        <v>18</v>
      </c>
      <c r="B1793" s="32" t="s">
        <v>182</v>
      </c>
      <c r="D1793" s="32">
        <v>9.07</v>
      </c>
      <c r="E1793" s="32">
        <v>16.916</v>
      </c>
      <c r="F1793" s="32">
        <v>562.85599999999999</v>
      </c>
      <c r="G1793" s="32">
        <v>1.2689999999999999</v>
      </c>
      <c r="H1793" s="32" t="s">
        <v>13</v>
      </c>
      <c r="K1793" s="32" t="s">
        <v>264</v>
      </c>
    </row>
    <row r="1794" spans="1:11" x14ac:dyDescent="0.35">
      <c r="A1794" s="32">
        <v>19</v>
      </c>
      <c r="B1794" s="32" t="s">
        <v>181</v>
      </c>
      <c r="D1794" s="32">
        <v>8.7899999999999991</v>
      </c>
      <c r="E1794" s="32">
        <v>16.882000000000001</v>
      </c>
      <c r="F1794" s="32">
        <v>709.32</v>
      </c>
      <c r="G1794" s="32">
        <v>234</v>
      </c>
      <c r="H1794" s="32" t="s">
        <v>13</v>
      </c>
      <c r="K1794" s="32" t="s">
        <v>263</v>
      </c>
    </row>
    <row r="1795" spans="1:11" x14ac:dyDescent="0.35">
      <c r="A1795" s="32">
        <v>20</v>
      </c>
      <c r="B1795" s="32" t="s">
        <v>180</v>
      </c>
      <c r="D1795" s="32">
        <v>8.93</v>
      </c>
      <c r="E1795" s="32">
        <v>9.4480000000000004</v>
      </c>
      <c r="F1795" s="32">
        <v>545.86300000000006</v>
      </c>
      <c r="G1795" s="32">
        <v>125</v>
      </c>
      <c r="H1795" s="32" t="s">
        <v>13</v>
      </c>
      <c r="K1795" s="32" t="s">
        <v>262</v>
      </c>
    </row>
    <row r="1796" spans="1:11" x14ac:dyDescent="0.35">
      <c r="A1796" s="32">
        <v>21</v>
      </c>
      <c r="B1796" s="32" t="s">
        <v>179</v>
      </c>
      <c r="D1796" s="32">
        <v>9.24</v>
      </c>
      <c r="E1796" s="32">
        <v>14.523</v>
      </c>
      <c r="F1796" s="32">
        <v>889.29499999999996</v>
      </c>
      <c r="G1796" s="32">
        <v>3.7730000000000001</v>
      </c>
      <c r="H1796" s="32" t="s">
        <v>13</v>
      </c>
      <c r="K1796" s="32" t="s">
        <v>261</v>
      </c>
    </row>
    <row r="1797" spans="1:11" x14ac:dyDescent="0.35">
      <c r="A1797" s="32">
        <v>22</v>
      </c>
      <c r="B1797" s="32" t="s">
        <v>178</v>
      </c>
      <c r="D1797" s="32">
        <v>9.69</v>
      </c>
      <c r="E1797" s="32">
        <v>2.2480000000000002</v>
      </c>
      <c r="F1797" s="32">
        <v>819.53399999999999</v>
      </c>
      <c r="G1797" s="32">
        <v>25</v>
      </c>
      <c r="H1797" s="32" t="s">
        <v>13</v>
      </c>
      <c r="K1797" s="32" t="s">
        <v>260</v>
      </c>
    </row>
    <row r="1798" spans="1:11" x14ac:dyDescent="0.35">
      <c r="A1798" s="32">
        <v>23</v>
      </c>
      <c r="B1798" s="32" t="s">
        <v>177</v>
      </c>
      <c r="F1798" s="32">
        <v>609.21100000000001</v>
      </c>
      <c r="K1798" s="32" t="s">
        <v>259</v>
      </c>
    </row>
    <row r="1799" spans="1:11" x14ac:dyDescent="0.35">
      <c r="A1799" s="32">
        <v>24</v>
      </c>
      <c r="B1799" s="32" t="s">
        <v>22</v>
      </c>
      <c r="D1799" s="32">
        <v>9.43</v>
      </c>
      <c r="E1799" s="32">
        <v>4.9320000000000004</v>
      </c>
      <c r="G1799" s="32">
        <v>13.516999999999999</v>
      </c>
      <c r="H1799" s="32" t="s">
        <v>13</v>
      </c>
      <c r="K1799" s="32" t="s">
        <v>258</v>
      </c>
    </row>
    <row r="1800" spans="1:11" x14ac:dyDescent="0.35">
      <c r="A1800" s="32">
        <v>25</v>
      </c>
      <c r="B1800" s="32" t="s">
        <v>176</v>
      </c>
      <c r="D1800" s="32">
        <v>8.8800000000000008</v>
      </c>
      <c r="E1800" s="32">
        <v>2.948</v>
      </c>
      <c r="F1800" s="32">
        <v>836.77200000000005</v>
      </c>
      <c r="G1800" s="32">
        <v>40</v>
      </c>
      <c r="H1800" s="32" t="s">
        <v>13</v>
      </c>
      <c r="K1800" s="32" t="s">
        <v>257</v>
      </c>
    </row>
    <row r="1801" spans="1:11" x14ac:dyDescent="0.35">
      <c r="A1801" s="32">
        <v>26</v>
      </c>
      <c r="B1801" s="32" t="s">
        <v>175</v>
      </c>
      <c r="D1801" s="32">
        <v>9.34</v>
      </c>
      <c r="E1801" s="32">
        <v>5.9290000000000003</v>
      </c>
      <c r="F1801" s="32">
        <v>461.15699999999998</v>
      </c>
      <c r="G1801" s="32">
        <v>72</v>
      </c>
      <c r="H1801" s="32" t="s">
        <v>13</v>
      </c>
      <c r="K1801" s="32" t="s">
        <v>256</v>
      </c>
    </row>
    <row r="1802" spans="1:11" x14ac:dyDescent="0.35">
      <c r="A1802" s="32">
        <v>27</v>
      </c>
      <c r="B1802" s="32" t="s">
        <v>174</v>
      </c>
      <c r="D1802" s="32">
        <v>9.27</v>
      </c>
      <c r="E1802" s="32">
        <v>5.0739999999999998</v>
      </c>
      <c r="F1802" s="32">
        <v>666.64400000000001</v>
      </c>
      <c r="G1802" s="32">
        <v>61</v>
      </c>
      <c r="H1802" s="32" t="s">
        <v>13</v>
      </c>
      <c r="K1802" s="32" t="s">
        <v>255</v>
      </c>
    </row>
    <row r="1803" spans="1:11" x14ac:dyDescent="0.35">
      <c r="A1803" s="32">
        <v>28</v>
      </c>
      <c r="B1803" s="32" t="s">
        <v>173</v>
      </c>
      <c r="F1803" s="32">
        <v>578.40899999999999</v>
      </c>
      <c r="K1803" s="32" t="s">
        <v>254</v>
      </c>
    </row>
    <row r="1804" spans="1:11" x14ac:dyDescent="0.35">
      <c r="A1804" s="32">
        <v>29</v>
      </c>
      <c r="B1804" s="32" t="s">
        <v>172</v>
      </c>
      <c r="F1804" s="32">
        <v>575.86</v>
      </c>
      <c r="K1804" s="32" t="s">
        <v>253</v>
      </c>
    </row>
    <row r="1805" spans="1:11" x14ac:dyDescent="0.35">
      <c r="A1805" s="32">
        <v>30</v>
      </c>
      <c r="B1805" s="32" t="s">
        <v>171</v>
      </c>
      <c r="D1805" s="32">
        <v>9.17</v>
      </c>
      <c r="E1805" s="32">
        <v>1.179</v>
      </c>
      <c r="F1805" s="32">
        <v>648.18399999999997</v>
      </c>
      <c r="G1805" s="32">
        <v>14</v>
      </c>
      <c r="H1805" s="32" t="s">
        <v>13</v>
      </c>
      <c r="K1805" s="32" t="s">
        <v>252</v>
      </c>
    </row>
    <row r="1806" spans="1:11" x14ac:dyDescent="0.35">
      <c r="A1806" s="32">
        <v>31</v>
      </c>
      <c r="B1806" s="32" t="s">
        <v>22</v>
      </c>
      <c r="K1806" s="32" t="s">
        <v>251</v>
      </c>
    </row>
    <row r="1807" spans="1:11" x14ac:dyDescent="0.35">
      <c r="A1807" s="32">
        <v>32</v>
      </c>
      <c r="B1807" s="32" t="s">
        <v>170</v>
      </c>
      <c r="F1807" s="32">
        <v>704.65800000000002</v>
      </c>
      <c r="K1807" s="32" t="s">
        <v>250</v>
      </c>
    </row>
    <row r="1808" spans="1:11" x14ac:dyDescent="0.35">
      <c r="A1808" s="32">
        <v>33</v>
      </c>
      <c r="B1808" s="32" t="s">
        <v>169</v>
      </c>
      <c r="D1808" s="32">
        <v>9.25</v>
      </c>
      <c r="E1808" s="32">
        <v>27.140999999999998</v>
      </c>
      <c r="F1808" s="32">
        <v>589.02499999999998</v>
      </c>
      <c r="G1808" s="32">
        <v>16.184000000000001</v>
      </c>
      <c r="H1808" s="32" t="s">
        <v>13</v>
      </c>
      <c r="K1808" s="32" t="s">
        <v>249</v>
      </c>
    </row>
    <row r="1809" spans="1:11" x14ac:dyDescent="0.35">
      <c r="A1809" s="32">
        <v>34</v>
      </c>
      <c r="B1809" s="32" t="s">
        <v>168</v>
      </c>
      <c r="F1809" s="32">
        <v>902.05399999999997</v>
      </c>
      <c r="K1809" s="32" t="s">
        <v>248</v>
      </c>
    </row>
    <row r="1810" spans="1:11" x14ac:dyDescent="0.35">
      <c r="A1810" s="32">
        <v>35</v>
      </c>
      <c r="B1810" s="32" t="s">
        <v>167</v>
      </c>
      <c r="D1810" s="32">
        <v>9.18</v>
      </c>
      <c r="E1810" s="32">
        <v>22.856000000000002</v>
      </c>
      <c r="F1810" s="32">
        <v>786.16800000000001</v>
      </c>
      <c r="G1810" s="32">
        <v>255</v>
      </c>
      <c r="H1810" s="32" t="s">
        <v>13</v>
      </c>
      <c r="K1810" s="32" t="s">
        <v>247</v>
      </c>
    </row>
    <row r="1811" spans="1:11" x14ac:dyDescent="0.35">
      <c r="A1811" s="32">
        <v>36</v>
      </c>
      <c r="B1811" s="32" t="s">
        <v>166</v>
      </c>
      <c r="F1811" s="32">
        <v>847.95399999999995</v>
      </c>
      <c r="K1811" s="32" t="s">
        <v>246</v>
      </c>
    </row>
    <row r="1812" spans="1:11" x14ac:dyDescent="0.35">
      <c r="A1812" s="32">
        <v>37</v>
      </c>
      <c r="B1812" s="32" t="s">
        <v>165</v>
      </c>
      <c r="F1812" s="32">
        <v>549.96600000000001</v>
      </c>
      <c r="K1812" s="32" t="s">
        <v>245</v>
      </c>
    </row>
    <row r="1813" spans="1:11" x14ac:dyDescent="0.35">
      <c r="A1813" s="32">
        <v>38</v>
      </c>
      <c r="B1813" s="32" t="s">
        <v>22</v>
      </c>
      <c r="D1813" s="32">
        <v>9.56</v>
      </c>
      <c r="E1813" s="32">
        <v>2.4430000000000001</v>
      </c>
      <c r="G1813" s="32">
        <v>27</v>
      </c>
      <c r="H1813" s="32" t="s">
        <v>13</v>
      </c>
      <c r="K1813" s="32" t="s">
        <v>244</v>
      </c>
    </row>
    <row r="1814" spans="1:11" x14ac:dyDescent="0.35">
      <c r="A1814" s="32">
        <v>39</v>
      </c>
      <c r="B1814" s="32" t="s">
        <v>164</v>
      </c>
      <c r="D1814" s="32">
        <v>9.6300000000000008</v>
      </c>
      <c r="E1814" s="32">
        <v>37.054000000000002</v>
      </c>
      <c r="F1814" s="32">
        <v>896.226</v>
      </c>
      <c r="G1814" s="32">
        <v>1.6719999999999999</v>
      </c>
      <c r="H1814" s="32" t="s">
        <v>13</v>
      </c>
      <c r="K1814" s="32" t="s">
        <v>243</v>
      </c>
    </row>
    <row r="1815" spans="1:11" x14ac:dyDescent="0.35">
      <c r="A1815" s="32">
        <v>40</v>
      </c>
      <c r="B1815" s="32" t="s">
        <v>163</v>
      </c>
      <c r="D1815" s="32">
        <v>8.77</v>
      </c>
      <c r="E1815" s="32">
        <v>2.6970000000000001</v>
      </c>
      <c r="F1815" s="32">
        <v>1005.7</v>
      </c>
      <c r="G1815" s="32">
        <v>38</v>
      </c>
      <c r="H1815" s="32" t="s">
        <v>13</v>
      </c>
      <c r="K1815" s="32" t="s">
        <v>242</v>
      </c>
    </row>
    <row r="1816" spans="1:11" x14ac:dyDescent="0.35">
      <c r="A1816" s="32">
        <v>41</v>
      </c>
      <c r="B1816" s="32" t="s">
        <v>162</v>
      </c>
      <c r="D1816" s="32">
        <v>9.18</v>
      </c>
      <c r="E1816" s="32">
        <v>3.2160000000000002</v>
      </c>
      <c r="F1816" s="32">
        <v>1040.1610000000001</v>
      </c>
      <c r="G1816" s="32">
        <v>38</v>
      </c>
      <c r="H1816" s="32" t="s">
        <v>13</v>
      </c>
      <c r="K1816" s="32" t="s">
        <v>241</v>
      </c>
    </row>
    <row r="1817" spans="1:11" x14ac:dyDescent="0.35">
      <c r="A1817" s="32">
        <v>42</v>
      </c>
      <c r="B1817" s="32" t="s">
        <v>161</v>
      </c>
      <c r="D1817" s="32">
        <v>9.23</v>
      </c>
      <c r="E1817" s="32">
        <v>9.5489999999999995</v>
      </c>
      <c r="F1817" s="32">
        <v>1196.547</v>
      </c>
      <c r="G1817" s="32">
        <v>113</v>
      </c>
      <c r="H1817" s="32" t="s">
        <v>13</v>
      </c>
      <c r="K1817" s="32" t="s">
        <v>240</v>
      </c>
    </row>
    <row r="1818" spans="1:11" x14ac:dyDescent="0.35">
      <c r="A1818" s="32">
        <v>43</v>
      </c>
      <c r="B1818" s="32" t="s">
        <v>160</v>
      </c>
      <c r="D1818" s="32">
        <v>9.74</v>
      </c>
      <c r="E1818" s="32">
        <v>9.8889999999999993</v>
      </c>
      <c r="F1818" s="32">
        <v>1065.462</v>
      </c>
      <c r="G1818" s="32">
        <v>110</v>
      </c>
      <c r="H1818" s="32" t="s">
        <v>13</v>
      </c>
      <c r="K1818" s="32" t="s">
        <v>239</v>
      </c>
    </row>
    <row r="1819" spans="1:11" x14ac:dyDescent="0.35">
      <c r="A1819" s="32">
        <v>44</v>
      </c>
      <c r="B1819" s="32" t="s">
        <v>159</v>
      </c>
      <c r="D1819" s="32">
        <v>9.3699999999999992</v>
      </c>
      <c r="E1819" s="32">
        <v>23.594999999999999</v>
      </c>
      <c r="F1819" s="32">
        <v>841.40099999999995</v>
      </c>
      <c r="G1819" s="32">
        <v>280</v>
      </c>
      <c r="H1819" s="32" t="s">
        <v>13</v>
      </c>
      <c r="K1819" s="32" t="s">
        <v>238</v>
      </c>
    </row>
    <row r="1820" spans="1:11" x14ac:dyDescent="0.35">
      <c r="A1820" s="32">
        <v>45</v>
      </c>
      <c r="B1820" s="32" t="s">
        <v>22</v>
      </c>
      <c r="K1820" s="32" t="s">
        <v>237</v>
      </c>
    </row>
    <row r="1821" spans="1:11" x14ac:dyDescent="0.35">
      <c r="A1821" s="32">
        <v>46</v>
      </c>
      <c r="B1821" s="32" t="s">
        <v>158</v>
      </c>
      <c r="D1821" s="32">
        <v>9.42</v>
      </c>
      <c r="E1821" s="32">
        <v>5.3520000000000003</v>
      </c>
      <c r="F1821" s="32">
        <v>1044.2239999999999</v>
      </c>
      <c r="G1821" s="32">
        <v>63</v>
      </c>
      <c r="H1821" s="32" t="s">
        <v>13</v>
      </c>
      <c r="K1821" s="32" t="s">
        <v>236</v>
      </c>
    </row>
    <row r="1822" spans="1:11" x14ac:dyDescent="0.35">
      <c r="A1822" s="32">
        <v>47</v>
      </c>
      <c r="B1822" s="32" t="s">
        <v>157</v>
      </c>
      <c r="D1822" s="32">
        <v>9.39</v>
      </c>
      <c r="E1822" s="32">
        <v>9.9480000000000004</v>
      </c>
      <c r="F1822" s="32">
        <v>517.77599999999995</v>
      </c>
      <c r="G1822" s="32">
        <v>75</v>
      </c>
      <c r="H1822" s="32" t="s">
        <v>13</v>
      </c>
      <c r="K1822" s="32" t="s">
        <v>235</v>
      </c>
    </row>
    <row r="1823" spans="1:11" x14ac:dyDescent="0.35">
      <c r="A1823" s="32">
        <v>48</v>
      </c>
      <c r="B1823" s="32" t="s">
        <v>156</v>
      </c>
      <c r="D1823" s="32">
        <v>9.23</v>
      </c>
      <c r="E1823" s="32">
        <v>0.42</v>
      </c>
      <c r="F1823" s="32">
        <v>709.654</v>
      </c>
      <c r="G1823" s="32">
        <v>0.53400000000000003</v>
      </c>
      <c r="H1823" s="32" t="s">
        <v>13</v>
      </c>
      <c r="K1823" s="32" t="s">
        <v>234</v>
      </c>
    </row>
    <row r="1825" spans="1:11" x14ac:dyDescent="0.35">
      <c r="A1825" s="32" t="s">
        <v>379</v>
      </c>
    </row>
    <row r="1827" spans="1:11" x14ac:dyDescent="0.35">
      <c r="B1827" s="32" t="s">
        <v>3</v>
      </c>
      <c r="C1827" s="32" t="s">
        <v>4</v>
      </c>
      <c r="D1827" s="32" t="s">
        <v>5</v>
      </c>
      <c r="E1827" s="32" t="s">
        <v>6</v>
      </c>
      <c r="F1827" s="32" t="s">
        <v>7</v>
      </c>
      <c r="G1827" s="32" t="s">
        <v>8</v>
      </c>
      <c r="H1827" s="32" t="s">
        <v>9</v>
      </c>
      <c r="I1827" s="32" t="s">
        <v>10</v>
      </c>
      <c r="J1827" s="32" t="s">
        <v>11</v>
      </c>
      <c r="K1827" s="32" t="s">
        <v>282</v>
      </c>
    </row>
    <row r="1828" spans="1:11" x14ac:dyDescent="0.35">
      <c r="A1828" s="32">
        <v>1</v>
      </c>
      <c r="B1828" s="32" t="s">
        <v>12</v>
      </c>
      <c r="D1828" s="32">
        <v>10.83</v>
      </c>
      <c r="E1828" s="32">
        <v>92.35</v>
      </c>
      <c r="F1828" s="32">
        <v>8287.3449999999993</v>
      </c>
      <c r="G1828" s="32">
        <v>14.663</v>
      </c>
      <c r="H1828" s="32" t="s">
        <v>13</v>
      </c>
      <c r="K1828" s="32" t="s">
        <v>281</v>
      </c>
    </row>
    <row r="1829" spans="1:11" x14ac:dyDescent="0.35">
      <c r="A1829" s="32">
        <v>2</v>
      </c>
      <c r="B1829" s="32" t="s">
        <v>14</v>
      </c>
      <c r="D1829" s="32">
        <v>10.91</v>
      </c>
      <c r="E1829" s="32">
        <v>445.49099999999999</v>
      </c>
      <c r="F1829" s="32">
        <v>8357.6119999999992</v>
      </c>
      <c r="G1829" s="32">
        <v>59.793999999999997</v>
      </c>
      <c r="H1829" s="32" t="s">
        <v>13</v>
      </c>
      <c r="K1829" s="32" t="s">
        <v>280</v>
      </c>
    </row>
    <row r="1830" spans="1:11" x14ac:dyDescent="0.35">
      <c r="A1830" s="32">
        <v>3</v>
      </c>
      <c r="B1830" s="32" t="s">
        <v>15</v>
      </c>
      <c r="D1830" s="32">
        <v>10.89</v>
      </c>
      <c r="E1830" s="32">
        <v>816.11599999999999</v>
      </c>
      <c r="F1830" s="32">
        <v>7538.1689999999999</v>
      </c>
      <c r="G1830" s="32">
        <v>19.690999999999999</v>
      </c>
      <c r="H1830" s="32" t="s">
        <v>13</v>
      </c>
      <c r="K1830" s="32" t="s">
        <v>279</v>
      </c>
    </row>
    <row r="1831" spans="1:11" x14ac:dyDescent="0.35">
      <c r="A1831" s="32">
        <v>4</v>
      </c>
      <c r="B1831" s="32" t="s">
        <v>17</v>
      </c>
      <c r="D1831" s="32">
        <v>10.9</v>
      </c>
      <c r="E1831" s="32">
        <v>4731.9960000000001</v>
      </c>
      <c r="F1831" s="32">
        <v>7199.0219999999999</v>
      </c>
      <c r="G1831" s="32">
        <v>34578</v>
      </c>
      <c r="H1831" s="32" t="s">
        <v>13</v>
      </c>
      <c r="K1831" s="32" t="s">
        <v>278</v>
      </c>
    </row>
    <row r="1832" spans="1:11" x14ac:dyDescent="0.35">
      <c r="A1832" s="32">
        <v>5</v>
      </c>
      <c r="B1832" s="32" t="s">
        <v>18</v>
      </c>
      <c r="D1832" s="32">
        <v>10.92</v>
      </c>
      <c r="E1832" s="32">
        <v>8313.8359999999993</v>
      </c>
      <c r="F1832" s="32">
        <v>9350.7690000000002</v>
      </c>
      <c r="G1832" s="32">
        <v>174.15299999999999</v>
      </c>
      <c r="H1832" s="32" t="s">
        <v>13</v>
      </c>
      <c r="K1832" s="32" t="s">
        <v>277</v>
      </c>
    </row>
    <row r="1833" spans="1:11" x14ac:dyDescent="0.35">
      <c r="A1833" s="32">
        <v>6</v>
      </c>
      <c r="B1833" s="32" t="s">
        <v>19</v>
      </c>
      <c r="D1833" s="32">
        <v>10.78</v>
      </c>
      <c r="E1833" s="32">
        <v>40254.512000000002</v>
      </c>
      <c r="F1833" s="32">
        <v>9389.06</v>
      </c>
      <c r="G1833" s="32">
        <v>598.68700000000001</v>
      </c>
      <c r="H1833" s="32" t="s">
        <v>13</v>
      </c>
      <c r="K1833" s="32" t="s">
        <v>276</v>
      </c>
    </row>
    <row r="1834" spans="1:11" x14ac:dyDescent="0.35">
      <c r="A1834" s="32">
        <v>7</v>
      </c>
      <c r="B1834" s="32" t="s">
        <v>20</v>
      </c>
      <c r="D1834" s="32">
        <v>10.84</v>
      </c>
      <c r="E1834" s="32">
        <v>82305.195000000007</v>
      </c>
      <c r="F1834" s="32">
        <v>7624.3209999999999</v>
      </c>
      <c r="G1834" s="32">
        <v>3006.5610000000001</v>
      </c>
      <c r="H1834" s="32" t="s">
        <v>13</v>
      </c>
      <c r="K1834" s="32" t="s">
        <v>275</v>
      </c>
    </row>
    <row r="1835" spans="1:11" x14ac:dyDescent="0.35">
      <c r="A1835" s="32">
        <v>8</v>
      </c>
      <c r="B1835" s="32" t="s">
        <v>21</v>
      </c>
      <c r="D1835" s="32">
        <v>10.86</v>
      </c>
      <c r="E1835" s="32">
        <v>158741.141</v>
      </c>
      <c r="F1835" s="32">
        <v>8364.4259999999995</v>
      </c>
      <c r="G1835" s="32">
        <v>3520.78</v>
      </c>
      <c r="H1835" s="32" t="s">
        <v>13</v>
      </c>
      <c r="K1835" s="32" t="s">
        <v>274</v>
      </c>
    </row>
    <row r="1836" spans="1:11" x14ac:dyDescent="0.35">
      <c r="A1836" s="32">
        <v>9</v>
      </c>
      <c r="B1836" s="32" t="s">
        <v>22</v>
      </c>
      <c r="D1836" s="32">
        <v>10.89</v>
      </c>
      <c r="E1836" s="32">
        <v>206.19900000000001</v>
      </c>
      <c r="G1836" s="32">
        <v>7.4530000000000003</v>
      </c>
      <c r="H1836" s="32" t="s">
        <v>13</v>
      </c>
      <c r="K1836" s="32" t="s">
        <v>273</v>
      </c>
    </row>
    <row r="1837" spans="1:11" x14ac:dyDescent="0.35">
      <c r="A1837" s="32">
        <v>10</v>
      </c>
      <c r="B1837" s="32" t="s">
        <v>22</v>
      </c>
      <c r="D1837" s="32">
        <v>10.93</v>
      </c>
      <c r="E1837" s="32">
        <v>67.289000000000001</v>
      </c>
      <c r="G1837" s="32">
        <v>484</v>
      </c>
      <c r="H1837" s="32" t="s">
        <v>13</v>
      </c>
      <c r="K1837" s="32" t="s">
        <v>272</v>
      </c>
    </row>
    <row r="1838" spans="1:11" x14ac:dyDescent="0.35">
      <c r="A1838" s="32">
        <v>11</v>
      </c>
      <c r="B1838" s="32" t="s">
        <v>24</v>
      </c>
      <c r="D1838" s="32">
        <v>10.92</v>
      </c>
      <c r="E1838" s="32">
        <v>86.224000000000004</v>
      </c>
      <c r="F1838" s="32">
        <v>3709.3760000000002</v>
      </c>
      <c r="G1838" s="32">
        <v>30.556999999999999</v>
      </c>
      <c r="H1838" s="32" t="s">
        <v>13</v>
      </c>
      <c r="K1838" s="32" t="s">
        <v>271</v>
      </c>
    </row>
    <row r="1839" spans="1:11" x14ac:dyDescent="0.35">
      <c r="A1839" s="32">
        <v>12</v>
      </c>
      <c r="B1839" s="32" t="s">
        <v>25</v>
      </c>
      <c r="D1839" s="32">
        <v>11.08</v>
      </c>
      <c r="E1839" s="32">
        <v>15.3</v>
      </c>
      <c r="F1839" s="32">
        <v>3604.7510000000002</v>
      </c>
      <c r="G1839" s="32">
        <v>142</v>
      </c>
      <c r="H1839" s="32" t="s">
        <v>13</v>
      </c>
      <c r="K1839" s="32" t="s">
        <v>270</v>
      </c>
    </row>
    <row r="1840" spans="1:11" x14ac:dyDescent="0.35">
      <c r="A1840" s="32">
        <v>13</v>
      </c>
      <c r="B1840" s="32" t="s">
        <v>26</v>
      </c>
      <c r="F1840" s="32">
        <v>3442.0129999999999</v>
      </c>
      <c r="K1840" s="32" t="s">
        <v>269</v>
      </c>
    </row>
    <row r="1841" spans="1:11" x14ac:dyDescent="0.35">
      <c r="A1841" s="32">
        <v>14</v>
      </c>
      <c r="B1841" s="32" t="s">
        <v>27</v>
      </c>
      <c r="D1841" s="32">
        <v>10.96</v>
      </c>
      <c r="E1841" s="32">
        <v>38174.358999999997</v>
      </c>
      <c r="F1841" s="32">
        <v>4461.3130000000001</v>
      </c>
      <c r="G1841" s="32">
        <v>827.56200000000001</v>
      </c>
      <c r="H1841" s="32" t="s">
        <v>13</v>
      </c>
      <c r="K1841" s="32" t="s">
        <v>268</v>
      </c>
    </row>
    <row r="1842" spans="1:11" x14ac:dyDescent="0.35">
      <c r="A1842" s="32">
        <v>15</v>
      </c>
      <c r="B1842" s="32" t="s">
        <v>28</v>
      </c>
      <c r="D1842" s="32">
        <v>10.97</v>
      </c>
      <c r="E1842" s="32">
        <v>36828.480000000003</v>
      </c>
      <c r="F1842" s="32">
        <v>4239.4690000000001</v>
      </c>
      <c r="G1842" s="32">
        <v>3501.9870000000001</v>
      </c>
      <c r="H1842" s="32" t="s">
        <v>13</v>
      </c>
      <c r="K1842" s="32" t="s">
        <v>267</v>
      </c>
    </row>
    <row r="1843" spans="1:11" x14ac:dyDescent="0.35">
      <c r="A1843" s="32">
        <v>16</v>
      </c>
      <c r="B1843" s="32" t="s">
        <v>29</v>
      </c>
      <c r="D1843" s="32">
        <v>10.97</v>
      </c>
      <c r="E1843" s="32">
        <v>38644.125</v>
      </c>
      <c r="F1843" s="32">
        <v>4423.0330000000004</v>
      </c>
      <c r="G1843" s="32">
        <v>534.09799999999996</v>
      </c>
      <c r="H1843" s="32" t="s">
        <v>13</v>
      </c>
      <c r="K1843" s="32" t="s">
        <v>266</v>
      </c>
    </row>
    <row r="1844" spans="1:11" x14ac:dyDescent="0.35">
      <c r="A1844" s="32">
        <v>17</v>
      </c>
      <c r="B1844" s="32" t="s">
        <v>22</v>
      </c>
      <c r="D1844" s="32">
        <v>10.99</v>
      </c>
      <c r="E1844" s="32">
        <v>490.45600000000002</v>
      </c>
      <c r="G1844" s="32">
        <v>24.138999999999999</v>
      </c>
      <c r="H1844" s="32" t="s">
        <v>13</v>
      </c>
      <c r="K1844" s="32" t="s">
        <v>265</v>
      </c>
    </row>
    <row r="1845" spans="1:11" x14ac:dyDescent="0.35">
      <c r="A1845" s="32">
        <v>18</v>
      </c>
      <c r="B1845" s="32" t="s">
        <v>182</v>
      </c>
      <c r="D1845" s="32">
        <v>11.03</v>
      </c>
      <c r="E1845" s="32">
        <v>66.498999999999995</v>
      </c>
      <c r="F1845" s="32">
        <v>5588.7920000000004</v>
      </c>
      <c r="G1845" s="32">
        <v>454</v>
      </c>
      <c r="H1845" s="32" t="s">
        <v>13</v>
      </c>
      <c r="K1845" s="32" t="s">
        <v>264</v>
      </c>
    </row>
    <row r="1846" spans="1:11" x14ac:dyDescent="0.35">
      <c r="A1846" s="32">
        <v>19</v>
      </c>
      <c r="B1846" s="32" t="s">
        <v>181</v>
      </c>
      <c r="F1846" s="32">
        <v>6612.5429999999997</v>
      </c>
      <c r="K1846" s="32" t="s">
        <v>263</v>
      </c>
    </row>
    <row r="1847" spans="1:11" x14ac:dyDescent="0.35">
      <c r="A1847" s="32">
        <v>20</v>
      </c>
      <c r="B1847" s="32" t="s">
        <v>180</v>
      </c>
      <c r="F1847" s="32">
        <v>6643.125</v>
      </c>
      <c r="K1847" s="32" t="s">
        <v>262</v>
      </c>
    </row>
    <row r="1848" spans="1:11" x14ac:dyDescent="0.35">
      <c r="A1848" s="32">
        <v>21</v>
      </c>
      <c r="B1848" s="32" t="s">
        <v>179</v>
      </c>
      <c r="D1848" s="32">
        <v>11</v>
      </c>
      <c r="E1848" s="32">
        <v>11.868</v>
      </c>
      <c r="F1848" s="32">
        <v>7255.1469999999999</v>
      </c>
      <c r="G1848" s="32">
        <v>117</v>
      </c>
      <c r="H1848" s="32" t="s">
        <v>13</v>
      </c>
      <c r="K1848" s="32" t="s">
        <v>261</v>
      </c>
    </row>
    <row r="1849" spans="1:11" x14ac:dyDescent="0.35">
      <c r="A1849" s="32">
        <v>22</v>
      </c>
      <c r="B1849" s="32" t="s">
        <v>178</v>
      </c>
      <c r="F1849" s="32">
        <v>5489.1670000000004</v>
      </c>
      <c r="K1849" s="32" t="s">
        <v>260</v>
      </c>
    </row>
    <row r="1850" spans="1:11" x14ac:dyDescent="0.35">
      <c r="A1850" s="32">
        <v>23</v>
      </c>
      <c r="B1850" s="32" t="s">
        <v>177</v>
      </c>
      <c r="D1850" s="32">
        <v>10.97</v>
      </c>
      <c r="E1850" s="32">
        <v>34.457000000000001</v>
      </c>
      <c r="F1850" s="32">
        <v>5628.6379999999999</v>
      </c>
      <c r="G1850" s="32">
        <v>12.121</v>
      </c>
      <c r="H1850" s="32" t="s">
        <v>13</v>
      </c>
      <c r="K1850" s="32" t="s">
        <v>259</v>
      </c>
    </row>
    <row r="1851" spans="1:11" x14ac:dyDescent="0.35">
      <c r="A1851" s="32">
        <v>24</v>
      </c>
      <c r="B1851" s="32" t="s">
        <v>22</v>
      </c>
      <c r="D1851" s="32">
        <v>11</v>
      </c>
      <c r="E1851" s="32">
        <v>293.88200000000001</v>
      </c>
      <c r="G1851" s="32">
        <v>14.244</v>
      </c>
      <c r="H1851" s="32" t="s">
        <v>13</v>
      </c>
      <c r="K1851" s="32" t="s">
        <v>258</v>
      </c>
    </row>
    <row r="1852" spans="1:11" x14ac:dyDescent="0.35">
      <c r="A1852" s="32">
        <v>25</v>
      </c>
      <c r="B1852" s="32" t="s">
        <v>176</v>
      </c>
      <c r="F1852" s="32">
        <v>6112.31</v>
      </c>
      <c r="K1852" s="32" t="s">
        <v>257</v>
      </c>
    </row>
    <row r="1853" spans="1:11" x14ac:dyDescent="0.35">
      <c r="A1853" s="32">
        <v>26</v>
      </c>
      <c r="B1853" s="32" t="s">
        <v>175</v>
      </c>
      <c r="F1853" s="32">
        <v>5729.232</v>
      </c>
      <c r="K1853" s="32" t="s">
        <v>256</v>
      </c>
    </row>
    <row r="1854" spans="1:11" x14ac:dyDescent="0.35">
      <c r="A1854" s="32">
        <v>27</v>
      </c>
      <c r="B1854" s="32" t="s">
        <v>174</v>
      </c>
      <c r="D1854" s="32">
        <v>11.33</v>
      </c>
      <c r="E1854" s="32">
        <v>3.9710000000000001</v>
      </c>
      <c r="F1854" s="32">
        <v>6337.7759999999998</v>
      </c>
      <c r="G1854" s="32">
        <v>39</v>
      </c>
      <c r="H1854" s="32" t="s">
        <v>13</v>
      </c>
      <c r="K1854" s="32" t="s">
        <v>255</v>
      </c>
    </row>
    <row r="1855" spans="1:11" x14ac:dyDescent="0.35">
      <c r="A1855" s="32">
        <v>28</v>
      </c>
      <c r="B1855" s="32" t="s">
        <v>173</v>
      </c>
      <c r="D1855" s="32">
        <v>11.05</v>
      </c>
      <c r="E1855" s="32">
        <v>0.84599999999999997</v>
      </c>
      <c r="F1855" s="32">
        <v>5644.241</v>
      </c>
      <c r="G1855" s="32">
        <v>8</v>
      </c>
      <c r="H1855" s="32" t="s">
        <v>13</v>
      </c>
      <c r="K1855" s="32" t="s">
        <v>254</v>
      </c>
    </row>
    <row r="1856" spans="1:11" x14ac:dyDescent="0.35">
      <c r="A1856" s="32">
        <v>29</v>
      </c>
      <c r="B1856" s="32" t="s">
        <v>172</v>
      </c>
      <c r="F1856" s="32">
        <v>5568.6369999999997</v>
      </c>
      <c r="K1856" s="32" t="s">
        <v>253</v>
      </c>
    </row>
    <row r="1857" spans="1:11" x14ac:dyDescent="0.35">
      <c r="A1857" s="32">
        <v>30</v>
      </c>
      <c r="B1857" s="32" t="s">
        <v>171</v>
      </c>
      <c r="F1857" s="32">
        <v>5454.1509999999998</v>
      </c>
      <c r="K1857" s="32" t="s">
        <v>252</v>
      </c>
    </row>
    <row r="1858" spans="1:11" x14ac:dyDescent="0.35">
      <c r="A1858" s="32">
        <v>31</v>
      </c>
      <c r="B1858" s="32" t="s">
        <v>22</v>
      </c>
      <c r="D1858" s="32">
        <v>10.97</v>
      </c>
      <c r="E1858" s="32">
        <v>87.953000000000003</v>
      </c>
      <c r="F1858" s="32">
        <v>0.26400000000000001</v>
      </c>
      <c r="G1858" s="32">
        <v>808</v>
      </c>
      <c r="H1858" s="32" t="s">
        <v>13</v>
      </c>
      <c r="K1858" s="32" t="s">
        <v>251</v>
      </c>
    </row>
    <row r="1859" spans="1:11" x14ac:dyDescent="0.35">
      <c r="A1859" s="32">
        <v>32</v>
      </c>
      <c r="B1859" s="32" t="s">
        <v>170</v>
      </c>
      <c r="D1859" s="32">
        <v>10.76</v>
      </c>
      <c r="E1859" s="32">
        <v>10.471</v>
      </c>
      <c r="F1859" s="32">
        <v>5057.8869999999997</v>
      </c>
      <c r="G1859" s="32">
        <v>115</v>
      </c>
      <c r="H1859" s="32" t="s">
        <v>13</v>
      </c>
      <c r="K1859" s="32" t="s">
        <v>250</v>
      </c>
    </row>
    <row r="1860" spans="1:11" x14ac:dyDescent="0.35">
      <c r="A1860" s="32">
        <v>33</v>
      </c>
      <c r="B1860" s="32" t="s">
        <v>169</v>
      </c>
      <c r="D1860" s="32">
        <v>10.76</v>
      </c>
      <c r="E1860" s="32">
        <v>0.63</v>
      </c>
      <c r="F1860" s="32">
        <v>4520.08</v>
      </c>
      <c r="G1860" s="32">
        <v>7</v>
      </c>
      <c r="H1860" s="32" t="s">
        <v>13</v>
      </c>
      <c r="K1860" s="32" t="s">
        <v>249</v>
      </c>
    </row>
    <row r="1861" spans="1:11" x14ac:dyDescent="0.35">
      <c r="A1861" s="32">
        <v>34</v>
      </c>
      <c r="B1861" s="32" t="s">
        <v>168</v>
      </c>
      <c r="D1861" s="32">
        <v>10.89</v>
      </c>
      <c r="E1861" s="32">
        <v>15.337</v>
      </c>
      <c r="F1861" s="32">
        <v>6122.7340000000004</v>
      </c>
      <c r="G1861" s="32">
        <v>151</v>
      </c>
      <c r="H1861" s="32" t="s">
        <v>13</v>
      </c>
      <c r="K1861" s="32" t="s">
        <v>248</v>
      </c>
    </row>
    <row r="1862" spans="1:11" x14ac:dyDescent="0.35">
      <c r="A1862" s="32">
        <v>35</v>
      </c>
      <c r="B1862" s="32" t="s">
        <v>167</v>
      </c>
      <c r="D1862" s="32">
        <v>11.07</v>
      </c>
      <c r="E1862" s="32">
        <v>5.18</v>
      </c>
      <c r="F1862" s="32">
        <v>5685.4449999999997</v>
      </c>
      <c r="G1862" s="32">
        <v>51</v>
      </c>
      <c r="H1862" s="32" t="s">
        <v>13</v>
      </c>
      <c r="K1862" s="32" t="s">
        <v>247</v>
      </c>
    </row>
    <row r="1863" spans="1:11" x14ac:dyDescent="0.35">
      <c r="A1863" s="32">
        <v>36</v>
      </c>
      <c r="B1863" s="32" t="s">
        <v>166</v>
      </c>
      <c r="F1863" s="32">
        <v>6763.1220000000003</v>
      </c>
      <c r="K1863" s="32" t="s">
        <v>246</v>
      </c>
    </row>
    <row r="1864" spans="1:11" x14ac:dyDescent="0.35">
      <c r="A1864" s="32">
        <v>37</v>
      </c>
      <c r="B1864" s="32" t="s">
        <v>165</v>
      </c>
      <c r="D1864" s="32">
        <v>11.65</v>
      </c>
      <c r="E1864" s="32">
        <v>1.248</v>
      </c>
      <c r="F1864" s="32">
        <v>5297.5219999999999</v>
      </c>
      <c r="G1864" s="32">
        <v>12</v>
      </c>
      <c r="H1864" s="32" t="s">
        <v>16</v>
      </c>
      <c r="K1864" s="32" t="s">
        <v>245</v>
      </c>
    </row>
    <row r="1865" spans="1:11" x14ac:dyDescent="0.35">
      <c r="A1865" s="32">
        <v>38</v>
      </c>
      <c r="B1865" s="32" t="s">
        <v>22</v>
      </c>
      <c r="D1865" s="32">
        <v>10.96</v>
      </c>
      <c r="E1865" s="32">
        <v>48.808999999999997</v>
      </c>
      <c r="F1865" s="32">
        <v>0.54</v>
      </c>
      <c r="G1865" s="32">
        <v>357</v>
      </c>
      <c r="H1865" s="32" t="s">
        <v>13</v>
      </c>
      <c r="K1865" s="32" t="s">
        <v>244</v>
      </c>
    </row>
    <row r="1866" spans="1:11" x14ac:dyDescent="0.35">
      <c r="A1866" s="32">
        <v>39</v>
      </c>
      <c r="B1866" s="32" t="s">
        <v>164</v>
      </c>
      <c r="D1866" s="32">
        <v>12.73</v>
      </c>
      <c r="E1866" s="32">
        <v>21.602</v>
      </c>
      <c r="F1866" s="32">
        <v>4745.2809999999999</v>
      </c>
      <c r="G1866" s="32">
        <v>208</v>
      </c>
      <c r="H1866" s="32" t="s">
        <v>16</v>
      </c>
      <c r="K1866" s="32" t="s">
        <v>243</v>
      </c>
    </row>
    <row r="1867" spans="1:11" x14ac:dyDescent="0.35">
      <c r="A1867" s="32">
        <v>40</v>
      </c>
      <c r="B1867" s="32" t="s">
        <v>163</v>
      </c>
      <c r="F1867" s="32">
        <v>6101.5829999999996</v>
      </c>
      <c r="K1867" s="32" t="s">
        <v>242</v>
      </c>
    </row>
    <row r="1868" spans="1:11" x14ac:dyDescent="0.35">
      <c r="A1868" s="32">
        <v>41</v>
      </c>
      <c r="B1868" s="32" t="s">
        <v>162</v>
      </c>
      <c r="F1868" s="32">
        <v>6510.5379999999996</v>
      </c>
      <c r="K1868" s="32" t="s">
        <v>241</v>
      </c>
    </row>
    <row r="1869" spans="1:11" x14ac:dyDescent="0.35">
      <c r="A1869" s="32">
        <v>42</v>
      </c>
      <c r="B1869" s="32" t="s">
        <v>161</v>
      </c>
      <c r="F1869" s="32">
        <v>5583.2240000000002</v>
      </c>
      <c r="K1869" s="32" t="s">
        <v>240</v>
      </c>
    </row>
    <row r="1870" spans="1:11" x14ac:dyDescent="0.35">
      <c r="A1870" s="32">
        <v>43</v>
      </c>
      <c r="B1870" s="32" t="s">
        <v>160</v>
      </c>
      <c r="D1870" s="32">
        <v>11.03</v>
      </c>
      <c r="E1870" s="32">
        <v>14.789</v>
      </c>
      <c r="F1870" s="32">
        <v>5903.1660000000002</v>
      </c>
      <c r="G1870" s="32">
        <v>143</v>
      </c>
      <c r="H1870" s="32" t="s">
        <v>13</v>
      </c>
      <c r="K1870" s="32" t="s">
        <v>239</v>
      </c>
    </row>
    <row r="1871" spans="1:11" x14ac:dyDescent="0.35">
      <c r="A1871" s="32">
        <v>44</v>
      </c>
      <c r="B1871" s="32" t="s">
        <v>159</v>
      </c>
      <c r="D1871" s="32">
        <v>11.33</v>
      </c>
      <c r="E1871" s="32">
        <v>0.375</v>
      </c>
      <c r="F1871" s="32">
        <v>5771.6790000000001</v>
      </c>
      <c r="G1871" s="32">
        <v>4</v>
      </c>
      <c r="H1871" s="32" t="s">
        <v>13</v>
      </c>
      <c r="K1871" s="32" t="s">
        <v>238</v>
      </c>
    </row>
    <row r="1872" spans="1:11" x14ac:dyDescent="0.35">
      <c r="A1872" s="32">
        <v>45</v>
      </c>
      <c r="B1872" s="32" t="s">
        <v>22</v>
      </c>
      <c r="D1872" s="32">
        <v>11.08</v>
      </c>
      <c r="E1872" s="32">
        <v>102.446</v>
      </c>
      <c r="G1872" s="32">
        <v>759</v>
      </c>
      <c r="H1872" s="32" t="s">
        <v>13</v>
      </c>
      <c r="K1872" s="32" t="s">
        <v>237</v>
      </c>
    </row>
    <row r="1873" spans="1:11" x14ac:dyDescent="0.35">
      <c r="A1873" s="32">
        <v>46</v>
      </c>
      <c r="B1873" s="32" t="s">
        <v>158</v>
      </c>
      <c r="F1873" s="32">
        <v>5487.9780000000001</v>
      </c>
      <c r="K1873" s="32" t="s">
        <v>236</v>
      </c>
    </row>
    <row r="1874" spans="1:11" x14ac:dyDescent="0.35">
      <c r="A1874" s="32">
        <v>47</v>
      </c>
      <c r="B1874" s="32" t="s">
        <v>157</v>
      </c>
      <c r="D1874" s="32">
        <v>11.68</v>
      </c>
      <c r="E1874" s="32">
        <v>0.76500000000000001</v>
      </c>
      <c r="F1874" s="32">
        <v>4404.3069999999998</v>
      </c>
      <c r="G1874" s="32">
        <v>7</v>
      </c>
      <c r="H1874" s="32" t="s">
        <v>16</v>
      </c>
      <c r="K1874" s="32" t="s">
        <v>235</v>
      </c>
    </row>
    <row r="1875" spans="1:11" x14ac:dyDescent="0.35">
      <c r="A1875" s="32">
        <v>48</v>
      </c>
      <c r="B1875" s="32" t="s">
        <v>156</v>
      </c>
      <c r="D1875" s="32">
        <v>11.17</v>
      </c>
      <c r="E1875" s="32">
        <v>6.8479999999999999</v>
      </c>
      <c r="F1875" s="32">
        <v>5559.9989999999998</v>
      </c>
      <c r="G1875" s="32">
        <v>67</v>
      </c>
      <c r="H1875" s="32" t="s">
        <v>13</v>
      </c>
      <c r="K1875" s="32" t="s">
        <v>234</v>
      </c>
    </row>
    <row r="1877" spans="1:11" x14ac:dyDescent="0.35">
      <c r="A1877" s="32" t="s">
        <v>378</v>
      </c>
    </row>
    <row r="1879" spans="1:11" x14ac:dyDescent="0.35">
      <c r="B1879" s="32" t="s">
        <v>3</v>
      </c>
      <c r="C1879" s="32" t="s">
        <v>4</v>
      </c>
      <c r="D1879" s="32" t="s">
        <v>5</v>
      </c>
      <c r="E1879" s="32" t="s">
        <v>6</v>
      </c>
      <c r="F1879" s="32" t="s">
        <v>7</v>
      </c>
      <c r="G1879" s="32" t="s">
        <v>8</v>
      </c>
      <c r="H1879" s="32" t="s">
        <v>9</v>
      </c>
      <c r="I1879" s="32" t="s">
        <v>10</v>
      </c>
      <c r="J1879" s="32" t="s">
        <v>11</v>
      </c>
      <c r="K1879" s="32" t="s">
        <v>282</v>
      </c>
    </row>
    <row r="1880" spans="1:11" x14ac:dyDescent="0.35">
      <c r="A1880" s="32">
        <v>1</v>
      </c>
      <c r="B1880" s="32" t="s">
        <v>12</v>
      </c>
      <c r="D1880" s="32">
        <v>10.85</v>
      </c>
      <c r="E1880" s="32">
        <v>8287.3449999999993</v>
      </c>
      <c r="G1880" s="32">
        <v>846.64800000000002</v>
      </c>
      <c r="H1880" s="32" t="s">
        <v>13</v>
      </c>
      <c r="I1880" s="32">
        <v>8287.3449999999993</v>
      </c>
      <c r="K1880" s="32" t="s">
        <v>281</v>
      </c>
    </row>
    <row r="1881" spans="1:11" x14ac:dyDescent="0.35">
      <c r="A1881" s="32">
        <v>2</v>
      </c>
      <c r="B1881" s="32" t="s">
        <v>14</v>
      </c>
      <c r="D1881" s="32">
        <v>10.88</v>
      </c>
      <c r="E1881" s="32">
        <v>8357.6119999999992</v>
      </c>
      <c r="G1881" s="32">
        <v>92.004999999999995</v>
      </c>
      <c r="H1881" s="32" t="s">
        <v>13</v>
      </c>
      <c r="I1881" s="32">
        <v>8357.6119999999992</v>
      </c>
      <c r="K1881" s="32" t="s">
        <v>280</v>
      </c>
    </row>
    <row r="1882" spans="1:11" x14ac:dyDescent="0.35">
      <c r="A1882" s="32">
        <v>3</v>
      </c>
      <c r="B1882" s="32" t="s">
        <v>15</v>
      </c>
      <c r="D1882" s="32">
        <v>10.89</v>
      </c>
      <c r="E1882" s="32">
        <v>7538.1689999999999</v>
      </c>
      <c r="G1882" s="32">
        <v>52402</v>
      </c>
      <c r="H1882" s="32" t="s">
        <v>13</v>
      </c>
      <c r="I1882" s="32">
        <v>7538.1689999999999</v>
      </c>
      <c r="K1882" s="32" t="s">
        <v>279</v>
      </c>
    </row>
    <row r="1883" spans="1:11" x14ac:dyDescent="0.35">
      <c r="A1883" s="32">
        <v>4</v>
      </c>
      <c r="B1883" s="32" t="s">
        <v>17</v>
      </c>
      <c r="D1883" s="32">
        <v>10.9</v>
      </c>
      <c r="E1883" s="32">
        <v>7199.0219999999999</v>
      </c>
      <c r="G1883" s="32">
        <v>200.70500000000001</v>
      </c>
      <c r="H1883" s="32" t="s">
        <v>13</v>
      </c>
      <c r="I1883" s="32">
        <v>7199.0219999999999</v>
      </c>
      <c r="K1883" s="32" t="s">
        <v>278</v>
      </c>
    </row>
    <row r="1884" spans="1:11" x14ac:dyDescent="0.35">
      <c r="A1884" s="32">
        <v>5</v>
      </c>
      <c r="B1884" s="32" t="s">
        <v>18</v>
      </c>
      <c r="D1884" s="32">
        <v>10.92</v>
      </c>
      <c r="E1884" s="32">
        <v>9350.7690000000002</v>
      </c>
      <c r="G1884" s="32">
        <v>131.755</v>
      </c>
      <c r="H1884" s="32" t="s">
        <v>13</v>
      </c>
      <c r="I1884" s="32">
        <v>9350.7690000000002</v>
      </c>
      <c r="K1884" s="32" t="s">
        <v>277</v>
      </c>
    </row>
    <row r="1885" spans="1:11" x14ac:dyDescent="0.35">
      <c r="A1885" s="32">
        <v>6</v>
      </c>
      <c r="B1885" s="32" t="s">
        <v>19</v>
      </c>
      <c r="D1885" s="32">
        <v>10.78</v>
      </c>
      <c r="E1885" s="32">
        <v>9389.06</v>
      </c>
      <c r="G1885" s="32">
        <v>1377.0509999999999</v>
      </c>
      <c r="H1885" s="32" t="s">
        <v>13</v>
      </c>
      <c r="I1885" s="32">
        <v>9389.06</v>
      </c>
      <c r="K1885" s="32" t="s">
        <v>276</v>
      </c>
    </row>
    <row r="1886" spans="1:11" x14ac:dyDescent="0.35">
      <c r="A1886" s="32">
        <v>7</v>
      </c>
      <c r="B1886" s="32" t="s">
        <v>20</v>
      </c>
      <c r="D1886" s="32">
        <v>10.84</v>
      </c>
      <c r="E1886" s="32">
        <v>7624.3209999999999</v>
      </c>
      <c r="G1886" s="32">
        <v>162.66</v>
      </c>
      <c r="H1886" s="32" t="s">
        <v>13</v>
      </c>
      <c r="I1886" s="32">
        <v>7624.3209999999999</v>
      </c>
      <c r="K1886" s="32" t="s">
        <v>275</v>
      </c>
    </row>
    <row r="1887" spans="1:11" x14ac:dyDescent="0.35">
      <c r="A1887" s="32">
        <v>8</v>
      </c>
      <c r="B1887" s="32" t="s">
        <v>21</v>
      </c>
      <c r="D1887" s="32">
        <v>10.88</v>
      </c>
      <c r="E1887" s="32">
        <v>8364.4259999999995</v>
      </c>
      <c r="G1887" s="32">
        <v>57487</v>
      </c>
      <c r="H1887" s="32" t="s">
        <v>13</v>
      </c>
      <c r="I1887" s="32">
        <v>8364.4259999999995</v>
      </c>
      <c r="K1887" s="32" t="s">
        <v>274</v>
      </c>
    </row>
    <row r="1888" spans="1:11" x14ac:dyDescent="0.35">
      <c r="A1888" s="32">
        <v>9</v>
      </c>
      <c r="B1888" s="32" t="s">
        <v>22</v>
      </c>
      <c r="K1888" s="32" t="s">
        <v>273</v>
      </c>
    </row>
    <row r="1889" spans="1:11" x14ac:dyDescent="0.35">
      <c r="A1889" s="32">
        <v>10</v>
      </c>
      <c r="B1889" s="32" t="s">
        <v>22</v>
      </c>
      <c r="K1889" s="32" t="s">
        <v>272</v>
      </c>
    </row>
    <row r="1890" spans="1:11" x14ac:dyDescent="0.35">
      <c r="A1890" s="32">
        <v>11</v>
      </c>
      <c r="B1890" s="32" t="s">
        <v>24</v>
      </c>
      <c r="D1890" s="32">
        <v>10.92</v>
      </c>
      <c r="E1890" s="32">
        <v>3709.3760000000002</v>
      </c>
      <c r="G1890" s="32">
        <v>25366</v>
      </c>
      <c r="H1890" s="32" t="s">
        <v>13</v>
      </c>
      <c r="I1890" s="32">
        <v>3709.3760000000002</v>
      </c>
      <c r="K1890" s="32" t="s">
        <v>271</v>
      </c>
    </row>
    <row r="1891" spans="1:11" x14ac:dyDescent="0.35">
      <c r="A1891" s="32">
        <v>12</v>
      </c>
      <c r="B1891" s="32" t="s">
        <v>25</v>
      </c>
      <c r="D1891" s="32">
        <v>10.92</v>
      </c>
      <c r="E1891" s="32">
        <v>3604.7510000000002</v>
      </c>
      <c r="G1891" s="32">
        <v>305.12900000000002</v>
      </c>
      <c r="H1891" s="32" t="s">
        <v>13</v>
      </c>
      <c r="I1891" s="32">
        <v>3604.7510000000002</v>
      </c>
      <c r="K1891" s="32" t="s">
        <v>270</v>
      </c>
    </row>
    <row r="1892" spans="1:11" x14ac:dyDescent="0.35">
      <c r="A1892" s="32">
        <v>13</v>
      </c>
      <c r="B1892" s="32" t="s">
        <v>26</v>
      </c>
      <c r="D1892" s="32">
        <v>10.93</v>
      </c>
      <c r="E1892" s="32">
        <v>3442.0129999999999</v>
      </c>
      <c r="G1892" s="32">
        <v>35.372</v>
      </c>
      <c r="H1892" s="32" t="s">
        <v>13</v>
      </c>
      <c r="I1892" s="32">
        <v>3442.0129999999999</v>
      </c>
      <c r="K1892" s="32" t="s">
        <v>269</v>
      </c>
    </row>
    <row r="1893" spans="1:11" x14ac:dyDescent="0.35">
      <c r="A1893" s="32">
        <v>14</v>
      </c>
      <c r="B1893" s="32" t="s">
        <v>27</v>
      </c>
      <c r="D1893" s="32">
        <v>10.96</v>
      </c>
      <c r="E1893" s="32">
        <v>4461.3130000000001</v>
      </c>
      <c r="G1893" s="32">
        <v>1351.498</v>
      </c>
      <c r="H1893" s="32" t="s">
        <v>13</v>
      </c>
      <c r="I1893" s="32">
        <v>4461.3130000000001</v>
      </c>
      <c r="K1893" s="32" t="s">
        <v>268</v>
      </c>
    </row>
    <row r="1894" spans="1:11" x14ac:dyDescent="0.35">
      <c r="A1894" s="32">
        <v>15</v>
      </c>
      <c r="B1894" s="32" t="s">
        <v>28</v>
      </c>
      <c r="D1894" s="32">
        <v>10.97</v>
      </c>
      <c r="E1894" s="32">
        <v>4239.4690000000001</v>
      </c>
      <c r="G1894" s="32">
        <v>40.247</v>
      </c>
      <c r="H1894" s="32" t="s">
        <v>13</v>
      </c>
      <c r="I1894" s="32">
        <v>4239.4690000000001</v>
      </c>
      <c r="K1894" s="32" t="s">
        <v>267</v>
      </c>
    </row>
    <row r="1895" spans="1:11" x14ac:dyDescent="0.35">
      <c r="A1895" s="32">
        <v>16</v>
      </c>
      <c r="B1895" s="32" t="s">
        <v>29</v>
      </c>
      <c r="D1895" s="32">
        <v>10.97</v>
      </c>
      <c r="E1895" s="32">
        <v>4423.0330000000004</v>
      </c>
      <c r="G1895" s="32">
        <v>81.435000000000002</v>
      </c>
      <c r="H1895" s="32" t="s">
        <v>13</v>
      </c>
      <c r="I1895" s="32">
        <v>4423.0330000000004</v>
      </c>
      <c r="K1895" s="32" t="s">
        <v>266</v>
      </c>
    </row>
    <row r="1896" spans="1:11" x14ac:dyDescent="0.35">
      <c r="A1896" s="32">
        <v>17</v>
      </c>
      <c r="B1896" s="32" t="s">
        <v>22</v>
      </c>
      <c r="K1896" s="32" t="s">
        <v>265</v>
      </c>
    </row>
    <row r="1897" spans="1:11" x14ac:dyDescent="0.35">
      <c r="A1897" s="32">
        <v>18</v>
      </c>
      <c r="B1897" s="32" t="s">
        <v>182</v>
      </c>
      <c r="D1897" s="32">
        <v>10.97</v>
      </c>
      <c r="E1897" s="32">
        <v>5588.7920000000004</v>
      </c>
      <c r="G1897" s="32">
        <v>565.60199999999998</v>
      </c>
      <c r="H1897" s="32" t="s">
        <v>13</v>
      </c>
      <c r="I1897" s="32">
        <v>5588.7920000000004</v>
      </c>
      <c r="K1897" s="32" t="s">
        <v>264</v>
      </c>
    </row>
    <row r="1898" spans="1:11" x14ac:dyDescent="0.35">
      <c r="A1898" s="32">
        <v>19</v>
      </c>
      <c r="B1898" s="32" t="s">
        <v>181</v>
      </c>
      <c r="D1898" s="32">
        <v>10.97</v>
      </c>
      <c r="E1898" s="32">
        <v>6612.5429999999997</v>
      </c>
      <c r="G1898" s="32">
        <v>770.04200000000003</v>
      </c>
      <c r="H1898" s="32" t="s">
        <v>13</v>
      </c>
      <c r="I1898" s="32">
        <v>6612.5429999999997</v>
      </c>
      <c r="K1898" s="32" t="s">
        <v>263</v>
      </c>
    </row>
    <row r="1899" spans="1:11" x14ac:dyDescent="0.35">
      <c r="A1899" s="32">
        <v>20</v>
      </c>
      <c r="B1899" s="32" t="s">
        <v>180</v>
      </c>
      <c r="D1899" s="32">
        <v>10.99</v>
      </c>
      <c r="E1899" s="32">
        <v>6643.125</v>
      </c>
      <c r="G1899" s="32">
        <v>60.719000000000001</v>
      </c>
      <c r="H1899" s="32" t="s">
        <v>13</v>
      </c>
      <c r="I1899" s="32">
        <v>6643.125</v>
      </c>
      <c r="K1899" s="32" t="s">
        <v>262</v>
      </c>
    </row>
    <row r="1900" spans="1:11" x14ac:dyDescent="0.35">
      <c r="A1900" s="32">
        <v>21</v>
      </c>
      <c r="B1900" s="32" t="s">
        <v>179</v>
      </c>
      <c r="D1900" s="32">
        <v>11</v>
      </c>
      <c r="E1900" s="32">
        <v>7255.1469999999999</v>
      </c>
      <c r="G1900" s="32">
        <v>50405</v>
      </c>
      <c r="H1900" s="32" t="s">
        <v>13</v>
      </c>
      <c r="I1900" s="32">
        <v>7255.1469999999999</v>
      </c>
      <c r="K1900" s="32" t="s">
        <v>261</v>
      </c>
    </row>
    <row r="1901" spans="1:11" x14ac:dyDescent="0.35">
      <c r="A1901" s="32">
        <v>22</v>
      </c>
      <c r="B1901" s="32" t="s">
        <v>178</v>
      </c>
      <c r="D1901" s="32">
        <v>11</v>
      </c>
      <c r="E1901" s="32">
        <v>5489.1670000000004</v>
      </c>
      <c r="G1901" s="32">
        <v>36832</v>
      </c>
      <c r="H1901" s="32" t="s">
        <v>13</v>
      </c>
      <c r="I1901" s="32">
        <v>5489.1670000000004</v>
      </c>
      <c r="K1901" s="32" t="s">
        <v>260</v>
      </c>
    </row>
    <row r="1902" spans="1:11" x14ac:dyDescent="0.35">
      <c r="A1902" s="32">
        <v>23</v>
      </c>
      <c r="B1902" s="32" t="s">
        <v>177</v>
      </c>
      <c r="D1902" s="32">
        <v>11.01</v>
      </c>
      <c r="E1902" s="32">
        <v>5628.6379999999999</v>
      </c>
      <c r="G1902" s="32">
        <v>70.164000000000001</v>
      </c>
      <c r="H1902" s="32" t="s">
        <v>13</v>
      </c>
      <c r="I1902" s="32">
        <v>5628.6379999999999</v>
      </c>
      <c r="K1902" s="32" t="s">
        <v>259</v>
      </c>
    </row>
    <row r="1903" spans="1:11" x14ac:dyDescent="0.35">
      <c r="A1903" s="32">
        <v>24</v>
      </c>
      <c r="B1903" s="32" t="s">
        <v>22</v>
      </c>
      <c r="K1903" s="32" t="s">
        <v>258</v>
      </c>
    </row>
    <row r="1904" spans="1:11" x14ac:dyDescent="0.35">
      <c r="A1904" s="32">
        <v>25</v>
      </c>
      <c r="B1904" s="32" t="s">
        <v>176</v>
      </c>
      <c r="D1904" s="32">
        <v>11.01</v>
      </c>
      <c r="E1904" s="32">
        <v>6112.31</v>
      </c>
      <c r="G1904" s="32">
        <v>43020</v>
      </c>
      <c r="H1904" s="32" t="s">
        <v>13</v>
      </c>
      <c r="I1904" s="32">
        <v>6112.31</v>
      </c>
      <c r="K1904" s="32" t="s">
        <v>257</v>
      </c>
    </row>
    <row r="1905" spans="1:11" x14ac:dyDescent="0.35">
      <c r="A1905" s="32">
        <v>26</v>
      </c>
      <c r="B1905" s="32" t="s">
        <v>175</v>
      </c>
      <c r="D1905" s="32">
        <v>11.03</v>
      </c>
      <c r="E1905" s="32">
        <v>5729.232</v>
      </c>
      <c r="G1905" s="32">
        <v>66.078999999999994</v>
      </c>
      <c r="H1905" s="32" t="s">
        <v>13</v>
      </c>
      <c r="I1905" s="32">
        <v>5729.232</v>
      </c>
      <c r="K1905" s="32" t="s">
        <v>256</v>
      </c>
    </row>
    <row r="1906" spans="1:11" x14ac:dyDescent="0.35">
      <c r="A1906" s="32">
        <v>27</v>
      </c>
      <c r="B1906" s="32" t="s">
        <v>174</v>
      </c>
      <c r="D1906" s="32">
        <v>11.03</v>
      </c>
      <c r="E1906" s="32">
        <v>6337.7759999999998</v>
      </c>
      <c r="G1906" s="32">
        <v>171.22200000000001</v>
      </c>
      <c r="H1906" s="32" t="s">
        <v>13</v>
      </c>
      <c r="I1906" s="32">
        <v>6337.7759999999998</v>
      </c>
      <c r="K1906" s="32" t="s">
        <v>255</v>
      </c>
    </row>
    <row r="1907" spans="1:11" x14ac:dyDescent="0.35">
      <c r="A1907" s="32">
        <v>28</v>
      </c>
      <c r="B1907" s="32" t="s">
        <v>173</v>
      </c>
      <c r="D1907" s="32">
        <v>11.01</v>
      </c>
      <c r="E1907" s="32">
        <v>5644.241</v>
      </c>
      <c r="G1907" s="32">
        <v>103.31399999999999</v>
      </c>
      <c r="H1907" s="32" t="s">
        <v>13</v>
      </c>
      <c r="I1907" s="32">
        <v>5644.241</v>
      </c>
      <c r="K1907" s="32" t="s">
        <v>254</v>
      </c>
    </row>
    <row r="1908" spans="1:11" x14ac:dyDescent="0.35">
      <c r="A1908" s="32">
        <v>29</v>
      </c>
      <c r="B1908" s="32" t="s">
        <v>172</v>
      </c>
      <c r="D1908" s="32">
        <v>10.99</v>
      </c>
      <c r="E1908" s="32">
        <v>5568.6369999999997</v>
      </c>
      <c r="G1908" s="32">
        <v>719.09400000000005</v>
      </c>
      <c r="H1908" s="32" t="s">
        <v>13</v>
      </c>
      <c r="I1908" s="32">
        <v>5568.6369999999997</v>
      </c>
      <c r="K1908" s="32" t="s">
        <v>253</v>
      </c>
    </row>
    <row r="1909" spans="1:11" x14ac:dyDescent="0.35">
      <c r="A1909" s="32">
        <v>30</v>
      </c>
      <c r="B1909" s="32" t="s">
        <v>171</v>
      </c>
      <c r="D1909" s="32">
        <v>10.91</v>
      </c>
      <c r="E1909" s="32">
        <v>5454.1509999999998</v>
      </c>
      <c r="G1909" s="32">
        <v>87.918000000000006</v>
      </c>
      <c r="H1909" s="32" t="s">
        <v>13</v>
      </c>
      <c r="I1909" s="32">
        <v>5454.1509999999998</v>
      </c>
      <c r="K1909" s="32" t="s">
        <v>252</v>
      </c>
    </row>
    <row r="1910" spans="1:11" x14ac:dyDescent="0.35">
      <c r="A1910" s="32">
        <v>31</v>
      </c>
      <c r="B1910" s="32" t="s">
        <v>22</v>
      </c>
      <c r="D1910" s="32">
        <v>10.64</v>
      </c>
      <c r="E1910" s="32">
        <v>0.26400000000000001</v>
      </c>
      <c r="G1910" s="32">
        <v>3</v>
      </c>
      <c r="H1910" s="32" t="s">
        <v>13</v>
      </c>
      <c r="I1910" s="32">
        <v>0.26400000000000001</v>
      </c>
      <c r="K1910" s="32" t="s">
        <v>251</v>
      </c>
    </row>
    <row r="1911" spans="1:11" x14ac:dyDescent="0.35">
      <c r="A1911" s="32">
        <v>32</v>
      </c>
      <c r="B1911" s="32" t="s">
        <v>170</v>
      </c>
      <c r="D1911" s="32">
        <v>10.79</v>
      </c>
      <c r="E1911" s="32">
        <v>5057.8869999999997</v>
      </c>
      <c r="G1911" s="32">
        <v>951.74099999999999</v>
      </c>
      <c r="H1911" s="32" t="s">
        <v>13</v>
      </c>
      <c r="I1911" s="32">
        <v>5057.8869999999997</v>
      </c>
      <c r="K1911" s="32" t="s">
        <v>250</v>
      </c>
    </row>
    <row r="1912" spans="1:11" x14ac:dyDescent="0.35">
      <c r="A1912" s="32">
        <v>33</v>
      </c>
      <c r="B1912" s="32" t="s">
        <v>169</v>
      </c>
      <c r="D1912" s="32">
        <v>10.82</v>
      </c>
      <c r="E1912" s="32">
        <v>4520.08</v>
      </c>
      <c r="G1912" s="32">
        <v>318.78399999999999</v>
      </c>
      <c r="H1912" s="32" t="s">
        <v>13</v>
      </c>
      <c r="I1912" s="32">
        <v>4520.08</v>
      </c>
      <c r="K1912" s="32" t="s">
        <v>249</v>
      </c>
    </row>
    <row r="1913" spans="1:11" x14ac:dyDescent="0.35">
      <c r="A1913" s="32">
        <v>34</v>
      </c>
      <c r="B1913" s="32" t="s">
        <v>168</v>
      </c>
      <c r="D1913" s="32">
        <v>10.88</v>
      </c>
      <c r="E1913" s="32">
        <v>6122.7340000000004</v>
      </c>
      <c r="G1913" s="32">
        <v>44203</v>
      </c>
      <c r="H1913" s="32" t="s">
        <v>13</v>
      </c>
      <c r="I1913" s="32">
        <v>6122.7340000000004</v>
      </c>
      <c r="K1913" s="32" t="s">
        <v>248</v>
      </c>
    </row>
    <row r="1914" spans="1:11" x14ac:dyDescent="0.35">
      <c r="A1914" s="32">
        <v>35</v>
      </c>
      <c r="B1914" s="32" t="s">
        <v>167</v>
      </c>
      <c r="D1914" s="32">
        <v>10.9</v>
      </c>
      <c r="E1914" s="32">
        <v>5685.4449999999997</v>
      </c>
      <c r="G1914" s="32">
        <v>37.872999999999998</v>
      </c>
      <c r="H1914" s="32" t="s">
        <v>13</v>
      </c>
      <c r="I1914" s="32">
        <v>5685.4449999999997</v>
      </c>
      <c r="K1914" s="32" t="s">
        <v>247</v>
      </c>
    </row>
    <row r="1915" spans="1:11" x14ac:dyDescent="0.35">
      <c r="A1915" s="32">
        <v>36</v>
      </c>
      <c r="B1915" s="32" t="s">
        <v>166</v>
      </c>
      <c r="D1915" s="32">
        <v>10.91</v>
      </c>
      <c r="E1915" s="32">
        <v>6763.1220000000003</v>
      </c>
      <c r="G1915" s="32">
        <v>370.97800000000001</v>
      </c>
      <c r="H1915" s="32" t="s">
        <v>13</v>
      </c>
      <c r="I1915" s="32">
        <v>6763.1220000000003</v>
      </c>
      <c r="K1915" s="32" t="s">
        <v>246</v>
      </c>
    </row>
    <row r="1916" spans="1:11" x14ac:dyDescent="0.35">
      <c r="A1916" s="32">
        <v>37</v>
      </c>
      <c r="B1916" s="32" t="s">
        <v>165</v>
      </c>
      <c r="D1916" s="32">
        <v>10.9</v>
      </c>
      <c r="E1916" s="32">
        <v>5297.5219999999999</v>
      </c>
      <c r="G1916" s="32">
        <v>36.692999999999998</v>
      </c>
      <c r="H1916" s="32" t="s">
        <v>13</v>
      </c>
      <c r="I1916" s="32">
        <v>5297.5219999999999</v>
      </c>
      <c r="K1916" s="32" t="s">
        <v>245</v>
      </c>
    </row>
    <row r="1917" spans="1:11" x14ac:dyDescent="0.35">
      <c r="A1917" s="32">
        <v>38</v>
      </c>
      <c r="B1917" s="32" t="s">
        <v>22</v>
      </c>
      <c r="D1917" s="32">
        <v>11</v>
      </c>
      <c r="E1917" s="32">
        <v>0.54</v>
      </c>
      <c r="G1917" s="32">
        <v>5</v>
      </c>
      <c r="H1917" s="32" t="s">
        <v>13</v>
      </c>
      <c r="I1917" s="32">
        <v>0.54</v>
      </c>
      <c r="K1917" s="32" t="s">
        <v>244</v>
      </c>
    </row>
    <row r="1918" spans="1:11" x14ac:dyDescent="0.35">
      <c r="A1918" s="32">
        <v>39</v>
      </c>
      <c r="B1918" s="32" t="s">
        <v>164</v>
      </c>
      <c r="D1918" s="32">
        <v>10.93</v>
      </c>
      <c r="E1918" s="32">
        <v>4745.2809999999999</v>
      </c>
      <c r="G1918" s="32">
        <v>47.904000000000003</v>
      </c>
      <c r="H1918" s="32" t="s">
        <v>13</v>
      </c>
      <c r="I1918" s="32">
        <v>4745.2809999999999</v>
      </c>
      <c r="K1918" s="32" t="s">
        <v>243</v>
      </c>
    </row>
    <row r="1919" spans="1:11" x14ac:dyDescent="0.35">
      <c r="A1919" s="32">
        <v>40</v>
      </c>
      <c r="B1919" s="32" t="s">
        <v>163</v>
      </c>
      <c r="D1919" s="32">
        <v>10.95</v>
      </c>
      <c r="E1919" s="32">
        <v>6101.5829999999996</v>
      </c>
      <c r="G1919" s="32">
        <v>118.91</v>
      </c>
      <c r="H1919" s="32" t="s">
        <v>13</v>
      </c>
      <c r="I1919" s="32">
        <v>6101.5829999999996</v>
      </c>
      <c r="K1919" s="32" t="s">
        <v>242</v>
      </c>
    </row>
    <row r="1920" spans="1:11" x14ac:dyDescent="0.35">
      <c r="A1920" s="32">
        <v>41</v>
      </c>
      <c r="B1920" s="32" t="s">
        <v>162</v>
      </c>
      <c r="D1920" s="32">
        <v>10.96</v>
      </c>
      <c r="E1920" s="32">
        <v>6510.5379999999996</v>
      </c>
      <c r="G1920" s="32">
        <v>214.59899999999999</v>
      </c>
      <c r="H1920" s="32" t="s">
        <v>13</v>
      </c>
      <c r="I1920" s="32">
        <v>6510.5379999999996</v>
      </c>
      <c r="K1920" s="32" t="s">
        <v>241</v>
      </c>
    </row>
    <row r="1921" spans="1:11" x14ac:dyDescent="0.35">
      <c r="A1921" s="32">
        <v>42</v>
      </c>
      <c r="B1921" s="32" t="s">
        <v>161</v>
      </c>
      <c r="D1921" s="32">
        <v>11.03</v>
      </c>
      <c r="E1921" s="32">
        <v>5583.2240000000002</v>
      </c>
      <c r="G1921" s="32">
        <v>263.28399999999999</v>
      </c>
      <c r="H1921" s="32" t="s">
        <v>13</v>
      </c>
      <c r="I1921" s="32">
        <v>5583.2240000000002</v>
      </c>
      <c r="K1921" s="32" t="s">
        <v>240</v>
      </c>
    </row>
    <row r="1922" spans="1:11" x14ac:dyDescent="0.35">
      <c r="A1922" s="32">
        <v>43</v>
      </c>
      <c r="B1922" s="32" t="s">
        <v>160</v>
      </c>
      <c r="D1922" s="32">
        <v>10.99</v>
      </c>
      <c r="E1922" s="32">
        <v>5903.1660000000002</v>
      </c>
      <c r="G1922" s="32">
        <v>887.40599999999995</v>
      </c>
      <c r="H1922" s="32" t="s">
        <v>13</v>
      </c>
      <c r="I1922" s="32">
        <v>5903.1660000000002</v>
      </c>
      <c r="K1922" s="32" t="s">
        <v>239</v>
      </c>
    </row>
    <row r="1923" spans="1:11" x14ac:dyDescent="0.35">
      <c r="A1923" s="32">
        <v>44</v>
      </c>
      <c r="B1923" s="32" t="s">
        <v>159</v>
      </c>
      <c r="D1923" s="32">
        <v>11.03</v>
      </c>
      <c r="E1923" s="32">
        <v>5771.6790000000001</v>
      </c>
      <c r="G1923" s="32">
        <v>41453</v>
      </c>
      <c r="H1923" s="32" t="s">
        <v>13</v>
      </c>
      <c r="I1923" s="32">
        <v>5771.6790000000001</v>
      </c>
      <c r="K1923" s="32" t="s">
        <v>238</v>
      </c>
    </row>
    <row r="1924" spans="1:11" x14ac:dyDescent="0.35">
      <c r="A1924" s="32">
        <v>45</v>
      </c>
      <c r="B1924" s="32" t="s">
        <v>22</v>
      </c>
      <c r="K1924" s="32" t="s">
        <v>237</v>
      </c>
    </row>
    <row r="1925" spans="1:11" x14ac:dyDescent="0.35">
      <c r="A1925" s="32">
        <v>46</v>
      </c>
      <c r="B1925" s="32" t="s">
        <v>158</v>
      </c>
      <c r="D1925" s="32">
        <v>11.06</v>
      </c>
      <c r="E1925" s="32">
        <v>5487.9780000000001</v>
      </c>
      <c r="G1925" s="32">
        <v>550.75699999999995</v>
      </c>
      <c r="H1925" s="32" t="s">
        <v>13</v>
      </c>
      <c r="I1925" s="32">
        <v>5487.9780000000001</v>
      </c>
      <c r="K1925" s="32" t="s">
        <v>236</v>
      </c>
    </row>
    <row r="1926" spans="1:11" x14ac:dyDescent="0.35">
      <c r="A1926" s="32">
        <v>47</v>
      </c>
      <c r="B1926" s="32" t="s">
        <v>157</v>
      </c>
      <c r="D1926" s="32">
        <v>11.04</v>
      </c>
      <c r="E1926" s="32">
        <v>4404.3069999999998</v>
      </c>
      <c r="G1926" s="32">
        <v>59.508000000000003</v>
      </c>
      <c r="H1926" s="32" t="s">
        <v>13</v>
      </c>
      <c r="I1926" s="32">
        <v>4404.3069999999998</v>
      </c>
      <c r="K1926" s="32" t="s">
        <v>235</v>
      </c>
    </row>
    <row r="1927" spans="1:11" x14ac:dyDescent="0.35">
      <c r="A1927" s="32">
        <v>48</v>
      </c>
      <c r="B1927" s="32" t="s">
        <v>156</v>
      </c>
      <c r="D1927" s="32">
        <v>11.02</v>
      </c>
      <c r="E1927" s="32">
        <v>5559.9989999999998</v>
      </c>
      <c r="G1927" s="32">
        <v>1135.3720000000001</v>
      </c>
      <c r="H1927" s="32" t="s">
        <v>13</v>
      </c>
      <c r="I1927" s="32">
        <v>5559.9989999999998</v>
      </c>
      <c r="K1927" s="32" t="s">
        <v>234</v>
      </c>
    </row>
    <row r="1929" spans="1:11" x14ac:dyDescent="0.35">
      <c r="A1929" s="32" t="s">
        <v>377</v>
      </c>
    </row>
    <row r="1931" spans="1:11" x14ac:dyDescent="0.35">
      <c r="B1931" s="32" t="s">
        <v>3</v>
      </c>
      <c r="C1931" s="32" t="s">
        <v>4</v>
      </c>
      <c r="D1931" s="32" t="s">
        <v>5</v>
      </c>
      <c r="E1931" s="32" t="s">
        <v>6</v>
      </c>
      <c r="F1931" s="32" t="s">
        <v>7</v>
      </c>
      <c r="G1931" s="32" t="s">
        <v>8</v>
      </c>
      <c r="H1931" s="32" t="s">
        <v>9</v>
      </c>
      <c r="I1931" s="32" t="s">
        <v>10</v>
      </c>
      <c r="J1931" s="32" t="s">
        <v>11</v>
      </c>
      <c r="K1931" s="32" t="s">
        <v>282</v>
      </c>
    </row>
    <row r="1932" spans="1:11" x14ac:dyDescent="0.35">
      <c r="A1932" s="32">
        <v>1</v>
      </c>
      <c r="B1932" s="32" t="s">
        <v>12</v>
      </c>
      <c r="D1932" s="32">
        <v>11.04</v>
      </c>
      <c r="E1932" s="32">
        <v>84.322000000000003</v>
      </c>
      <c r="F1932" s="32">
        <v>3441.3240000000001</v>
      </c>
      <c r="G1932" s="32">
        <v>1.3979999999999999</v>
      </c>
      <c r="H1932" s="32" t="s">
        <v>13</v>
      </c>
      <c r="K1932" s="32" t="s">
        <v>281</v>
      </c>
    </row>
    <row r="1933" spans="1:11" x14ac:dyDescent="0.35">
      <c r="A1933" s="32">
        <v>2</v>
      </c>
      <c r="B1933" s="32" t="s">
        <v>14</v>
      </c>
      <c r="D1933" s="32">
        <v>10.54</v>
      </c>
      <c r="E1933" s="32">
        <v>226.59100000000001</v>
      </c>
      <c r="F1933" s="32">
        <v>2817.6350000000002</v>
      </c>
      <c r="G1933" s="32">
        <v>1.617</v>
      </c>
      <c r="H1933" s="32" t="s">
        <v>13</v>
      </c>
      <c r="K1933" s="32" t="s">
        <v>280</v>
      </c>
    </row>
    <row r="1934" spans="1:11" x14ac:dyDescent="0.35">
      <c r="A1934" s="32">
        <v>3</v>
      </c>
      <c r="B1934" s="32" t="s">
        <v>15</v>
      </c>
      <c r="D1934" s="32">
        <v>10.68</v>
      </c>
      <c r="E1934" s="32">
        <v>158.09899999999999</v>
      </c>
      <c r="F1934" s="32">
        <v>3634.252</v>
      </c>
      <c r="G1934" s="32">
        <v>2.069</v>
      </c>
      <c r="H1934" s="32" t="s">
        <v>13</v>
      </c>
      <c r="K1934" s="32" t="s">
        <v>279</v>
      </c>
    </row>
    <row r="1935" spans="1:11" x14ac:dyDescent="0.35">
      <c r="A1935" s="32">
        <v>4</v>
      </c>
      <c r="B1935" s="32" t="s">
        <v>17</v>
      </c>
      <c r="D1935" s="32">
        <v>10.6</v>
      </c>
      <c r="E1935" s="32">
        <v>469.08499999999998</v>
      </c>
      <c r="F1935" s="32">
        <v>2506.098</v>
      </c>
      <c r="G1935" s="32">
        <v>6.1310000000000002</v>
      </c>
      <c r="H1935" s="32" t="s">
        <v>13</v>
      </c>
      <c r="K1935" s="32" t="s">
        <v>278</v>
      </c>
    </row>
    <row r="1936" spans="1:11" x14ac:dyDescent="0.35">
      <c r="A1936" s="32">
        <v>5</v>
      </c>
      <c r="B1936" s="32" t="s">
        <v>18</v>
      </c>
      <c r="D1936" s="32">
        <v>10.61</v>
      </c>
      <c r="E1936" s="32">
        <v>829.98299999999995</v>
      </c>
      <c r="F1936" s="32">
        <v>3195.3739999999998</v>
      </c>
      <c r="G1936" s="32">
        <v>21.757000000000001</v>
      </c>
      <c r="H1936" s="32" t="s">
        <v>13</v>
      </c>
      <c r="K1936" s="32" t="s">
        <v>277</v>
      </c>
    </row>
    <row r="1937" spans="1:11" x14ac:dyDescent="0.35">
      <c r="A1937" s="32">
        <v>6</v>
      </c>
      <c r="B1937" s="32" t="s">
        <v>19</v>
      </c>
      <c r="D1937" s="32">
        <v>10.48</v>
      </c>
      <c r="E1937" s="32">
        <v>3023.33</v>
      </c>
      <c r="F1937" s="32">
        <v>2906.0450000000001</v>
      </c>
      <c r="G1937" s="32">
        <v>51.508000000000003</v>
      </c>
      <c r="H1937" s="32" t="s">
        <v>13</v>
      </c>
      <c r="K1937" s="32" t="s">
        <v>276</v>
      </c>
    </row>
    <row r="1938" spans="1:11" x14ac:dyDescent="0.35">
      <c r="A1938" s="32">
        <v>7</v>
      </c>
      <c r="B1938" s="32" t="s">
        <v>20</v>
      </c>
      <c r="D1938" s="32">
        <v>10.53</v>
      </c>
      <c r="E1938" s="32">
        <v>5730.2709999999997</v>
      </c>
      <c r="F1938" s="32">
        <v>2254.5619999999999</v>
      </c>
      <c r="G1938" s="32">
        <v>83.376000000000005</v>
      </c>
      <c r="H1938" s="32" t="s">
        <v>13</v>
      </c>
      <c r="K1938" s="32" t="s">
        <v>275</v>
      </c>
    </row>
    <row r="1939" spans="1:11" x14ac:dyDescent="0.35">
      <c r="A1939" s="32">
        <v>8</v>
      </c>
      <c r="B1939" s="32" t="s">
        <v>21</v>
      </c>
      <c r="D1939" s="32">
        <v>10.57</v>
      </c>
      <c r="E1939" s="32">
        <v>11860.446</v>
      </c>
      <c r="F1939" s="32">
        <v>2682.8789999999999</v>
      </c>
      <c r="G1939" s="32">
        <v>236.58600000000001</v>
      </c>
      <c r="H1939" s="32" t="s">
        <v>13</v>
      </c>
      <c r="K1939" s="32" t="s">
        <v>274</v>
      </c>
    </row>
    <row r="1940" spans="1:11" x14ac:dyDescent="0.35">
      <c r="A1940" s="32">
        <v>9</v>
      </c>
      <c r="B1940" s="32" t="s">
        <v>22</v>
      </c>
      <c r="D1940" s="32">
        <v>10.72</v>
      </c>
      <c r="E1940" s="32">
        <v>115.386</v>
      </c>
      <c r="G1940" s="32">
        <v>1.6879999999999999</v>
      </c>
      <c r="H1940" s="32" t="s">
        <v>13</v>
      </c>
      <c r="K1940" s="32" t="s">
        <v>273</v>
      </c>
    </row>
    <row r="1941" spans="1:11" x14ac:dyDescent="0.35">
      <c r="A1941" s="32">
        <v>10</v>
      </c>
      <c r="B1941" s="32" t="s">
        <v>22</v>
      </c>
      <c r="D1941" s="32">
        <v>11.11</v>
      </c>
      <c r="E1941" s="32">
        <v>198.01300000000001</v>
      </c>
      <c r="G1941" s="32">
        <v>2.581</v>
      </c>
      <c r="H1941" s="32" t="s">
        <v>13</v>
      </c>
      <c r="K1941" s="32" t="s">
        <v>272</v>
      </c>
    </row>
    <row r="1942" spans="1:11" x14ac:dyDescent="0.35">
      <c r="A1942" s="32">
        <v>11</v>
      </c>
      <c r="B1942" s="32" t="s">
        <v>24</v>
      </c>
      <c r="D1942" s="32">
        <v>10.52</v>
      </c>
      <c r="E1942" s="32">
        <v>124.55200000000001</v>
      </c>
      <c r="F1942" s="32">
        <v>1216.8340000000001</v>
      </c>
      <c r="G1942" s="32">
        <v>1.3740000000000001</v>
      </c>
      <c r="H1942" s="32" t="s">
        <v>16</v>
      </c>
      <c r="K1942" s="32" t="s">
        <v>271</v>
      </c>
    </row>
    <row r="1943" spans="1:11" x14ac:dyDescent="0.35">
      <c r="A1943" s="32">
        <v>12</v>
      </c>
      <c r="B1943" s="32" t="s">
        <v>25</v>
      </c>
      <c r="D1943" s="32">
        <v>10.75</v>
      </c>
      <c r="E1943" s="32">
        <v>50.203000000000003</v>
      </c>
      <c r="F1943" s="32">
        <v>1211.3969999999999</v>
      </c>
      <c r="G1943" s="32">
        <v>0.56999999999999995</v>
      </c>
      <c r="H1943" s="32" t="s">
        <v>16</v>
      </c>
      <c r="K1943" s="32" t="s">
        <v>270</v>
      </c>
    </row>
    <row r="1944" spans="1:11" x14ac:dyDescent="0.35">
      <c r="A1944" s="32">
        <v>13</v>
      </c>
      <c r="B1944" s="32" t="s">
        <v>26</v>
      </c>
      <c r="D1944" s="32">
        <v>10.86</v>
      </c>
      <c r="E1944" s="32">
        <v>235.61199999999999</v>
      </c>
      <c r="F1944" s="32">
        <v>1072.4949999999999</v>
      </c>
      <c r="G1944" s="32">
        <v>2.085</v>
      </c>
      <c r="H1944" s="32" t="s">
        <v>16</v>
      </c>
      <c r="K1944" s="32" t="s">
        <v>269</v>
      </c>
    </row>
    <row r="1945" spans="1:11" x14ac:dyDescent="0.35">
      <c r="A1945" s="32">
        <v>14</v>
      </c>
      <c r="B1945" s="32" t="s">
        <v>27</v>
      </c>
      <c r="D1945" s="32">
        <v>10.65</v>
      </c>
      <c r="E1945" s="32">
        <v>2442.701</v>
      </c>
      <c r="F1945" s="32">
        <v>1296.653</v>
      </c>
      <c r="G1945" s="32">
        <v>47.631</v>
      </c>
      <c r="H1945" s="32" t="s">
        <v>13</v>
      </c>
      <c r="K1945" s="32" t="s">
        <v>268</v>
      </c>
    </row>
    <row r="1946" spans="1:11" x14ac:dyDescent="0.35">
      <c r="A1946" s="32">
        <v>15</v>
      </c>
      <c r="B1946" s="32" t="s">
        <v>28</v>
      </c>
      <c r="D1946" s="32">
        <v>10.67</v>
      </c>
      <c r="E1946" s="32">
        <v>2355.377</v>
      </c>
      <c r="F1946" s="32">
        <v>1239.6199999999999</v>
      </c>
      <c r="G1946" s="32">
        <v>52.249000000000002</v>
      </c>
      <c r="H1946" s="32" t="s">
        <v>13</v>
      </c>
      <c r="K1946" s="32" t="s">
        <v>267</v>
      </c>
    </row>
    <row r="1947" spans="1:11" x14ac:dyDescent="0.35">
      <c r="A1947" s="32">
        <v>16</v>
      </c>
      <c r="B1947" s="32" t="s">
        <v>29</v>
      </c>
      <c r="D1947" s="32">
        <v>10.67</v>
      </c>
      <c r="E1947" s="32">
        <v>2430.86</v>
      </c>
      <c r="F1947" s="32">
        <v>1242.6099999999999</v>
      </c>
      <c r="G1947" s="32">
        <v>39.386000000000003</v>
      </c>
      <c r="H1947" s="32" t="s">
        <v>13</v>
      </c>
      <c r="K1947" s="32" t="s">
        <v>266</v>
      </c>
    </row>
    <row r="1948" spans="1:11" x14ac:dyDescent="0.35">
      <c r="A1948" s="32">
        <v>17</v>
      </c>
      <c r="B1948" s="32" t="s">
        <v>22</v>
      </c>
      <c r="H1948" s="32" t="s">
        <v>95</v>
      </c>
      <c r="K1948" s="32" t="s">
        <v>265</v>
      </c>
    </row>
    <row r="1949" spans="1:11" x14ac:dyDescent="0.35">
      <c r="A1949" s="32">
        <v>18</v>
      </c>
      <c r="B1949" s="32" t="s">
        <v>182</v>
      </c>
      <c r="D1949" s="32">
        <v>10.69</v>
      </c>
      <c r="E1949" s="32">
        <v>212.864</v>
      </c>
      <c r="F1949" s="32">
        <v>1955.0250000000001</v>
      </c>
      <c r="G1949" s="32">
        <v>3.363</v>
      </c>
      <c r="H1949" s="32" t="s">
        <v>13</v>
      </c>
      <c r="K1949" s="32" t="s">
        <v>264</v>
      </c>
    </row>
    <row r="1950" spans="1:11" x14ac:dyDescent="0.35">
      <c r="A1950" s="32">
        <v>19</v>
      </c>
      <c r="B1950" s="32" t="s">
        <v>181</v>
      </c>
      <c r="D1950" s="32">
        <v>10.69</v>
      </c>
      <c r="E1950" s="32">
        <v>217.078</v>
      </c>
      <c r="F1950" s="32">
        <v>1600.471</v>
      </c>
      <c r="G1950" s="32">
        <v>2.9780000000000002</v>
      </c>
      <c r="H1950" s="32" t="s">
        <v>13</v>
      </c>
      <c r="K1950" s="32" t="s">
        <v>263</v>
      </c>
    </row>
    <row r="1951" spans="1:11" x14ac:dyDescent="0.35">
      <c r="A1951" s="32">
        <v>20</v>
      </c>
      <c r="B1951" s="32" t="s">
        <v>180</v>
      </c>
      <c r="D1951" s="32">
        <v>10.67</v>
      </c>
      <c r="E1951" s="32">
        <v>360.42</v>
      </c>
      <c r="F1951" s="32">
        <v>1707.683</v>
      </c>
      <c r="G1951" s="32">
        <v>7.2080000000000002</v>
      </c>
      <c r="H1951" s="32" t="s">
        <v>13</v>
      </c>
      <c r="K1951" s="32" t="s">
        <v>262</v>
      </c>
    </row>
    <row r="1952" spans="1:11" x14ac:dyDescent="0.35">
      <c r="A1952" s="32">
        <v>21</v>
      </c>
      <c r="B1952" s="32" t="s">
        <v>179</v>
      </c>
      <c r="D1952" s="32">
        <v>10.71</v>
      </c>
      <c r="E1952" s="32">
        <v>361.22500000000002</v>
      </c>
      <c r="F1952" s="32">
        <v>2151.1990000000001</v>
      </c>
      <c r="G1952" s="32">
        <v>4.8390000000000004</v>
      </c>
      <c r="H1952" s="32" t="s">
        <v>16</v>
      </c>
      <c r="K1952" s="32" t="s">
        <v>261</v>
      </c>
    </row>
    <row r="1953" spans="1:11" x14ac:dyDescent="0.35">
      <c r="A1953" s="32">
        <v>22</v>
      </c>
      <c r="B1953" s="32" t="s">
        <v>178</v>
      </c>
      <c r="D1953" s="32">
        <v>10.72</v>
      </c>
      <c r="E1953" s="32">
        <v>304.26</v>
      </c>
      <c r="F1953" s="32">
        <v>1627.57</v>
      </c>
      <c r="G1953" s="32">
        <v>3.9489999999999998</v>
      </c>
      <c r="H1953" s="32" t="s">
        <v>16</v>
      </c>
      <c r="K1953" s="32" t="s">
        <v>260</v>
      </c>
    </row>
    <row r="1954" spans="1:11" x14ac:dyDescent="0.35">
      <c r="A1954" s="32">
        <v>23</v>
      </c>
      <c r="B1954" s="32" t="s">
        <v>177</v>
      </c>
      <c r="D1954" s="32">
        <v>10.73</v>
      </c>
      <c r="E1954" s="32">
        <v>399.94600000000003</v>
      </c>
      <c r="F1954" s="32">
        <v>1993.5039999999999</v>
      </c>
      <c r="G1954" s="32">
        <v>5.7649999999999997</v>
      </c>
      <c r="H1954" s="32" t="s">
        <v>13</v>
      </c>
      <c r="K1954" s="32" t="s">
        <v>259</v>
      </c>
    </row>
    <row r="1955" spans="1:11" x14ac:dyDescent="0.35">
      <c r="A1955" s="32">
        <v>24</v>
      </c>
      <c r="B1955" s="32" t="s">
        <v>22</v>
      </c>
      <c r="H1955" s="32" t="s">
        <v>95</v>
      </c>
      <c r="K1955" s="32" t="s">
        <v>258</v>
      </c>
    </row>
    <row r="1956" spans="1:11" x14ac:dyDescent="0.35">
      <c r="A1956" s="32">
        <v>25</v>
      </c>
      <c r="B1956" s="32" t="s">
        <v>176</v>
      </c>
      <c r="D1956" s="32">
        <v>10.7</v>
      </c>
      <c r="E1956" s="32">
        <v>297.06900000000002</v>
      </c>
      <c r="F1956" s="32">
        <v>1592.49</v>
      </c>
      <c r="G1956" s="32">
        <v>2.605</v>
      </c>
      <c r="H1956" s="32" t="s">
        <v>13</v>
      </c>
      <c r="K1956" s="32" t="s">
        <v>257</v>
      </c>
    </row>
    <row r="1957" spans="1:11" x14ac:dyDescent="0.35">
      <c r="A1957" s="32">
        <v>26</v>
      </c>
      <c r="B1957" s="32" t="s">
        <v>175</v>
      </c>
      <c r="D1957" s="32">
        <v>10.72</v>
      </c>
      <c r="E1957" s="32">
        <v>182.108</v>
      </c>
      <c r="F1957" s="32">
        <v>1888.1030000000001</v>
      </c>
      <c r="G1957" s="32">
        <v>4.1989999999999998</v>
      </c>
      <c r="H1957" s="32" t="s">
        <v>16</v>
      </c>
      <c r="K1957" s="32" t="s">
        <v>256</v>
      </c>
    </row>
    <row r="1958" spans="1:11" x14ac:dyDescent="0.35">
      <c r="A1958" s="32">
        <v>27</v>
      </c>
      <c r="B1958" s="32" t="s">
        <v>174</v>
      </c>
      <c r="D1958" s="32">
        <v>10.99</v>
      </c>
      <c r="E1958" s="32">
        <v>201.25899999999999</v>
      </c>
      <c r="F1958" s="32">
        <v>1937.932</v>
      </c>
      <c r="G1958" s="32">
        <v>1.903</v>
      </c>
      <c r="H1958" s="32" t="s">
        <v>16</v>
      </c>
      <c r="K1958" s="32" t="s">
        <v>255</v>
      </c>
    </row>
    <row r="1959" spans="1:11" x14ac:dyDescent="0.35">
      <c r="A1959" s="32">
        <v>28</v>
      </c>
      <c r="B1959" s="32" t="s">
        <v>173</v>
      </c>
      <c r="D1959" s="32">
        <v>10.71</v>
      </c>
      <c r="E1959" s="32">
        <v>234.375</v>
      </c>
      <c r="F1959" s="32">
        <v>1478.8230000000001</v>
      </c>
      <c r="G1959" s="32">
        <v>6.5030000000000001</v>
      </c>
      <c r="H1959" s="32" t="s">
        <v>13</v>
      </c>
      <c r="K1959" s="32" t="s">
        <v>254</v>
      </c>
    </row>
    <row r="1960" spans="1:11" x14ac:dyDescent="0.35">
      <c r="A1960" s="32">
        <v>29</v>
      </c>
      <c r="B1960" s="32" t="s">
        <v>172</v>
      </c>
      <c r="D1960" s="32">
        <v>10.7</v>
      </c>
      <c r="E1960" s="32">
        <v>283.31799999999998</v>
      </c>
      <c r="F1960" s="32">
        <v>1644.9680000000001</v>
      </c>
      <c r="G1960" s="32">
        <v>3.3879999999999999</v>
      </c>
      <c r="H1960" s="32" t="s">
        <v>13</v>
      </c>
      <c r="K1960" s="32" t="s">
        <v>253</v>
      </c>
    </row>
    <row r="1961" spans="1:11" x14ac:dyDescent="0.35">
      <c r="A1961" s="32">
        <v>30</v>
      </c>
      <c r="B1961" s="32" t="s">
        <v>171</v>
      </c>
      <c r="D1961" s="32">
        <v>10.58</v>
      </c>
      <c r="E1961" s="32">
        <v>242.76300000000001</v>
      </c>
      <c r="F1961" s="32">
        <v>1533.308</v>
      </c>
      <c r="G1961" s="32">
        <v>4.5670000000000002</v>
      </c>
      <c r="H1961" s="32" t="s">
        <v>16</v>
      </c>
      <c r="K1961" s="32" t="s">
        <v>252</v>
      </c>
    </row>
    <row r="1962" spans="1:11" x14ac:dyDescent="0.35">
      <c r="A1962" s="32">
        <v>31</v>
      </c>
      <c r="B1962" s="32" t="s">
        <v>22</v>
      </c>
      <c r="H1962" s="32" t="s">
        <v>95</v>
      </c>
      <c r="K1962" s="32" t="s">
        <v>251</v>
      </c>
    </row>
    <row r="1963" spans="1:11" x14ac:dyDescent="0.35">
      <c r="A1963" s="32">
        <v>32</v>
      </c>
      <c r="B1963" s="32" t="s">
        <v>170</v>
      </c>
      <c r="D1963" s="32">
        <v>10.49</v>
      </c>
      <c r="E1963" s="32">
        <v>344.97</v>
      </c>
      <c r="F1963" s="32">
        <v>1539.7829999999999</v>
      </c>
      <c r="G1963" s="32">
        <v>4.3289999999999997</v>
      </c>
      <c r="H1963" s="32" t="s">
        <v>16</v>
      </c>
      <c r="K1963" s="32" t="s">
        <v>250</v>
      </c>
    </row>
    <row r="1964" spans="1:11" x14ac:dyDescent="0.35">
      <c r="A1964" s="32">
        <v>33</v>
      </c>
      <c r="B1964" s="32" t="s">
        <v>169</v>
      </c>
      <c r="D1964" s="32">
        <v>10.53</v>
      </c>
      <c r="E1964" s="32">
        <v>180.892</v>
      </c>
      <c r="F1964" s="32">
        <v>1096.7819999999999</v>
      </c>
      <c r="G1964" s="32">
        <v>3.1349999999999998</v>
      </c>
      <c r="H1964" s="32" t="s">
        <v>23</v>
      </c>
      <c r="K1964" s="32" t="s">
        <v>249</v>
      </c>
    </row>
    <row r="1965" spans="1:11" x14ac:dyDescent="0.35">
      <c r="A1965" s="32">
        <v>34</v>
      </c>
      <c r="B1965" s="32" t="s">
        <v>168</v>
      </c>
      <c r="D1965" s="32">
        <v>10.57</v>
      </c>
      <c r="E1965" s="32">
        <v>259.88299999999998</v>
      </c>
      <c r="F1965" s="32">
        <v>2362.0509999999999</v>
      </c>
      <c r="G1965" s="32">
        <v>4.1420000000000003</v>
      </c>
      <c r="H1965" s="32" t="s">
        <v>16</v>
      </c>
      <c r="K1965" s="32" t="s">
        <v>248</v>
      </c>
    </row>
    <row r="1966" spans="1:11" x14ac:dyDescent="0.35">
      <c r="A1966" s="32">
        <v>35</v>
      </c>
      <c r="B1966" s="32" t="s">
        <v>167</v>
      </c>
      <c r="D1966" s="32">
        <v>10.64</v>
      </c>
      <c r="E1966" s="32">
        <v>280.95999999999998</v>
      </c>
      <c r="F1966" s="32">
        <v>1619.999</v>
      </c>
      <c r="G1966" s="32">
        <v>1.6990000000000001</v>
      </c>
      <c r="H1966" s="32" t="s">
        <v>13</v>
      </c>
      <c r="K1966" s="32" t="s">
        <v>247</v>
      </c>
    </row>
    <row r="1967" spans="1:11" x14ac:dyDescent="0.35">
      <c r="A1967" s="32">
        <v>36</v>
      </c>
      <c r="B1967" s="32" t="s">
        <v>166</v>
      </c>
      <c r="D1967" s="32">
        <v>10.59</v>
      </c>
      <c r="E1967" s="32">
        <v>281.85199999999998</v>
      </c>
      <c r="F1967" s="32">
        <v>2044.3150000000001</v>
      </c>
      <c r="G1967" s="32">
        <v>3.629</v>
      </c>
      <c r="H1967" s="32" t="s">
        <v>16</v>
      </c>
      <c r="K1967" s="32" t="s">
        <v>246</v>
      </c>
    </row>
    <row r="1968" spans="1:11" x14ac:dyDescent="0.35">
      <c r="A1968" s="32">
        <v>37</v>
      </c>
      <c r="B1968" s="32" t="s">
        <v>165</v>
      </c>
      <c r="D1968" s="32">
        <v>10.71</v>
      </c>
      <c r="E1968" s="32">
        <v>274.71199999999999</v>
      </c>
      <c r="F1968" s="32">
        <v>2218.4070000000002</v>
      </c>
      <c r="G1968" s="32">
        <v>3.1749999999999998</v>
      </c>
      <c r="H1968" s="32" t="s">
        <v>13</v>
      </c>
      <c r="K1968" s="32" t="s">
        <v>245</v>
      </c>
    </row>
    <row r="1969" spans="1:11" x14ac:dyDescent="0.35">
      <c r="A1969" s="32">
        <v>38</v>
      </c>
      <c r="B1969" s="32" t="s">
        <v>22</v>
      </c>
      <c r="H1969" s="32" t="s">
        <v>95</v>
      </c>
      <c r="K1969" s="32" t="s">
        <v>244</v>
      </c>
    </row>
    <row r="1970" spans="1:11" x14ac:dyDescent="0.35">
      <c r="A1970" s="32">
        <v>39</v>
      </c>
      <c r="B1970" s="32" t="s">
        <v>164</v>
      </c>
      <c r="D1970" s="32">
        <v>10.63</v>
      </c>
      <c r="E1970" s="32">
        <v>331.62599999999998</v>
      </c>
      <c r="F1970" s="32">
        <v>1515.9949999999999</v>
      </c>
      <c r="G1970" s="32">
        <v>5.0759999999999996</v>
      </c>
      <c r="H1970" s="32" t="s">
        <v>16</v>
      </c>
      <c r="K1970" s="32" t="s">
        <v>243</v>
      </c>
    </row>
    <row r="1971" spans="1:11" x14ac:dyDescent="0.35">
      <c r="A1971" s="32">
        <v>40</v>
      </c>
      <c r="B1971" s="32" t="s">
        <v>163</v>
      </c>
      <c r="D1971" s="32">
        <v>10.65</v>
      </c>
      <c r="E1971" s="32">
        <v>141.44800000000001</v>
      </c>
      <c r="F1971" s="32">
        <v>2110.1149999999998</v>
      </c>
      <c r="G1971" s="32">
        <v>2.4430000000000001</v>
      </c>
      <c r="H1971" s="32" t="s">
        <v>16</v>
      </c>
      <c r="K1971" s="32" t="s">
        <v>242</v>
      </c>
    </row>
    <row r="1972" spans="1:11" x14ac:dyDescent="0.35">
      <c r="A1972" s="32">
        <v>41</v>
      </c>
      <c r="B1972" s="32" t="s">
        <v>162</v>
      </c>
      <c r="D1972" s="32">
        <v>10.66</v>
      </c>
      <c r="E1972" s="32">
        <v>464.73200000000003</v>
      </c>
      <c r="F1972" s="32">
        <v>1783.99</v>
      </c>
      <c r="G1972" s="32">
        <v>5.9130000000000003</v>
      </c>
      <c r="H1972" s="32" t="s">
        <v>16</v>
      </c>
      <c r="K1972" s="32" t="s">
        <v>241</v>
      </c>
    </row>
    <row r="1973" spans="1:11" x14ac:dyDescent="0.35">
      <c r="A1973" s="32">
        <v>42</v>
      </c>
      <c r="B1973" s="32" t="s">
        <v>161</v>
      </c>
      <c r="D1973" s="32">
        <v>10.71</v>
      </c>
      <c r="E1973" s="32">
        <v>339.11399999999998</v>
      </c>
      <c r="F1973" s="32">
        <v>2029.2</v>
      </c>
      <c r="G1973" s="32">
        <v>4.3230000000000004</v>
      </c>
      <c r="H1973" s="32" t="s">
        <v>13</v>
      </c>
      <c r="K1973" s="32" t="s">
        <v>240</v>
      </c>
    </row>
    <row r="1974" spans="1:11" x14ac:dyDescent="0.35">
      <c r="A1974" s="32">
        <v>43</v>
      </c>
      <c r="B1974" s="32" t="s">
        <v>160</v>
      </c>
      <c r="D1974" s="32">
        <v>10.71</v>
      </c>
      <c r="E1974" s="32">
        <v>273.608</v>
      </c>
      <c r="F1974" s="32">
        <v>1683.8789999999999</v>
      </c>
      <c r="G1974" s="32">
        <v>2.9470000000000001</v>
      </c>
      <c r="H1974" s="32" t="s">
        <v>16</v>
      </c>
      <c r="K1974" s="32" t="s">
        <v>239</v>
      </c>
    </row>
    <row r="1975" spans="1:11" x14ac:dyDescent="0.35">
      <c r="A1975" s="32">
        <v>44</v>
      </c>
      <c r="B1975" s="32" t="s">
        <v>159</v>
      </c>
      <c r="D1975" s="32">
        <v>10.73</v>
      </c>
      <c r="E1975" s="32">
        <v>232.184</v>
      </c>
      <c r="F1975" s="32">
        <v>2361.3760000000002</v>
      </c>
      <c r="G1975" s="32">
        <v>1.6020000000000001</v>
      </c>
      <c r="H1975" s="32" t="s">
        <v>13</v>
      </c>
      <c r="K1975" s="32" t="s">
        <v>238</v>
      </c>
    </row>
    <row r="1976" spans="1:11" x14ac:dyDescent="0.35">
      <c r="A1976" s="32">
        <v>45</v>
      </c>
      <c r="B1976" s="32" t="s">
        <v>22</v>
      </c>
      <c r="H1976" s="32" t="s">
        <v>95</v>
      </c>
      <c r="K1976" s="32" t="s">
        <v>237</v>
      </c>
    </row>
    <row r="1977" spans="1:11" x14ac:dyDescent="0.35">
      <c r="A1977" s="32">
        <v>46</v>
      </c>
      <c r="B1977" s="32" t="s">
        <v>158</v>
      </c>
      <c r="D1977" s="32">
        <v>10.75</v>
      </c>
      <c r="E1977" s="32">
        <v>298.755</v>
      </c>
      <c r="F1977" s="32">
        <v>2140.8389999999999</v>
      </c>
      <c r="G1977" s="32">
        <v>2.3860000000000001</v>
      </c>
      <c r="H1977" s="32" t="s">
        <v>13</v>
      </c>
      <c r="K1977" s="32" t="s">
        <v>236</v>
      </c>
    </row>
    <row r="1978" spans="1:11" x14ac:dyDescent="0.35">
      <c r="A1978" s="32">
        <v>47</v>
      </c>
      <c r="B1978" s="32" t="s">
        <v>157</v>
      </c>
      <c r="D1978" s="32">
        <v>10.7</v>
      </c>
      <c r="E1978" s="32">
        <v>125.297</v>
      </c>
      <c r="F1978" s="32">
        <v>2028.6279999999999</v>
      </c>
      <c r="G1978" s="32">
        <v>1.893</v>
      </c>
      <c r="H1978" s="32" t="s">
        <v>16</v>
      </c>
      <c r="K1978" s="32" t="s">
        <v>235</v>
      </c>
    </row>
    <row r="1979" spans="1:11" x14ac:dyDescent="0.35">
      <c r="A1979" s="32">
        <v>48</v>
      </c>
      <c r="B1979" s="32" t="s">
        <v>156</v>
      </c>
      <c r="D1979" s="32">
        <v>10.84</v>
      </c>
      <c r="E1979" s="32">
        <v>328.48200000000003</v>
      </c>
      <c r="F1979" s="32">
        <v>1942.9559999999999</v>
      </c>
      <c r="G1979" s="32">
        <v>1.81</v>
      </c>
      <c r="H1979" s="32" t="s">
        <v>13</v>
      </c>
      <c r="K1979" s="32" t="s">
        <v>234</v>
      </c>
    </row>
    <row r="1981" spans="1:11" x14ac:dyDescent="0.35">
      <c r="A1981" s="32" t="s">
        <v>376</v>
      </c>
    </row>
    <row r="1983" spans="1:11" x14ac:dyDescent="0.35">
      <c r="B1983" s="32" t="s">
        <v>3</v>
      </c>
      <c r="C1983" s="32" t="s">
        <v>4</v>
      </c>
      <c r="D1983" s="32" t="s">
        <v>5</v>
      </c>
      <c r="E1983" s="32" t="s">
        <v>6</v>
      </c>
      <c r="F1983" s="32" t="s">
        <v>7</v>
      </c>
      <c r="G1983" s="32" t="s">
        <v>8</v>
      </c>
      <c r="H1983" s="32" t="s">
        <v>9</v>
      </c>
      <c r="I1983" s="32" t="s">
        <v>10</v>
      </c>
      <c r="J1983" s="32" t="s">
        <v>11</v>
      </c>
      <c r="K1983" s="32" t="s">
        <v>282</v>
      </c>
    </row>
    <row r="1984" spans="1:11" x14ac:dyDescent="0.35">
      <c r="A1984" s="32">
        <v>1</v>
      </c>
      <c r="B1984" s="32" t="s">
        <v>12</v>
      </c>
      <c r="D1984" s="32">
        <v>10.73</v>
      </c>
      <c r="E1984" s="32">
        <v>8.2129999999999992</v>
      </c>
      <c r="F1984" s="32">
        <v>3441.3240000000001</v>
      </c>
      <c r="G1984" s="32">
        <v>4.4800000000000004</v>
      </c>
      <c r="H1984" s="32" t="s">
        <v>13</v>
      </c>
      <c r="K1984" s="32" t="s">
        <v>281</v>
      </c>
    </row>
    <row r="1985" spans="1:11" x14ac:dyDescent="0.35">
      <c r="A1985" s="32">
        <v>2</v>
      </c>
      <c r="B1985" s="32" t="s">
        <v>14</v>
      </c>
      <c r="D1985" s="32">
        <v>10.62</v>
      </c>
      <c r="E1985" s="32">
        <v>103.48399999999999</v>
      </c>
      <c r="F1985" s="32">
        <v>2817.6350000000002</v>
      </c>
      <c r="G1985" s="32">
        <v>1025</v>
      </c>
      <c r="H1985" s="32" t="s">
        <v>13</v>
      </c>
      <c r="K1985" s="32" t="s">
        <v>280</v>
      </c>
    </row>
    <row r="1986" spans="1:11" x14ac:dyDescent="0.35">
      <c r="A1986" s="32">
        <v>3</v>
      </c>
      <c r="B1986" s="32" t="s">
        <v>15</v>
      </c>
      <c r="D1986" s="32">
        <v>10.72</v>
      </c>
      <c r="E1986" s="32">
        <v>10.579000000000001</v>
      </c>
      <c r="F1986" s="32">
        <v>3634.252</v>
      </c>
      <c r="G1986" s="32">
        <v>67</v>
      </c>
      <c r="H1986" s="32" t="s">
        <v>16</v>
      </c>
      <c r="K1986" s="32" t="s">
        <v>279</v>
      </c>
    </row>
    <row r="1987" spans="1:11" x14ac:dyDescent="0.35">
      <c r="A1987" s="32">
        <v>4</v>
      </c>
      <c r="B1987" s="32" t="s">
        <v>17</v>
      </c>
      <c r="D1987" s="32">
        <v>10.63</v>
      </c>
      <c r="E1987" s="32">
        <v>169.94300000000001</v>
      </c>
      <c r="F1987" s="32">
        <v>2506.098</v>
      </c>
      <c r="G1987" s="32">
        <v>327.60700000000003</v>
      </c>
      <c r="H1987" s="32" t="s">
        <v>13</v>
      </c>
      <c r="K1987" s="32" t="s">
        <v>278</v>
      </c>
    </row>
    <row r="1988" spans="1:11" x14ac:dyDescent="0.35">
      <c r="A1988" s="32">
        <v>5</v>
      </c>
      <c r="B1988" s="32" t="s">
        <v>18</v>
      </c>
      <c r="D1988" s="32">
        <v>10.64</v>
      </c>
      <c r="E1988" s="32">
        <v>334.37099999999998</v>
      </c>
      <c r="F1988" s="32">
        <v>3195.3739999999998</v>
      </c>
      <c r="G1988" s="32">
        <v>2.681</v>
      </c>
      <c r="H1988" s="32" t="s">
        <v>13</v>
      </c>
      <c r="K1988" s="32" t="s">
        <v>277</v>
      </c>
    </row>
    <row r="1989" spans="1:11" x14ac:dyDescent="0.35">
      <c r="A1989" s="32">
        <v>6</v>
      </c>
      <c r="B1989" s="32" t="s">
        <v>19</v>
      </c>
      <c r="D1989" s="32">
        <v>10.48</v>
      </c>
      <c r="E1989" s="32">
        <v>1149.3119999999999</v>
      </c>
      <c r="F1989" s="32">
        <v>2906.0450000000001</v>
      </c>
      <c r="G1989" s="32">
        <v>76.650999999999996</v>
      </c>
      <c r="H1989" s="32" t="s">
        <v>13</v>
      </c>
      <c r="K1989" s="32" t="s">
        <v>276</v>
      </c>
    </row>
    <row r="1990" spans="1:11" x14ac:dyDescent="0.35">
      <c r="A1990" s="32">
        <v>7</v>
      </c>
      <c r="B1990" s="32" t="s">
        <v>20</v>
      </c>
      <c r="D1990" s="32">
        <v>10.53</v>
      </c>
      <c r="E1990" s="32">
        <v>2158.2820000000002</v>
      </c>
      <c r="F1990" s="32">
        <v>2254.5619999999999</v>
      </c>
      <c r="G1990" s="32">
        <v>16137</v>
      </c>
      <c r="H1990" s="32" t="s">
        <v>13</v>
      </c>
      <c r="K1990" s="32" t="s">
        <v>275</v>
      </c>
    </row>
    <row r="1991" spans="1:11" x14ac:dyDescent="0.35">
      <c r="A1991" s="32">
        <v>8</v>
      </c>
      <c r="B1991" s="32" t="s">
        <v>21</v>
      </c>
      <c r="D1991" s="32">
        <v>10.57</v>
      </c>
      <c r="E1991" s="32">
        <v>5791.0309999999999</v>
      </c>
      <c r="F1991" s="32">
        <v>2682.8789999999999</v>
      </c>
      <c r="G1991" s="32">
        <v>56.378999999999998</v>
      </c>
      <c r="H1991" s="32" t="s">
        <v>13</v>
      </c>
      <c r="K1991" s="32" t="s">
        <v>274</v>
      </c>
    </row>
    <row r="1992" spans="1:11" x14ac:dyDescent="0.35">
      <c r="A1992" s="32">
        <v>9</v>
      </c>
      <c r="B1992" s="32" t="s">
        <v>22</v>
      </c>
      <c r="K1992" s="32" t="s">
        <v>273</v>
      </c>
    </row>
    <row r="1993" spans="1:11" x14ac:dyDescent="0.35">
      <c r="A1993" s="32">
        <v>10</v>
      </c>
      <c r="B1993" s="32" t="s">
        <v>22</v>
      </c>
      <c r="D1993" s="32">
        <v>11.26</v>
      </c>
      <c r="E1993" s="32">
        <v>8.1219999999999999</v>
      </c>
      <c r="G1993" s="32">
        <v>76</v>
      </c>
      <c r="H1993" s="32" t="s">
        <v>13</v>
      </c>
      <c r="K1993" s="32" t="s">
        <v>272</v>
      </c>
    </row>
    <row r="1994" spans="1:11" x14ac:dyDescent="0.35">
      <c r="A1994" s="32">
        <v>11</v>
      </c>
      <c r="B1994" s="32" t="s">
        <v>24</v>
      </c>
      <c r="D1994" s="32">
        <v>10.81</v>
      </c>
      <c r="E1994" s="32">
        <v>18.623000000000001</v>
      </c>
      <c r="F1994" s="32">
        <v>1216.8340000000001</v>
      </c>
      <c r="G1994" s="32">
        <v>177</v>
      </c>
      <c r="H1994" s="32" t="s">
        <v>13</v>
      </c>
      <c r="K1994" s="32" t="s">
        <v>271</v>
      </c>
    </row>
    <row r="1995" spans="1:11" x14ac:dyDescent="0.35">
      <c r="A1995" s="32">
        <v>12</v>
      </c>
      <c r="B1995" s="32" t="s">
        <v>25</v>
      </c>
      <c r="D1995" s="32">
        <v>10.63</v>
      </c>
      <c r="E1995" s="32">
        <v>1.887</v>
      </c>
      <c r="F1995" s="32">
        <v>1211.3969999999999</v>
      </c>
      <c r="G1995" s="32">
        <v>21</v>
      </c>
      <c r="H1995" s="32" t="s">
        <v>13</v>
      </c>
      <c r="K1995" s="32" t="s">
        <v>270</v>
      </c>
    </row>
    <row r="1996" spans="1:11" x14ac:dyDescent="0.35">
      <c r="A1996" s="32">
        <v>13</v>
      </c>
      <c r="B1996" s="32" t="s">
        <v>26</v>
      </c>
      <c r="F1996" s="32">
        <v>1072.4949999999999</v>
      </c>
      <c r="K1996" s="32" t="s">
        <v>269</v>
      </c>
    </row>
    <row r="1997" spans="1:11" x14ac:dyDescent="0.35">
      <c r="A1997" s="32">
        <v>14</v>
      </c>
      <c r="B1997" s="32" t="s">
        <v>27</v>
      </c>
      <c r="D1997" s="32">
        <v>10.66</v>
      </c>
      <c r="E1997" s="32">
        <v>1006.95</v>
      </c>
      <c r="F1997" s="32">
        <v>1296.653</v>
      </c>
      <c r="G1997" s="32">
        <v>206.50800000000001</v>
      </c>
      <c r="H1997" s="32" t="s">
        <v>13</v>
      </c>
      <c r="K1997" s="32" t="s">
        <v>268</v>
      </c>
    </row>
    <row r="1998" spans="1:11" x14ac:dyDescent="0.35">
      <c r="A1998" s="32">
        <v>15</v>
      </c>
      <c r="B1998" s="32" t="s">
        <v>28</v>
      </c>
      <c r="D1998" s="32">
        <v>10.67</v>
      </c>
      <c r="E1998" s="32">
        <v>1054.3820000000001</v>
      </c>
      <c r="F1998" s="32">
        <v>1239.6199999999999</v>
      </c>
      <c r="G1998" s="32">
        <v>28.306999999999999</v>
      </c>
      <c r="H1998" s="32" t="s">
        <v>13</v>
      </c>
      <c r="K1998" s="32" t="s">
        <v>267</v>
      </c>
    </row>
    <row r="1999" spans="1:11" x14ac:dyDescent="0.35">
      <c r="A1999" s="32">
        <v>16</v>
      </c>
      <c r="B1999" s="32" t="s">
        <v>29</v>
      </c>
      <c r="D1999" s="32">
        <v>10.67</v>
      </c>
      <c r="E1999" s="32">
        <v>1413.2739999999999</v>
      </c>
      <c r="F1999" s="32">
        <v>1242.6099999999999</v>
      </c>
      <c r="G1999" s="32">
        <v>96.914000000000001</v>
      </c>
      <c r="H1999" s="32" t="s">
        <v>13</v>
      </c>
      <c r="K1999" s="32" t="s">
        <v>266</v>
      </c>
    </row>
    <row r="2000" spans="1:11" x14ac:dyDescent="0.35">
      <c r="A2000" s="32">
        <v>17</v>
      </c>
      <c r="B2000" s="32" t="s">
        <v>22</v>
      </c>
      <c r="D2000" s="32">
        <v>10.81</v>
      </c>
      <c r="E2000" s="32">
        <v>5.6150000000000002</v>
      </c>
      <c r="G2000" s="32">
        <v>0.45100000000000001</v>
      </c>
      <c r="H2000" s="32" t="s">
        <v>13</v>
      </c>
      <c r="K2000" s="32" t="s">
        <v>265</v>
      </c>
    </row>
    <row r="2001" spans="1:11" x14ac:dyDescent="0.35">
      <c r="A2001" s="32">
        <v>18</v>
      </c>
      <c r="B2001" s="32" t="s">
        <v>182</v>
      </c>
      <c r="D2001" s="32">
        <v>10.65</v>
      </c>
      <c r="E2001" s="32">
        <v>76.501000000000005</v>
      </c>
      <c r="F2001" s="32">
        <v>1955.0250000000001</v>
      </c>
      <c r="G2001" s="32">
        <v>9.4670000000000005</v>
      </c>
      <c r="H2001" s="32" t="s">
        <v>13</v>
      </c>
      <c r="K2001" s="32" t="s">
        <v>264</v>
      </c>
    </row>
    <row r="2002" spans="1:11" x14ac:dyDescent="0.35">
      <c r="A2002" s="32">
        <v>19</v>
      </c>
      <c r="B2002" s="32" t="s">
        <v>181</v>
      </c>
      <c r="F2002" s="32">
        <v>1600.471</v>
      </c>
      <c r="K2002" s="32" t="s">
        <v>263</v>
      </c>
    </row>
    <row r="2003" spans="1:11" x14ac:dyDescent="0.35">
      <c r="A2003" s="32">
        <v>20</v>
      </c>
      <c r="B2003" s="32" t="s">
        <v>180</v>
      </c>
      <c r="D2003" s="32">
        <v>10.7</v>
      </c>
      <c r="E2003" s="32">
        <v>76.542000000000002</v>
      </c>
      <c r="F2003" s="32">
        <v>1707.683</v>
      </c>
      <c r="G2003" s="32">
        <v>19.917000000000002</v>
      </c>
      <c r="H2003" s="32" t="s">
        <v>13</v>
      </c>
      <c r="K2003" s="32" t="s">
        <v>262</v>
      </c>
    </row>
    <row r="2004" spans="1:11" x14ac:dyDescent="0.35">
      <c r="A2004" s="32">
        <v>21</v>
      </c>
      <c r="B2004" s="32" t="s">
        <v>179</v>
      </c>
      <c r="D2004" s="32">
        <v>10.71</v>
      </c>
      <c r="E2004" s="32">
        <v>46.223999999999997</v>
      </c>
      <c r="F2004" s="32">
        <v>2151.1990000000001</v>
      </c>
      <c r="G2004" s="32">
        <v>2.2320000000000002</v>
      </c>
      <c r="H2004" s="32" t="s">
        <v>13</v>
      </c>
      <c r="K2004" s="32" t="s">
        <v>261</v>
      </c>
    </row>
    <row r="2005" spans="1:11" x14ac:dyDescent="0.35">
      <c r="A2005" s="32">
        <v>22</v>
      </c>
      <c r="B2005" s="32" t="s">
        <v>178</v>
      </c>
      <c r="D2005" s="32">
        <v>10.68</v>
      </c>
      <c r="E2005" s="32">
        <v>268.81400000000002</v>
      </c>
      <c r="F2005" s="32">
        <v>1627.57</v>
      </c>
      <c r="G2005" s="32">
        <v>2.4390000000000001</v>
      </c>
      <c r="H2005" s="32" t="s">
        <v>13</v>
      </c>
      <c r="K2005" s="32" t="s">
        <v>260</v>
      </c>
    </row>
    <row r="2006" spans="1:11" x14ac:dyDescent="0.35">
      <c r="A2006" s="32">
        <v>23</v>
      </c>
      <c r="B2006" s="32" t="s">
        <v>177</v>
      </c>
      <c r="D2006" s="32">
        <v>10.7</v>
      </c>
      <c r="E2006" s="32">
        <v>81.206999999999994</v>
      </c>
      <c r="F2006" s="32">
        <v>1993.5039999999999</v>
      </c>
      <c r="G2006" s="32">
        <v>724</v>
      </c>
      <c r="H2006" s="32" t="s">
        <v>13</v>
      </c>
      <c r="K2006" s="32" t="s">
        <v>259</v>
      </c>
    </row>
    <row r="2007" spans="1:11" x14ac:dyDescent="0.35">
      <c r="A2007" s="32">
        <v>24</v>
      </c>
      <c r="B2007" s="32" t="s">
        <v>22</v>
      </c>
      <c r="D2007" s="32">
        <v>10.73</v>
      </c>
      <c r="E2007" s="32">
        <v>31.370999999999999</v>
      </c>
      <c r="G2007" s="32">
        <v>329</v>
      </c>
      <c r="H2007" s="32" t="s">
        <v>13</v>
      </c>
      <c r="K2007" s="32" t="s">
        <v>258</v>
      </c>
    </row>
    <row r="2008" spans="1:11" x14ac:dyDescent="0.35">
      <c r="A2008" s="32">
        <v>25</v>
      </c>
      <c r="B2008" s="32" t="s">
        <v>176</v>
      </c>
      <c r="D2008" s="32">
        <v>10.84</v>
      </c>
      <c r="E2008" s="32">
        <v>33.725000000000001</v>
      </c>
      <c r="F2008" s="32">
        <v>1592.49</v>
      </c>
      <c r="G2008" s="32">
        <v>238</v>
      </c>
      <c r="H2008" s="32" t="s">
        <v>13</v>
      </c>
      <c r="K2008" s="32" t="s">
        <v>257</v>
      </c>
    </row>
    <row r="2009" spans="1:11" x14ac:dyDescent="0.35">
      <c r="A2009" s="32">
        <v>26</v>
      </c>
      <c r="B2009" s="32" t="s">
        <v>175</v>
      </c>
      <c r="D2009" s="32">
        <v>10.76</v>
      </c>
      <c r="E2009" s="32">
        <v>39.234000000000002</v>
      </c>
      <c r="F2009" s="32">
        <v>1888.1030000000001</v>
      </c>
      <c r="G2009" s="32">
        <v>416</v>
      </c>
      <c r="H2009" s="32" t="s">
        <v>13</v>
      </c>
      <c r="K2009" s="32" t="s">
        <v>256</v>
      </c>
    </row>
    <row r="2010" spans="1:11" x14ac:dyDescent="0.35">
      <c r="A2010" s="32">
        <v>27</v>
      </c>
      <c r="B2010" s="32" t="s">
        <v>174</v>
      </c>
      <c r="D2010" s="32">
        <v>10.71</v>
      </c>
      <c r="E2010" s="32">
        <v>82.808000000000007</v>
      </c>
      <c r="F2010" s="32">
        <v>1937.932</v>
      </c>
      <c r="G2010" s="32">
        <v>516</v>
      </c>
      <c r="H2010" s="32" t="s">
        <v>13</v>
      </c>
      <c r="K2010" s="32" t="s">
        <v>255</v>
      </c>
    </row>
    <row r="2011" spans="1:11" x14ac:dyDescent="0.35">
      <c r="A2011" s="32">
        <v>28</v>
      </c>
      <c r="B2011" s="32" t="s">
        <v>173</v>
      </c>
      <c r="D2011" s="32">
        <v>10.69</v>
      </c>
      <c r="E2011" s="32">
        <v>21.091999999999999</v>
      </c>
      <c r="F2011" s="32">
        <v>1478.8230000000001</v>
      </c>
      <c r="G2011" s="32">
        <v>4.5519999999999996</v>
      </c>
      <c r="H2011" s="32" t="s">
        <v>13</v>
      </c>
      <c r="K2011" s="32" t="s">
        <v>254</v>
      </c>
    </row>
    <row r="2012" spans="1:11" x14ac:dyDescent="0.35">
      <c r="A2012" s="32">
        <v>29</v>
      </c>
      <c r="B2012" s="32" t="s">
        <v>172</v>
      </c>
      <c r="D2012" s="32">
        <v>10.7</v>
      </c>
      <c r="E2012" s="32">
        <v>15.842000000000001</v>
      </c>
      <c r="F2012" s="32">
        <v>1644.9680000000001</v>
      </c>
      <c r="G2012" s="32">
        <v>2.1030000000000002</v>
      </c>
      <c r="H2012" s="32" t="s">
        <v>13</v>
      </c>
      <c r="K2012" s="32" t="s">
        <v>253</v>
      </c>
    </row>
    <row r="2013" spans="1:11" x14ac:dyDescent="0.35">
      <c r="A2013" s="32">
        <v>30</v>
      </c>
      <c r="B2013" s="32" t="s">
        <v>171</v>
      </c>
      <c r="D2013" s="32">
        <v>10.63</v>
      </c>
      <c r="E2013" s="32">
        <v>14.849</v>
      </c>
      <c r="F2013" s="32">
        <v>1533.308</v>
      </c>
      <c r="G2013" s="32">
        <v>153</v>
      </c>
      <c r="H2013" s="32" t="s">
        <v>13</v>
      </c>
      <c r="K2013" s="32" t="s">
        <v>252</v>
      </c>
    </row>
    <row r="2014" spans="1:11" x14ac:dyDescent="0.35">
      <c r="A2014" s="32">
        <v>31</v>
      </c>
      <c r="B2014" s="32" t="s">
        <v>22</v>
      </c>
      <c r="D2014" s="32">
        <v>10.66</v>
      </c>
      <c r="E2014" s="32">
        <v>83.504000000000005</v>
      </c>
      <c r="G2014" s="32">
        <v>810</v>
      </c>
      <c r="H2014" s="32" t="s">
        <v>13</v>
      </c>
      <c r="K2014" s="32" t="s">
        <v>251</v>
      </c>
    </row>
    <row r="2015" spans="1:11" x14ac:dyDescent="0.35">
      <c r="A2015" s="32">
        <v>32</v>
      </c>
      <c r="B2015" s="32" t="s">
        <v>170</v>
      </c>
      <c r="D2015" s="32">
        <v>10.48</v>
      </c>
      <c r="E2015" s="32">
        <v>76.256</v>
      </c>
      <c r="F2015" s="32">
        <v>1539.7829999999999</v>
      </c>
      <c r="G2015" s="32">
        <v>8.9499999999999993</v>
      </c>
      <c r="H2015" s="32" t="s">
        <v>13</v>
      </c>
      <c r="K2015" s="32" t="s">
        <v>250</v>
      </c>
    </row>
    <row r="2016" spans="1:11" x14ac:dyDescent="0.35">
      <c r="A2016" s="32">
        <v>33</v>
      </c>
      <c r="B2016" s="32" t="s">
        <v>169</v>
      </c>
      <c r="D2016" s="32">
        <v>10.53</v>
      </c>
      <c r="E2016" s="32">
        <v>24.105</v>
      </c>
      <c r="F2016" s="32">
        <v>1096.7819999999999</v>
      </c>
      <c r="G2016" s="32">
        <v>235</v>
      </c>
      <c r="H2016" s="32" t="s">
        <v>13</v>
      </c>
      <c r="K2016" s="32" t="s">
        <v>249</v>
      </c>
    </row>
    <row r="2017" spans="1:11" x14ac:dyDescent="0.35">
      <c r="A2017" s="32">
        <v>34</v>
      </c>
      <c r="B2017" s="32" t="s">
        <v>168</v>
      </c>
      <c r="D2017" s="32">
        <v>10.55</v>
      </c>
      <c r="E2017" s="32">
        <v>11.2</v>
      </c>
      <c r="F2017" s="32">
        <v>2362.0509999999999</v>
      </c>
      <c r="G2017" s="32">
        <v>3.403</v>
      </c>
      <c r="H2017" s="32" t="s">
        <v>13</v>
      </c>
      <c r="K2017" s="32" t="s">
        <v>248</v>
      </c>
    </row>
    <row r="2018" spans="1:11" x14ac:dyDescent="0.35">
      <c r="A2018" s="32">
        <v>35</v>
      </c>
      <c r="B2018" s="32" t="s">
        <v>167</v>
      </c>
      <c r="D2018" s="32">
        <v>10.6</v>
      </c>
      <c r="E2018" s="32">
        <v>56.118000000000002</v>
      </c>
      <c r="F2018" s="32">
        <v>1619.999</v>
      </c>
      <c r="G2018" s="32">
        <v>3.7519999999999998</v>
      </c>
      <c r="H2018" s="32" t="s">
        <v>13</v>
      </c>
      <c r="K2018" s="32" t="s">
        <v>247</v>
      </c>
    </row>
    <row r="2019" spans="1:11" x14ac:dyDescent="0.35">
      <c r="A2019" s="32">
        <v>36</v>
      </c>
      <c r="B2019" s="32" t="s">
        <v>166</v>
      </c>
      <c r="D2019" s="32">
        <v>10.59</v>
      </c>
      <c r="E2019" s="32">
        <v>44.353999999999999</v>
      </c>
      <c r="F2019" s="32">
        <v>2044.3150000000001</v>
      </c>
      <c r="G2019" s="32">
        <v>30.117000000000001</v>
      </c>
      <c r="H2019" s="32" t="s">
        <v>13</v>
      </c>
      <c r="K2019" s="32" t="s">
        <v>246</v>
      </c>
    </row>
    <row r="2020" spans="1:11" x14ac:dyDescent="0.35">
      <c r="A2020" s="32">
        <v>37</v>
      </c>
      <c r="B2020" s="32" t="s">
        <v>165</v>
      </c>
      <c r="D2020" s="32">
        <v>10.16</v>
      </c>
      <c r="E2020" s="32">
        <v>1.7130000000000001</v>
      </c>
      <c r="F2020" s="32">
        <v>2218.4070000000002</v>
      </c>
      <c r="G2020" s="32">
        <v>19</v>
      </c>
      <c r="H2020" s="32" t="s">
        <v>13</v>
      </c>
      <c r="K2020" s="32" t="s">
        <v>245</v>
      </c>
    </row>
    <row r="2021" spans="1:11" x14ac:dyDescent="0.35">
      <c r="A2021" s="32">
        <v>38</v>
      </c>
      <c r="B2021" s="32" t="s">
        <v>22</v>
      </c>
      <c r="D2021" s="32">
        <v>10.64</v>
      </c>
      <c r="E2021" s="32">
        <v>13.266999999999999</v>
      </c>
      <c r="G2021" s="32">
        <v>150</v>
      </c>
      <c r="H2021" s="32" t="s">
        <v>13</v>
      </c>
      <c r="K2021" s="32" t="s">
        <v>244</v>
      </c>
    </row>
    <row r="2022" spans="1:11" x14ac:dyDescent="0.35">
      <c r="A2022" s="32">
        <v>39</v>
      </c>
      <c r="B2022" s="32" t="s">
        <v>164</v>
      </c>
      <c r="D2022" s="32">
        <v>10.63</v>
      </c>
      <c r="E2022" s="32">
        <v>94.132999999999996</v>
      </c>
      <c r="F2022" s="32">
        <v>1515.9949999999999</v>
      </c>
      <c r="G2022" s="32">
        <v>803</v>
      </c>
      <c r="H2022" s="32" t="s">
        <v>13</v>
      </c>
      <c r="K2022" s="32" t="s">
        <v>243</v>
      </c>
    </row>
    <row r="2023" spans="1:11" x14ac:dyDescent="0.35">
      <c r="A2023" s="32">
        <v>40</v>
      </c>
      <c r="B2023" s="32" t="s">
        <v>163</v>
      </c>
      <c r="D2023" s="32">
        <v>10.59</v>
      </c>
      <c r="E2023" s="32">
        <v>19.288</v>
      </c>
      <c r="F2023" s="32">
        <v>2110.1149999999998</v>
      </c>
      <c r="G2023" s="32">
        <v>171</v>
      </c>
      <c r="H2023" s="32" t="s">
        <v>13</v>
      </c>
      <c r="K2023" s="32" t="s">
        <v>242</v>
      </c>
    </row>
    <row r="2024" spans="1:11" x14ac:dyDescent="0.35">
      <c r="A2024" s="32">
        <v>41</v>
      </c>
      <c r="B2024" s="32" t="s">
        <v>162</v>
      </c>
      <c r="D2024" s="32">
        <v>10.65</v>
      </c>
      <c r="E2024" s="32">
        <v>114.29</v>
      </c>
      <c r="F2024" s="32">
        <v>1783.99</v>
      </c>
      <c r="G2024" s="32">
        <v>2.972</v>
      </c>
      <c r="H2024" s="32" t="s">
        <v>13</v>
      </c>
      <c r="K2024" s="32" t="s">
        <v>241</v>
      </c>
    </row>
    <row r="2025" spans="1:11" x14ac:dyDescent="0.35">
      <c r="A2025" s="32">
        <v>42</v>
      </c>
      <c r="B2025" s="32" t="s">
        <v>161</v>
      </c>
      <c r="D2025" s="32">
        <v>11.22</v>
      </c>
      <c r="E2025" s="32">
        <v>10.539</v>
      </c>
      <c r="F2025" s="32">
        <v>2029.2</v>
      </c>
      <c r="G2025" s="32">
        <v>103</v>
      </c>
      <c r="H2025" s="32" t="s">
        <v>13</v>
      </c>
      <c r="K2025" s="32" t="s">
        <v>240</v>
      </c>
    </row>
    <row r="2026" spans="1:11" x14ac:dyDescent="0.35">
      <c r="A2026" s="32">
        <v>43</v>
      </c>
      <c r="B2026" s="32" t="s">
        <v>160</v>
      </c>
      <c r="D2026" s="32">
        <v>10.67</v>
      </c>
      <c r="E2026" s="32">
        <v>111.371</v>
      </c>
      <c r="F2026" s="32">
        <v>1683.8789999999999</v>
      </c>
      <c r="G2026" s="32">
        <v>16.132000000000001</v>
      </c>
      <c r="H2026" s="32" t="s">
        <v>13</v>
      </c>
      <c r="K2026" s="32" t="s">
        <v>239</v>
      </c>
    </row>
    <row r="2027" spans="1:11" x14ac:dyDescent="0.35">
      <c r="A2027" s="32">
        <v>44</v>
      </c>
      <c r="B2027" s="32" t="s">
        <v>159</v>
      </c>
      <c r="D2027" s="32">
        <v>10.82</v>
      </c>
      <c r="E2027" s="32">
        <v>29.029</v>
      </c>
      <c r="F2027" s="32">
        <v>2361.3760000000002</v>
      </c>
      <c r="G2027" s="32">
        <v>2.9969999999999999</v>
      </c>
      <c r="H2027" s="32" t="s">
        <v>13</v>
      </c>
      <c r="K2027" s="32" t="s">
        <v>238</v>
      </c>
    </row>
    <row r="2028" spans="1:11" x14ac:dyDescent="0.35">
      <c r="A2028" s="32">
        <v>45</v>
      </c>
      <c r="B2028" s="32" t="s">
        <v>22</v>
      </c>
      <c r="H2028" s="32" t="s">
        <v>95</v>
      </c>
      <c r="K2028" s="32" t="s">
        <v>237</v>
      </c>
    </row>
    <row r="2029" spans="1:11" x14ac:dyDescent="0.35">
      <c r="A2029" s="32">
        <v>46</v>
      </c>
      <c r="B2029" s="32" t="s">
        <v>158</v>
      </c>
      <c r="D2029" s="32">
        <v>11.07</v>
      </c>
      <c r="E2029" s="32">
        <v>64.548000000000002</v>
      </c>
      <c r="F2029" s="32">
        <v>2140.8389999999999</v>
      </c>
      <c r="G2029" s="32">
        <v>2.367</v>
      </c>
      <c r="H2029" s="32" t="s">
        <v>13</v>
      </c>
      <c r="K2029" s="32" t="s">
        <v>236</v>
      </c>
    </row>
    <row r="2030" spans="1:11" x14ac:dyDescent="0.35">
      <c r="A2030" s="32">
        <v>47</v>
      </c>
      <c r="B2030" s="32" t="s">
        <v>157</v>
      </c>
      <c r="D2030" s="32">
        <v>10.86</v>
      </c>
      <c r="E2030" s="32">
        <v>31.344000000000001</v>
      </c>
      <c r="F2030" s="32">
        <v>2028.6279999999999</v>
      </c>
      <c r="G2030" s="32">
        <v>253</v>
      </c>
      <c r="H2030" s="32" t="s">
        <v>13</v>
      </c>
      <c r="K2030" s="32" t="s">
        <v>235</v>
      </c>
    </row>
    <row r="2031" spans="1:11" x14ac:dyDescent="0.35">
      <c r="A2031" s="32">
        <v>48</v>
      </c>
      <c r="B2031" s="32" t="s">
        <v>156</v>
      </c>
      <c r="D2031" s="32">
        <v>10.72</v>
      </c>
      <c r="E2031" s="32">
        <v>66.198999999999998</v>
      </c>
      <c r="F2031" s="32">
        <v>1942.9559999999999</v>
      </c>
      <c r="G2031" s="32">
        <v>2.484</v>
      </c>
      <c r="H2031" s="32" t="s">
        <v>13</v>
      </c>
      <c r="K2031" s="32" t="s">
        <v>234</v>
      </c>
    </row>
    <row r="2033" spans="1:11" x14ac:dyDescent="0.35">
      <c r="A2033" s="32" t="s">
        <v>375</v>
      </c>
    </row>
    <row r="2035" spans="1:11" x14ac:dyDescent="0.35">
      <c r="B2035" s="32" t="s">
        <v>3</v>
      </c>
      <c r="C2035" s="32" t="s">
        <v>4</v>
      </c>
      <c r="D2035" s="32" t="s">
        <v>5</v>
      </c>
      <c r="E2035" s="32" t="s">
        <v>6</v>
      </c>
      <c r="F2035" s="32" t="s">
        <v>7</v>
      </c>
      <c r="G2035" s="32" t="s">
        <v>8</v>
      </c>
      <c r="H2035" s="32" t="s">
        <v>9</v>
      </c>
      <c r="I2035" s="32" t="s">
        <v>10</v>
      </c>
      <c r="J2035" s="32" t="s">
        <v>11</v>
      </c>
      <c r="K2035" s="32" t="s">
        <v>282</v>
      </c>
    </row>
    <row r="2036" spans="1:11" x14ac:dyDescent="0.35">
      <c r="A2036" s="32">
        <v>1</v>
      </c>
      <c r="B2036" s="32" t="s">
        <v>12</v>
      </c>
      <c r="D2036" s="32">
        <v>10.55</v>
      </c>
      <c r="E2036" s="32">
        <v>3441.3240000000001</v>
      </c>
      <c r="G2036" s="32">
        <v>28556</v>
      </c>
      <c r="H2036" s="32" t="s">
        <v>13</v>
      </c>
      <c r="I2036" s="32">
        <v>3441.3240000000001</v>
      </c>
      <c r="K2036" s="32" t="s">
        <v>281</v>
      </c>
    </row>
    <row r="2037" spans="1:11" x14ac:dyDescent="0.35">
      <c r="A2037" s="32">
        <v>2</v>
      </c>
      <c r="B2037" s="32" t="s">
        <v>14</v>
      </c>
      <c r="D2037" s="32">
        <v>10.57</v>
      </c>
      <c r="E2037" s="32">
        <v>2817.6350000000002</v>
      </c>
      <c r="G2037" s="32">
        <v>1142.6969999999999</v>
      </c>
      <c r="H2037" s="32" t="s">
        <v>13</v>
      </c>
      <c r="I2037" s="32">
        <v>2817.6350000000002</v>
      </c>
      <c r="K2037" s="32" t="s">
        <v>280</v>
      </c>
    </row>
    <row r="2038" spans="1:11" x14ac:dyDescent="0.35">
      <c r="A2038" s="32">
        <v>3</v>
      </c>
      <c r="B2038" s="32" t="s">
        <v>15</v>
      </c>
      <c r="D2038" s="32">
        <v>10.59</v>
      </c>
      <c r="E2038" s="32">
        <v>3634.252</v>
      </c>
      <c r="G2038" s="32">
        <v>206.489</v>
      </c>
      <c r="H2038" s="32" t="s">
        <v>13</v>
      </c>
      <c r="I2038" s="32">
        <v>3634.252</v>
      </c>
      <c r="K2038" s="32" t="s">
        <v>279</v>
      </c>
    </row>
    <row r="2039" spans="1:11" x14ac:dyDescent="0.35">
      <c r="A2039" s="32">
        <v>4</v>
      </c>
      <c r="B2039" s="32" t="s">
        <v>17</v>
      </c>
      <c r="D2039" s="32">
        <v>10.6</v>
      </c>
      <c r="E2039" s="32">
        <v>2506.098</v>
      </c>
      <c r="G2039" s="32">
        <v>53.899000000000001</v>
      </c>
      <c r="H2039" s="32" t="s">
        <v>13</v>
      </c>
      <c r="I2039" s="32">
        <v>2506.098</v>
      </c>
      <c r="K2039" s="32" t="s">
        <v>278</v>
      </c>
    </row>
    <row r="2040" spans="1:11" x14ac:dyDescent="0.35">
      <c r="A2040" s="32">
        <v>5</v>
      </c>
      <c r="B2040" s="32" t="s">
        <v>18</v>
      </c>
      <c r="D2040" s="32">
        <v>10.61</v>
      </c>
      <c r="E2040" s="32">
        <v>3195.3739999999998</v>
      </c>
      <c r="G2040" s="32">
        <v>76.998999999999995</v>
      </c>
      <c r="H2040" s="32" t="s">
        <v>13</v>
      </c>
      <c r="I2040" s="32">
        <v>3195.3739999999998</v>
      </c>
      <c r="K2040" s="32" t="s">
        <v>277</v>
      </c>
    </row>
    <row r="2041" spans="1:11" x14ac:dyDescent="0.35">
      <c r="A2041" s="32">
        <v>6</v>
      </c>
      <c r="B2041" s="32" t="s">
        <v>19</v>
      </c>
      <c r="D2041" s="32">
        <v>10.48</v>
      </c>
      <c r="E2041" s="32">
        <v>2906.0450000000001</v>
      </c>
      <c r="G2041" s="32">
        <v>56.649000000000001</v>
      </c>
      <c r="H2041" s="32" t="s">
        <v>13</v>
      </c>
      <c r="I2041" s="32">
        <v>2906.0450000000001</v>
      </c>
      <c r="K2041" s="32" t="s">
        <v>276</v>
      </c>
    </row>
    <row r="2042" spans="1:11" x14ac:dyDescent="0.35">
      <c r="A2042" s="32">
        <v>7</v>
      </c>
      <c r="B2042" s="32" t="s">
        <v>20</v>
      </c>
      <c r="D2042" s="32">
        <v>10.53</v>
      </c>
      <c r="E2042" s="32">
        <v>2254.5619999999999</v>
      </c>
      <c r="G2042" s="32">
        <v>7.1369999999999996</v>
      </c>
      <c r="H2042" s="32" t="s">
        <v>13</v>
      </c>
      <c r="I2042" s="32">
        <v>2254.5619999999999</v>
      </c>
      <c r="K2042" s="32" t="s">
        <v>275</v>
      </c>
    </row>
    <row r="2043" spans="1:11" x14ac:dyDescent="0.35">
      <c r="A2043" s="32">
        <v>8</v>
      </c>
      <c r="B2043" s="32" t="s">
        <v>21</v>
      </c>
      <c r="D2043" s="32">
        <v>10.57</v>
      </c>
      <c r="E2043" s="32">
        <v>2682.8789999999999</v>
      </c>
      <c r="G2043" s="32">
        <v>144.57300000000001</v>
      </c>
      <c r="H2043" s="32" t="s">
        <v>13</v>
      </c>
      <c r="I2043" s="32">
        <v>2682.8789999999999</v>
      </c>
      <c r="K2043" s="32" t="s">
        <v>274</v>
      </c>
    </row>
    <row r="2044" spans="1:11" x14ac:dyDescent="0.35">
      <c r="A2044" s="32">
        <v>9</v>
      </c>
      <c r="B2044" s="32" t="s">
        <v>22</v>
      </c>
      <c r="K2044" s="32" t="s">
        <v>273</v>
      </c>
    </row>
    <row r="2045" spans="1:11" x14ac:dyDescent="0.35">
      <c r="A2045" s="32">
        <v>10</v>
      </c>
      <c r="B2045" s="32" t="s">
        <v>22</v>
      </c>
      <c r="K2045" s="32" t="s">
        <v>272</v>
      </c>
    </row>
    <row r="2046" spans="1:11" x14ac:dyDescent="0.35">
      <c r="A2046" s="32">
        <v>11</v>
      </c>
      <c r="B2046" s="32" t="s">
        <v>24</v>
      </c>
      <c r="D2046" s="32">
        <v>10.61</v>
      </c>
      <c r="E2046" s="32">
        <v>1216.8340000000001</v>
      </c>
      <c r="G2046" s="32">
        <v>10849</v>
      </c>
      <c r="H2046" s="32" t="s">
        <v>13</v>
      </c>
      <c r="I2046" s="32">
        <v>1216.8340000000001</v>
      </c>
      <c r="K2046" s="32" t="s">
        <v>271</v>
      </c>
    </row>
    <row r="2047" spans="1:11" x14ac:dyDescent="0.35">
      <c r="A2047" s="32">
        <v>12</v>
      </c>
      <c r="B2047" s="32" t="s">
        <v>25</v>
      </c>
      <c r="D2047" s="32">
        <v>10.63</v>
      </c>
      <c r="E2047" s="32">
        <v>1211.3969999999999</v>
      </c>
      <c r="G2047" s="32">
        <v>60.018000000000001</v>
      </c>
      <c r="H2047" s="32" t="s">
        <v>13</v>
      </c>
      <c r="I2047" s="32">
        <v>1211.3969999999999</v>
      </c>
      <c r="K2047" s="32" t="s">
        <v>270</v>
      </c>
    </row>
    <row r="2048" spans="1:11" x14ac:dyDescent="0.35">
      <c r="A2048" s="32">
        <v>13</v>
      </c>
      <c r="B2048" s="32" t="s">
        <v>26</v>
      </c>
      <c r="D2048" s="32">
        <v>10.61</v>
      </c>
      <c r="E2048" s="32">
        <v>1072.4949999999999</v>
      </c>
      <c r="G2048" s="32">
        <v>187.643</v>
      </c>
      <c r="H2048" s="32" t="s">
        <v>13</v>
      </c>
      <c r="I2048" s="32">
        <v>1072.4949999999999</v>
      </c>
      <c r="K2048" s="32" t="s">
        <v>269</v>
      </c>
    </row>
    <row r="2049" spans="1:11" x14ac:dyDescent="0.35">
      <c r="A2049" s="32">
        <v>14</v>
      </c>
      <c r="B2049" s="32" t="s">
        <v>27</v>
      </c>
      <c r="D2049" s="32">
        <v>10.65</v>
      </c>
      <c r="E2049" s="32">
        <v>1296.653</v>
      </c>
      <c r="G2049" s="32">
        <v>13.739000000000001</v>
      </c>
      <c r="H2049" s="32" t="s">
        <v>13</v>
      </c>
      <c r="I2049" s="32">
        <v>1296.653</v>
      </c>
      <c r="K2049" s="32" t="s">
        <v>268</v>
      </c>
    </row>
    <row r="2050" spans="1:11" x14ac:dyDescent="0.35">
      <c r="A2050" s="32">
        <v>15</v>
      </c>
      <c r="B2050" s="32" t="s">
        <v>28</v>
      </c>
      <c r="D2050" s="32">
        <v>10.66</v>
      </c>
      <c r="E2050" s="32">
        <v>1239.6199999999999</v>
      </c>
      <c r="G2050" s="32">
        <v>3.0430000000000001</v>
      </c>
      <c r="H2050" s="32" t="s">
        <v>13</v>
      </c>
      <c r="I2050" s="32">
        <v>1239.6199999999999</v>
      </c>
      <c r="K2050" s="32" t="s">
        <v>267</v>
      </c>
    </row>
    <row r="2051" spans="1:11" x14ac:dyDescent="0.35">
      <c r="A2051" s="32">
        <v>16</v>
      </c>
      <c r="B2051" s="32" t="s">
        <v>29</v>
      </c>
      <c r="D2051" s="32">
        <v>10.67</v>
      </c>
      <c r="E2051" s="32">
        <v>1242.6099999999999</v>
      </c>
      <c r="G2051" s="32">
        <v>9570</v>
      </c>
      <c r="H2051" s="32" t="s">
        <v>13</v>
      </c>
      <c r="I2051" s="32">
        <v>1242.6099999999999</v>
      </c>
      <c r="K2051" s="32" t="s">
        <v>266</v>
      </c>
    </row>
    <row r="2052" spans="1:11" x14ac:dyDescent="0.35">
      <c r="A2052" s="32">
        <v>17</v>
      </c>
      <c r="B2052" s="32" t="s">
        <v>22</v>
      </c>
      <c r="K2052" s="32" t="s">
        <v>265</v>
      </c>
    </row>
    <row r="2053" spans="1:11" x14ac:dyDescent="0.35">
      <c r="A2053" s="32">
        <v>18</v>
      </c>
      <c r="B2053" s="32" t="s">
        <v>182</v>
      </c>
      <c r="D2053" s="32">
        <v>10.67</v>
      </c>
      <c r="E2053" s="32">
        <v>1955.0250000000001</v>
      </c>
      <c r="G2053" s="32">
        <v>14358</v>
      </c>
      <c r="H2053" s="32" t="s">
        <v>13</v>
      </c>
      <c r="I2053" s="32">
        <v>1955.0250000000001</v>
      </c>
      <c r="K2053" s="32" t="s">
        <v>264</v>
      </c>
    </row>
    <row r="2054" spans="1:11" x14ac:dyDescent="0.35">
      <c r="A2054" s="32">
        <v>19</v>
      </c>
      <c r="B2054" s="32" t="s">
        <v>181</v>
      </c>
      <c r="D2054" s="32">
        <v>10.67</v>
      </c>
      <c r="E2054" s="32">
        <v>1600.471</v>
      </c>
      <c r="G2054" s="32">
        <v>13093</v>
      </c>
      <c r="H2054" s="32" t="s">
        <v>13</v>
      </c>
      <c r="I2054" s="32">
        <v>1600.471</v>
      </c>
      <c r="K2054" s="32" t="s">
        <v>263</v>
      </c>
    </row>
    <row r="2055" spans="1:11" x14ac:dyDescent="0.35">
      <c r="A2055" s="32">
        <v>20</v>
      </c>
      <c r="B2055" s="32" t="s">
        <v>180</v>
      </c>
      <c r="D2055" s="32">
        <v>10.69</v>
      </c>
      <c r="E2055" s="32">
        <v>1707.683</v>
      </c>
      <c r="G2055" s="32">
        <v>13382</v>
      </c>
      <c r="H2055" s="32" t="s">
        <v>13</v>
      </c>
      <c r="I2055" s="32">
        <v>1707.683</v>
      </c>
      <c r="K2055" s="32" t="s">
        <v>262</v>
      </c>
    </row>
    <row r="2056" spans="1:11" x14ac:dyDescent="0.35">
      <c r="A2056" s="32">
        <v>21</v>
      </c>
      <c r="B2056" s="32" t="s">
        <v>179</v>
      </c>
      <c r="D2056" s="32">
        <v>10.7</v>
      </c>
      <c r="E2056" s="32">
        <v>2151.1990000000001</v>
      </c>
      <c r="G2056" s="32">
        <v>123.31699999999999</v>
      </c>
      <c r="H2056" s="32" t="s">
        <v>13</v>
      </c>
      <c r="I2056" s="32">
        <v>2151.1990000000001</v>
      </c>
      <c r="K2056" s="32" t="s">
        <v>261</v>
      </c>
    </row>
    <row r="2057" spans="1:11" x14ac:dyDescent="0.35">
      <c r="A2057" s="32">
        <v>22</v>
      </c>
      <c r="B2057" s="32" t="s">
        <v>178</v>
      </c>
      <c r="D2057" s="32">
        <v>10.7</v>
      </c>
      <c r="E2057" s="32">
        <v>1627.57</v>
      </c>
      <c r="G2057" s="32">
        <v>12124</v>
      </c>
      <c r="H2057" s="32" t="s">
        <v>13</v>
      </c>
      <c r="I2057" s="32">
        <v>1627.57</v>
      </c>
      <c r="K2057" s="32" t="s">
        <v>260</v>
      </c>
    </row>
    <row r="2058" spans="1:11" x14ac:dyDescent="0.35">
      <c r="A2058" s="32">
        <v>23</v>
      </c>
      <c r="B2058" s="32" t="s">
        <v>177</v>
      </c>
      <c r="D2058" s="32">
        <v>10.71</v>
      </c>
      <c r="E2058" s="32">
        <v>1993.5039999999999</v>
      </c>
      <c r="G2058" s="32">
        <v>16621</v>
      </c>
      <c r="H2058" s="32" t="s">
        <v>13</v>
      </c>
      <c r="I2058" s="32">
        <v>1993.5039999999999</v>
      </c>
      <c r="K2058" s="32" t="s">
        <v>259</v>
      </c>
    </row>
    <row r="2059" spans="1:11" x14ac:dyDescent="0.35">
      <c r="A2059" s="32">
        <v>24</v>
      </c>
      <c r="B2059" s="32" t="s">
        <v>22</v>
      </c>
      <c r="K2059" s="32" t="s">
        <v>258</v>
      </c>
    </row>
    <row r="2060" spans="1:11" x14ac:dyDescent="0.35">
      <c r="A2060" s="32">
        <v>25</v>
      </c>
      <c r="B2060" s="32" t="s">
        <v>176</v>
      </c>
      <c r="D2060" s="32">
        <v>10.72</v>
      </c>
      <c r="E2060" s="32">
        <v>1592.49</v>
      </c>
      <c r="G2060" s="32">
        <v>13088</v>
      </c>
      <c r="H2060" s="32" t="s">
        <v>13</v>
      </c>
      <c r="I2060" s="32">
        <v>1592.49</v>
      </c>
      <c r="K2060" s="32" t="s">
        <v>257</v>
      </c>
    </row>
    <row r="2061" spans="1:11" x14ac:dyDescent="0.35">
      <c r="A2061" s="32">
        <v>26</v>
      </c>
      <c r="B2061" s="32" t="s">
        <v>175</v>
      </c>
      <c r="D2061" s="32">
        <v>10.72</v>
      </c>
      <c r="E2061" s="32">
        <v>1888.1030000000001</v>
      </c>
      <c r="G2061" s="32">
        <v>27.629000000000001</v>
      </c>
      <c r="H2061" s="32" t="s">
        <v>13</v>
      </c>
      <c r="I2061" s="32">
        <v>1888.1030000000001</v>
      </c>
      <c r="K2061" s="32" t="s">
        <v>256</v>
      </c>
    </row>
    <row r="2062" spans="1:11" x14ac:dyDescent="0.35">
      <c r="A2062" s="32">
        <v>27</v>
      </c>
      <c r="B2062" s="32" t="s">
        <v>174</v>
      </c>
      <c r="D2062" s="32">
        <v>10.72</v>
      </c>
      <c r="E2062" s="32">
        <v>1937.932</v>
      </c>
      <c r="G2062" s="32">
        <v>52.188000000000002</v>
      </c>
      <c r="H2062" s="32" t="s">
        <v>13</v>
      </c>
      <c r="I2062" s="32">
        <v>1937.932</v>
      </c>
      <c r="K2062" s="32" t="s">
        <v>255</v>
      </c>
    </row>
    <row r="2063" spans="1:11" x14ac:dyDescent="0.35">
      <c r="A2063" s="32">
        <v>28</v>
      </c>
      <c r="B2063" s="32" t="s">
        <v>173</v>
      </c>
      <c r="D2063" s="32">
        <v>10.71</v>
      </c>
      <c r="E2063" s="32">
        <v>1478.8230000000001</v>
      </c>
      <c r="G2063" s="32">
        <v>424.64</v>
      </c>
      <c r="H2063" s="32" t="s">
        <v>13</v>
      </c>
      <c r="I2063" s="32">
        <v>1478.8230000000001</v>
      </c>
      <c r="K2063" s="32" t="s">
        <v>254</v>
      </c>
    </row>
    <row r="2064" spans="1:11" x14ac:dyDescent="0.35">
      <c r="A2064" s="32">
        <v>29</v>
      </c>
      <c r="B2064" s="32" t="s">
        <v>172</v>
      </c>
      <c r="D2064" s="32">
        <v>10.69</v>
      </c>
      <c r="E2064" s="32">
        <v>1644.9680000000001</v>
      </c>
      <c r="G2064" s="32">
        <v>22.995999999999999</v>
      </c>
      <c r="H2064" s="32" t="s">
        <v>13</v>
      </c>
      <c r="I2064" s="32">
        <v>1644.9680000000001</v>
      </c>
      <c r="K2064" s="32" t="s">
        <v>253</v>
      </c>
    </row>
    <row r="2065" spans="1:11" x14ac:dyDescent="0.35">
      <c r="A2065" s="32">
        <v>30</v>
      </c>
      <c r="B2065" s="32" t="s">
        <v>171</v>
      </c>
      <c r="D2065" s="32">
        <v>10.61</v>
      </c>
      <c r="E2065" s="32">
        <v>1533.308</v>
      </c>
      <c r="G2065" s="32">
        <v>12215</v>
      </c>
      <c r="H2065" s="32" t="s">
        <v>13</v>
      </c>
      <c r="I2065" s="32">
        <v>1533.308</v>
      </c>
      <c r="K2065" s="32" t="s">
        <v>252</v>
      </c>
    </row>
    <row r="2066" spans="1:11" x14ac:dyDescent="0.35">
      <c r="A2066" s="32">
        <v>31</v>
      </c>
      <c r="B2066" s="32" t="s">
        <v>22</v>
      </c>
      <c r="K2066" s="32" t="s">
        <v>251</v>
      </c>
    </row>
    <row r="2067" spans="1:11" x14ac:dyDescent="0.35">
      <c r="A2067" s="32">
        <v>32</v>
      </c>
      <c r="B2067" s="32" t="s">
        <v>170</v>
      </c>
      <c r="D2067" s="32">
        <v>10.49</v>
      </c>
      <c r="E2067" s="32">
        <v>1539.7829999999999</v>
      </c>
      <c r="G2067" s="32">
        <v>16.702000000000002</v>
      </c>
      <c r="H2067" s="32" t="s">
        <v>13</v>
      </c>
      <c r="I2067" s="32">
        <v>1539.7829999999999</v>
      </c>
      <c r="K2067" s="32" t="s">
        <v>250</v>
      </c>
    </row>
    <row r="2068" spans="1:11" x14ac:dyDescent="0.35">
      <c r="A2068" s="32">
        <v>33</v>
      </c>
      <c r="B2068" s="32" t="s">
        <v>169</v>
      </c>
      <c r="D2068" s="32">
        <v>10.53</v>
      </c>
      <c r="E2068" s="32">
        <v>1096.7819999999999</v>
      </c>
      <c r="G2068" s="32">
        <v>9070</v>
      </c>
      <c r="H2068" s="32" t="s">
        <v>13</v>
      </c>
      <c r="I2068" s="32">
        <v>1096.7819999999999</v>
      </c>
      <c r="K2068" s="32" t="s">
        <v>249</v>
      </c>
    </row>
    <row r="2069" spans="1:11" x14ac:dyDescent="0.35">
      <c r="A2069" s="32">
        <v>34</v>
      </c>
      <c r="B2069" s="32" t="s">
        <v>168</v>
      </c>
      <c r="D2069" s="32">
        <v>10.57</v>
      </c>
      <c r="E2069" s="32">
        <v>2362.0509999999999</v>
      </c>
      <c r="G2069" s="32">
        <v>71.456999999999994</v>
      </c>
      <c r="H2069" s="32" t="s">
        <v>13</v>
      </c>
      <c r="I2069" s="32">
        <v>2362.0509999999999</v>
      </c>
      <c r="K2069" s="32" t="s">
        <v>248</v>
      </c>
    </row>
    <row r="2070" spans="1:11" x14ac:dyDescent="0.35">
      <c r="A2070" s="32">
        <v>35</v>
      </c>
      <c r="B2070" s="32" t="s">
        <v>167</v>
      </c>
      <c r="D2070" s="32">
        <v>10.61</v>
      </c>
      <c r="E2070" s="32">
        <v>1619.999</v>
      </c>
      <c r="G2070" s="32">
        <v>13436</v>
      </c>
      <c r="H2070" s="32" t="s">
        <v>13</v>
      </c>
      <c r="I2070" s="32">
        <v>1619.999</v>
      </c>
      <c r="K2070" s="32" t="s">
        <v>247</v>
      </c>
    </row>
    <row r="2071" spans="1:11" x14ac:dyDescent="0.35">
      <c r="A2071" s="32">
        <v>36</v>
      </c>
      <c r="B2071" s="32" t="s">
        <v>166</v>
      </c>
      <c r="D2071" s="32">
        <v>10.62</v>
      </c>
      <c r="E2071" s="32">
        <v>2044.3150000000001</v>
      </c>
      <c r="G2071" s="32">
        <v>676.22900000000004</v>
      </c>
      <c r="H2071" s="32" t="s">
        <v>13</v>
      </c>
      <c r="I2071" s="32">
        <v>2044.3150000000001</v>
      </c>
      <c r="K2071" s="32" t="s">
        <v>246</v>
      </c>
    </row>
    <row r="2072" spans="1:11" x14ac:dyDescent="0.35">
      <c r="A2072" s="32">
        <v>37</v>
      </c>
      <c r="B2072" s="32" t="s">
        <v>165</v>
      </c>
      <c r="D2072" s="32">
        <v>10.61</v>
      </c>
      <c r="E2072" s="32">
        <v>2218.4070000000002</v>
      </c>
      <c r="G2072" s="32">
        <v>17.626000000000001</v>
      </c>
      <c r="H2072" s="32" t="s">
        <v>13</v>
      </c>
      <c r="I2072" s="32">
        <v>2218.4070000000002</v>
      </c>
      <c r="K2072" s="32" t="s">
        <v>245</v>
      </c>
    </row>
    <row r="2073" spans="1:11" x14ac:dyDescent="0.35">
      <c r="A2073" s="32">
        <v>38</v>
      </c>
      <c r="B2073" s="32" t="s">
        <v>22</v>
      </c>
      <c r="K2073" s="32" t="s">
        <v>244</v>
      </c>
    </row>
    <row r="2074" spans="1:11" x14ac:dyDescent="0.35">
      <c r="A2074" s="32">
        <v>39</v>
      </c>
      <c r="B2074" s="32" t="s">
        <v>164</v>
      </c>
      <c r="D2074" s="32">
        <v>10.63</v>
      </c>
      <c r="E2074" s="32">
        <v>1515.9949999999999</v>
      </c>
      <c r="G2074" s="32">
        <v>12790</v>
      </c>
      <c r="H2074" s="32" t="s">
        <v>13</v>
      </c>
      <c r="I2074" s="32">
        <v>1515.9949999999999</v>
      </c>
      <c r="K2074" s="32" t="s">
        <v>243</v>
      </c>
    </row>
    <row r="2075" spans="1:11" x14ac:dyDescent="0.35">
      <c r="A2075" s="32">
        <v>40</v>
      </c>
      <c r="B2075" s="32" t="s">
        <v>163</v>
      </c>
      <c r="D2075" s="32">
        <v>10.65</v>
      </c>
      <c r="E2075" s="32">
        <v>2110.1149999999998</v>
      </c>
      <c r="G2075" s="32">
        <v>100.785</v>
      </c>
      <c r="H2075" s="32" t="s">
        <v>13</v>
      </c>
      <c r="I2075" s="32">
        <v>2110.1149999999998</v>
      </c>
      <c r="K2075" s="32" t="s">
        <v>242</v>
      </c>
    </row>
    <row r="2076" spans="1:11" x14ac:dyDescent="0.35">
      <c r="A2076" s="32">
        <v>41</v>
      </c>
      <c r="B2076" s="32" t="s">
        <v>162</v>
      </c>
      <c r="D2076" s="32">
        <v>10.65</v>
      </c>
      <c r="E2076" s="32">
        <v>1783.99</v>
      </c>
      <c r="G2076" s="32">
        <v>331.67399999999998</v>
      </c>
      <c r="H2076" s="32" t="s">
        <v>13</v>
      </c>
      <c r="I2076" s="32">
        <v>1783.99</v>
      </c>
      <c r="K2076" s="32" t="s">
        <v>241</v>
      </c>
    </row>
    <row r="2077" spans="1:11" x14ac:dyDescent="0.35">
      <c r="A2077" s="32">
        <v>42</v>
      </c>
      <c r="B2077" s="32" t="s">
        <v>161</v>
      </c>
      <c r="D2077" s="32">
        <v>10.72</v>
      </c>
      <c r="E2077" s="32">
        <v>2029.2</v>
      </c>
      <c r="G2077" s="32">
        <v>218.81100000000001</v>
      </c>
      <c r="H2077" s="32" t="s">
        <v>13</v>
      </c>
      <c r="I2077" s="32">
        <v>2029.2</v>
      </c>
      <c r="K2077" s="32" t="s">
        <v>240</v>
      </c>
    </row>
    <row r="2078" spans="1:11" x14ac:dyDescent="0.35">
      <c r="A2078" s="32">
        <v>43</v>
      </c>
      <c r="B2078" s="32" t="s">
        <v>160</v>
      </c>
      <c r="D2078" s="32">
        <v>10.68</v>
      </c>
      <c r="E2078" s="32">
        <v>1683.8789999999999</v>
      </c>
      <c r="G2078" s="32">
        <v>181.92500000000001</v>
      </c>
      <c r="H2078" s="32" t="s">
        <v>13</v>
      </c>
      <c r="I2078" s="32">
        <v>1683.8789999999999</v>
      </c>
      <c r="K2078" s="32" t="s">
        <v>239</v>
      </c>
    </row>
    <row r="2079" spans="1:11" x14ac:dyDescent="0.35">
      <c r="A2079" s="32">
        <v>44</v>
      </c>
      <c r="B2079" s="32" t="s">
        <v>159</v>
      </c>
      <c r="D2079" s="32">
        <v>10.72</v>
      </c>
      <c r="E2079" s="32">
        <v>2361.3760000000002</v>
      </c>
      <c r="G2079" s="32">
        <v>165</v>
      </c>
      <c r="H2079" s="32" t="s">
        <v>13</v>
      </c>
      <c r="I2079" s="32">
        <v>2361.3760000000002</v>
      </c>
      <c r="K2079" s="32" t="s">
        <v>238</v>
      </c>
    </row>
    <row r="2080" spans="1:11" x14ac:dyDescent="0.35">
      <c r="A2080" s="32">
        <v>45</v>
      </c>
      <c r="B2080" s="32" t="s">
        <v>22</v>
      </c>
      <c r="H2080" s="32" t="s">
        <v>95</v>
      </c>
      <c r="K2080" s="32" t="s">
        <v>237</v>
      </c>
    </row>
    <row r="2081" spans="1:11" x14ac:dyDescent="0.35">
      <c r="A2081" s="32">
        <v>46</v>
      </c>
      <c r="B2081" s="32" t="s">
        <v>158</v>
      </c>
      <c r="D2081" s="32">
        <v>10.75</v>
      </c>
      <c r="E2081" s="32">
        <v>2140.8389999999999</v>
      </c>
      <c r="G2081" s="32">
        <v>632.49400000000003</v>
      </c>
      <c r="H2081" s="32" t="s">
        <v>13</v>
      </c>
      <c r="I2081" s="32">
        <v>2140.8389999999999</v>
      </c>
      <c r="K2081" s="32" t="s">
        <v>236</v>
      </c>
    </row>
    <row r="2082" spans="1:11" x14ac:dyDescent="0.35">
      <c r="A2082" s="32">
        <v>47</v>
      </c>
      <c r="B2082" s="32" t="s">
        <v>157</v>
      </c>
      <c r="D2082" s="32">
        <v>10.72</v>
      </c>
      <c r="E2082" s="32">
        <v>2028.6279999999999</v>
      </c>
      <c r="G2082" s="32">
        <v>5107.6310000000003</v>
      </c>
      <c r="H2082" s="32" t="s">
        <v>13</v>
      </c>
      <c r="I2082" s="32">
        <v>2028.6279999999999</v>
      </c>
      <c r="K2082" s="32" t="s">
        <v>235</v>
      </c>
    </row>
    <row r="2083" spans="1:11" x14ac:dyDescent="0.35">
      <c r="A2083" s="32">
        <v>48</v>
      </c>
      <c r="B2083" s="32" t="s">
        <v>156</v>
      </c>
      <c r="D2083" s="32">
        <v>10.71</v>
      </c>
      <c r="E2083" s="32">
        <v>1942.9559999999999</v>
      </c>
      <c r="G2083" s="32">
        <v>14574</v>
      </c>
      <c r="H2083" s="32" t="s">
        <v>13</v>
      </c>
      <c r="I2083" s="32">
        <v>1942.9559999999999</v>
      </c>
      <c r="K2083" s="32" t="s">
        <v>234</v>
      </c>
    </row>
    <row r="2085" spans="1:11" x14ac:dyDescent="0.35">
      <c r="A2085" s="32" t="s">
        <v>374</v>
      </c>
    </row>
    <row r="2087" spans="1:11" x14ac:dyDescent="0.35">
      <c r="B2087" s="32" t="s">
        <v>3</v>
      </c>
      <c r="C2087" s="32" t="s">
        <v>4</v>
      </c>
      <c r="D2087" s="32" t="s">
        <v>5</v>
      </c>
      <c r="E2087" s="32" t="s">
        <v>6</v>
      </c>
      <c r="F2087" s="32" t="s">
        <v>7</v>
      </c>
      <c r="G2087" s="32" t="s">
        <v>8</v>
      </c>
      <c r="H2087" s="32" t="s">
        <v>9</v>
      </c>
      <c r="I2087" s="32" t="s">
        <v>10</v>
      </c>
      <c r="J2087" s="32" t="s">
        <v>11</v>
      </c>
      <c r="K2087" s="32" t="s">
        <v>282</v>
      </c>
    </row>
    <row r="2088" spans="1:11" x14ac:dyDescent="0.35">
      <c r="A2088" s="32">
        <v>1</v>
      </c>
      <c r="B2088" s="32" t="s">
        <v>12</v>
      </c>
      <c r="D2088" s="32">
        <v>10.55</v>
      </c>
      <c r="E2088" s="32">
        <v>878.56899999999996</v>
      </c>
      <c r="G2088" s="32">
        <v>9.8170000000000002</v>
      </c>
      <c r="H2088" s="32" t="s">
        <v>13</v>
      </c>
      <c r="I2088" s="32">
        <v>878.56899999999996</v>
      </c>
      <c r="K2088" s="32" t="s">
        <v>281</v>
      </c>
    </row>
    <row r="2089" spans="1:11" x14ac:dyDescent="0.35">
      <c r="A2089" s="32">
        <v>2</v>
      </c>
      <c r="B2089" s="32" t="s">
        <v>14</v>
      </c>
      <c r="D2089" s="32">
        <v>10.57</v>
      </c>
      <c r="E2089" s="32">
        <v>625.245</v>
      </c>
      <c r="G2089" s="32">
        <v>7.077</v>
      </c>
      <c r="H2089" s="32" t="s">
        <v>13</v>
      </c>
      <c r="I2089" s="32">
        <v>625.245</v>
      </c>
      <c r="K2089" s="32" t="s">
        <v>280</v>
      </c>
    </row>
    <row r="2090" spans="1:11" x14ac:dyDescent="0.35">
      <c r="A2090" s="32">
        <v>3</v>
      </c>
      <c r="B2090" s="32" t="s">
        <v>15</v>
      </c>
      <c r="D2090" s="32">
        <v>10.58</v>
      </c>
      <c r="E2090" s="32">
        <v>479.34300000000002</v>
      </c>
      <c r="G2090" s="32">
        <v>8.3279999999999994</v>
      </c>
      <c r="H2090" s="32" t="s">
        <v>13</v>
      </c>
      <c r="I2090" s="32">
        <v>479.34300000000002</v>
      </c>
      <c r="K2090" s="32" t="s">
        <v>279</v>
      </c>
    </row>
    <row r="2091" spans="1:11" x14ac:dyDescent="0.35">
      <c r="A2091" s="32">
        <v>4</v>
      </c>
      <c r="B2091" s="32" t="s">
        <v>17</v>
      </c>
      <c r="D2091" s="32">
        <v>10.6</v>
      </c>
      <c r="E2091" s="32">
        <v>386.48</v>
      </c>
      <c r="G2091" s="32">
        <v>14.56</v>
      </c>
      <c r="H2091" s="32" t="s">
        <v>13</v>
      </c>
      <c r="I2091" s="32">
        <v>386.48</v>
      </c>
      <c r="K2091" s="32" t="s">
        <v>278</v>
      </c>
    </row>
    <row r="2092" spans="1:11" x14ac:dyDescent="0.35">
      <c r="A2092" s="32">
        <v>5</v>
      </c>
      <c r="B2092" s="32" t="s">
        <v>18</v>
      </c>
      <c r="D2092" s="32">
        <v>10.61</v>
      </c>
      <c r="E2092" s="32">
        <v>675.36599999999999</v>
      </c>
      <c r="G2092" s="32">
        <v>10.91</v>
      </c>
      <c r="H2092" s="32" t="s">
        <v>13</v>
      </c>
      <c r="I2092" s="32">
        <v>675.36599999999999</v>
      </c>
      <c r="K2092" s="32" t="s">
        <v>277</v>
      </c>
    </row>
    <row r="2093" spans="1:11" x14ac:dyDescent="0.35">
      <c r="A2093" s="32">
        <v>6</v>
      </c>
      <c r="B2093" s="32" t="s">
        <v>19</v>
      </c>
      <c r="D2093" s="32">
        <v>10.48</v>
      </c>
      <c r="E2093" s="32">
        <v>559.13800000000003</v>
      </c>
      <c r="G2093" s="32">
        <v>4355</v>
      </c>
      <c r="H2093" s="32" t="s">
        <v>13</v>
      </c>
      <c r="I2093" s="32">
        <v>559.13800000000003</v>
      </c>
      <c r="K2093" s="32" t="s">
        <v>276</v>
      </c>
    </row>
    <row r="2094" spans="1:11" x14ac:dyDescent="0.35">
      <c r="A2094" s="32">
        <v>7</v>
      </c>
      <c r="B2094" s="32" t="s">
        <v>20</v>
      </c>
      <c r="D2094" s="32">
        <v>10.53</v>
      </c>
      <c r="E2094" s="32">
        <v>491.38900000000001</v>
      </c>
      <c r="G2094" s="32">
        <v>4440</v>
      </c>
      <c r="H2094" s="32" t="s">
        <v>13</v>
      </c>
      <c r="I2094" s="32">
        <v>491.38900000000001</v>
      </c>
      <c r="K2094" s="32" t="s">
        <v>275</v>
      </c>
    </row>
    <row r="2095" spans="1:11" x14ac:dyDescent="0.35">
      <c r="A2095" s="32">
        <v>8</v>
      </c>
      <c r="B2095" s="32" t="s">
        <v>21</v>
      </c>
      <c r="D2095" s="32">
        <v>10.57</v>
      </c>
      <c r="E2095" s="32">
        <v>761.36500000000001</v>
      </c>
      <c r="G2095" s="32">
        <v>13.754</v>
      </c>
      <c r="H2095" s="32" t="s">
        <v>13</v>
      </c>
      <c r="I2095" s="32">
        <v>761.36500000000001</v>
      </c>
      <c r="K2095" s="32" t="s">
        <v>274</v>
      </c>
    </row>
    <row r="2096" spans="1:11" x14ac:dyDescent="0.35">
      <c r="A2096" s="32">
        <v>9</v>
      </c>
      <c r="B2096" s="32" t="s">
        <v>22</v>
      </c>
      <c r="K2096" s="32" t="s">
        <v>273</v>
      </c>
    </row>
    <row r="2097" spans="1:11" x14ac:dyDescent="0.35">
      <c r="A2097" s="32">
        <v>10</v>
      </c>
      <c r="B2097" s="32" t="s">
        <v>22</v>
      </c>
      <c r="K2097" s="32" t="s">
        <v>272</v>
      </c>
    </row>
    <row r="2098" spans="1:11" x14ac:dyDescent="0.35">
      <c r="A2098" s="32">
        <v>11</v>
      </c>
      <c r="B2098" s="32" t="s">
        <v>24</v>
      </c>
      <c r="D2098" s="32">
        <v>10.61</v>
      </c>
      <c r="E2098" s="32">
        <v>163.255</v>
      </c>
      <c r="G2098" s="32">
        <v>259.82799999999997</v>
      </c>
      <c r="H2098" s="32" t="s">
        <v>13</v>
      </c>
      <c r="I2098" s="32">
        <v>163.255</v>
      </c>
      <c r="K2098" s="32" t="s">
        <v>271</v>
      </c>
    </row>
    <row r="2099" spans="1:11" x14ac:dyDescent="0.35">
      <c r="A2099" s="32">
        <v>12</v>
      </c>
      <c r="B2099" s="32" t="s">
        <v>25</v>
      </c>
      <c r="D2099" s="32">
        <v>10.61</v>
      </c>
      <c r="E2099" s="32">
        <v>228.71700000000001</v>
      </c>
      <c r="G2099" s="32">
        <v>1940</v>
      </c>
      <c r="H2099" s="32" t="s">
        <v>13</v>
      </c>
      <c r="I2099" s="32">
        <v>228.71700000000001</v>
      </c>
      <c r="K2099" s="32" t="s">
        <v>270</v>
      </c>
    </row>
    <row r="2100" spans="1:11" x14ac:dyDescent="0.35">
      <c r="A2100" s="32">
        <v>13</v>
      </c>
      <c r="B2100" s="32" t="s">
        <v>26</v>
      </c>
      <c r="D2100" s="32">
        <v>10.64</v>
      </c>
      <c r="E2100" s="32">
        <v>240.91</v>
      </c>
      <c r="G2100" s="32">
        <v>1977</v>
      </c>
      <c r="H2100" s="32" t="s">
        <v>13</v>
      </c>
      <c r="I2100" s="32">
        <v>240.91</v>
      </c>
      <c r="K2100" s="32" t="s">
        <v>269</v>
      </c>
    </row>
    <row r="2101" spans="1:11" x14ac:dyDescent="0.35">
      <c r="A2101" s="32">
        <v>14</v>
      </c>
      <c r="B2101" s="32" t="s">
        <v>27</v>
      </c>
      <c r="D2101" s="32">
        <v>10.69</v>
      </c>
      <c r="E2101" s="32">
        <v>241.31200000000001</v>
      </c>
      <c r="G2101" s="32">
        <v>121.54900000000001</v>
      </c>
      <c r="H2101" s="32" t="s">
        <v>13</v>
      </c>
      <c r="I2101" s="32">
        <v>241.31200000000001</v>
      </c>
      <c r="K2101" s="32" t="s">
        <v>268</v>
      </c>
    </row>
    <row r="2102" spans="1:11" x14ac:dyDescent="0.35">
      <c r="A2102" s="32">
        <v>15</v>
      </c>
      <c r="B2102" s="32" t="s">
        <v>28</v>
      </c>
      <c r="D2102" s="32">
        <v>10.69</v>
      </c>
      <c r="E2102" s="32">
        <v>210.315</v>
      </c>
      <c r="G2102" s="32">
        <v>6.9939999999999998</v>
      </c>
      <c r="H2102" s="32" t="s">
        <v>13</v>
      </c>
      <c r="I2102" s="32">
        <v>210.315</v>
      </c>
      <c r="K2102" s="32" t="s">
        <v>267</v>
      </c>
    </row>
    <row r="2103" spans="1:11" x14ac:dyDescent="0.35">
      <c r="A2103" s="32">
        <v>16</v>
      </c>
      <c r="B2103" s="32" t="s">
        <v>29</v>
      </c>
      <c r="D2103" s="32">
        <v>10.69</v>
      </c>
      <c r="E2103" s="32">
        <v>99.840999999999994</v>
      </c>
      <c r="G2103" s="32">
        <v>19.844999999999999</v>
      </c>
      <c r="H2103" s="32" t="s">
        <v>13</v>
      </c>
      <c r="I2103" s="32">
        <v>99.840999999999994</v>
      </c>
      <c r="K2103" s="32" t="s">
        <v>266</v>
      </c>
    </row>
    <row r="2104" spans="1:11" x14ac:dyDescent="0.35">
      <c r="A2104" s="32">
        <v>17</v>
      </c>
      <c r="B2104" s="32" t="s">
        <v>22</v>
      </c>
      <c r="K2104" s="32" t="s">
        <v>265</v>
      </c>
    </row>
    <row r="2105" spans="1:11" x14ac:dyDescent="0.35">
      <c r="A2105" s="32">
        <v>18</v>
      </c>
      <c r="B2105" s="32" t="s">
        <v>182</v>
      </c>
      <c r="D2105" s="32">
        <v>10.69</v>
      </c>
      <c r="E2105" s="32">
        <v>430.62700000000001</v>
      </c>
      <c r="G2105" s="32">
        <v>559.66999999999996</v>
      </c>
      <c r="H2105" s="32" t="s">
        <v>13</v>
      </c>
      <c r="I2105" s="32">
        <v>430.62700000000001</v>
      </c>
      <c r="K2105" s="32" t="s">
        <v>264</v>
      </c>
    </row>
    <row r="2106" spans="1:11" x14ac:dyDescent="0.35">
      <c r="A2106" s="32">
        <v>19</v>
      </c>
      <c r="B2106" s="32" t="s">
        <v>181</v>
      </c>
      <c r="D2106" s="32">
        <v>10.66</v>
      </c>
      <c r="E2106" s="32">
        <v>434.459</v>
      </c>
      <c r="G2106" s="32">
        <v>5.048</v>
      </c>
      <c r="H2106" s="32" t="s">
        <v>13</v>
      </c>
      <c r="I2106" s="32">
        <v>434.459</v>
      </c>
      <c r="K2106" s="32" t="s">
        <v>263</v>
      </c>
    </row>
    <row r="2107" spans="1:11" x14ac:dyDescent="0.35">
      <c r="A2107" s="32">
        <v>20</v>
      </c>
      <c r="B2107" s="32" t="s">
        <v>180</v>
      </c>
      <c r="D2107" s="32">
        <v>10.67</v>
      </c>
      <c r="E2107" s="32">
        <v>405.89499999999998</v>
      </c>
      <c r="G2107" s="32">
        <v>125.518</v>
      </c>
      <c r="H2107" s="32" t="s">
        <v>13</v>
      </c>
      <c r="I2107" s="32">
        <v>405.89499999999998</v>
      </c>
      <c r="K2107" s="32" t="s">
        <v>262</v>
      </c>
    </row>
    <row r="2108" spans="1:11" x14ac:dyDescent="0.35">
      <c r="A2108" s="32">
        <v>21</v>
      </c>
      <c r="B2108" s="32" t="s">
        <v>179</v>
      </c>
      <c r="D2108" s="32">
        <v>10.71</v>
      </c>
      <c r="E2108" s="32">
        <v>542.18299999999999</v>
      </c>
      <c r="G2108" s="32">
        <v>28.35</v>
      </c>
      <c r="H2108" s="32" t="s">
        <v>13</v>
      </c>
      <c r="I2108" s="32">
        <v>542.18299999999999</v>
      </c>
      <c r="K2108" s="32" t="s">
        <v>261</v>
      </c>
    </row>
    <row r="2109" spans="1:11" x14ac:dyDescent="0.35">
      <c r="A2109" s="32">
        <v>22</v>
      </c>
      <c r="B2109" s="32" t="s">
        <v>178</v>
      </c>
      <c r="D2109" s="32">
        <v>10.7</v>
      </c>
      <c r="E2109" s="32">
        <v>495.363</v>
      </c>
      <c r="G2109" s="32">
        <v>4090</v>
      </c>
      <c r="H2109" s="32" t="s">
        <v>13</v>
      </c>
      <c r="I2109" s="32">
        <v>495.363</v>
      </c>
      <c r="K2109" s="32" t="s">
        <v>260</v>
      </c>
    </row>
    <row r="2110" spans="1:11" x14ac:dyDescent="0.35">
      <c r="A2110" s="32">
        <v>23</v>
      </c>
      <c r="B2110" s="32" t="s">
        <v>177</v>
      </c>
      <c r="D2110" s="32">
        <v>10.7</v>
      </c>
      <c r="E2110" s="32">
        <v>406.25400000000002</v>
      </c>
      <c r="G2110" s="32">
        <v>95.53</v>
      </c>
      <c r="H2110" s="32" t="s">
        <v>13</v>
      </c>
      <c r="I2110" s="32">
        <v>406.25400000000002</v>
      </c>
      <c r="K2110" s="32" t="s">
        <v>259</v>
      </c>
    </row>
    <row r="2111" spans="1:11" x14ac:dyDescent="0.35">
      <c r="A2111" s="32">
        <v>24</v>
      </c>
      <c r="B2111" s="32" t="s">
        <v>22</v>
      </c>
      <c r="K2111" s="32" t="s">
        <v>258</v>
      </c>
    </row>
    <row r="2112" spans="1:11" x14ac:dyDescent="0.35">
      <c r="A2112" s="32">
        <v>25</v>
      </c>
      <c r="B2112" s="32" t="s">
        <v>176</v>
      </c>
      <c r="D2112" s="32">
        <v>10.72</v>
      </c>
      <c r="E2112" s="32">
        <v>353.27</v>
      </c>
      <c r="G2112" s="32">
        <v>2742</v>
      </c>
      <c r="H2112" s="32" t="s">
        <v>13</v>
      </c>
      <c r="I2112" s="32">
        <v>353.27</v>
      </c>
      <c r="K2112" s="32" t="s">
        <v>257</v>
      </c>
    </row>
    <row r="2113" spans="1:11" x14ac:dyDescent="0.35">
      <c r="A2113" s="32">
        <v>26</v>
      </c>
      <c r="B2113" s="32" t="s">
        <v>175</v>
      </c>
      <c r="D2113" s="32">
        <v>10.73</v>
      </c>
      <c r="E2113" s="32">
        <v>391.15300000000002</v>
      </c>
      <c r="G2113" s="32">
        <v>3271</v>
      </c>
      <c r="H2113" s="32" t="s">
        <v>16</v>
      </c>
      <c r="I2113" s="32">
        <v>391.15300000000002</v>
      </c>
      <c r="K2113" s="32" t="s">
        <v>256</v>
      </c>
    </row>
    <row r="2114" spans="1:11" x14ac:dyDescent="0.35">
      <c r="A2114" s="32">
        <v>27</v>
      </c>
      <c r="B2114" s="32" t="s">
        <v>174</v>
      </c>
      <c r="D2114" s="32">
        <v>10.71</v>
      </c>
      <c r="E2114" s="32">
        <v>255.94800000000001</v>
      </c>
      <c r="G2114" s="32">
        <v>16.372</v>
      </c>
      <c r="H2114" s="32" t="s">
        <v>13</v>
      </c>
      <c r="I2114" s="32">
        <v>255.94800000000001</v>
      </c>
      <c r="K2114" s="32" t="s">
        <v>255</v>
      </c>
    </row>
    <row r="2115" spans="1:11" x14ac:dyDescent="0.35">
      <c r="A2115" s="32">
        <v>28</v>
      </c>
      <c r="B2115" s="32" t="s">
        <v>173</v>
      </c>
      <c r="D2115" s="32">
        <v>10.72</v>
      </c>
      <c r="E2115" s="32">
        <v>283.625</v>
      </c>
      <c r="G2115" s="32">
        <v>20.800999999999998</v>
      </c>
      <c r="H2115" s="32" t="s">
        <v>13</v>
      </c>
      <c r="I2115" s="32">
        <v>283.625</v>
      </c>
      <c r="K2115" s="32" t="s">
        <v>254</v>
      </c>
    </row>
    <row r="2116" spans="1:11" x14ac:dyDescent="0.35">
      <c r="A2116" s="32">
        <v>29</v>
      </c>
      <c r="B2116" s="32" t="s">
        <v>172</v>
      </c>
      <c r="D2116" s="32">
        <v>10.67</v>
      </c>
      <c r="E2116" s="32">
        <v>400.964</v>
      </c>
      <c r="G2116" s="32">
        <v>3044</v>
      </c>
      <c r="H2116" s="32" t="s">
        <v>13</v>
      </c>
      <c r="I2116" s="32">
        <v>400.964</v>
      </c>
      <c r="K2116" s="32" t="s">
        <v>253</v>
      </c>
    </row>
    <row r="2117" spans="1:11" x14ac:dyDescent="0.35">
      <c r="A2117" s="32">
        <v>30</v>
      </c>
      <c r="B2117" s="32" t="s">
        <v>171</v>
      </c>
      <c r="D2117" s="32">
        <v>10.61</v>
      </c>
      <c r="E2117" s="32">
        <v>125.699</v>
      </c>
      <c r="G2117" s="32">
        <v>13.778</v>
      </c>
      <c r="H2117" s="32" t="s">
        <v>13</v>
      </c>
      <c r="I2117" s="32">
        <v>125.699</v>
      </c>
      <c r="K2117" s="32" t="s">
        <v>252</v>
      </c>
    </row>
    <row r="2118" spans="1:11" x14ac:dyDescent="0.35">
      <c r="A2118" s="32">
        <v>31</v>
      </c>
      <c r="B2118" s="32" t="s">
        <v>22</v>
      </c>
      <c r="D2118" s="32">
        <v>11.02</v>
      </c>
      <c r="E2118" s="32">
        <v>0.318</v>
      </c>
      <c r="G2118" s="32">
        <v>3</v>
      </c>
      <c r="H2118" s="32" t="s">
        <v>13</v>
      </c>
      <c r="I2118" s="32">
        <v>0.318</v>
      </c>
      <c r="K2118" s="32" t="s">
        <v>251</v>
      </c>
    </row>
    <row r="2119" spans="1:11" x14ac:dyDescent="0.35">
      <c r="A2119" s="32">
        <v>32</v>
      </c>
      <c r="B2119" s="32" t="s">
        <v>170</v>
      </c>
      <c r="D2119" s="32">
        <v>10.48</v>
      </c>
      <c r="E2119" s="32">
        <v>168.989</v>
      </c>
      <c r="G2119" s="32">
        <v>3.0590000000000002</v>
      </c>
      <c r="H2119" s="32" t="s">
        <v>16</v>
      </c>
      <c r="I2119" s="32">
        <v>168.989</v>
      </c>
      <c r="K2119" s="32" t="s">
        <v>250</v>
      </c>
    </row>
    <row r="2120" spans="1:11" x14ac:dyDescent="0.35">
      <c r="A2120" s="32">
        <v>33</v>
      </c>
      <c r="B2120" s="32" t="s">
        <v>169</v>
      </c>
      <c r="D2120" s="32">
        <v>10.52</v>
      </c>
      <c r="E2120" s="32">
        <v>138.58699999999999</v>
      </c>
      <c r="G2120" s="32">
        <v>7.1280000000000001</v>
      </c>
      <c r="H2120" s="32" t="s">
        <v>16</v>
      </c>
      <c r="I2120" s="32">
        <v>138.58699999999999</v>
      </c>
      <c r="K2120" s="32" t="s">
        <v>249</v>
      </c>
    </row>
    <row r="2121" spans="1:11" x14ac:dyDescent="0.35">
      <c r="A2121" s="32">
        <v>34</v>
      </c>
      <c r="B2121" s="32" t="s">
        <v>168</v>
      </c>
      <c r="D2121" s="32">
        <v>10.58</v>
      </c>
      <c r="E2121" s="32">
        <v>473.36399999999998</v>
      </c>
      <c r="G2121" s="32">
        <v>15.308999999999999</v>
      </c>
      <c r="H2121" s="32" t="s">
        <v>13</v>
      </c>
      <c r="I2121" s="32">
        <v>473.36399999999998</v>
      </c>
      <c r="K2121" s="32" t="s">
        <v>248</v>
      </c>
    </row>
    <row r="2122" spans="1:11" x14ac:dyDescent="0.35">
      <c r="A2122" s="32">
        <v>35</v>
      </c>
      <c r="B2122" s="32" t="s">
        <v>167</v>
      </c>
      <c r="D2122" s="32">
        <v>10.6</v>
      </c>
      <c r="E2122" s="32">
        <v>346.798</v>
      </c>
      <c r="G2122" s="32">
        <v>2794</v>
      </c>
      <c r="H2122" s="32" t="s">
        <v>13</v>
      </c>
      <c r="I2122" s="32">
        <v>346.798</v>
      </c>
      <c r="K2122" s="32" t="s">
        <v>247</v>
      </c>
    </row>
    <row r="2123" spans="1:11" x14ac:dyDescent="0.35">
      <c r="A2123" s="32">
        <v>36</v>
      </c>
      <c r="B2123" s="32" t="s">
        <v>166</v>
      </c>
      <c r="D2123" s="32">
        <v>10.61</v>
      </c>
      <c r="E2123" s="32">
        <v>466.38600000000002</v>
      </c>
      <c r="G2123" s="32">
        <v>4.3369999999999997</v>
      </c>
      <c r="H2123" s="32" t="s">
        <v>13</v>
      </c>
      <c r="I2123" s="32">
        <v>466.38600000000002</v>
      </c>
      <c r="K2123" s="32" t="s">
        <v>246</v>
      </c>
    </row>
    <row r="2124" spans="1:11" x14ac:dyDescent="0.35">
      <c r="A2124" s="32">
        <v>37</v>
      </c>
      <c r="B2124" s="32" t="s">
        <v>165</v>
      </c>
      <c r="D2124" s="32">
        <v>10.63</v>
      </c>
      <c r="E2124" s="32">
        <v>257.58800000000002</v>
      </c>
      <c r="G2124" s="32">
        <v>2003</v>
      </c>
      <c r="H2124" s="32" t="s">
        <v>13</v>
      </c>
      <c r="I2124" s="32">
        <v>257.58800000000002</v>
      </c>
      <c r="K2124" s="32" t="s">
        <v>245</v>
      </c>
    </row>
    <row r="2125" spans="1:11" x14ac:dyDescent="0.35">
      <c r="A2125" s="32">
        <v>38</v>
      </c>
      <c r="B2125" s="32" t="s">
        <v>22</v>
      </c>
      <c r="K2125" s="32" t="s">
        <v>244</v>
      </c>
    </row>
    <row r="2126" spans="1:11" x14ac:dyDescent="0.35">
      <c r="A2126" s="32">
        <v>39</v>
      </c>
      <c r="B2126" s="32" t="s">
        <v>164</v>
      </c>
      <c r="D2126" s="32">
        <v>10.64</v>
      </c>
      <c r="E2126" s="32">
        <v>523.01900000000001</v>
      </c>
      <c r="G2126" s="32">
        <v>4315</v>
      </c>
      <c r="H2126" s="32" t="s">
        <v>13</v>
      </c>
      <c r="I2126" s="32">
        <v>523.01900000000001</v>
      </c>
      <c r="K2126" s="32" t="s">
        <v>243</v>
      </c>
    </row>
    <row r="2127" spans="1:11" x14ac:dyDescent="0.35">
      <c r="A2127" s="32">
        <v>40</v>
      </c>
      <c r="B2127" s="32" t="s">
        <v>163</v>
      </c>
      <c r="D2127" s="32">
        <v>10.65</v>
      </c>
      <c r="E2127" s="32">
        <v>197.315</v>
      </c>
      <c r="G2127" s="32">
        <v>6.702</v>
      </c>
      <c r="H2127" s="32" t="s">
        <v>13</v>
      </c>
      <c r="I2127" s="32">
        <v>197.315</v>
      </c>
      <c r="K2127" s="32" t="s">
        <v>242</v>
      </c>
    </row>
    <row r="2128" spans="1:11" x14ac:dyDescent="0.35">
      <c r="A2128" s="32">
        <v>41</v>
      </c>
      <c r="B2128" s="32" t="s">
        <v>162</v>
      </c>
      <c r="D2128" s="32">
        <v>10.64</v>
      </c>
      <c r="E2128" s="32">
        <v>559.524</v>
      </c>
      <c r="G2128" s="32">
        <v>17.193000000000001</v>
      </c>
      <c r="H2128" s="32" t="s">
        <v>13</v>
      </c>
      <c r="I2128" s="32">
        <v>559.524</v>
      </c>
      <c r="K2128" s="32" t="s">
        <v>241</v>
      </c>
    </row>
    <row r="2129" spans="1:11" x14ac:dyDescent="0.35">
      <c r="A2129" s="32">
        <v>42</v>
      </c>
      <c r="B2129" s="32" t="s">
        <v>161</v>
      </c>
      <c r="D2129" s="32">
        <v>10.73</v>
      </c>
      <c r="E2129" s="32">
        <v>341.95</v>
      </c>
      <c r="G2129" s="32">
        <v>3042</v>
      </c>
      <c r="H2129" s="32" t="s">
        <v>13</v>
      </c>
      <c r="I2129" s="32">
        <v>341.95</v>
      </c>
      <c r="K2129" s="32" t="s">
        <v>240</v>
      </c>
    </row>
    <row r="2130" spans="1:11" x14ac:dyDescent="0.35">
      <c r="A2130" s="32">
        <v>43</v>
      </c>
      <c r="B2130" s="32" t="s">
        <v>160</v>
      </c>
      <c r="D2130" s="32">
        <v>10.69</v>
      </c>
      <c r="E2130" s="32">
        <v>376.83</v>
      </c>
      <c r="G2130" s="32">
        <v>8.2579999999999991</v>
      </c>
      <c r="H2130" s="32" t="s">
        <v>16</v>
      </c>
      <c r="I2130" s="32">
        <v>376.83</v>
      </c>
      <c r="K2130" s="32" t="s">
        <v>239</v>
      </c>
    </row>
    <row r="2131" spans="1:11" x14ac:dyDescent="0.35">
      <c r="A2131" s="32">
        <v>44</v>
      </c>
      <c r="B2131" s="32" t="s">
        <v>159</v>
      </c>
      <c r="D2131" s="32">
        <v>10.72</v>
      </c>
      <c r="E2131" s="32">
        <v>538.61199999999997</v>
      </c>
      <c r="G2131" s="32">
        <v>35.250999999999998</v>
      </c>
      <c r="H2131" s="32" t="s">
        <v>13</v>
      </c>
      <c r="I2131" s="32">
        <v>538.61199999999997</v>
      </c>
      <c r="K2131" s="32" t="s">
        <v>238</v>
      </c>
    </row>
    <row r="2132" spans="1:11" x14ac:dyDescent="0.35">
      <c r="A2132" s="32">
        <v>45</v>
      </c>
      <c r="B2132" s="32" t="s">
        <v>22</v>
      </c>
      <c r="K2132" s="32" t="s">
        <v>237</v>
      </c>
    </row>
    <row r="2133" spans="1:11" x14ac:dyDescent="0.35">
      <c r="A2133" s="32">
        <v>46</v>
      </c>
      <c r="B2133" s="32" t="s">
        <v>158</v>
      </c>
      <c r="D2133" s="32">
        <v>10.76</v>
      </c>
      <c r="E2133" s="32">
        <v>295.83499999999998</v>
      </c>
      <c r="G2133" s="32">
        <v>2349</v>
      </c>
      <c r="H2133" s="32" t="s">
        <v>13</v>
      </c>
      <c r="I2133" s="32">
        <v>295.83499999999998</v>
      </c>
      <c r="K2133" s="32" t="s">
        <v>236</v>
      </c>
    </row>
    <row r="2134" spans="1:11" x14ac:dyDescent="0.35">
      <c r="A2134" s="32">
        <v>47</v>
      </c>
      <c r="B2134" s="32" t="s">
        <v>157</v>
      </c>
      <c r="D2134" s="32">
        <v>10.73</v>
      </c>
      <c r="E2134" s="32">
        <v>198.1</v>
      </c>
      <c r="G2134" s="32">
        <v>46.462000000000003</v>
      </c>
      <c r="H2134" s="32" t="s">
        <v>13</v>
      </c>
      <c r="I2134" s="32">
        <v>198.1</v>
      </c>
      <c r="K2134" s="32" t="s">
        <v>235</v>
      </c>
    </row>
    <row r="2135" spans="1:11" x14ac:dyDescent="0.35">
      <c r="A2135" s="32">
        <v>48</v>
      </c>
      <c r="B2135" s="32" t="s">
        <v>156</v>
      </c>
      <c r="D2135" s="32">
        <v>10.74</v>
      </c>
      <c r="E2135" s="32">
        <v>498.78300000000002</v>
      </c>
      <c r="G2135" s="32">
        <v>16.279</v>
      </c>
      <c r="H2135" s="32" t="s">
        <v>13</v>
      </c>
      <c r="I2135" s="32">
        <v>498.78300000000002</v>
      </c>
      <c r="K2135" s="32" t="s">
        <v>234</v>
      </c>
    </row>
    <row r="2137" spans="1:11" x14ac:dyDescent="0.35">
      <c r="A2137" s="32" t="s">
        <v>373</v>
      </c>
    </row>
    <row r="2139" spans="1:11" x14ac:dyDescent="0.35">
      <c r="B2139" s="32" t="s">
        <v>3</v>
      </c>
      <c r="C2139" s="32" t="s">
        <v>4</v>
      </c>
      <c r="D2139" s="32" t="s">
        <v>5</v>
      </c>
      <c r="E2139" s="32" t="s">
        <v>6</v>
      </c>
      <c r="F2139" s="32" t="s">
        <v>7</v>
      </c>
      <c r="G2139" s="32" t="s">
        <v>8</v>
      </c>
      <c r="H2139" s="32" t="s">
        <v>9</v>
      </c>
      <c r="I2139" s="32" t="s">
        <v>10</v>
      </c>
      <c r="J2139" s="32" t="s">
        <v>11</v>
      </c>
      <c r="K2139" s="32" t="s">
        <v>282</v>
      </c>
    </row>
    <row r="2140" spans="1:11" x14ac:dyDescent="0.35">
      <c r="A2140" s="32">
        <v>1</v>
      </c>
      <c r="B2140" s="32" t="s">
        <v>12</v>
      </c>
      <c r="D2140" s="32">
        <v>11.1</v>
      </c>
      <c r="E2140" s="32">
        <v>1.64</v>
      </c>
      <c r="G2140" s="32">
        <v>16</v>
      </c>
      <c r="H2140" s="32" t="s">
        <v>13</v>
      </c>
      <c r="I2140" s="32">
        <v>1.64</v>
      </c>
      <c r="K2140" s="32" t="s">
        <v>281</v>
      </c>
    </row>
    <row r="2141" spans="1:11" x14ac:dyDescent="0.35">
      <c r="A2141" s="32">
        <v>2</v>
      </c>
      <c r="B2141" s="32" t="s">
        <v>14</v>
      </c>
      <c r="K2141" s="32" t="s">
        <v>280</v>
      </c>
    </row>
    <row r="2142" spans="1:11" x14ac:dyDescent="0.35">
      <c r="A2142" s="32">
        <v>3</v>
      </c>
      <c r="B2142" s="32" t="s">
        <v>15</v>
      </c>
      <c r="K2142" s="32" t="s">
        <v>279</v>
      </c>
    </row>
    <row r="2143" spans="1:11" x14ac:dyDescent="0.35">
      <c r="A2143" s="32">
        <v>4</v>
      </c>
      <c r="B2143" s="32" t="s">
        <v>17</v>
      </c>
      <c r="K2143" s="32" t="s">
        <v>278</v>
      </c>
    </row>
    <row r="2144" spans="1:11" x14ac:dyDescent="0.35">
      <c r="A2144" s="32">
        <v>5</v>
      </c>
      <c r="B2144" s="32" t="s">
        <v>18</v>
      </c>
      <c r="K2144" s="32" t="s">
        <v>277</v>
      </c>
    </row>
    <row r="2145" spans="1:11" x14ac:dyDescent="0.35">
      <c r="A2145" s="32">
        <v>6</v>
      </c>
      <c r="B2145" s="32" t="s">
        <v>19</v>
      </c>
      <c r="K2145" s="32" t="s">
        <v>276</v>
      </c>
    </row>
    <row r="2146" spans="1:11" x14ac:dyDescent="0.35">
      <c r="A2146" s="32">
        <v>7</v>
      </c>
      <c r="B2146" s="32" t="s">
        <v>20</v>
      </c>
      <c r="D2146" s="32">
        <v>10.91</v>
      </c>
      <c r="E2146" s="32">
        <v>4.7080000000000002</v>
      </c>
      <c r="G2146" s="32">
        <v>47</v>
      </c>
      <c r="H2146" s="32" t="s">
        <v>13</v>
      </c>
      <c r="I2146" s="32">
        <v>4.7080000000000002</v>
      </c>
      <c r="K2146" s="32" t="s">
        <v>275</v>
      </c>
    </row>
    <row r="2147" spans="1:11" x14ac:dyDescent="0.35">
      <c r="A2147" s="32">
        <v>8</v>
      </c>
      <c r="B2147" s="32" t="s">
        <v>21</v>
      </c>
      <c r="K2147" s="32" t="s">
        <v>274</v>
      </c>
    </row>
    <row r="2148" spans="1:11" x14ac:dyDescent="0.35">
      <c r="A2148" s="32">
        <v>9</v>
      </c>
      <c r="B2148" s="32" t="s">
        <v>22</v>
      </c>
      <c r="K2148" s="32" t="s">
        <v>273</v>
      </c>
    </row>
    <row r="2149" spans="1:11" x14ac:dyDescent="0.35">
      <c r="A2149" s="32">
        <v>10</v>
      </c>
      <c r="B2149" s="32" t="s">
        <v>22</v>
      </c>
      <c r="D2149" s="32">
        <v>10.28</v>
      </c>
      <c r="E2149" s="32">
        <v>3.907</v>
      </c>
      <c r="G2149" s="32">
        <v>43</v>
      </c>
      <c r="H2149" s="32" t="s">
        <v>13</v>
      </c>
      <c r="I2149" s="32">
        <v>3.907</v>
      </c>
      <c r="K2149" s="32" t="s">
        <v>272</v>
      </c>
    </row>
    <row r="2150" spans="1:11" x14ac:dyDescent="0.35">
      <c r="A2150" s="32">
        <v>11</v>
      </c>
      <c r="B2150" s="32" t="s">
        <v>24</v>
      </c>
      <c r="K2150" s="32" t="s">
        <v>271</v>
      </c>
    </row>
    <row r="2151" spans="1:11" x14ac:dyDescent="0.35">
      <c r="A2151" s="32">
        <v>12</v>
      </c>
      <c r="B2151" s="32" t="s">
        <v>25</v>
      </c>
      <c r="K2151" s="32" t="s">
        <v>270</v>
      </c>
    </row>
    <row r="2152" spans="1:11" x14ac:dyDescent="0.35">
      <c r="A2152" s="32">
        <v>13</v>
      </c>
      <c r="B2152" s="32" t="s">
        <v>26</v>
      </c>
      <c r="D2152" s="32">
        <v>10.26</v>
      </c>
      <c r="E2152" s="32">
        <v>2.5670000000000002</v>
      </c>
      <c r="G2152" s="32">
        <v>28</v>
      </c>
      <c r="H2152" s="32" t="s">
        <v>13</v>
      </c>
      <c r="I2152" s="32">
        <v>2.5670000000000002</v>
      </c>
      <c r="K2152" s="32" t="s">
        <v>269</v>
      </c>
    </row>
    <row r="2153" spans="1:11" x14ac:dyDescent="0.35">
      <c r="A2153" s="32">
        <v>14</v>
      </c>
      <c r="B2153" s="32" t="s">
        <v>27</v>
      </c>
      <c r="K2153" s="32" t="s">
        <v>268</v>
      </c>
    </row>
    <row r="2154" spans="1:11" x14ac:dyDescent="0.35">
      <c r="A2154" s="32">
        <v>15</v>
      </c>
      <c r="B2154" s="32" t="s">
        <v>28</v>
      </c>
      <c r="D2154" s="32">
        <v>10.63</v>
      </c>
      <c r="E2154" s="32">
        <v>12.051</v>
      </c>
      <c r="G2154" s="32">
        <v>136</v>
      </c>
      <c r="H2154" s="32" t="s">
        <v>13</v>
      </c>
      <c r="I2154" s="32">
        <v>12.051</v>
      </c>
      <c r="K2154" s="32" t="s">
        <v>267</v>
      </c>
    </row>
    <row r="2155" spans="1:11" x14ac:dyDescent="0.35">
      <c r="A2155" s="32">
        <v>16</v>
      </c>
      <c r="B2155" s="32" t="s">
        <v>29</v>
      </c>
      <c r="K2155" s="32" t="s">
        <v>266</v>
      </c>
    </row>
    <row r="2156" spans="1:11" x14ac:dyDescent="0.35">
      <c r="A2156" s="32">
        <v>17</v>
      </c>
      <c r="B2156" s="32" t="s">
        <v>22</v>
      </c>
      <c r="K2156" s="32" t="s">
        <v>265</v>
      </c>
    </row>
    <row r="2157" spans="1:11" x14ac:dyDescent="0.35">
      <c r="A2157" s="32">
        <v>18</v>
      </c>
      <c r="B2157" s="32" t="s">
        <v>182</v>
      </c>
      <c r="K2157" s="32" t="s">
        <v>264</v>
      </c>
    </row>
    <row r="2158" spans="1:11" x14ac:dyDescent="0.35">
      <c r="A2158" s="32">
        <v>19</v>
      </c>
      <c r="B2158" s="32" t="s">
        <v>181</v>
      </c>
      <c r="K2158" s="32" t="s">
        <v>263</v>
      </c>
    </row>
    <row r="2159" spans="1:11" x14ac:dyDescent="0.35">
      <c r="A2159" s="32">
        <v>20</v>
      </c>
      <c r="B2159" s="32" t="s">
        <v>180</v>
      </c>
      <c r="K2159" s="32" t="s">
        <v>262</v>
      </c>
    </row>
    <row r="2160" spans="1:11" x14ac:dyDescent="0.35">
      <c r="A2160" s="32">
        <v>21</v>
      </c>
      <c r="B2160" s="32" t="s">
        <v>179</v>
      </c>
      <c r="K2160" s="32" t="s">
        <v>261</v>
      </c>
    </row>
    <row r="2161" spans="1:11" x14ac:dyDescent="0.35">
      <c r="A2161" s="32">
        <v>22</v>
      </c>
      <c r="B2161" s="32" t="s">
        <v>178</v>
      </c>
      <c r="K2161" s="32" t="s">
        <v>260</v>
      </c>
    </row>
    <row r="2162" spans="1:11" x14ac:dyDescent="0.35">
      <c r="A2162" s="32">
        <v>23</v>
      </c>
      <c r="B2162" s="32" t="s">
        <v>177</v>
      </c>
      <c r="K2162" s="32" t="s">
        <v>259</v>
      </c>
    </row>
    <row r="2163" spans="1:11" x14ac:dyDescent="0.35">
      <c r="A2163" s="32">
        <v>24</v>
      </c>
      <c r="B2163" s="32" t="s">
        <v>22</v>
      </c>
      <c r="K2163" s="32" t="s">
        <v>258</v>
      </c>
    </row>
    <row r="2164" spans="1:11" x14ac:dyDescent="0.35">
      <c r="A2164" s="32">
        <v>25</v>
      </c>
      <c r="B2164" s="32" t="s">
        <v>176</v>
      </c>
      <c r="K2164" s="32" t="s">
        <v>257</v>
      </c>
    </row>
    <row r="2165" spans="1:11" x14ac:dyDescent="0.35">
      <c r="A2165" s="32">
        <v>26</v>
      </c>
      <c r="B2165" s="32" t="s">
        <v>175</v>
      </c>
      <c r="D2165" s="32">
        <v>10.47</v>
      </c>
      <c r="E2165" s="32">
        <v>9.5709999999999997</v>
      </c>
      <c r="G2165" s="32">
        <v>107</v>
      </c>
      <c r="H2165" s="32" t="s">
        <v>13</v>
      </c>
      <c r="I2165" s="32">
        <v>9.5709999999999997</v>
      </c>
      <c r="K2165" s="32" t="s">
        <v>256</v>
      </c>
    </row>
    <row r="2166" spans="1:11" x14ac:dyDescent="0.35">
      <c r="A2166" s="32">
        <v>27</v>
      </c>
      <c r="B2166" s="32" t="s">
        <v>174</v>
      </c>
      <c r="K2166" s="32" t="s">
        <v>255</v>
      </c>
    </row>
    <row r="2167" spans="1:11" x14ac:dyDescent="0.35">
      <c r="A2167" s="32">
        <v>28</v>
      </c>
      <c r="B2167" s="32" t="s">
        <v>173</v>
      </c>
      <c r="K2167" s="32" t="s">
        <v>254</v>
      </c>
    </row>
    <row r="2168" spans="1:11" x14ac:dyDescent="0.35">
      <c r="A2168" s="32">
        <v>29</v>
      </c>
      <c r="B2168" s="32" t="s">
        <v>172</v>
      </c>
      <c r="K2168" s="32" t="s">
        <v>253</v>
      </c>
    </row>
    <row r="2169" spans="1:11" x14ac:dyDescent="0.35">
      <c r="A2169" s="32">
        <v>30</v>
      </c>
      <c r="B2169" s="32" t="s">
        <v>171</v>
      </c>
      <c r="K2169" s="32" t="s">
        <v>252</v>
      </c>
    </row>
    <row r="2170" spans="1:11" x14ac:dyDescent="0.35">
      <c r="A2170" s="32">
        <v>31</v>
      </c>
      <c r="B2170" s="32" t="s">
        <v>22</v>
      </c>
      <c r="K2170" s="32" t="s">
        <v>251</v>
      </c>
    </row>
    <row r="2171" spans="1:11" x14ac:dyDescent="0.35">
      <c r="A2171" s="32">
        <v>32</v>
      </c>
      <c r="B2171" s="32" t="s">
        <v>170</v>
      </c>
      <c r="K2171" s="32" t="s">
        <v>250</v>
      </c>
    </row>
    <row r="2172" spans="1:11" x14ac:dyDescent="0.35">
      <c r="A2172" s="32">
        <v>33</v>
      </c>
      <c r="B2172" s="32" t="s">
        <v>169</v>
      </c>
      <c r="K2172" s="32" t="s">
        <v>249</v>
      </c>
    </row>
    <row r="2173" spans="1:11" x14ac:dyDescent="0.35">
      <c r="A2173" s="32">
        <v>34</v>
      </c>
      <c r="B2173" s="32" t="s">
        <v>168</v>
      </c>
      <c r="K2173" s="32" t="s">
        <v>248</v>
      </c>
    </row>
    <row r="2174" spans="1:11" x14ac:dyDescent="0.35">
      <c r="A2174" s="32">
        <v>35</v>
      </c>
      <c r="B2174" s="32" t="s">
        <v>167</v>
      </c>
      <c r="K2174" s="32" t="s">
        <v>247</v>
      </c>
    </row>
    <row r="2175" spans="1:11" x14ac:dyDescent="0.35">
      <c r="A2175" s="32">
        <v>36</v>
      </c>
      <c r="B2175" s="32" t="s">
        <v>166</v>
      </c>
      <c r="D2175" s="32">
        <v>10.99</v>
      </c>
      <c r="E2175" s="32">
        <v>0.53900000000000003</v>
      </c>
      <c r="G2175" s="32">
        <v>5</v>
      </c>
      <c r="H2175" s="32" t="s">
        <v>13</v>
      </c>
      <c r="I2175" s="32">
        <v>0.53900000000000003</v>
      </c>
      <c r="K2175" s="32" t="s">
        <v>246</v>
      </c>
    </row>
    <row r="2176" spans="1:11" x14ac:dyDescent="0.35">
      <c r="A2176" s="32">
        <v>37</v>
      </c>
      <c r="B2176" s="32" t="s">
        <v>165</v>
      </c>
      <c r="D2176" s="32">
        <v>10.97</v>
      </c>
      <c r="E2176" s="32">
        <v>0.27600000000000002</v>
      </c>
      <c r="G2176" s="32">
        <v>3</v>
      </c>
      <c r="H2176" s="32" t="s">
        <v>13</v>
      </c>
      <c r="I2176" s="32">
        <v>0.27600000000000002</v>
      </c>
      <c r="K2176" s="32" t="s">
        <v>245</v>
      </c>
    </row>
    <row r="2177" spans="1:11" x14ac:dyDescent="0.35">
      <c r="A2177" s="32">
        <v>38</v>
      </c>
      <c r="B2177" s="32" t="s">
        <v>22</v>
      </c>
      <c r="K2177" s="32" t="s">
        <v>244</v>
      </c>
    </row>
    <row r="2178" spans="1:11" x14ac:dyDescent="0.35">
      <c r="A2178" s="32">
        <v>39</v>
      </c>
      <c r="B2178" s="32" t="s">
        <v>164</v>
      </c>
      <c r="K2178" s="32" t="s">
        <v>243</v>
      </c>
    </row>
    <row r="2179" spans="1:11" x14ac:dyDescent="0.35">
      <c r="A2179" s="32">
        <v>40</v>
      </c>
      <c r="B2179" s="32" t="s">
        <v>163</v>
      </c>
      <c r="K2179" s="32" t="s">
        <v>242</v>
      </c>
    </row>
    <row r="2180" spans="1:11" x14ac:dyDescent="0.35">
      <c r="A2180" s="32">
        <v>41</v>
      </c>
      <c r="B2180" s="32" t="s">
        <v>162</v>
      </c>
      <c r="K2180" s="32" t="s">
        <v>241</v>
      </c>
    </row>
    <row r="2181" spans="1:11" x14ac:dyDescent="0.35">
      <c r="A2181" s="32">
        <v>42</v>
      </c>
      <c r="B2181" s="32" t="s">
        <v>161</v>
      </c>
      <c r="K2181" s="32" t="s">
        <v>240</v>
      </c>
    </row>
    <row r="2182" spans="1:11" x14ac:dyDescent="0.35">
      <c r="A2182" s="32">
        <v>43</v>
      </c>
      <c r="B2182" s="32" t="s">
        <v>160</v>
      </c>
      <c r="D2182" s="32">
        <v>10.91</v>
      </c>
      <c r="E2182" s="32">
        <v>2.149</v>
      </c>
      <c r="G2182" s="32">
        <v>21</v>
      </c>
      <c r="H2182" s="32" t="s">
        <v>13</v>
      </c>
      <c r="I2182" s="32">
        <v>2.149</v>
      </c>
      <c r="K2182" s="32" t="s">
        <v>239</v>
      </c>
    </row>
    <row r="2183" spans="1:11" x14ac:dyDescent="0.35">
      <c r="A2183" s="32">
        <v>44</v>
      </c>
      <c r="B2183" s="32" t="s">
        <v>159</v>
      </c>
      <c r="K2183" s="32" t="s">
        <v>238</v>
      </c>
    </row>
    <row r="2184" spans="1:11" x14ac:dyDescent="0.35">
      <c r="A2184" s="32">
        <v>45</v>
      </c>
      <c r="B2184" s="32" t="s">
        <v>22</v>
      </c>
      <c r="K2184" s="32" t="s">
        <v>237</v>
      </c>
    </row>
    <row r="2185" spans="1:11" x14ac:dyDescent="0.35">
      <c r="A2185" s="32">
        <v>46</v>
      </c>
      <c r="B2185" s="32" t="s">
        <v>158</v>
      </c>
      <c r="D2185" s="32">
        <v>10.97</v>
      </c>
      <c r="E2185" s="32">
        <v>1.643</v>
      </c>
      <c r="G2185" s="32">
        <v>16</v>
      </c>
      <c r="H2185" s="32" t="s">
        <v>13</v>
      </c>
      <c r="I2185" s="32">
        <v>1.643</v>
      </c>
      <c r="K2185" s="32" t="s">
        <v>236</v>
      </c>
    </row>
    <row r="2186" spans="1:11" x14ac:dyDescent="0.35">
      <c r="A2186" s="32">
        <v>47</v>
      </c>
      <c r="B2186" s="32" t="s">
        <v>157</v>
      </c>
      <c r="K2186" s="32" t="s">
        <v>235</v>
      </c>
    </row>
    <row r="2187" spans="1:11" x14ac:dyDescent="0.35">
      <c r="A2187" s="32">
        <v>48</v>
      </c>
      <c r="B2187" s="32" t="s">
        <v>156</v>
      </c>
      <c r="K2187" s="32" t="s">
        <v>234</v>
      </c>
    </row>
    <row r="2189" spans="1:11" x14ac:dyDescent="0.35">
      <c r="A2189" s="32" t="s">
        <v>372</v>
      </c>
    </row>
    <row r="2191" spans="1:11" x14ac:dyDescent="0.35">
      <c r="B2191" s="32" t="s">
        <v>3</v>
      </c>
      <c r="C2191" s="32" t="s">
        <v>4</v>
      </c>
      <c r="D2191" s="32" t="s">
        <v>5</v>
      </c>
      <c r="E2191" s="32" t="s">
        <v>6</v>
      </c>
      <c r="F2191" s="32" t="s">
        <v>7</v>
      </c>
      <c r="G2191" s="32" t="s">
        <v>8</v>
      </c>
      <c r="H2191" s="32" t="s">
        <v>9</v>
      </c>
      <c r="I2191" s="32" t="s">
        <v>10</v>
      </c>
      <c r="J2191" s="32" t="s">
        <v>11</v>
      </c>
      <c r="K2191" s="32" t="s">
        <v>282</v>
      </c>
    </row>
    <row r="2192" spans="1:11" x14ac:dyDescent="0.35">
      <c r="A2192" s="32">
        <v>1</v>
      </c>
      <c r="B2192" s="32" t="s">
        <v>12</v>
      </c>
      <c r="D2192" s="32">
        <v>10.75</v>
      </c>
      <c r="E2192" s="32">
        <v>405.02499999999998</v>
      </c>
      <c r="F2192" s="32">
        <v>3694.6149999999998</v>
      </c>
      <c r="G2192" s="32">
        <v>2.9590000000000001</v>
      </c>
      <c r="H2192" s="32" t="s">
        <v>13</v>
      </c>
      <c r="K2192" s="32" t="s">
        <v>281</v>
      </c>
    </row>
    <row r="2193" spans="1:11" x14ac:dyDescent="0.35">
      <c r="A2193" s="32">
        <v>2</v>
      </c>
      <c r="B2193" s="32" t="s">
        <v>14</v>
      </c>
      <c r="D2193" s="32">
        <v>10.76</v>
      </c>
      <c r="E2193" s="32">
        <v>1283.6389999999999</v>
      </c>
      <c r="F2193" s="32">
        <v>3104.0639999999999</v>
      </c>
      <c r="G2193" s="32">
        <v>44.393000000000001</v>
      </c>
      <c r="H2193" s="32" t="s">
        <v>13</v>
      </c>
      <c r="K2193" s="32" t="s">
        <v>280</v>
      </c>
    </row>
    <row r="2194" spans="1:11" x14ac:dyDescent="0.35">
      <c r="A2194" s="32">
        <v>3</v>
      </c>
      <c r="B2194" s="32" t="s">
        <v>15</v>
      </c>
      <c r="D2194" s="32">
        <v>10.77</v>
      </c>
      <c r="E2194" s="32">
        <v>1800.4380000000001</v>
      </c>
      <c r="F2194" s="32">
        <v>3160.5610000000001</v>
      </c>
      <c r="G2194" s="32">
        <v>25.568000000000001</v>
      </c>
      <c r="H2194" s="32" t="s">
        <v>13</v>
      </c>
      <c r="K2194" s="32" t="s">
        <v>279</v>
      </c>
    </row>
    <row r="2195" spans="1:11" x14ac:dyDescent="0.35">
      <c r="A2195" s="32">
        <v>4</v>
      </c>
      <c r="B2195" s="32" t="s">
        <v>17</v>
      </c>
      <c r="D2195" s="32">
        <v>10.78</v>
      </c>
      <c r="E2195" s="32">
        <v>6874.5709999999999</v>
      </c>
      <c r="F2195" s="32">
        <v>2561.3420000000001</v>
      </c>
      <c r="G2195" s="32">
        <v>56954</v>
      </c>
      <c r="H2195" s="32" t="s">
        <v>13</v>
      </c>
      <c r="K2195" s="32" t="s">
        <v>278</v>
      </c>
    </row>
    <row r="2196" spans="1:11" x14ac:dyDescent="0.35">
      <c r="A2196" s="32">
        <v>5</v>
      </c>
      <c r="B2196" s="32" t="s">
        <v>18</v>
      </c>
      <c r="D2196" s="32">
        <v>10.8</v>
      </c>
      <c r="E2196" s="32">
        <v>12176.579</v>
      </c>
      <c r="F2196" s="32">
        <v>2832.3710000000001</v>
      </c>
      <c r="G2196" s="32">
        <v>1682.606</v>
      </c>
      <c r="H2196" s="32" t="s">
        <v>13</v>
      </c>
      <c r="K2196" s="32" t="s">
        <v>277</v>
      </c>
    </row>
    <row r="2197" spans="1:11" x14ac:dyDescent="0.35">
      <c r="A2197" s="32">
        <v>6</v>
      </c>
      <c r="B2197" s="32" t="s">
        <v>19</v>
      </c>
      <c r="D2197" s="32">
        <v>10.66</v>
      </c>
      <c r="E2197" s="32">
        <v>57101.616999999998</v>
      </c>
      <c r="F2197" s="32">
        <v>2095.7600000000002</v>
      </c>
      <c r="G2197" s="32">
        <v>6093.5069999999996</v>
      </c>
      <c r="H2197" s="32" t="s">
        <v>13</v>
      </c>
      <c r="K2197" s="32" t="s">
        <v>276</v>
      </c>
    </row>
    <row r="2198" spans="1:11" x14ac:dyDescent="0.35">
      <c r="A2198" s="32">
        <v>7</v>
      </c>
      <c r="B2198" s="32" t="s">
        <v>20</v>
      </c>
      <c r="D2198" s="32">
        <v>10.71</v>
      </c>
      <c r="E2198" s="32">
        <v>111356.492</v>
      </c>
      <c r="F2198" s="32">
        <v>1985.663</v>
      </c>
      <c r="G2198" s="32">
        <v>3772.7559999999999</v>
      </c>
      <c r="H2198" s="32" t="s">
        <v>13</v>
      </c>
      <c r="K2198" s="32" t="s">
        <v>275</v>
      </c>
    </row>
    <row r="2199" spans="1:11" x14ac:dyDescent="0.35">
      <c r="A2199" s="32">
        <v>8</v>
      </c>
      <c r="B2199" s="32" t="s">
        <v>21</v>
      </c>
      <c r="D2199" s="32">
        <v>10.75</v>
      </c>
      <c r="E2199" s="32">
        <v>231647.93799999999</v>
      </c>
      <c r="F2199" s="32">
        <v>2349.6709999999998</v>
      </c>
      <c r="G2199" s="32">
        <v>3201.3490000000002</v>
      </c>
      <c r="H2199" s="32" t="s">
        <v>13</v>
      </c>
      <c r="K2199" s="32" t="s">
        <v>274</v>
      </c>
    </row>
    <row r="2200" spans="1:11" x14ac:dyDescent="0.35">
      <c r="A2200" s="32">
        <v>9</v>
      </c>
      <c r="B2200" s="32" t="s">
        <v>22</v>
      </c>
      <c r="D2200" s="32">
        <v>10.76</v>
      </c>
      <c r="E2200" s="32">
        <v>317.28100000000001</v>
      </c>
      <c r="F2200" s="32">
        <v>0</v>
      </c>
      <c r="G2200" s="32">
        <v>250.53899999999999</v>
      </c>
      <c r="H2200" s="32" t="s">
        <v>13</v>
      </c>
      <c r="K2200" s="32" t="s">
        <v>273</v>
      </c>
    </row>
    <row r="2201" spans="1:11" x14ac:dyDescent="0.35">
      <c r="A2201" s="32">
        <v>10</v>
      </c>
      <c r="B2201" s="32" t="s">
        <v>22</v>
      </c>
      <c r="D2201" s="32">
        <v>10.76</v>
      </c>
      <c r="E2201" s="32">
        <v>203.69800000000001</v>
      </c>
      <c r="F2201" s="32">
        <v>0</v>
      </c>
      <c r="G2201" s="32">
        <v>1847</v>
      </c>
      <c r="H2201" s="32" t="s">
        <v>13</v>
      </c>
      <c r="K2201" s="32" t="s">
        <v>272</v>
      </c>
    </row>
    <row r="2202" spans="1:11" x14ac:dyDescent="0.35">
      <c r="A2202" s="32">
        <v>11</v>
      </c>
      <c r="B2202" s="32" t="s">
        <v>24</v>
      </c>
      <c r="D2202" s="32">
        <v>10.78</v>
      </c>
      <c r="E2202" s="32">
        <v>237.39599999999999</v>
      </c>
      <c r="F2202" s="32">
        <v>923.44</v>
      </c>
      <c r="G2202" s="32">
        <v>1922</v>
      </c>
      <c r="H2202" s="32" t="s">
        <v>13</v>
      </c>
      <c r="K2202" s="32" t="s">
        <v>271</v>
      </c>
    </row>
    <row r="2203" spans="1:11" x14ac:dyDescent="0.35">
      <c r="A2203" s="32">
        <v>12</v>
      </c>
      <c r="B2203" s="32" t="s">
        <v>25</v>
      </c>
      <c r="D2203" s="32">
        <v>10.76</v>
      </c>
      <c r="E2203" s="32">
        <v>8.3170000000000002</v>
      </c>
      <c r="F2203" s="32">
        <v>791.41800000000001</v>
      </c>
      <c r="G2203" s="32">
        <v>92</v>
      </c>
      <c r="H2203" s="32" t="s">
        <v>13</v>
      </c>
      <c r="K2203" s="32" t="s">
        <v>270</v>
      </c>
    </row>
    <row r="2204" spans="1:11" x14ac:dyDescent="0.35">
      <c r="A2204" s="32">
        <v>13</v>
      </c>
      <c r="B2204" s="32" t="s">
        <v>26</v>
      </c>
      <c r="D2204" s="32">
        <v>10.82</v>
      </c>
      <c r="E2204" s="32">
        <v>35.151000000000003</v>
      </c>
      <c r="F2204" s="32">
        <v>835.91</v>
      </c>
      <c r="G2204" s="32">
        <v>323</v>
      </c>
      <c r="H2204" s="32" t="s">
        <v>13</v>
      </c>
      <c r="K2204" s="32" t="s">
        <v>269</v>
      </c>
    </row>
    <row r="2205" spans="1:11" x14ac:dyDescent="0.35">
      <c r="A2205" s="32">
        <v>14</v>
      </c>
      <c r="B2205" s="32" t="s">
        <v>27</v>
      </c>
      <c r="D2205" s="32">
        <v>10.84</v>
      </c>
      <c r="E2205" s="32">
        <v>44522.875</v>
      </c>
      <c r="F2205" s="32">
        <v>801.26300000000003</v>
      </c>
      <c r="G2205" s="32">
        <v>849.68799999999999</v>
      </c>
      <c r="H2205" s="32" t="s">
        <v>13</v>
      </c>
      <c r="K2205" s="32" t="s">
        <v>268</v>
      </c>
    </row>
    <row r="2206" spans="1:11" x14ac:dyDescent="0.35">
      <c r="A2206" s="32">
        <v>15</v>
      </c>
      <c r="B2206" s="32" t="s">
        <v>28</v>
      </c>
      <c r="D2206" s="32">
        <v>10.85</v>
      </c>
      <c r="E2206" s="32">
        <v>48572.555</v>
      </c>
      <c r="F2206" s="32">
        <v>768.40300000000002</v>
      </c>
      <c r="G2206" s="32">
        <v>998.49800000000005</v>
      </c>
      <c r="H2206" s="32" t="s">
        <v>13</v>
      </c>
      <c r="K2206" s="32" t="s">
        <v>267</v>
      </c>
    </row>
    <row r="2207" spans="1:11" x14ac:dyDescent="0.35">
      <c r="A2207" s="32">
        <v>16</v>
      </c>
      <c r="B2207" s="32" t="s">
        <v>29</v>
      </c>
      <c r="D2207" s="32">
        <v>10.85</v>
      </c>
      <c r="E2207" s="32">
        <v>48850.535000000003</v>
      </c>
      <c r="F2207" s="32">
        <v>645.971</v>
      </c>
      <c r="G2207" s="32">
        <v>2178.9169999999999</v>
      </c>
      <c r="H2207" s="32" t="s">
        <v>13</v>
      </c>
      <c r="K2207" s="32" t="s">
        <v>266</v>
      </c>
    </row>
    <row r="2208" spans="1:11" x14ac:dyDescent="0.35">
      <c r="A2208" s="32">
        <v>17</v>
      </c>
      <c r="B2208" s="32" t="s">
        <v>22</v>
      </c>
      <c r="D2208" s="32">
        <v>10.84</v>
      </c>
      <c r="E2208" s="32">
        <v>440.49900000000002</v>
      </c>
      <c r="F2208" s="32">
        <v>0</v>
      </c>
      <c r="G2208" s="32">
        <v>3390</v>
      </c>
      <c r="H2208" s="32" t="s">
        <v>13</v>
      </c>
      <c r="K2208" s="32" t="s">
        <v>265</v>
      </c>
    </row>
    <row r="2209" spans="1:11" x14ac:dyDescent="0.35">
      <c r="A2209" s="32">
        <v>18</v>
      </c>
      <c r="B2209" s="32" t="s">
        <v>182</v>
      </c>
      <c r="D2209" s="32">
        <v>10.86</v>
      </c>
      <c r="E2209" s="32">
        <v>14.292999999999999</v>
      </c>
      <c r="F2209" s="32">
        <v>1089.252</v>
      </c>
      <c r="G2209" s="32">
        <v>141</v>
      </c>
      <c r="H2209" s="32" t="s">
        <v>13</v>
      </c>
      <c r="K2209" s="32" t="s">
        <v>264</v>
      </c>
    </row>
    <row r="2210" spans="1:11" x14ac:dyDescent="0.35">
      <c r="A2210" s="32">
        <v>19</v>
      </c>
      <c r="B2210" s="32" t="s">
        <v>181</v>
      </c>
      <c r="D2210" s="32">
        <v>10.66</v>
      </c>
      <c r="E2210" s="32">
        <v>10.528</v>
      </c>
      <c r="F2210" s="32">
        <v>1115.8309999999999</v>
      </c>
      <c r="G2210" s="32">
        <v>117</v>
      </c>
      <c r="H2210" s="32" t="s">
        <v>13</v>
      </c>
      <c r="K2210" s="32" t="s">
        <v>263</v>
      </c>
    </row>
    <row r="2211" spans="1:11" x14ac:dyDescent="0.35">
      <c r="A2211" s="32">
        <v>20</v>
      </c>
      <c r="B2211" s="32" t="s">
        <v>180</v>
      </c>
      <c r="F2211" s="32">
        <v>1132.3689999999999</v>
      </c>
      <c r="K2211" s="32" t="s">
        <v>262</v>
      </c>
    </row>
    <row r="2212" spans="1:11" x14ac:dyDescent="0.35">
      <c r="A2212" s="32">
        <v>21</v>
      </c>
      <c r="B2212" s="32" t="s">
        <v>179</v>
      </c>
      <c r="F2212" s="32">
        <v>1273.2850000000001</v>
      </c>
      <c r="K2212" s="32" t="s">
        <v>261</v>
      </c>
    </row>
    <row r="2213" spans="1:11" x14ac:dyDescent="0.35">
      <c r="A2213" s="32">
        <v>22</v>
      </c>
      <c r="B2213" s="32" t="s">
        <v>178</v>
      </c>
      <c r="F2213" s="32">
        <v>979.54700000000003</v>
      </c>
      <c r="K2213" s="32" t="s">
        <v>260</v>
      </c>
    </row>
    <row r="2214" spans="1:11" x14ac:dyDescent="0.35">
      <c r="A2214" s="32">
        <v>23</v>
      </c>
      <c r="B2214" s="32" t="s">
        <v>177</v>
      </c>
      <c r="F2214" s="32">
        <v>981.904</v>
      </c>
      <c r="K2214" s="32" t="s">
        <v>259</v>
      </c>
    </row>
    <row r="2215" spans="1:11" x14ac:dyDescent="0.35">
      <c r="A2215" s="32">
        <v>24</v>
      </c>
      <c r="B2215" s="32" t="s">
        <v>22</v>
      </c>
      <c r="D2215" s="32">
        <v>10.88</v>
      </c>
      <c r="E2215" s="32">
        <v>402.08</v>
      </c>
      <c r="F2215" s="32">
        <v>0</v>
      </c>
      <c r="G2215" s="32">
        <v>275.654</v>
      </c>
      <c r="H2215" s="32" t="s">
        <v>13</v>
      </c>
      <c r="K2215" s="32" t="s">
        <v>258</v>
      </c>
    </row>
    <row r="2216" spans="1:11" x14ac:dyDescent="0.35">
      <c r="A2216" s="32">
        <v>25</v>
      </c>
      <c r="B2216" s="32" t="s">
        <v>176</v>
      </c>
      <c r="D2216" s="32">
        <v>9.9499999999999993</v>
      </c>
      <c r="E2216" s="32">
        <v>0.246</v>
      </c>
      <c r="F2216" s="32">
        <v>945.34</v>
      </c>
      <c r="G2216" s="32">
        <v>3</v>
      </c>
      <c r="H2216" s="32" t="s">
        <v>16</v>
      </c>
      <c r="K2216" s="32" t="s">
        <v>257</v>
      </c>
    </row>
    <row r="2217" spans="1:11" x14ac:dyDescent="0.35">
      <c r="A2217" s="32">
        <v>26</v>
      </c>
      <c r="B2217" s="32" t="s">
        <v>175</v>
      </c>
      <c r="D2217" s="32">
        <v>9.77</v>
      </c>
      <c r="E2217" s="32">
        <v>1.056</v>
      </c>
      <c r="F2217" s="32">
        <v>779.12900000000002</v>
      </c>
      <c r="G2217" s="32">
        <v>12</v>
      </c>
      <c r="H2217" s="32" t="s">
        <v>16</v>
      </c>
      <c r="K2217" s="32" t="s">
        <v>256</v>
      </c>
    </row>
    <row r="2218" spans="1:11" x14ac:dyDescent="0.35">
      <c r="A2218" s="32">
        <v>27</v>
      </c>
      <c r="B2218" s="32" t="s">
        <v>174</v>
      </c>
      <c r="F2218" s="32">
        <v>609.096</v>
      </c>
      <c r="K2218" s="32" t="s">
        <v>255</v>
      </c>
    </row>
    <row r="2219" spans="1:11" x14ac:dyDescent="0.35">
      <c r="A2219" s="32">
        <v>28</v>
      </c>
      <c r="B2219" s="32" t="s">
        <v>173</v>
      </c>
      <c r="F2219" s="32">
        <v>865.34400000000005</v>
      </c>
      <c r="K2219" s="32" t="s">
        <v>254</v>
      </c>
    </row>
    <row r="2220" spans="1:11" x14ac:dyDescent="0.35">
      <c r="A2220" s="32">
        <v>29</v>
      </c>
      <c r="B2220" s="32" t="s">
        <v>172</v>
      </c>
      <c r="D2220" s="32">
        <v>10.06</v>
      </c>
      <c r="E2220" s="32">
        <v>3.992</v>
      </c>
      <c r="F2220" s="32">
        <v>1052.1379999999999</v>
      </c>
      <c r="G2220" s="32">
        <v>44</v>
      </c>
      <c r="H2220" s="32" t="s">
        <v>16</v>
      </c>
      <c r="K2220" s="32" t="s">
        <v>253</v>
      </c>
    </row>
    <row r="2221" spans="1:11" x14ac:dyDescent="0.35">
      <c r="A2221" s="32">
        <v>30</v>
      </c>
      <c r="B2221" s="32" t="s">
        <v>171</v>
      </c>
      <c r="D2221" s="32">
        <v>12.09</v>
      </c>
      <c r="E2221" s="32">
        <v>30.4</v>
      </c>
      <c r="F2221" s="32">
        <v>1085.2170000000001</v>
      </c>
      <c r="G2221" s="32">
        <v>261</v>
      </c>
      <c r="H2221" s="32" t="s">
        <v>16</v>
      </c>
      <c r="K2221" s="32" t="s">
        <v>252</v>
      </c>
    </row>
    <row r="2222" spans="1:11" x14ac:dyDescent="0.35">
      <c r="A2222" s="32">
        <v>31</v>
      </c>
      <c r="B2222" s="32" t="s">
        <v>22</v>
      </c>
      <c r="D2222" s="32">
        <v>10.78</v>
      </c>
      <c r="E2222" s="32">
        <v>155.65700000000001</v>
      </c>
      <c r="F2222" s="32">
        <v>0</v>
      </c>
      <c r="G2222" s="32">
        <v>1280</v>
      </c>
      <c r="H2222" s="32" t="s">
        <v>13</v>
      </c>
      <c r="K2222" s="32" t="s">
        <v>251</v>
      </c>
    </row>
    <row r="2223" spans="1:11" x14ac:dyDescent="0.35">
      <c r="A2223" s="32">
        <v>32</v>
      </c>
      <c r="B2223" s="32" t="s">
        <v>170</v>
      </c>
      <c r="D2223" s="32">
        <v>10.99</v>
      </c>
      <c r="E2223" s="32">
        <v>2.0590000000000002</v>
      </c>
      <c r="F2223" s="32">
        <v>1109.893</v>
      </c>
      <c r="G2223" s="32">
        <v>20</v>
      </c>
      <c r="H2223" s="32" t="s">
        <v>13</v>
      </c>
      <c r="K2223" s="32" t="s">
        <v>250</v>
      </c>
    </row>
    <row r="2224" spans="1:11" x14ac:dyDescent="0.35">
      <c r="A2224" s="32">
        <v>33</v>
      </c>
      <c r="B2224" s="32" t="s">
        <v>169</v>
      </c>
      <c r="D2224" s="32">
        <v>10.7</v>
      </c>
      <c r="E2224" s="32">
        <v>45.514000000000003</v>
      </c>
      <c r="F2224" s="32">
        <v>966.80899999999997</v>
      </c>
      <c r="G2224" s="32">
        <v>6.1779999999999999</v>
      </c>
      <c r="H2224" s="32" t="s">
        <v>13</v>
      </c>
      <c r="K2224" s="32" t="s">
        <v>249</v>
      </c>
    </row>
    <row r="2225" spans="1:11" x14ac:dyDescent="0.35">
      <c r="A2225" s="32">
        <v>34</v>
      </c>
      <c r="B2225" s="32" t="s">
        <v>168</v>
      </c>
      <c r="F2225" s="32">
        <v>1349.0160000000001</v>
      </c>
      <c r="K2225" s="32" t="s">
        <v>248</v>
      </c>
    </row>
    <row r="2226" spans="1:11" x14ac:dyDescent="0.35">
      <c r="A2226" s="32">
        <v>35</v>
      </c>
      <c r="B2226" s="32" t="s">
        <v>167</v>
      </c>
      <c r="F2226" s="32">
        <v>1363.0039999999999</v>
      </c>
      <c r="K2226" s="32" t="s">
        <v>247</v>
      </c>
    </row>
    <row r="2227" spans="1:11" x14ac:dyDescent="0.35">
      <c r="A2227" s="32">
        <v>36</v>
      </c>
      <c r="B2227" s="32" t="s">
        <v>166</v>
      </c>
      <c r="D2227" s="32">
        <v>9.7200000000000006</v>
      </c>
      <c r="E2227" s="32">
        <v>2.8130000000000002</v>
      </c>
      <c r="F2227" s="32">
        <v>1596.1130000000001</v>
      </c>
      <c r="G2227" s="32">
        <v>31</v>
      </c>
      <c r="H2227" s="32" t="s">
        <v>16</v>
      </c>
      <c r="K2227" s="32" t="s">
        <v>246</v>
      </c>
    </row>
    <row r="2228" spans="1:11" x14ac:dyDescent="0.35">
      <c r="A2228" s="32">
        <v>37</v>
      </c>
      <c r="B2228" s="32" t="s">
        <v>165</v>
      </c>
      <c r="D2228" s="32">
        <v>11.21</v>
      </c>
      <c r="E2228" s="32">
        <v>24.471</v>
      </c>
      <c r="F2228" s="32">
        <v>1349.4680000000001</v>
      </c>
      <c r="G2228" s="32">
        <v>234</v>
      </c>
      <c r="H2228" s="32" t="s">
        <v>16</v>
      </c>
      <c r="K2228" s="32" t="s">
        <v>245</v>
      </c>
    </row>
    <row r="2229" spans="1:11" x14ac:dyDescent="0.35">
      <c r="A2229" s="32">
        <v>38</v>
      </c>
      <c r="B2229" s="32" t="s">
        <v>22</v>
      </c>
      <c r="F2229" s="32">
        <v>0</v>
      </c>
      <c r="K2229" s="32" t="s">
        <v>244</v>
      </c>
    </row>
    <row r="2230" spans="1:11" x14ac:dyDescent="0.35">
      <c r="A2230" s="32">
        <v>39</v>
      </c>
      <c r="B2230" s="32" t="s">
        <v>164</v>
      </c>
      <c r="D2230" s="32">
        <v>11.11</v>
      </c>
      <c r="E2230" s="32">
        <v>8.3729999999999993</v>
      </c>
      <c r="F2230" s="32">
        <v>1225.2940000000001</v>
      </c>
      <c r="G2230" s="32">
        <v>82</v>
      </c>
      <c r="H2230" s="32" t="s">
        <v>13</v>
      </c>
      <c r="K2230" s="32" t="s">
        <v>243</v>
      </c>
    </row>
    <row r="2231" spans="1:11" x14ac:dyDescent="0.35">
      <c r="A2231" s="32">
        <v>40</v>
      </c>
      <c r="B2231" s="32" t="s">
        <v>163</v>
      </c>
      <c r="F2231" s="32">
        <v>1218.4749999999999</v>
      </c>
      <c r="K2231" s="32" t="s">
        <v>242</v>
      </c>
    </row>
    <row r="2232" spans="1:11" x14ac:dyDescent="0.35">
      <c r="A2232" s="32">
        <v>41</v>
      </c>
      <c r="B2232" s="32" t="s">
        <v>162</v>
      </c>
      <c r="D2232" s="32">
        <v>10.57</v>
      </c>
      <c r="E2232" s="32">
        <v>1.728</v>
      </c>
      <c r="F2232" s="32">
        <v>1309.7159999999999</v>
      </c>
      <c r="G2232" s="32">
        <v>20</v>
      </c>
      <c r="H2232" s="32" t="s">
        <v>13</v>
      </c>
      <c r="K2232" s="32" t="s">
        <v>241</v>
      </c>
    </row>
    <row r="2233" spans="1:11" x14ac:dyDescent="0.35">
      <c r="A2233" s="32">
        <v>42</v>
      </c>
      <c r="B2233" s="32" t="s">
        <v>161</v>
      </c>
      <c r="F2233" s="32">
        <v>1283.354</v>
      </c>
      <c r="K2233" s="32" t="s">
        <v>240</v>
      </c>
    </row>
    <row r="2234" spans="1:11" x14ac:dyDescent="0.35">
      <c r="A2234" s="32">
        <v>43</v>
      </c>
      <c r="B2234" s="32" t="s">
        <v>160</v>
      </c>
      <c r="D2234" s="32">
        <v>10.89</v>
      </c>
      <c r="E2234" s="32">
        <v>34.694000000000003</v>
      </c>
      <c r="F2234" s="32">
        <v>1424.0719999999999</v>
      </c>
      <c r="G2234" s="32">
        <v>2.9020000000000001</v>
      </c>
      <c r="H2234" s="32" t="s">
        <v>13</v>
      </c>
      <c r="K2234" s="32" t="s">
        <v>239</v>
      </c>
    </row>
    <row r="2235" spans="1:11" x14ac:dyDescent="0.35">
      <c r="A2235" s="32">
        <v>44</v>
      </c>
      <c r="B2235" s="32" t="s">
        <v>159</v>
      </c>
      <c r="F2235" s="32">
        <v>1425.145</v>
      </c>
      <c r="K2235" s="32" t="s">
        <v>238</v>
      </c>
    </row>
    <row r="2236" spans="1:11" x14ac:dyDescent="0.35">
      <c r="A2236" s="32">
        <v>45</v>
      </c>
      <c r="B2236" s="32" t="s">
        <v>22</v>
      </c>
      <c r="D2236" s="32">
        <v>10.95</v>
      </c>
      <c r="E2236" s="32">
        <v>413.21899999999999</v>
      </c>
      <c r="F2236" s="32">
        <v>5.694</v>
      </c>
      <c r="G2236" s="32">
        <v>58.637</v>
      </c>
      <c r="H2236" s="32" t="s">
        <v>13</v>
      </c>
      <c r="K2236" s="32" t="s">
        <v>237</v>
      </c>
    </row>
    <row r="2237" spans="1:11" x14ac:dyDescent="0.35">
      <c r="A2237" s="32">
        <v>46</v>
      </c>
      <c r="B2237" s="32" t="s">
        <v>158</v>
      </c>
      <c r="F2237" s="32">
        <v>1359.2439999999999</v>
      </c>
      <c r="K2237" s="32" t="s">
        <v>236</v>
      </c>
    </row>
    <row r="2238" spans="1:11" x14ac:dyDescent="0.35">
      <c r="A2238" s="32">
        <v>47</v>
      </c>
      <c r="B2238" s="32" t="s">
        <v>157</v>
      </c>
      <c r="F2238" s="32">
        <v>1118.5550000000001</v>
      </c>
      <c r="K2238" s="32" t="s">
        <v>235</v>
      </c>
    </row>
    <row r="2239" spans="1:11" x14ac:dyDescent="0.35">
      <c r="A2239" s="32">
        <v>48</v>
      </c>
      <c r="B2239" s="32" t="s">
        <v>156</v>
      </c>
      <c r="D2239" s="32">
        <v>10.82</v>
      </c>
      <c r="E2239" s="32">
        <v>5.258</v>
      </c>
      <c r="F2239" s="32">
        <v>1259.0930000000001</v>
      </c>
      <c r="G2239" s="32">
        <v>53</v>
      </c>
      <c r="H2239" s="32" t="s">
        <v>13</v>
      </c>
      <c r="K2239" s="32" t="s">
        <v>234</v>
      </c>
    </row>
    <row r="2241" spans="1:11" x14ac:dyDescent="0.35">
      <c r="A2241" s="32" t="s">
        <v>371</v>
      </c>
    </row>
    <row r="2243" spans="1:11" x14ac:dyDescent="0.35">
      <c r="B2243" s="32" t="s">
        <v>3</v>
      </c>
      <c r="C2243" s="32" t="s">
        <v>4</v>
      </c>
      <c r="D2243" s="32" t="s">
        <v>5</v>
      </c>
      <c r="E2243" s="32" t="s">
        <v>6</v>
      </c>
      <c r="F2243" s="32" t="s">
        <v>7</v>
      </c>
      <c r="G2243" s="32" t="s">
        <v>8</v>
      </c>
      <c r="H2243" s="32" t="s">
        <v>9</v>
      </c>
      <c r="I2243" s="32" t="s">
        <v>10</v>
      </c>
      <c r="J2243" s="32" t="s">
        <v>11</v>
      </c>
      <c r="K2243" s="32" t="s">
        <v>282</v>
      </c>
    </row>
    <row r="2244" spans="1:11" x14ac:dyDescent="0.35">
      <c r="A2244" s="32">
        <v>1</v>
      </c>
      <c r="B2244" s="32" t="s">
        <v>12</v>
      </c>
      <c r="D2244" s="32">
        <v>10.71</v>
      </c>
      <c r="E2244" s="32">
        <v>82.265000000000001</v>
      </c>
      <c r="F2244" s="32">
        <v>2489.7860000000001</v>
      </c>
      <c r="G2244" s="32">
        <v>796</v>
      </c>
      <c r="H2244" s="32" t="s">
        <v>16</v>
      </c>
      <c r="K2244" s="32" t="s">
        <v>281</v>
      </c>
    </row>
    <row r="2245" spans="1:11" x14ac:dyDescent="0.35">
      <c r="A2245" s="32">
        <v>2</v>
      </c>
      <c r="B2245" s="32" t="s">
        <v>14</v>
      </c>
      <c r="D2245" s="32">
        <v>10.77</v>
      </c>
      <c r="E2245" s="32">
        <v>392.41300000000001</v>
      </c>
      <c r="F2245" s="32">
        <v>2449.6509999999998</v>
      </c>
      <c r="G2245" s="32">
        <v>146.38499999999999</v>
      </c>
      <c r="H2245" s="32" t="s">
        <v>16</v>
      </c>
      <c r="K2245" s="32" t="s">
        <v>280</v>
      </c>
    </row>
    <row r="2246" spans="1:11" x14ac:dyDescent="0.35">
      <c r="A2246" s="32">
        <v>3</v>
      </c>
      <c r="B2246" s="32" t="s">
        <v>15</v>
      </c>
      <c r="D2246" s="32">
        <v>10.79</v>
      </c>
      <c r="E2246" s="32">
        <v>546.74099999999999</v>
      </c>
      <c r="F2246" s="32">
        <v>2378.931</v>
      </c>
      <c r="G2246" s="32">
        <v>4636</v>
      </c>
      <c r="H2246" s="32" t="s">
        <v>16</v>
      </c>
      <c r="K2246" s="32" t="s">
        <v>279</v>
      </c>
    </row>
    <row r="2247" spans="1:11" x14ac:dyDescent="0.35">
      <c r="A2247" s="32">
        <v>4</v>
      </c>
      <c r="B2247" s="32" t="s">
        <v>17</v>
      </c>
      <c r="D2247" s="32">
        <v>10.78</v>
      </c>
      <c r="E2247" s="32">
        <v>2077.8000000000002</v>
      </c>
      <c r="F2247" s="32">
        <v>2158.6</v>
      </c>
      <c r="G2247" s="32">
        <v>16600</v>
      </c>
      <c r="H2247" s="32" t="s">
        <v>16</v>
      </c>
      <c r="K2247" s="32" t="s">
        <v>278</v>
      </c>
    </row>
    <row r="2248" spans="1:11" x14ac:dyDescent="0.35">
      <c r="A2248" s="32">
        <v>5</v>
      </c>
      <c r="B2248" s="32" t="s">
        <v>18</v>
      </c>
      <c r="D2248" s="32">
        <v>10.8</v>
      </c>
      <c r="E2248" s="32">
        <v>4095.09</v>
      </c>
      <c r="F2248" s="32">
        <v>2171.3490000000002</v>
      </c>
      <c r="G2248" s="32">
        <v>69.650000000000006</v>
      </c>
      <c r="H2248" s="32" t="s">
        <v>16</v>
      </c>
      <c r="K2248" s="32" t="s">
        <v>277</v>
      </c>
    </row>
    <row r="2249" spans="1:11" x14ac:dyDescent="0.35">
      <c r="A2249" s="32">
        <v>6</v>
      </c>
      <c r="B2249" s="32" t="s">
        <v>19</v>
      </c>
      <c r="D2249" s="32">
        <v>10.66</v>
      </c>
      <c r="E2249" s="32">
        <v>19062.743999999999</v>
      </c>
      <c r="F2249" s="32">
        <v>2121.1729999999998</v>
      </c>
      <c r="G2249" s="32">
        <v>152192</v>
      </c>
      <c r="H2249" s="32" t="s">
        <v>16</v>
      </c>
      <c r="K2249" s="32" t="s">
        <v>276</v>
      </c>
    </row>
    <row r="2250" spans="1:11" x14ac:dyDescent="0.35">
      <c r="A2250" s="32">
        <v>7</v>
      </c>
      <c r="B2250" s="32" t="s">
        <v>20</v>
      </c>
      <c r="D2250" s="32">
        <v>10.71</v>
      </c>
      <c r="E2250" s="32">
        <v>37078.773000000001</v>
      </c>
      <c r="F2250" s="32">
        <v>1632.2909999999999</v>
      </c>
      <c r="G2250" s="32">
        <v>1316.01</v>
      </c>
      <c r="H2250" s="32" t="s">
        <v>16</v>
      </c>
      <c r="K2250" s="32" t="s">
        <v>275</v>
      </c>
    </row>
    <row r="2251" spans="1:11" x14ac:dyDescent="0.35">
      <c r="A2251" s="32">
        <v>8</v>
      </c>
      <c r="B2251" s="32" t="s">
        <v>21</v>
      </c>
      <c r="D2251" s="32">
        <v>10.75</v>
      </c>
      <c r="E2251" s="32">
        <v>81085.664000000004</v>
      </c>
      <c r="F2251" s="32">
        <v>1888.116</v>
      </c>
      <c r="G2251" s="32">
        <v>72537.48</v>
      </c>
      <c r="H2251" s="32" t="s">
        <v>16</v>
      </c>
      <c r="K2251" s="32" t="s">
        <v>274</v>
      </c>
    </row>
    <row r="2252" spans="1:11" x14ac:dyDescent="0.35">
      <c r="A2252" s="32">
        <v>9</v>
      </c>
      <c r="B2252" s="32" t="s">
        <v>22</v>
      </c>
      <c r="K2252" s="32" t="s">
        <v>273</v>
      </c>
    </row>
    <row r="2253" spans="1:11" x14ac:dyDescent="0.35">
      <c r="A2253" s="32">
        <v>10</v>
      </c>
      <c r="B2253" s="32" t="s">
        <v>22</v>
      </c>
      <c r="K2253" s="32" t="s">
        <v>272</v>
      </c>
    </row>
    <row r="2254" spans="1:11" x14ac:dyDescent="0.35">
      <c r="A2254" s="32">
        <v>11</v>
      </c>
      <c r="B2254" s="32" t="s">
        <v>24</v>
      </c>
      <c r="F2254" s="32">
        <v>747.43600000000004</v>
      </c>
      <c r="K2254" s="32" t="s">
        <v>271</v>
      </c>
    </row>
    <row r="2255" spans="1:11" x14ac:dyDescent="0.35">
      <c r="A2255" s="32">
        <v>12</v>
      </c>
      <c r="B2255" s="32" t="s">
        <v>25</v>
      </c>
      <c r="F2255" s="32">
        <v>888.82500000000005</v>
      </c>
      <c r="K2255" s="32" t="s">
        <v>270</v>
      </c>
    </row>
    <row r="2256" spans="1:11" x14ac:dyDescent="0.35">
      <c r="A2256" s="32">
        <v>13</v>
      </c>
      <c r="B2256" s="32" t="s">
        <v>26</v>
      </c>
      <c r="F2256" s="32">
        <v>658.66899999999998</v>
      </c>
      <c r="K2256" s="32" t="s">
        <v>269</v>
      </c>
    </row>
    <row r="2257" spans="1:11" x14ac:dyDescent="0.35">
      <c r="A2257" s="32">
        <v>14</v>
      </c>
      <c r="B2257" s="32" t="s">
        <v>27</v>
      </c>
      <c r="F2257" s="32">
        <v>633.53899999999999</v>
      </c>
      <c r="K2257" s="32" t="s">
        <v>268</v>
      </c>
    </row>
    <row r="2258" spans="1:11" x14ac:dyDescent="0.35">
      <c r="A2258" s="32">
        <v>15</v>
      </c>
      <c r="B2258" s="32" t="s">
        <v>28</v>
      </c>
      <c r="F2258" s="32">
        <v>795.245</v>
      </c>
      <c r="K2258" s="32" t="s">
        <v>267</v>
      </c>
    </row>
    <row r="2259" spans="1:11" x14ac:dyDescent="0.35">
      <c r="A2259" s="32">
        <v>16</v>
      </c>
      <c r="B2259" s="32" t="s">
        <v>29</v>
      </c>
      <c r="F2259" s="32">
        <v>533.91700000000003</v>
      </c>
      <c r="K2259" s="32" t="s">
        <v>266</v>
      </c>
    </row>
    <row r="2260" spans="1:11" x14ac:dyDescent="0.35">
      <c r="A2260" s="32">
        <v>17</v>
      </c>
      <c r="B2260" s="32" t="s">
        <v>22</v>
      </c>
      <c r="K2260" s="32" t="s">
        <v>265</v>
      </c>
    </row>
    <row r="2261" spans="1:11" x14ac:dyDescent="0.35">
      <c r="A2261" s="32">
        <v>18</v>
      </c>
      <c r="B2261" s="32" t="s">
        <v>182</v>
      </c>
      <c r="F2261" s="32">
        <v>1064.9169999999999</v>
      </c>
      <c r="K2261" s="32" t="s">
        <v>264</v>
      </c>
    </row>
    <row r="2262" spans="1:11" x14ac:dyDescent="0.35">
      <c r="A2262" s="32">
        <v>19</v>
      </c>
      <c r="B2262" s="32" t="s">
        <v>181</v>
      </c>
      <c r="F2262" s="32">
        <v>1263.963</v>
      </c>
      <c r="K2262" s="32" t="s">
        <v>263</v>
      </c>
    </row>
    <row r="2263" spans="1:11" x14ac:dyDescent="0.35">
      <c r="A2263" s="32">
        <v>20</v>
      </c>
      <c r="B2263" s="32" t="s">
        <v>180</v>
      </c>
      <c r="F2263" s="32">
        <v>1240.47</v>
      </c>
      <c r="K2263" s="32" t="s">
        <v>262</v>
      </c>
    </row>
    <row r="2264" spans="1:11" x14ac:dyDescent="0.35">
      <c r="A2264" s="32">
        <v>21</v>
      </c>
      <c r="B2264" s="32" t="s">
        <v>179</v>
      </c>
      <c r="F2264" s="32">
        <v>1041.5409999999999</v>
      </c>
      <c r="K2264" s="32" t="s">
        <v>261</v>
      </c>
    </row>
    <row r="2265" spans="1:11" x14ac:dyDescent="0.35">
      <c r="A2265" s="32">
        <v>22</v>
      </c>
      <c r="B2265" s="32" t="s">
        <v>178</v>
      </c>
      <c r="F2265" s="32">
        <v>1437.42</v>
      </c>
      <c r="K2265" s="32" t="s">
        <v>260</v>
      </c>
    </row>
    <row r="2266" spans="1:11" x14ac:dyDescent="0.35">
      <c r="A2266" s="32">
        <v>23</v>
      </c>
      <c r="B2266" s="32" t="s">
        <v>177</v>
      </c>
      <c r="F2266" s="32">
        <v>703.50800000000004</v>
      </c>
      <c r="K2266" s="32" t="s">
        <v>259</v>
      </c>
    </row>
    <row r="2267" spans="1:11" x14ac:dyDescent="0.35">
      <c r="A2267" s="32">
        <v>24</v>
      </c>
      <c r="B2267" s="32" t="s">
        <v>22</v>
      </c>
      <c r="K2267" s="32" t="s">
        <v>258</v>
      </c>
    </row>
    <row r="2268" spans="1:11" x14ac:dyDescent="0.35">
      <c r="A2268" s="32">
        <v>25</v>
      </c>
      <c r="B2268" s="32" t="s">
        <v>176</v>
      </c>
      <c r="F2268" s="32">
        <v>1022.5069999999999</v>
      </c>
      <c r="K2268" s="32" t="s">
        <v>257</v>
      </c>
    </row>
    <row r="2269" spans="1:11" x14ac:dyDescent="0.35">
      <c r="A2269" s="32">
        <v>26</v>
      </c>
      <c r="B2269" s="32" t="s">
        <v>175</v>
      </c>
      <c r="F2269" s="32">
        <v>560.49</v>
      </c>
      <c r="K2269" s="32" t="s">
        <v>256</v>
      </c>
    </row>
    <row r="2270" spans="1:11" x14ac:dyDescent="0.35">
      <c r="A2270" s="32">
        <v>27</v>
      </c>
      <c r="B2270" s="32" t="s">
        <v>174</v>
      </c>
      <c r="F2270" s="32">
        <v>760.76199999999994</v>
      </c>
      <c r="K2270" s="32" t="s">
        <v>255</v>
      </c>
    </row>
    <row r="2271" spans="1:11" x14ac:dyDescent="0.35">
      <c r="A2271" s="32">
        <v>28</v>
      </c>
      <c r="B2271" s="32" t="s">
        <v>173</v>
      </c>
      <c r="F2271" s="32">
        <v>534.74400000000003</v>
      </c>
      <c r="K2271" s="32" t="s">
        <v>254</v>
      </c>
    </row>
    <row r="2272" spans="1:11" x14ac:dyDescent="0.35">
      <c r="A2272" s="32">
        <v>29</v>
      </c>
      <c r="B2272" s="32" t="s">
        <v>172</v>
      </c>
      <c r="F2272" s="32">
        <v>1062.5340000000001</v>
      </c>
      <c r="K2272" s="32" t="s">
        <v>253</v>
      </c>
    </row>
    <row r="2273" spans="1:11" x14ac:dyDescent="0.35">
      <c r="A2273" s="32">
        <v>30</v>
      </c>
      <c r="B2273" s="32" t="s">
        <v>171</v>
      </c>
      <c r="F2273" s="32">
        <v>694.84100000000001</v>
      </c>
      <c r="K2273" s="32" t="s">
        <v>252</v>
      </c>
    </row>
    <row r="2274" spans="1:11" x14ac:dyDescent="0.35">
      <c r="A2274" s="32">
        <v>31</v>
      </c>
      <c r="B2274" s="32" t="s">
        <v>22</v>
      </c>
      <c r="K2274" s="32" t="s">
        <v>251</v>
      </c>
    </row>
    <row r="2275" spans="1:11" x14ac:dyDescent="0.35">
      <c r="A2275" s="32">
        <v>32</v>
      </c>
      <c r="B2275" s="32" t="s">
        <v>170</v>
      </c>
      <c r="F2275" s="32">
        <v>1010.403</v>
      </c>
      <c r="K2275" s="32" t="s">
        <v>250</v>
      </c>
    </row>
    <row r="2276" spans="1:11" x14ac:dyDescent="0.35">
      <c r="A2276" s="32">
        <v>33</v>
      </c>
      <c r="B2276" s="32" t="s">
        <v>169</v>
      </c>
      <c r="F2276" s="32">
        <v>1033.297</v>
      </c>
      <c r="K2276" s="32" t="s">
        <v>249</v>
      </c>
    </row>
    <row r="2277" spans="1:11" x14ac:dyDescent="0.35">
      <c r="A2277" s="32">
        <v>34</v>
      </c>
      <c r="B2277" s="32" t="s">
        <v>168</v>
      </c>
      <c r="F2277" s="32">
        <v>1290.752</v>
      </c>
      <c r="K2277" s="32" t="s">
        <v>248</v>
      </c>
    </row>
    <row r="2278" spans="1:11" x14ac:dyDescent="0.35">
      <c r="A2278" s="32">
        <v>35</v>
      </c>
      <c r="B2278" s="32" t="s">
        <v>167</v>
      </c>
      <c r="F2278" s="32">
        <v>1098.1289999999999</v>
      </c>
      <c r="K2278" s="32" t="s">
        <v>247</v>
      </c>
    </row>
    <row r="2279" spans="1:11" x14ac:dyDescent="0.35">
      <c r="A2279" s="32">
        <v>36</v>
      </c>
      <c r="B2279" s="32" t="s">
        <v>166</v>
      </c>
      <c r="F2279" s="32">
        <v>1593.77</v>
      </c>
      <c r="K2279" s="32" t="s">
        <v>246</v>
      </c>
    </row>
    <row r="2280" spans="1:11" x14ac:dyDescent="0.35">
      <c r="A2280" s="32">
        <v>37</v>
      </c>
      <c r="B2280" s="32" t="s">
        <v>165</v>
      </c>
      <c r="F2280" s="32">
        <v>1067.692</v>
      </c>
      <c r="K2280" s="32" t="s">
        <v>245</v>
      </c>
    </row>
    <row r="2281" spans="1:11" x14ac:dyDescent="0.35">
      <c r="A2281" s="32">
        <v>38</v>
      </c>
      <c r="B2281" s="32" t="s">
        <v>22</v>
      </c>
      <c r="K2281" s="32" t="s">
        <v>244</v>
      </c>
    </row>
    <row r="2282" spans="1:11" x14ac:dyDescent="0.35">
      <c r="A2282" s="32">
        <v>39</v>
      </c>
      <c r="B2282" s="32" t="s">
        <v>164</v>
      </c>
      <c r="F2282" s="32">
        <v>892.88599999999997</v>
      </c>
      <c r="K2282" s="32" t="s">
        <v>243</v>
      </c>
    </row>
    <row r="2283" spans="1:11" x14ac:dyDescent="0.35">
      <c r="A2283" s="32">
        <v>40</v>
      </c>
      <c r="B2283" s="32" t="s">
        <v>163</v>
      </c>
      <c r="F2283" s="32">
        <v>1753.0889999999999</v>
      </c>
      <c r="K2283" s="32" t="s">
        <v>242</v>
      </c>
    </row>
    <row r="2284" spans="1:11" x14ac:dyDescent="0.35">
      <c r="A2284" s="32">
        <v>41</v>
      </c>
      <c r="B2284" s="32" t="s">
        <v>162</v>
      </c>
      <c r="F2284" s="32">
        <v>1692.502</v>
      </c>
      <c r="K2284" s="32" t="s">
        <v>241</v>
      </c>
    </row>
    <row r="2285" spans="1:11" x14ac:dyDescent="0.35">
      <c r="A2285" s="32">
        <v>42</v>
      </c>
      <c r="B2285" s="32" t="s">
        <v>161</v>
      </c>
      <c r="F2285" s="32">
        <v>1319.701</v>
      </c>
      <c r="K2285" s="32" t="s">
        <v>240</v>
      </c>
    </row>
    <row r="2286" spans="1:11" x14ac:dyDescent="0.35">
      <c r="A2286" s="32">
        <v>43</v>
      </c>
      <c r="B2286" s="32" t="s">
        <v>160</v>
      </c>
      <c r="F2286" s="32">
        <v>1327.6849999999999</v>
      </c>
      <c r="K2286" s="32" t="s">
        <v>239</v>
      </c>
    </row>
    <row r="2287" spans="1:11" x14ac:dyDescent="0.35">
      <c r="A2287" s="32">
        <v>44</v>
      </c>
      <c r="B2287" s="32" t="s">
        <v>159</v>
      </c>
      <c r="F2287" s="32">
        <v>1089.646</v>
      </c>
      <c r="K2287" s="32" t="s">
        <v>238</v>
      </c>
    </row>
    <row r="2288" spans="1:11" x14ac:dyDescent="0.35">
      <c r="A2288" s="32">
        <v>45</v>
      </c>
      <c r="B2288" s="32" t="s">
        <v>22</v>
      </c>
      <c r="K2288" s="32" t="s">
        <v>237</v>
      </c>
    </row>
    <row r="2289" spans="1:11" x14ac:dyDescent="0.35">
      <c r="A2289" s="32">
        <v>46</v>
      </c>
      <c r="B2289" s="32" t="s">
        <v>158</v>
      </c>
      <c r="F2289" s="32">
        <v>1155.3219999999999</v>
      </c>
      <c r="K2289" s="32" t="s">
        <v>236</v>
      </c>
    </row>
    <row r="2290" spans="1:11" x14ac:dyDescent="0.35">
      <c r="A2290" s="32">
        <v>47</v>
      </c>
      <c r="B2290" s="32" t="s">
        <v>157</v>
      </c>
      <c r="F2290" s="32">
        <v>1254.337</v>
      </c>
      <c r="K2290" s="32" t="s">
        <v>235</v>
      </c>
    </row>
    <row r="2291" spans="1:11" x14ac:dyDescent="0.35">
      <c r="A2291" s="32">
        <v>48</v>
      </c>
      <c r="B2291" s="32" t="s">
        <v>156</v>
      </c>
      <c r="F2291" s="32">
        <v>894.67200000000003</v>
      </c>
      <c r="K2291" s="32" t="s">
        <v>234</v>
      </c>
    </row>
    <row r="2293" spans="1:11" x14ac:dyDescent="0.35">
      <c r="A2293" s="32" t="s">
        <v>370</v>
      </c>
    </row>
    <row r="2295" spans="1:11" x14ac:dyDescent="0.35">
      <c r="B2295" s="32" t="s">
        <v>3</v>
      </c>
      <c r="C2295" s="32" t="s">
        <v>4</v>
      </c>
      <c r="D2295" s="32" t="s">
        <v>5</v>
      </c>
      <c r="E2295" s="32" t="s">
        <v>6</v>
      </c>
      <c r="F2295" s="32" t="s">
        <v>7</v>
      </c>
      <c r="G2295" s="32" t="s">
        <v>8</v>
      </c>
      <c r="H2295" s="32" t="s">
        <v>9</v>
      </c>
      <c r="I2295" s="32" t="s">
        <v>10</v>
      </c>
      <c r="J2295" s="32" t="s">
        <v>11</v>
      </c>
      <c r="K2295" s="32" t="s">
        <v>282</v>
      </c>
    </row>
    <row r="2296" spans="1:11" x14ac:dyDescent="0.35">
      <c r="A2296" s="32">
        <v>1</v>
      </c>
      <c r="B2296" s="32" t="s">
        <v>12</v>
      </c>
      <c r="K2296" s="32" t="s">
        <v>281</v>
      </c>
    </row>
    <row r="2297" spans="1:11" x14ac:dyDescent="0.35">
      <c r="A2297" s="32">
        <v>2</v>
      </c>
      <c r="B2297" s="32" t="s">
        <v>14</v>
      </c>
      <c r="K2297" s="32" t="s">
        <v>280</v>
      </c>
    </row>
    <row r="2298" spans="1:11" x14ac:dyDescent="0.35">
      <c r="A2298" s="32">
        <v>3</v>
      </c>
      <c r="B2298" s="32" t="s">
        <v>15</v>
      </c>
      <c r="K2298" s="32" t="s">
        <v>279</v>
      </c>
    </row>
    <row r="2299" spans="1:11" x14ac:dyDescent="0.35">
      <c r="A2299" s="32">
        <v>4</v>
      </c>
      <c r="B2299" s="32" t="s">
        <v>17</v>
      </c>
      <c r="K2299" s="32" t="s">
        <v>278</v>
      </c>
    </row>
    <row r="2300" spans="1:11" x14ac:dyDescent="0.35">
      <c r="A2300" s="32">
        <v>5</v>
      </c>
      <c r="B2300" s="32" t="s">
        <v>18</v>
      </c>
      <c r="K2300" s="32" t="s">
        <v>277</v>
      </c>
    </row>
    <row r="2301" spans="1:11" x14ac:dyDescent="0.35">
      <c r="A2301" s="32">
        <v>6</v>
      </c>
      <c r="B2301" s="32" t="s">
        <v>19</v>
      </c>
      <c r="D2301" s="32">
        <v>11.61</v>
      </c>
      <c r="E2301" s="32">
        <v>0.53500000000000003</v>
      </c>
      <c r="G2301" s="32">
        <v>5</v>
      </c>
      <c r="H2301" s="32" t="s">
        <v>13</v>
      </c>
      <c r="I2301" s="32">
        <v>0.53500000000000003</v>
      </c>
      <c r="K2301" s="32" t="s">
        <v>276</v>
      </c>
    </row>
    <row r="2302" spans="1:11" x14ac:dyDescent="0.35">
      <c r="A2302" s="32">
        <v>7</v>
      </c>
      <c r="B2302" s="32" t="s">
        <v>20</v>
      </c>
      <c r="K2302" s="32" t="s">
        <v>275</v>
      </c>
    </row>
    <row r="2303" spans="1:11" x14ac:dyDescent="0.35">
      <c r="A2303" s="32">
        <v>8</v>
      </c>
      <c r="B2303" s="32" t="s">
        <v>21</v>
      </c>
      <c r="K2303" s="32" t="s">
        <v>274</v>
      </c>
    </row>
    <row r="2304" spans="1:11" x14ac:dyDescent="0.35">
      <c r="A2304" s="32">
        <v>9</v>
      </c>
      <c r="B2304" s="32" t="s">
        <v>22</v>
      </c>
      <c r="K2304" s="32" t="s">
        <v>273</v>
      </c>
    </row>
    <row r="2305" spans="1:11" x14ac:dyDescent="0.35">
      <c r="A2305" s="32">
        <v>10</v>
      </c>
      <c r="B2305" s="32" t="s">
        <v>22</v>
      </c>
      <c r="K2305" s="32" t="s">
        <v>272</v>
      </c>
    </row>
    <row r="2306" spans="1:11" x14ac:dyDescent="0.35">
      <c r="A2306" s="32">
        <v>11</v>
      </c>
      <c r="B2306" s="32" t="s">
        <v>24</v>
      </c>
      <c r="K2306" s="32" t="s">
        <v>271</v>
      </c>
    </row>
    <row r="2307" spans="1:11" x14ac:dyDescent="0.35">
      <c r="A2307" s="32">
        <v>12</v>
      </c>
      <c r="B2307" s="32" t="s">
        <v>25</v>
      </c>
      <c r="K2307" s="32" t="s">
        <v>270</v>
      </c>
    </row>
    <row r="2308" spans="1:11" x14ac:dyDescent="0.35">
      <c r="A2308" s="32">
        <v>13</v>
      </c>
      <c r="B2308" s="32" t="s">
        <v>26</v>
      </c>
      <c r="K2308" s="32" t="s">
        <v>269</v>
      </c>
    </row>
    <row r="2309" spans="1:11" x14ac:dyDescent="0.35">
      <c r="A2309" s="32">
        <v>14</v>
      </c>
      <c r="B2309" s="32" t="s">
        <v>27</v>
      </c>
      <c r="K2309" s="32" t="s">
        <v>268</v>
      </c>
    </row>
    <row r="2310" spans="1:11" x14ac:dyDescent="0.35">
      <c r="A2310" s="32">
        <v>15</v>
      </c>
      <c r="B2310" s="32" t="s">
        <v>28</v>
      </c>
      <c r="K2310" s="32" t="s">
        <v>267</v>
      </c>
    </row>
    <row r="2311" spans="1:11" x14ac:dyDescent="0.35">
      <c r="A2311" s="32">
        <v>16</v>
      </c>
      <c r="B2311" s="32" t="s">
        <v>29</v>
      </c>
      <c r="K2311" s="32" t="s">
        <v>266</v>
      </c>
    </row>
    <row r="2312" spans="1:11" x14ac:dyDescent="0.35">
      <c r="A2312" s="32">
        <v>17</v>
      </c>
      <c r="B2312" s="32" t="s">
        <v>22</v>
      </c>
      <c r="K2312" s="32" t="s">
        <v>265</v>
      </c>
    </row>
    <row r="2313" spans="1:11" x14ac:dyDescent="0.35">
      <c r="A2313" s="32">
        <v>18</v>
      </c>
      <c r="B2313" s="32" t="s">
        <v>182</v>
      </c>
      <c r="K2313" s="32" t="s">
        <v>264</v>
      </c>
    </row>
    <row r="2314" spans="1:11" x14ac:dyDescent="0.35">
      <c r="A2314" s="32">
        <v>19</v>
      </c>
      <c r="B2314" s="32" t="s">
        <v>181</v>
      </c>
      <c r="K2314" s="32" t="s">
        <v>263</v>
      </c>
    </row>
    <row r="2315" spans="1:11" x14ac:dyDescent="0.35">
      <c r="A2315" s="32">
        <v>20</v>
      </c>
      <c r="B2315" s="32" t="s">
        <v>180</v>
      </c>
      <c r="K2315" s="32" t="s">
        <v>262</v>
      </c>
    </row>
    <row r="2316" spans="1:11" x14ac:dyDescent="0.35">
      <c r="A2316" s="32">
        <v>21</v>
      </c>
      <c r="B2316" s="32" t="s">
        <v>179</v>
      </c>
      <c r="K2316" s="32" t="s">
        <v>261</v>
      </c>
    </row>
    <row r="2317" spans="1:11" x14ac:dyDescent="0.35">
      <c r="A2317" s="32">
        <v>22</v>
      </c>
      <c r="B2317" s="32" t="s">
        <v>178</v>
      </c>
      <c r="K2317" s="32" t="s">
        <v>260</v>
      </c>
    </row>
    <row r="2318" spans="1:11" x14ac:dyDescent="0.35">
      <c r="A2318" s="32">
        <v>23</v>
      </c>
      <c r="B2318" s="32" t="s">
        <v>177</v>
      </c>
      <c r="K2318" s="32" t="s">
        <v>259</v>
      </c>
    </row>
    <row r="2319" spans="1:11" x14ac:dyDescent="0.35">
      <c r="A2319" s="32">
        <v>24</v>
      </c>
      <c r="B2319" s="32" t="s">
        <v>22</v>
      </c>
      <c r="K2319" s="32" t="s">
        <v>258</v>
      </c>
    </row>
    <row r="2320" spans="1:11" x14ac:dyDescent="0.35">
      <c r="A2320" s="32">
        <v>25</v>
      </c>
      <c r="B2320" s="32" t="s">
        <v>176</v>
      </c>
      <c r="K2320" s="32" t="s">
        <v>257</v>
      </c>
    </row>
    <row r="2321" spans="1:11" x14ac:dyDescent="0.35">
      <c r="A2321" s="32">
        <v>26</v>
      </c>
      <c r="B2321" s="32" t="s">
        <v>175</v>
      </c>
      <c r="K2321" s="32" t="s">
        <v>256</v>
      </c>
    </row>
    <row r="2322" spans="1:11" x14ac:dyDescent="0.35">
      <c r="A2322" s="32">
        <v>27</v>
      </c>
      <c r="B2322" s="32" t="s">
        <v>174</v>
      </c>
      <c r="D2322" s="32">
        <v>11.42</v>
      </c>
      <c r="E2322" s="32">
        <v>0.33300000000000002</v>
      </c>
      <c r="G2322" s="32">
        <v>3</v>
      </c>
      <c r="H2322" s="32" t="s">
        <v>13</v>
      </c>
      <c r="I2322" s="32">
        <v>0.33300000000000002</v>
      </c>
      <c r="K2322" s="32" t="s">
        <v>255</v>
      </c>
    </row>
    <row r="2323" spans="1:11" x14ac:dyDescent="0.35">
      <c r="A2323" s="32">
        <v>28</v>
      </c>
      <c r="B2323" s="32" t="s">
        <v>173</v>
      </c>
      <c r="K2323" s="32" t="s">
        <v>254</v>
      </c>
    </row>
    <row r="2324" spans="1:11" x14ac:dyDescent="0.35">
      <c r="A2324" s="32">
        <v>29</v>
      </c>
      <c r="B2324" s="32" t="s">
        <v>172</v>
      </c>
      <c r="K2324" s="32" t="s">
        <v>253</v>
      </c>
    </row>
    <row r="2325" spans="1:11" x14ac:dyDescent="0.35">
      <c r="A2325" s="32">
        <v>30</v>
      </c>
      <c r="B2325" s="32" t="s">
        <v>171</v>
      </c>
      <c r="K2325" s="32" t="s">
        <v>252</v>
      </c>
    </row>
    <row r="2326" spans="1:11" x14ac:dyDescent="0.35">
      <c r="A2326" s="32">
        <v>31</v>
      </c>
      <c r="B2326" s="32" t="s">
        <v>22</v>
      </c>
      <c r="K2326" s="32" t="s">
        <v>251</v>
      </c>
    </row>
    <row r="2327" spans="1:11" x14ac:dyDescent="0.35">
      <c r="A2327" s="32">
        <v>32</v>
      </c>
      <c r="B2327" s="32" t="s">
        <v>170</v>
      </c>
      <c r="K2327" s="32" t="s">
        <v>250</v>
      </c>
    </row>
    <row r="2328" spans="1:11" x14ac:dyDescent="0.35">
      <c r="A2328" s="32">
        <v>33</v>
      </c>
      <c r="B2328" s="32" t="s">
        <v>169</v>
      </c>
      <c r="K2328" s="32" t="s">
        <v>249</v>
      </c>
    </row>
    <row r="2329" spans="1:11" x14ac:dyDescent="0.35">
      <c r="A2329" s="32">
        <v>34</v>
      </c>
      <c r="B2329" s="32" t="s">
        <v>168</v>
      </c>
      <c r="K2329" s="32" t="s">
        <v>248</v>
      </c>
    </row>
    <row r="2330" spans="1:11" x14ac:dyDescent="0.35">
      <c r="A2330" s="32">
        <v>35</v>
      </c>
      <c r="B2330" s="32" t="s">
        <v>167</v>
      </c>
      <c r="K2330" s="32" t="s">
        <v>247</v>
      </c>
    </row>
    <row r="2331" spans="1:11" x14ac:dyDescent="0.35">
      <c r="A2331" s="32">
        <v>36</v>
      </c>
      <c r="B2331" s="32" t="s">
        <v>166</v>
      </c>
      <c r="K2331" s="32" t="s">
        <v>246</v>
      </c>
    </row>
    <row r="2332" spans="1:11" x14ac:dyDescent="0.35">
      <c r="A2332" s="32">
        <v>37</v>
      </c>
      <c r="B2332" s="32" t="s">
        <v>165</v>
      </c>
      <c r="K2332" s="32" t="s">
        <v>245</v>
      </c>
    </row>
    <row r="2333" spans="1:11" x14ac:dyDescent="0.35">
      <c r="A2333" s="32">
        <v>38</v>
      </c>
      <c r="B2333" s="32" t="s">
        <v>22</v>
      </c>
      <c r="K2333" s="32" t="s">
        <v>244</v>
      </c>
    </row>
    <row r="2334" spans="1:11" x14ac:dyDescent="0.35">
      <c r="A2334" s="32">
        <v>39</v>
      </c>
      <c r="B2334" s="32" t="s">
        <v>164</v>
      </c>
      <c r="K2334" s="32" t="s">
        <v>243</v>
      </c>
    </row>
    <row r="2335" spans="1:11" x14ac:dyDescent="0.35">
      <c r="A2335" s="32">
        <v>40</v>
      </c>
      <c r="B2335" s="32" t="s">
        <v>163</v>
      </c>
      <c r="K2335" s="32" t="s">
        <v>242</v>
      </c>
    </row>
    <row r="2336" spans="1:11" x14ac:dyDescent="0.35">
      <c r="A2336" s="32">
        <v>41</v>
      </c>
      <c r="B2336" s="32" t="s">
        <v>162</v>
      </c>
      <c r="K2336" s="32" t="s">
        <v>241</v>
      </c>
    </row>
    <row r="2337" spans="1:11" x14ac:dyDescent="0.35">
      <c r="A2337" s="32">
        <v>42</v>
      </c>
      <c r="B2337" s="32" t="s">
        <v>161</v>
      </c>
      <c r="K2337" s="32" t="s">
        <v>240</v>
      </c>
    </row>
    <row r="2338" spans="1:11" x14ac:dyDescent="0.35">
      <c r="A2338" s="32">
        <v>43</v>
      </c>
      <c r="B2338" s="32" t="s">
        <v>160</v>
      </c>
      <c r="K2338" s="32" t="s">
        <v>239</v>
      </c>
    </row>
    <row r="2339" spans="1:11" x14ac:dyDescent="0.35">
      <c r="A2339" s="32">
        <v>44</v>
      </c>
      <c r="B2339" s="32" t="s">
        <v>159</v>
      </c>
      <c r="K2339" s="32" t="s">
        <v>238</v>
      </c>
    </row>
    <row r="2340" spans="1:11" x14ac:dyDescent="0.35">
      <c r="A2340" s="32">
        <v>45</v>
      </c>
      <c r="B2340" s="32" t="s">
        <v>22</v>
      </c>
      <c r="K2340" s="32" t="s">
        <v>237</v>
      </c>
    </row>
    <row r="2341" spans="1:11" x14ac:dyDescent="0.35">
      <c r="A2341" s="32">
        <v>46</v>
      </c>
      <c r="B2341" s="32" t="s">
        <v>158</v>
      </c>
      <c r="K2341" s="32" t="s">
        <v>236</v>
      </c>
    </row>
    <row r="2342" spans="1:11" x14ac:dyDescent="0.35">
      <c r="A2342" s="32">
        <v>47</v>
      </c>
      <c r="B2342" s="32" t="s">
        <v>157</v>
      </c>
      <c r="K2342" s="32" t="s">
        <v>235</v>
      </c>
    </row>
    <row r="2343" spans="1:11" x14ac:dyDescent="0.35">
      <c r="A2343" s="32">
        <v>48</v>
      </c>
      <c r="B2343" s="32" t="s">
        <v>156</v>
      </c>
      <c r="K2343" s="32" t="s">
        <v>234</v>
      </c>
    </row>
    <row r="2345" spans="1:11" x14ac:dyDescent="0.35">
      <c r="A2345" s="32" t="s">
        <v>369</v>
      </c>
    </row>
    <row r="2347" spans="1:11" x14ac:dyDescent="0.35">
      <c r="B2347" s="32" t="s">
        <v>3</v>
      </c>
      <c r="C2347" s="32" t="s">
        <v>4</v>
      </c>
      <c r="D2347" s="32" t="s">
        <v>5</v>
      </c>
      <c r="E2347" s="32" t="s">
        <v>6</v>
      </c>
      <c r="F2347" s="32" t="s">
        <v>7</v>
      </c>
      <c r="G2347" s="32" t="s">
        <v>8</v>
      </c>
      <c r="H2347" s="32" t="s">
        <v>9</v>
      </c>
      <c r="I2347" s="32" t="s">
        <v>10</v>
      </c>
      <c r="J2347" s="32" t="s">
        <v>11</v>
      </c>
      <c r="K2347" s="32" t="s">
        <v>282</v>
      </c>
    </row>
    <row r="2348" spans="1:11" x14ac:dyDescent="0.35">
      <c r="A2348" s="32">
        <v>1</v>
      </c>
      <c r="B2348" s="32" t="s">
        <v>12</v>
      </c>
      <c r="F2348" s="32">
        <v>1480.336</v>
      </c>
      <c r="K2348" s="32" t="s">
        <v>281</v>
      </c>
    </row>
    <row r="2349" spans="1:11" x14ac:dyDescent="0.35">
      <c r="A2349" s="32">
        <v>2</v>
      </c>
      <c r="B2349" s="32" t="s">
        <v>14</v>
      </c>
      <c r="D2349" s="32">
        <v>10.79</v>
      </c>
      <c r="E2349" s="32">
        <v>10.805</v>
      </c>
      <c r="F2349" s="32">
        <v>1118.817</v>
      </c>
      <c r="G2349" s="32">
        <v>3.4129999999999998</v>
      </c>
      <c r="H2349" s="32" t="s">
        <v>13</v>
      </c>
      <c r="K2349" s="32" t="s">
        <v>280</v>
      </c>
    </row>
    <row r="2350" spans="1:11" x14ac:dyDescent="0.35">
      <c r="A2350" s="32">
        <v>3</v>
      </c>
      <c r="B2350" s="32" t="s">
        <v>15</v>
      </c>
      <c r="F2350" s="32">
        <v>1446.88</v>
      </c>
      <c r="K2350" s="32" t="s">
        <v>279</v>
      </c>
    </row>
    <row r="2351" spans="1:11" x14ac:dyDescent="0.35">
      <c r="A2351" s="32">
        <v>4</v>
      </c>
      <c r="B2351" s="32" t="s">
        <v>17</v>
      </c>
      <c r="D2351" s="32">
        <v>10.77</v>
      </c>
      <c r="E2351" s="32">
        <v>44.753999999999998</v>
      </c>
      <c r="F2351" s="32">
        <v>1124.702</v>
      </c>
      <c r="G2351" s="32">
        <v>3.8740000000000001</v>
      </c>
      <c r="H2351" s="32" t="s">
        <v>13</v>
      </c>
      <c r="K2351" s="32" t="s">
        <v>278</v>
      </c>
    </row>
    <row r="2352" spans="1:11" x14ac:dyDescent="0.35">
      <c r="A2352" s="32">
        <v>5</v>
      </c>
      <c r="B2352" s="32" t="s">
        <v>18</v>
      </c>
      <c r="D2352" s="32">
        <v>10.78</v>
      </c>
      <c r="E2352" s="32">
        <v>254.43299999999999</v>
      </c>
      <c r="F2352" s="32">
        <v>1602.721</v>
      </c>
      <c r="G2352" s="32">
        <v>2283</v>
      </c>
      <c r="H2352" s="32" t="s">
        <v>13</v>
      </c>
      <c r="K2352" s="32" t="s">
        <v>277</v>
      </c>
    </row>
    <row r="2353" spans="1:11" x14ac:dyDescent="0.35">
      <c r="A2353" s="32">
        <v>6</v>
      </c>
      <c r="B2353" s="32" t="s">
        <v>19</v>
      </c>
      <c r="D2353" s="32">
        <v>10.66</v>
      </c>
      <c r="E2353" s="32">
        <v>1105.5360000000001</v>
      </c>
      <c r="F2353" s="32">
        <v>1363.1959999999999</v>
      </c>
      <c r="G2353" s="32">
        <v>10.590999999999999</v>
      </c>
      <c r="H2353" s="32" t="s">
        <v>13</v>
      </c>
      <c r="K2353" s="32" t="s">
        <v>276</v>
      </c>
    </row>
    <row r="2354" spans="1:11" x14ac:dyDescent="0.35">
      <c r="A2354" s="32">
        <v>7</v>
      </c>
      <c r="B2354" s="32" t="s">
        <v>20</v>
      </c>
      <c r="D2354" s="32">
        <v>10.71</v>
      </c>
      <c r="E2354" s="32">
        <v>2443.9110000000001</v>
      </c>
      <c r="F2354" s="32">
        <v>972.19100000000003</v>
      </c>
      <c r="G2354" s="32">
        <v>2132.788</v>
      </c>
      <c r="H2354" s="32" t="s">
        <v>16</v>
      </c>
      <c r="K2354" s="32" t="s">
        <v>275</v>
      </c>
    </row>
    <row r="2355" spans="1:11" x14ac:dyDescent="0.35">
      <c r="A2355" s="32">
        <v>8</v>
      </c>
      <c r="B2355" s="32" t="s">
        <v>21</v>
      </c>
      <c r="D2355" s="32">
        <v>10.74</v>
      </c>
      <c r="E2355" s="32">
        <v>5448.152</v>
      </c>
      <c r="F2355" s="32">
        <v>963.74199999999996</v>
      </c>
      <c r="G2355" s="32">
        <v>231.678</v>
      </c>
      <c r="H2355" s="32" t="s">
        <v>13</v>
      </c>
      <c r="K2355" s="32" t="s">
        <v>274</v>
      </c>
    </row>
    <row r="2356" spans="1:11" x14ac:dyDescent="0.35">
      <c r="A2356" s="32">
        <v>9</v>
      </c>
      <c r="B2356" s="32" t="s">
        <v>22</v>
      </c>
      <c r="K2356" s="32" t="s">
        <v>273</v>
      </c>
    </row>
    <row r="2357" spans="1:11" x14ac:dyDescent="0.35">
      <c r="A2357" s="32">
        <v>10</v>
      </c>
      <c r="B2357" s="32" t="s">
        <v>22</v>
      </c>
      <c r="K2357" s="32" t="s">
        <v>272</v>
      </c>
    </row>
    <row r="2358" spans="1:11" x14ac:dyDescent="0.35">
      <c r="A2358" s="32">
        <v>11</v>
      </c>
      <c r="B2358" s="32" t="s">
        <v>24</v>
      </c>
      <c r="D2358" s="32">
        <v>10.64</v>
      </c>
      <c r="E2358" s="32">
        <v>0.63700000000000001</v>
      </c>
      <c r="F2358" s="32">
        <v>517.29600000000005</v>
      </c>
      <c r="G2358" s="32">
        <v>7</v>
      </c>
      <c r="H2358" s="32" t="s">
        <v>13</v>
      </c>
      <c r="K2358" s="32" t="s">
        <v>271</v>
      </c>
    </row>
    <row r="2359" spans="1:11" x14ac:dyDescent="0.35">
      <c r="A2359" s="32">
        <v>12</v>
      </c>
      <c r="B2359" s="32" t="s">
        <v>25</v>
      </c>
      <c r="F2359" s="32">
        <v>658.29200000000003</v>
      </c>
      <c r="K2359" s="32" t="s">
        <v>270</v>
      </c>
    </row>
    <row r="2360" spans="1:11" x14ac:dyDescent="0.35">
      <c r="A2360" s="32">
        <v>13</v>
      </c>
      <c r="B2360" s="32" t="s">
        <v>26</v>
      </c>
      <c r="D2360" s="32">
        <v>10.76</v>
      </c>
      <c r="E2360" s="32">
        <v>1.829</v>
      </c>
      <c r="F2360" s="32">
        <v>554.32100000000003</v>
      </c>
      <c r="G2360" s="32">
        <v>20</v>
      </c>
      <c r="H2360" s="32" t="s">
        <v>13</v>
      </c>
      <c r="K2360" s="32" t="s">
        <v>269</v>
      </c>
    </row>
    <row r="2361" spans="1:11" x14ac:dyDescent="0.35">
      <c r="A2361" s="32">
        <v>14</v>
      </c>
      <c r="B2361" s="32" t="s">
        <v>27</v>
      </c>
      <c r="D2361" s="32">
        <v>10.82</v>
      </c>
      <c r="E2361" s="32">
        <v>801.99599999999998</v>
      </c>
      <c r="F2361" s="32">
        <v>423.94099999999997</v>
      </c>
      <c r="G2361" s="32">
        <v>6615</v>
      </c>
      <c r="H2361" s="32" t="s">
        <v>13</v>
      </c>
      <c r="K2361" s="32" t="s">
        <v>268</v>
      </c>
    </row>
    <row r="2362" spans="1:11" x14ac:dyDescent="0.35">
      <c r="A2362" s="32">
        <v>15</v>
      </c>
      <c r="B2362" s="32" t="s">
        <v>28</v>
      </c>
      <c r="D2362" s="32">
        <v>10.84</v>
      </c>
      <c r="E2362" s="32">
        <v>1114.078</v>
      </c>
      <c r="F2362" s="32">
        <v>665.87599999999998</v>
      </c>
      <c r="G2362" s="32">
        <v>46.73</v>
      </c>
      <c r="H2362" s="32" t="s">
        <v>13</v>
      </c>
      <c r="K2362" s="32" t="s">
        <v>267</v>
      </c>
    </row>
    <row r="2363" spans="1:11" x14ac:dyDescent="0.35">
      <c r="A2363" s="32">
        <v>16</v>
      </c>
      <c r="B2363" s="32" t="s">
        <v>29</v>
      </c>
      <c r="D2363" s="32">
        <v>10.84</v>
      </c>
      <c r="E2363" s="32">
        <v>1220.2429999999999</v>
      </c>
      <c r="F2363" s="32">
        <v>514.42100000000005</v>
      </c>
      <c r="G2363" s="32">
        <v>71.358999999999995</v>
      </c>
      <c r="H2363" s="32" t="s">
        <v>13</v>
      </c>
      <c r="K2363" s="32" t="s">
        <v>266</v>
      </c>
    </row>
    <row r="2364" spans="1:11" x14ac:dyDescent="0.35">
      <c r="A2364" s="32">
        <v>17</v>
      </c>
      <c r="B2364" s="32" t="s">
        <v>22</v>
      </c>
      <c r="K2364" s="32" t="s">
        <v>265</v>
      </c>
    </row>
    <row r="2365" spans="1:11" x14ac:dyDescent="0.35">
      <c r="A2365" s="32">
        <v>18</v>
      </c>
      <c r="B2365" s="32" t="s">
        <v>182</v>
      </c>
      <c r="F2365" s="32">
        <v>562.85599999999999</v>
      </c>
      <c r="K2365" s="32" t="s">
        <v>264</v>
      </c>
    </row>
    <row r="2366" spans="1:11" x14ac:dyDescent="0.35">
      <c r="A2366" s="32">
        <v>19</v>
      </c>
      <c r="B2366" s="32" t="s">
        <v>181</v>
      </c>
      <c r="D2366" s="32">
        <v>10.8</v>
      </c>
      <c r="E2366" s="32">
        <v>2.4900000000000002</v>
      </c>
      <c r="F2366" s="32">
        <v>709.32</v>
      </c>
      <c r="G2366" s="32">
        <v>26</v>
      </c>
      <c r="H2366" s="32" t="s">
        <v>13</v>
      </c>
      <c r="K2366" s="32" t="s">
        <v>263</v>
      </c>
    </row>
    <row r="2367" spans="1:11" x14ac:dyDescent="0.35">
      <c r="A2367" s="32">
        <v>20</v>
      </c>
      <c r="B2367" s="32" t="s">
        <v>180</v>
      </c>
      <c r="F2367" s="32">
        <v>545.86300000000006</v>
      </c>
      <c r="K2367" s="32" t="s">
        <v>262</v>
      </c>
    </row>
    <row r="2368" spans="1:11" x14ac:dyDescent="0.35">
      <c r="A2368" s="32">
        <v>21</v>
      </c>
      <c r="B2368" s="32" t="s">
        <v>179</v>
      </c>
      <c r="D2368" s="32">
        <v>10.86</v>
      </c>
      <c r="E2368" s="32">
        <v>13.287000000000001</v>
      </c>
      <c r="F2368" s="32">
        <v>889.29499999999996</v>
      </c>
      <c r="G2368" s="32">
        <v>129</v>
      </c>
      <c r="H2368" s="32" t="s">
        <v>13</v>
      </c>
      <c r="K2368" s="32" t="s">
        <v>261</v>
      </c>
    </row>
    <row r="2369" spans="1:11" x14ac:dyDescent="0.35">
      <c r="A2369" s="32">
        <v>22</v>
      </c>
      <c r="B2369" s="32" t="s">
        <v>178</v>
      </c>
      <c r="F2369" s="32">
        <v>819.53399999999999</v>
      </c>
      <c r="K2369" s="32" t="s">
        <v>260</v>
      </c>
    </row>
    <row r="2370" spans="1:11" x14ac:dyDescent="0.35">
      <c r="A2370" s="32">
        <v>23</v>
      </c>
      <c r="B2370" s="32" t="s">
        <v>177</v>
      </c>
      <c r="F2370" s="32">
        <v>609.21100000000001</v>
      </c>
      <c r="K2370" s="32" t="s">
        <v>259</v>
      </c>
    </row>
    <row r="2371" spans="1:11" x14ac:dyDescent="0.35">
      <c r="A2371" s="32">
        <v>24</v>
      </c>
      <c r="B2371" s="32" t="s">
        <v>22</v>
      </c>
      <c r="K2371" s="32" t="s">
        <v>258</v>
      </c>
    </row>
    <row r="2372" spans="1:11" x14ac:dyDescent="0.35">
      <c r="A2372" s="32">
        <v>25</v>
      </c>
      <c r="B2372" s="32" t="s">
        <v>176</v>
      </c>
      <c r="F2372" s="32">
        <v>836.77200000000005</v>
      </c>
      <c r="K2372" s="32" t="s">
        <v>257</v>
      </c>
    </row>
    <row r="2373" spans="1:11" x14ac:dyDescent="0.35">
      <c r="A2373" s="32">
        <v>26</v>
      </c>
      <c r="B2373" s="32" t="s">
        <v>175</v>
      </c>
      <c r="F2373" s="32">
        <v>461.15699999999998</v>
      </c>
      <c r="K2373" s="32" t="s">
        <v>256</v>
      </c>
    </row>
    <row r="2374" spans="1:11" x14ac:dyDescent="0.35">
      <c r="A2374" s="32">
        <v>27</v>
      </c>
      <c r="B2374" s="32" t="s">
        <v>174</v>
      </c>
      <c r="D2374" s="32">
        <v>9.85</v>
      </c>
      <c r="E2374" s="32">
        <v>0.25800000000000001</v>
      </c>
      <c r="F2374" s="32">
        <v>666.64400000000001</v>
      </c>
      <c r="G2374" s="32">
        <v>3</v>
      </c>
      <c r="H2374" s="32" t="s">
        <v>16</v>
      </c>
      <c r="K2374" s="32" t="s">
        <v>255</v>
      </c>
    </row>
    <row r="2375" spans="1:11" x14ac:dyDescent="0.35">
      <c r="A2375" s="32">
        <v>28</v>
      </c>
      <c r="B2375" s="32" t="s">
        <v>173</v>
      </c>
      <c r="F2375" s="32">
        <v>578.40899999999999</v>
      </c>
      <c r="K2375" s="32" t="s">
        <v>254</v>
      </c>
    </row>
    <row r="2376" spans="1:11" x14ac:dyDescent="0.35">
      <c r="A2376" s="32">
        <v>29</v>
      </c>
      <c r="B2376" s="32" t="s">
        <v>172</v>
      </c>
      <c r="F2376" s="32">
        <v>575.86</v>
      </c>
      <c r="K2376" s="32" t="s">
        <v>253</v>
      </c>
    </row>
    <row r="2377" spans="1:11" x14ac:dyDescent="0.35">
      <c r="A2377" s="32">
        <v>30</v>
      </c>
      <c r="B2377" s="32" t="s">
        <v>171</v>
      </c>
      <c r="D2377" s="32">
        <v>10.69</v>
      </c>
      <c r="E2377" s="32">
        <v>5.5179999999999998</v>
      </c>
      <c r="F2377" s="32">
        <v>648.18399999999997</v>
      </c>
      <c r="G2377" s="32">
        <v>62</v>
      </c>
      <c r="H2377" s="32" t="s">
        <v>13</v>
      </c>
      <c r="K2377" s="32" t="s">
        <v>252</v>
      </c>
    </row>
    <row r="2378" spans="1:11" x14ac:dyDescent="0.35">
      <c r="A2378" s="32">
        <v>31</v>
      </c>
      <c r="B2378" s="32" t="s">
        <v>22</v>
      </c>
      <c r="K2378" s="32" t="s">
        <v>251</v>
      </c>
    </row>
    <row r="2379" spans="1:11" x14ac:dyDescent="0.35">
      <c r="A2379" s="32">
        <v>32</v>
      </c>
      <c r="B2379" s="32" t="s">
        <v>170</v>
      </c>
      <c r="F2379" s="32">
        <v>704.65800000000002</v>
      </c>
      <c r="K2379" s="32" t="s">
        <v>250</v>
      </c>
    </row>
    <row r="2380" spans="1:11" x14ac:dyDescent="0.35">
      <c r="A2380" s="32">
        <v>33</v>
      </c>
      <c r="B2380" s="32" t="s">
        <v>169</v>
      </c>
      <c r="F2380" s="32">
        <v>589.02499999999998</v>
      </c>
      <c r="K2380" s="32" t="s">
        <v>249</v>
      </c>
    </row>
    <row r="2381" spans="1:11" x14ac:dyDescent="0.35">
      <c r="A2381" s="32">
        <v>34</v>
      </c>
      <c r="B2381" s="32" t="s">
        <v>168</v>
      </c>
      <c r="D2381" s="32">
        <v>10.76</v>
      </c>
      <c r="E2381" s="32">
        <v>10.695</v>
      </c>
      <c r="F2381" s="32">
        <v>902.05399999999997</v>
      </c>
      <c r="G2381" s="32">
        <v>117</v>
      </c>
      <c r="H2381" s="32" t="s">
        <v>13</v>
      </c>
      <c r="K2381" s="32" t="s">
        <v>248</v>
      </c>
    </row>
    <row r="2382" spans="1:11" x14ac:dyDescent="0.35">
      <c r="A2382" s="32">
        <v>35</v>
      </c>
      <c r="B2382" s="32" t="s">
        <v>167</v>
      </c>
      <c r="F2382" s="32">
        <v>786.16800000000001</v>
      </c>
      <c r="K2382" s="32" t="s">
        <v>247</v>
      </c>
    </row>
    <row r="2383" spans="1:11" x14ac:dyDescent="0.35">
      <c r="A2383" s="32">
        <v>36</v>
      </c>
      <c r="B2383" s="32" t="s">
        <v>166</v>
      </c>
      <c r="F2383" s="32">
        <v>847.95399999999995</v>
      </c>
      <c r="K2383" s="32" t="s">
        <v>246</v>
      </c>
    </row>
    <row r="2384" spans="1:11" x14ac:dyDescent="0.35">
      <c r="A2384" s="32">
        <v>37</v>
      </c>
      <c r="B2384" s="32" t="s">
        <v>165</v>
      </c>
      <c r="F2384" s="32">
        <v>549.96600000000001</v>
      </c>
      <c r="K2384" s="32" t="s">
        <v>245</v>
      </c>
    </row>
    <row r="2385" spans="1:11" x14ac:dyDescent="0.35">
      <c r="A2385" s="32">
        <v>38</v>
      </c>
      <c r="B2385" s="32" t="s">
        <v>22</v>
      </c>
      <c r="K2385" s="32" t="s">
        <v>244</v>
      </c>
    </row>
    <row r="2386" spans="1:11" x14ac:dyDescent="0.35">
      <c r="A2386" s="32">
        <v>39</v>
      </c>
      <c r="B2386" s="32" t="s">
        <v>164</v>
      </c>
      <c r="F2386" s="32">
        <v>896.226</v>
      </c>
      <c r="K2386" s="32" t="s">
        <v>243</v>
      </c>
    </row>
    <row r="2387" spans="1:11" x14ac:dyDescent="0.35">
      <c r="A2387" s="32">
        <v>40</v>
      </c>
      <c r="B2387" s="32" t="s">
        <v>163</v>
      </c>
      <c r="F2387" s="32">
        <v>1005.7</v>
      </c>
      <c r="K2387" s="32" t="s">
        <v>242</v>
      </c>
    </row>
    <row r="2388" spans="1:11" x14ac:dyDescent="0.35">
      <c r="A2388" s="32">
        <v>41</v>
      </c>
      <c r="B2388" s="32" t="s">
        <v>162</v>
      </c>
      <c r="F2388" s="32">
        <v>1040.1610000000001</v>
      </c>
      <c r="K2388" s="32" t="s">
        <v>241</v>
      </c>
    </row>
    <row r="2389" spans="1:11" x14ac:dyDescent="0.35">
      <c r="A2389" s="32">
        <v>42</v>
      </c>
      <c r="B2389" s="32" t="s">
        <v>161</v>
      </c>
      <c r="F2389" s="32">
        <v>1196.547</v>
      </c>
      <c r="K2389" s="32" t="s">
        <v>240</v>
      </c>
    </row>
    <row r="2390" spans="1:11" x14ac:dyDescent="0.35">
      <c r="A2390" s="32">
        <v>43</v>
      </c>
      <c r="B2390" s="32" t="s">
        <v>160</v>
      </c>
      <c r="F2390" s="32">
        <v>1065.462</v>
      </c>
      <c r="K2390" s="32" t="s">
        <v>239</v>
      </c>
    </row>
    <row r="2391" spans="1:11" x14ac:dyDescent="0.35">
      <c r="A2391" s="32">
        <v>44</v>
      </c>
      <c r="B2391" s="32" t="s">
        <v>159</v>
      </c>
      <c r="F2391" s="32">
        <v>841.40099999999995</v>
      </c>
      <c r="K2391" s="32" t="s">
        <v>238</v>
      </c>
    </row>
    <row r="2392" spans="1:11" x14ac:dyDescent="0.35">
      <c r="A2392" s="32">
        <v>45</v>
      </c>
      <c r="B2392" s="32" t="s">
        <v>22</v>
      </c>
      <c r="D2392" s="32">
        <v>10.81</v>
      </c>
      <c r="E2392" s="32">
        <v>0.753</v>
      </c>
      <c r="G2392" s="32">
        <v>8</v>
      </c>
      <c r="H2392" s="32" t="s">
        <v>13</v>
      </c>
      <c r="K2392" s="32" t="s">
        <v>237</v>
      </c>
    </row>
    <row r="2393" spans="1:11" x14ac:dyDescent="0.35">
      <c r="A2393" s="32">
        <v>46</v>
      </c>
      <c r="B2393" s="32" t="s">
        <v>158</v>
      </c>
      <c r="F2393" s="32">
        <v>1044.2239999999999</v>
      </c>
      <c r="K2393" s="32" t="s">
        <v>236</v>
      </c>
    </row>
    <row r="2394" spans="1:11" x14ac:dyDescent="0.35">
      <c r="A2394" s="32">
        <v>47</v>
      </c>
      <c r="B2394" s="32" t="s">
        <v>157</v>
      </c>
      <c r="F2394" s="32">
        <v>517.77599999999995</v>
      </c>
      <c r="K2394" s="32" t="s">
        <v>235</v>
      </c>
    </row>
    <row r="2395" spans="1:11" x14ac:dyDescent="0.35">
      <c r="A2395" s="32">
        <v>48</v>
      </c>
      <c r="B2395" s="32" t="s">
        <v>156</v>
      </c>
      <c r="D2395" s="32">
        <v>10.84</v>
      </c>
      <c r="E2395" s="32">
        <v>14.124000000000001</v>
      </c>
      <c r="F2395" s="32">
        <v>709.654</v>
      </c>
      <c r="G2395" s="32">
        <v>142</v>
      </c>
      <c r="H2395" s="32" t="s">
        <v>13</v>
      </c>
      <c r="K2395" s="32" t="s">
        <v>234</v>
      </c>
    </row>
    <row r="2397" spans="1:11" x14ac:dyDescent="0.35">
      <c r="A2397" s="32" t="s">
        <v>368</v>
      </c>
    </row>
    <row r="2399" spans="1:11" x14ac:dyDescent="0.35">
      <c r="B2399" s="32" t="s">
        <v>3</v>
      </c>
      <c r="C2399" s="32" t="s">
        <v>4</v>
      </c>
      <c r="D2399" s="32" t="s">
        <v>5</v>
      </c>
      <c r="E2399" s="32" t="s">
        <v>6</v>
      </c>
      <c r="F2399" s="32" t="s">
        <v>7</v>
      </c>
      <c r="G2399" s="32" t="s">
        <v>8</v>
      </c>
      <c r="H2399" s="32" t="s">
        <v>9</v>
      </c>
      <c r="I2399" s="32" t="s">
        <v>10</v>
      </c>
      <c r="J2399" s="32" t="s">
        <v>11</v>
      </c>
      <c r="K2399" s="32" t="s">
        <v>282</v>
      </c>
    </row>
    <row r="2400" spans="1:11" x14ac:dyDescent="0.35">
      <c r="A2400" s="32">
        <v>1</v>
      </c>
      <c r="B2400" s="32" t="s">
        <v>12</v>
      </c>
      <c r="F2400" s="32">
        <v>1480.336</v>
      </c>
      <c r="K2400" s="32" t="s">
        <v>281</v>
      </c>
    </row>
    <row r="2401" spans="1:11" x14ac:dyDescent="0.35">
      <c r="A2401" s="32">
        <v>2</v>
      </c>
      <c r="B2401" s="32" t="s">
        <v>14</v>
      </c>
      <c r="D2401" s="32">
        <v>10.92</v>
      </c>
      <c r="E2401" s="32">
        <v>22.788</v>
      </c>
      <c r="F2401" s="32">
        <v>1118.817</v>
      </c>
      <c r="G2401" s="32">
        <v>223</v>
      </c>
      <c r="H2401" s="32" t="s">
        <v>16</v>
      </c>
      <c r="K2401" s="32" t="s">
        <v>280</v>
      </c>
    </row>
    <row r="2402" spans="1:11" x14ac:dyDescent="0.35">
      <c r="A2402" s="32">
        <v>3</v>
      </c>
      <c r="B2402" s="32" t="s">
        <v>15</v>
      </c>
      <c r="D2402" s="32">
        <v>10.74</v>
      </c>
      <c r="E2402" s="32">
        <v>24.68</v>
      </c>
      <c r="F2402" s="32">
        <v>1446.88</v>
      </c>
      <c r="G2402" s="32">
        <v>266</v>
      </c>
      <c r="H2402" s="32" t="s">
        <v>16</v>
      </c>
      <c r="K2402" s="32" t="s">
        <v>279</v>
      </c>
    </row>
    <row r="2403" spans="1:11" x14ac:dyDescent="0.35">
      <c r="A2403" s="32">
        <v>4</v>
      </c>
      <c r="B2403" s="32" t="s">
        <v>17</v>
      </c>
      <c r="D2403" s="32">
        <v>10.78</v>
      </c>
      <c r="E2403" s="32">
        <v>145.214</v>
      </c>
      <c r="F2403" s="32">
        <v>1124.702</v>
      </c>
      <c r="G2403" s="32">
        <v>962</v>
      </c>
      <c r="H2403" s="32" t="s">
        <v>13</v>
      </c>
      <c r="K2403" s="32" t="s">
        <v>278</v>
      </c>
    </row>
    <row r="2404" spans="1:11" x14ac:dyDescent="0.35">
      <c r="A2404" s="32">
        <v>5</v>
      </c>
      <c r="B2404" s="32" t="s">
        <v>18</v>
      </c>
      <c r="D2404" s="32">
        <v>10.77</v>
      </c>
      <c r="E2404" s="32">
        <v>71.424000000000007</v>
      </c>
      <c r="F2404" s="32">
        <v>1602.721</v>
      </c>
      <c r="G2404" s="32">
        <v>556</v>
      </c>
      <c r="H2404" s="32" t="s">
        <v>13</v>
      </c>
      <c r="K2404" s="32" t="s">
        <v>277</v>
      </c>
    </row>
    <row r="2405" spans="1:11" x14ac:dyDescent="0.35">
      <c r="A2405" s="32">
        <v>6</v>
      </c>
      <c r="B2405" s="32" t="s">
        <v>19</v>
      </c>
      <c r="D2405" s="32">
        <v>10.66</v>
      </c>
      <c r="E2405" s="32">
        <v>1255.432</v>
      </c>
      <c r="F2405" s="32">
        <v>1363.1959999999999</v>
      </c>
      <c r="G2405" s="32">
        <v>9422</v>
      </c>
      <c r="H2405" s="32" t="s">
        <v>13</v>
      </c>
      <c r="K2405" s="32" t="s">
        <v>276</v>
      </c>
    </row>
    <row r="2406" spans="1:11" x14ac:dyDescent="0.35">
      <c r="A2406" s="32">
        <v>7</v>
      </c>
      <c r="B2406" s="32" t="s">
        <v>20</v>
      </c>
      <c r="D2406" s="32">
        <v>10.7</v>
      </c>
      <c r="E2406" s="32">
        <v>2104.1559999999999</v>
      </c>
      <c r="F2406" s="32">
        <v>972.19100000000003</v>
      </c>
      <c r="G2406" s="32">
        <v>117.842</v>
      </c>
      <c r="H2406" s="32" t="s">
        <v>16</v>
      </c>
      <c r="K2406" s="32" t="s">
        <v>275</v>
      </c>
    </row>
    <row r="2407" spans="1:11" x14ac:dyDescent="0.35">
      <c r="A2407" s="32">
        <v>8</v>
      </c>
      <c r="B2407" s="32" t="s">
        <v>21</v>
      </c>
      <c r="D2407" s="32">
        <v>10.74</v>
      </c>
      <c r="E2407" s="32">
        <v>5194.7309999999998</v>
      </c>
      <c r="F2407" s="32">
        <v>963.74199999999996</v>
      </c>
      <c r="G2407" s="32">
        <v>92.546000000000006</v>
      </c>
      <c r="H2407" s="32" t="s">
        <v>16</v>
      </c>
      <c r="K2407" s="32" t="s">
        <v>274</v>
      </c>
    </row>
    <row r="2408" spans="1:11" x14ac:dyDescent="0.35">
      <c r="A2408" s="32">
        <v>9</v>
      </c>
      <c r="B2408" s="32" t="s">
        <v>22</v>
      </c>
      <c r="D2408" s="32">
        <v>10.92</v>
      </c>
      <c r="E2408" s="32">
        <v>0.93700000000000006</v>
      </c>
      <c r="G2408" s="32">
        <v>9</v>
      </c>
      <c r="H2408" s="32" t="s">
        <v>13</v>
      </c>
      <c r="K2408" s="32" t="s">
        <v>273</v>
      </c>
    </row>
    <row r="2409" spans="1:11" x14ac:dyDescent="0.35">
      <c r="A2409" s="32">
        <v>10</v>
      </c>
      <c r="B2409" s="32" t="s">
        <v>22</v>
      </c>
      <c r="D2409" s="32">
        <v>10.82</v>
      </c>
      <c r="E2409" s="32">
        <v>2.5579999999999998</v>
      </c>
      <c r="G2409" s="32">
        <v>25</v>
      </c>
      <c r="H2409" s="32" t="s">
        <v>13</v>
      </c>
      <c r="K2409" s="32" t="s">
        <v>272</v>
      </c>
    </row>
    <row r="2410" spans="1:11" x14ac:dyDescent="0.35">
      <c r="A2410" s="32">
        <v>11</v>
      </c>
      <c r="B2410" s="32" t="s">
        <v>24</v>
      </c>
      <c r="D2410" s="32">
        <v>10.77</v>
      </c>
      <c r="E2410" s="32">
        <v>18.484999999999999</v>
      </c>
      <c r="F2410" s="32">
        <v>517.29600000000005</v>
      </c>
      <c r="G2410" s="32">
        <v>194</v>
      </c>
      <c r="H2410" s="32" t="s">
        <v>13</v>
      </c>
      <c r="K2410" s="32" t="s">
        <v>271</v>
      </c>
    </row>
    <row r="2411" spans="1:11" x14ac:dyDescent="0.35">
      <c r="A2411" s="32">
        <v>12</v>
      </c>
      <c r="B2411" s="32" t="s">
        <v>25</v>
      </c>
      <c r="F2411" s="32">
        <v>658.29200000000003</v>
      </c>
      <c r="K2411" s="32" t="s">
        <v>270</v>
      </c>
    </row>
    <row r="2412" spans="1:11" x14ac:dyDescent="0.35">
      <c r="A2412" s="32">
        <v>13</v>
      </c>
      <c r="B2412" s="32" t="s">
        <v>26</v>
      </c>
      <c r="D2412" s="32">
        <v>10.43</v>
      </c>
      <c r="E2412" s="32">
        <v>15.377000000000001</v>
      </c>
      <c r="F2412" s="32">
        <v>554.32100000000003</v>
      </c>
      <c r="G2412" s="32">
        <v>68.941000000000003</v>
      </c>
      <c r="H2412" s="32" t="s">
        <v>13</v>
      </c>
      <c r="K2412" s="32" t="s">
        <v>269</v>
      </c>
    </row>
    <row r="2413" spans="1:11" x14ac:dyDescent="0.35">
      <c r="A2413" s="32">
        <v>14</v>
      </c>
      <c r="B2413" s="32" t="s">
        <v>27</v>
      </c>
      <c r="D2413" s="32">
        <v>10.81</v>
      </c>
      <c r="E2413" s="32">
        <v>976.64800000000002</v>
      </c>
      <c r="F2413" s="32">
        <v>423.94099999999997</v>
      </c>
      <c r="G2413" s="32">
        <v>354.17200000000003</v>
      </c>
      <c r="H2413" s="32" t="s">
        <v>13</v>
      </c>
      <c r="K2413" s="32" t="s">
        <v>268</v>
      </c>
    </row>
    <row r="2414" spans="1:11" x14ac:dyDescent="0.35">
      <c r="A2414" s="32">
        <v>15</v>
      </c>
      <c r="B2414" s="32" t="s">
        <v>28</v>
      </c>
      <c r="D2414" s="32">
        <v>10.82</v>
      </c>
      <c r="E2414" s="32">
        <v>1098.4829999999999</v>
      </c>
      <c r="F2414" s="32">
        <v>665.87599999999998</v>
      </c>
      <c r="G2414" s="32">
        <v>14.945</v>
      </c>
      <c r="H2414" s="32" t="s">
        <v>13</v>
      </c>
      <c r="K2414" s="32" t="s">
        <v>267</v>
      </c>
    </row>
    <row r="2415" spans="1:11" x14ac:dyDescent="0.35">
      <c r="A2415" s="32">
        <v>16</v>
      </c>
      <c r="B2415" s="32" t="s">
        <v>29</v>
      </c>
      <c r="D2415" s="32">
        <v>10.82</v>
      </c>
      <c r="E2415" s="32">
        <v>855.49800000000005</v>
      </c>
      <c r="F2415" s="32">
        <v>514.42100000000005</v>
      </c>
      <c r="G2415" s="32">
        <v>6448</v>
      </c>
      <c r="H2415" s="32" t="s">
        <v>13</v>
      </c>
      <c r="K2415" s="32" t="s">
        <v>266</v>
      </c>
    </row>
    <row r="2416" spans="1:11" x14ac:dyDescent="0.35">
      <c r="A2416" s="32">
        <v>17</v>
      </c>
      <c r="B2416" s="32" t="s">
        <v>22</v>
      </c>
      <c r="D2416" s="32">
        <v>10.36</v>
      </c>
      <c r="E2416" s="32">
        <v>33.274999999999999</v>
      </c>
      <c r="G2416" s="32">
        <v>11.801</v>
      </c>
      <c r="H2416" s="32" t="s">
        <v>13</v>
      </c>
      <c r="K2416" s="32" t="s">
        <v>265</v>
      </c>
    </row>
    <row r="2417" spans="1:11" x14ac:dyDescent="0.35">
      <c r="A2417" s="32">
        <v>18</v>
      </c>
      <c r="B2417" s="32" t="s">
        <v>182</v>
      </c>
      <c r="D2417" s="32">
        <v>10.97</v>
      </c>
      <c r="E2417" s="32">
        <v>17.917999999999999</v>
      </c>
      <c r="F2417" s="32">
        <v>562.85599999999999</v>
      </c>
      <c r="G2417" s="32">
        <v>2.6139999999999999</v>
      </c>
      <c r="H2417" s="32" t="s">
        <v>13</v>
      </c>
      <c r="K2417" s="32" t="s">
        <v>264</v>
      </c>
    </row>
    <row r="2418" spans="1:11" x14ac:dyDescent="0.35">
      <c r="A2418" s="32">
        <v>19</v>
      </c>
      <c r="B2418" s="32" t="s">
        <v>181</v>
      </c>
      <c r="D2418" s="32">
        <v>10.88</v>
      </c>
      <c r="E2418" s="32">
        <v>0.27500000000000002</v>
      </c>
      <c r="F2418" s="32">
        <v>709.32</v>
      </c>
      <c r="G2418" s="32">
        <v>3</v>
      </c>
      <c r="H2418" s="32" t="s">
        <v>13</v>
      </c>
      <c r="K2418" s="32" t="s">
        <v>263</v>
      </c>
    </row>
    <row r="2419" spans="1:11" x14ac:dyDescent="0.35">
      <c r="A2419" s="32">
        <v>20</v>
      </c>
      <c r="B2419" s="32" t="s">
        <v>180</v>
      </c>
      <c r="D2419" s="32">
        <v>10.32</v>
      </c>
      <c r="E2419" s="32">
        <v>31.257000000000001</v>
      </c>
      <c r="F2419" s="32">
        <v>545.86300000000006</v>
      </c>
      <c r="G2419" s="32">
        <v>246</v>
      </c>
      <c r="H2419" s="32" t="s">
        <v>13</v>
      </c>
      <c r="K2419" s="32" t="s">
        <v>262</v>
      </c>
    </row>
    <row r="2420" spans="1:11" x14ac:dyDescent="0.35">
      <c r="A2420" s="32">
        <v>21</v>
      </c>
      <c r="B2420" s="32" t="s">
        <v>179</v>
      </c>
      <c r="D2420" s="32">
        <v>10.85</v>
      </c>
      <c r="E2420" s="32">
        <v>9.2629999999999999</v>
      </c>
      <c r="F2420" s="32">
        <v>889.29499999999996</v>
      </c>
      <c r="G2420" s="32">
        <v>90</v>
      </c>
      <c r="H2420" s="32" t="s">
        <v>13</v>
      </c>
      <c r="K2420" s="32" t="s">
        <v>261</v>
      </c>
    </row>
    <row r="2421" spans="1:11" x14ac:dyDescent="0.35">
      <c r="A2421" s="32">
        <v>22</v>
      </c>
      <c r="B2421" s="32" t="s">
        <v>178</v>
      </c>
      <c r="F2421" s="32">
        <v>819.53399999999999</v>
      </c>
      <c r="K2421" s="32" t="s">
        <v>260</v>
      </c>
    </row>
    <row r="2422" spans="1:11" x14ac:dyDescent="0.35">
      <c r="A2422" s="32">
        <v>23</v>
      </c>
      <c r="B2422" s="32" t="s">
        <v>177</v>
      </c>
      <c r="D2422" s="32">
        <v>10.16</v>
      </c>
      <c r="E2422" s="32">
        <v>22.215</v>
      </c>
      <c r="F2422" s="32">
        <v>609.21100000000001</v>
      </c>
      <c r="G2422" s="32">
        <v>238</v>
      </c>
      <c r="H2422" s="32" t="s">
        <v>13</v>
      </c>
      <c r="K2422" s="32" t="s">
        <v>259</v>
      </c>
    </row>
    <row r="2423" spans="1:11" x14ac:dyDescent="0.35">
      <c r="A2423" s="32">
        <v>24</v>
      </c>
      <c r="B2423" s="32" t="s">
        <v>22</v>
      </c>
      <c r="D2423" s="32">
        <v>10.58</v>
      </c>
      <c r="E2423" s="32">
        <v>34.533999999999999</v>
      </c>
      <c r="G2423" s="32">
        <v>337</v>
      </c>
      <c r="H2423" s="32" t="s">
        <v>13</v>
      </c>
      <c r="K2423" s="32" t="s">
        <v>258</v>
      </c>
    </row>
    <row r="2424" spans="1:11" x14ac:dyDescent="0.35">
      <c r="A2424" s="32">
        <v>25</v>
      </c>
      <c r="B2424" s="32" t="s">
        <v>176</v>
      </c>
      <c r="D2424" s="32">
        <v>10.93</v>
      </c>
      <c r="E2424" s="32">
        <v>3.278</v>
      </c>
      <c r="F2424" s="32">
        <v>836.77200000000005</v>
      </c>
      <c r="G2424" s="32">
        <v>0.27600000000000002</v>
      </c>
      <c r="H2424" s="32" t="s">
        <v>13</v>
      </c>
      <c r="K2424" s="32" t="s">
        <v>257</v>
      </c>
    </row>
    <row r="2425" spans="1:11" x14ac:dyDescent="0.35">
      <c r="A2425" s="32">
        <v>26</v>
      </c>
      <c r="B2425" s="32" t="s">
        <v>175</v>
      </c>
      <c r="D2425" s="32">
        <v>10.88</v>
      </c>
      <c r="E2425" s="32">
        <v>18.704999999999998</v>
      </c>
      <c r="F2425" s="32">
        <v>461.15699999999998</v>
      </c>
      <c r="G2425" s="32">
        <v>184</v>
      </c>
      <c r="H2425" s="32" t="s">
        <v>13</v>
      </c>
      <c r="K2425" s="32" t="s">
        <v>256</v>
      </c>
    </row>
    <row r="2426" spans="1:11" x14ac:dyDescent="0.35">
      <c r="A2426" s="32">
        <v>27</v>
      </c>
      <c r="B2426" s="32" t="s">
        <v>174</v>
      </c>
      <c r="D2426" s="32">
        <v>10.35</v>
      </c>
      <c r="E2426" s="32">
        <v>13.584</v>
      </c>
      <c r="F2426" s="32">
        <v>666.64400000000001</v>
      </c>
      <c r="G2426" s="32">
        <v>0.71</v>
      </c>
      <c r="H2426" s="32" t="s">
        <v>13</v>
      </c>
      <c r="K2426" s="32" t="s">
        <v>255</v>
      </c>
    </row>
    <row r="2427" spans="1:11" x14ac:dyDescent="0.35">
      <c r="A2427" s="32">
        <v>28</v>
      </c>
      <c r="B2427" s="32" t="s">
        <v>173</v>
      </c>
      <c r="F2427" s="32">
        <v>578.40899999999999</v>
      </c>
      <c r="K2427" s="32" t="s">
        <v>254</v>
      </c>
    </row>
    <row r="2428" spans="1:11" x14ac:dyDescent="0.35">
      <c r="A2428" s="32">
        <v>29</v>
      </c>
      <c r="B2428" s="32" t="s">
        <v>172</v>
      </c>
      <c r="D2428" s="32">
        <v>10.3</v>
      </c>
      <c r="E2428" s="32">
        <v>5.6150000000000002</v>
      </c>
      <c r="F2428" s="32">
        <v>575.86</v>
      </c>
      <c r="G2428" s="32">
        <v>0.68500000000000005</v>
      </c>
      <c r="H2428" s="32" t="s">
        <v>13</v>
      </c>
      <c r="K2428" s="32" t="s">
        <v>253</v>
      </c>
    </row>
    <row r="2429" spans="1:11" x14ac:dyDescent="0.35">
      <c r="A2429" s="32">
        <v>30</v>
      </c>
      <c r="B2429" s="32" t="s">
        <v>171</v>
      </c>
      <c r="D2429" s="32">
        <v>10.47</v>
      </c>
      <c r="E2429" s="32">
        <v>27.942</v>
      </c>
      <c r="F2429" s="32">
        <v>648.18399999999997</v>
      </c>
      <c r="G2429" s="32">
        <v>218</v>
      </c>
      <c r="H2429" s="32" t="s">
        <v>13</v>
      </c>
      <c r="K2429" s="32" t="s">
        <v>252</v>
      </c>
    </row>
    <row r="2430" spans="1:11" x14ac:dyDescent="0.35">
      <c r="A2430" s="32">
        <v>31</v>
      </c>
      <c r="B2430" s="32" t="s">
        <v>22</v>
      </c>
      <c r="D2430" s="32">
        <v>10.57</v>
      </c>
      <c r="E2430" s="32">
        <v>26.033999999999999</v>
      </c>
      <c r="G2430" s="32">
        <v>284</v>
      </c>
      <c r="H2430" s="32" t="s">
        <v>13</v>
      </c>
      <c r="K2430" s="32" t="s">
        <v>251</v>
      </c>
    </row>
    <row r="2431" spans="1:11" x14ac:dyDescent="0.35">
      <c r="A2431" s="32">
        <v>32</v>
      </c>
      <c r="B2431" s="32" t="s">
        <v>170</v>
      </c>
      <c r="D2431" s="32">
        <v>11</v>
      </c>
      <c r="E2431" s="32">
        <v>24.11</v>
      </c>
      <c r="F2431" s="32">
        <v>704.65800000000002</v>
      </c>
      <c r="G2431" s="32">
        <v>156</v>
      </c>
      <c r="H2431" s="32" t="s">
        <v>13</v>
      </c>
      <c r="K2431" s="32" t="s">
        <v>250</v>
      </c>
    </row>
    <row r="2432" spans="1:11" x14ac:dyDescent="0.35">
      <c r="A2432" s="32">
        <v>33</v>
      </c>
      <c r="B2432" s="32" t="s">
        <v>169</v>
      </c>
      <c r="D2432" s="32">
        <v>10.14</v>
      </c>
      <c r="E2432" s="32">
        <v>4.3170000000000002</v>
      </c>
      <c r="F2432" s="32">
        <v>589.02499999999998</v>
      </c>
      <c r="G2432" s="32">
        <v>0.55100000000000005</v>
      </c>
      <c r="H2432" s="32" t="s">
        <v>13</v>
      </c>
      <c r="K2432" s="32" t="s">
        <v>249</v>
      </c>
    </row>
    <row r="2433" spans="1:11" x14ac:dyDescent="0.35">
      <c r="A2433" s="32">
        <v>34</v>
      </c>
      <c r="B2433" s="32" t="s">
        <v>168</v>
      </c>
      <c r="F2433" s="32">
        <v>902.05399999999997</v>
      </c>
      <c r="K2433" s="32" t="s">
        <v>248</v>
      </c>
    </row>
    <row r="2434" spans="1:11" x14ac:dyDescent="0.35">
      <c r="A2434" s="32">
        <v>35</v>
      </c>
      <c r="B2434" s="32" t="s">
        <v>167</v>
      </c>
      <c r="D2434" s="32">
        <v>10.26</v>
      </c>
      <c r="E2434" s="32">
        <v>15.502000000000001</v>
      </c>
      <c r="F2434" s="32">
        <v>786.16800000000001</v>
      </c>
      <c r="G2434" s="32">
        <v>1.9059999999999999</v>
      </c>
      <c r="H2434" s="32" t="s">
        <v>13</v>
      </c>
      <c r="K2434" s="32" t="s">
        <v>247</v>
      </c>
    </row>
    <row r="2435" spans="1:11" x14ac:dyDescent="0.35">
      <c r="A2435" s="32">
        <v>36</v>
      </c>
      <c r="B2435" s="32" t="s">
        <v>166</v>
      </c>
      <c r="F2435" s="32">
        <v>847.95399999999995</v>
      </c>
      <c r="K2435" s="32" t="s">
        <v>246</v>
      </c>
    </row>
    <row r="2436" spans="1:11" x14ac:dyDescent="0.35">
      <c r="A2436" s="32">
        <v>37</v>
      </c>
      <c r="B2436" s="32" t="s">
        <v>165</v>
      </c>
      <c r="F2436" s="32">
        <v>549.96600000000001</v>
      </c>
      <c r="K2436" s="32" t="s">
        <v>245</v>
      </c>
    </row>
    <row r="2437" spans="1:11" x14ac:dyDescent="0.35">
      <c r="A2437" s="32">
        <v>38</v>
      </c>
      <c r="B2437" s="32" t="s">
        <v>22</v>
      </c>
      <c r="K2437" s="32" t="s">
        <v>244</v>
      </c>
    </row>
    <row r="2438" spans="1:11" x14ac:dyDescent="0.35">
      <c r="A2438" s="32">
        <v>39</v>
      </c>
      <c r="B2438" s="32" t="s">
        <v>164</v>
      </c>
      <c r="F2438" s="32">
        <v>896.226</v>
      </c>
      <c r="K2438" s="32" t="s">
        <v>243</v>
      </c>
    </row>
    <row r="2439" spans="1:11" x14ac:dyDescent="0.35">
      <c r="A2439" s="32">
        <v>40</v>
      </c>
      <c r="B2439" s="32" t="s">
        <v>163</v>
      </c>
      <c r="D2439" s="32">
        <v>10.48</v>
      </c>
      <c r="E2439" s="32">
        <v>0.498</v>
      </c>
      <c r="F2439" s="32">
        <v>1005.7</v>
      </c>
      <c r="G2439" s="32">
        <v>4.8000000000000001E-2</v>
      </c>
      <c r="H2439" s="32" t="s">
        <v>13</v>
      </c>
      <c r="K2439" s="32" t="s">
        <v>242</v>
      </c>
    </row>
    <row r="2440" spans="1:11" x14ac:dyDescent="0.35">
      <c r="A2440" s="32">
        <v>41</v>
      </c>
      <c r="B2440" s="32" t="s">
        <v>162</v>
      </c>
      <c r="D2440" s="32">
        <v>10.76</v>
      </c>
      <c r="E2440" s="32">
        <v>0.51900000000000002</v>
      </c>
      <c r="F2440" s="32">
        <v>1040.1610000000001</v>
      </c>
      <c r="G2440" s="32">
        <v>6</v>
      </c>
      <c r="H2440" s="32" t="s">
        <v>13</v>
      </c>
      <c r="K2440" s="32" t="s">
        <v>241</v>
      </c>
    </row>
    <row r="2441" spans="1:11" x14ac:dyDescent="0.35">
      <c r="A2441" s="32">
        <v>42</v>
      </c>
      <c r="B2441" s="32" t="s">
        <v>161</v>
      </c>
      <c r="F2441" s="32">
        <v>1196.547</v>
      </c>
      <c r="K2441" s="32" t="s">
        <v>240</v>
      </c>
    </row>
    <row r="2442" spans="1:11" x14ac:dyDescent="0.35">
      <c r="A2442" s="32">
        <v>43</v>
      </c>
      <c r="B2442" s="32" t="s">
        <v>160</v>
      </c>
      <c r="D2442" s="32">
        <v>11.16</v>
      </c>
      <c r="E2442" s="32">
        <v>30.216999999999999</v>
      </c>
      <c r="F2442" s="32">
        <v>1065.462</v>
      </c>
      <c r="G2442" s="32">
        <v>196</v>
      </c>
      <c r="H2442" s="32" t="s">
        <v>13</v>
      </c>
      <c r="K2442" s="32" t="s">
        <v>239</v>
      </c>
    </row>
    <row r="2443" spans="1:11" x14ac:dyDescent="0.35">
      <c r="A2443" s="32">
        <v>44</v>
      </c>
      <c r="B2443" s="32" t="s">
        <v>159</v>
      </c>
      <c r="F2443" s="32">
        <v>841.40099999999995</v>
      </c>
      <c r="K2443" s="32" t="s">
        <v>238</v>
      </c>
    </row>
    <row r="2444" spans="1:11" x14ac:dyDescent="0.35">
      <c r="A2444" s="32">
        <v>45</v>
      </c>
      <c r="B2444" s="32" t="s">
        <v>22</v>
      </c>
      <c r="D2444" s="32">
        <v>10.95</v>
      </c>
      <c r="E2444" s="32">
        <v>13.176</v>
      </c>
      <c r="G2444" s="32">
        <v>3.7210000000000001</v>
      </c>
      <c r="H2444" s="32" t="s">
        <v>13</v>
      </c>
      <c r="K2444" s="32" t="s">
        <v>237</v>
      </c>
    </row>
    <row r="2445" spans="1:11" x14ac:dyDescent="0.35">
      <c r="A2445" s="32">
        <v>46</v>
      </c>
      <c r="B2445" s="32" t="s">
        <v>158</v>
      </c>
      <c r="F2445" s="32">
        <v>1044.2239999999999</v>
      </c>
      <c r="K2445" s="32" t="s">
        <v>236</v>
      </c>
    </row>
    <row r="2446" spans="1:11" x14ac:dyDescent="0.35">
      <c r="A2446" s="32">
        <v>47</v>
      </c>
      <c r="B2446" s="32" t="s">
        <v>157</v>
      </c>
      <c r="D2446" s="32">
        <v>10.24</v>
      </c>
      <c r="E2446" s="32">
        <v>7.8129999999999997</v>
      </c>
      <c r="F2446" s="32">
        <v>517.77599999999995</v>
      </c>
      <c r="G2446" s="32">
        <v>86</v>
      </c>
      <c r="H2446" s="32" t="s">
        <v>13</v>
      </c>
      <c r="K2446" s="32" t="s">
        <v>235</v>
      </c>
    </row>
    <row r="2447" spans="1:11" x14ac:dyDescent="0.35">
      <c r="A2447" s="32">
        <v>48</v>
      </c>
      <c r="B2447" s="32" t="s">
        <v>156</v>
      </c>
      <c r="D2447" s="32">
        <v>10.87</v>
      </c>
      <c r="E2447" s="32">
        <v>23.907</v>
      </c>
      <c r="F2447" s="32">
        <v>709.654</v>
      </c>
      <c r="G2447" s="32">
        <v>27.579000000000001</v>
      </c>
      <c r="H2447" s="32" t="s">
        <v>13</v>
      </c>
      <c r="K2447" s="32" t="s">
        <v>234</v>
      </c>
    </row>
    <row r="2449" spans="1:11" x14ac:dyDescent="0.35">
      <c r="A2449" s="32" t="s">
        <v>367</v>
      </c>
    </row>
    <row r="2451" spans="1:11" x14ac:dyDescent="0.35">
      <c r="B2451" s="32" t="s">
        <v>3</v>
      </c>
      <c r="C2451" s="32" t="s">
        <v>4</v>
      </c>
      <c r="D2451" s="32" t="s">
        <v>5</v>
      </c>
      <c r="E2451" s="32" t="s">
        <v>6</v>
      </c>
      <c r="F2451" s="32" t="s">
        <v>7</v>
      </c>
      <c r="G2451" s="32" t="s">
        <v>8</v>
      </c>
      <c r="H2451" s="32" t="s">
        <v>9</v>
      </c>
      <c r="I2451" s="32" t="s">
        <v>10</v>
      </c>
      <c r="J2451" s="32" t="s">
        <v>11</v>
      </c>
      <c r="K2451" s="32" t="s">
        <v>282</v>
      </c>
    </row>
    <row r="2452" spans="1:11" x14ac:dyDescent="0.35">
      <c r="A2452" s="32">
        <v>1</v>
      </c>
      <c r="F2452" s="32">
        <v>1480.336</v>
      </c>
      <c r="K2452" s="32" t="s">
        <v>281</v>
      </c>
    </row>
    <row r="2453" spans="1:11" x14ac:dyDescent="0.35">
      <c r="A2453" s="32">
        <v>2</v>
      </c>
      <c r="F2453" s="32">
        <v>1118.817</v>
      </c>
      <c r="K2453" s="32" t="s">
        <v>280</v>
      </c>
    </row>
    <row r="2454" spans="1:11" x14ac:dyDescent="0.35">
      <c r="A2454" s="32">
        <v>3</v>
      </c>
      <c r="F2454" s="32">
        <v>1446.88</v>
      </c>
      <c r="K2454" s="32" t="s">
        <v>279</v>
      </c>
    </row>
    <row r="2455" spans="1:11" x14ac:dyDescent="0.35">
      <c r="A2455" s="32">
        <v>4</v>
      </c>
      <c r="F2455" s="32">
        <v>1124.702</v>
      </c>
      <c r="K2455" s="32" t="s">
        <v>278</v>
      </c>
    </row>
    <row r="2456" spans="1:11" x14ac:dyDescent="0.35">
      <c r="A2456" s="32">
        <v>5</v>
      </c>
      <c r="F2456" s="32">
        <v>1602.721</v>
      </c>
      <c r="K2456" s="32" t="s">
        <v>277</v>
      </c>
    </row>
    <row r="2457" spans="1:11" x14ac:dyDescent="0.35">
      <c r="A2457" s="32">
        <v>6</v>
      </c>
      <c r="F2457" s="32">
        <v>1363.1959999999999</v>
      </c>
      <c r="K2457" s="32" t="s">
        <v>276</v>
      </c>
    </row>
    <row r="2458" spans="1:11" x14ac:dyDescent="0.35">
      <c r="A2458" s="32">
        <v>7</v>
      </c>
      <c r="F2458" s="32">
        <v>972.19100000000003</v>
      </c>
      <c r="K2458" s="32" t="s">
        <v>275</v>
      </c>
    </row>
    <row r="2459" spans="1:11" x14ac:dyDescent="0.35">
      <c r="A2459" s="32">
        <v>8</v>
      </c>
      <c r="F2459" s="32">
        <v>963.74199999999996</v>
      </c>
      <c r="K2459" s="32" t="s">
        <v>274</v>
      </c>
    </row>
    <row r="2460" spans="1:11" x14ac:dyDescent="0.35">
      <c r="A2460" s="32">
        <v>9</v>
      </c>
      <c r="K2460" s="32" t="s">
        <v>273</v>
      </c>
    </row>
    <row r="2461" spans="1:11" x14ac:dyDescent="0.35">
      <c r="A2461" s="32">
        <v>10</v>
      </c>
      <c r="K2461" s="32" t="s">
        <v>272</v>
      </c>
    </row>
    <row r="2462" spans="1:11" x14ac:dyDescent="0.35">
      <c r="A2462" s="32">
        <v>11</v>
      </c>
      <c r="F2462" s="32">
        <v>517.29600000000005</v>
      </c>
      <c r="K2462" s="32" t="s">
        <v>271</v>
      </c>
    </row>
    <row r="2463" spans="1:11" x14ac:dyDescent="0.35">
      <c r="A2463" s="32">
        <v>12</v>
      </c>
      <c r="F2463" s="32">
        <v>658.29200000000003</v>
      </c>
      <c r="K2463" s="32" t="s">
        <v>270</v>
      </c>
    </row>
    <row r="2464" spans="1:11" x14ac:dyDescent="0.35">
      <c r="A2464" s="32">
        <v>13</v>
      </c>
      <c r="F2464" s="32">
        <v>554.32100000000003</v>
      </c>
      <c r="K2464" s="32" t="s">
        <v>269</v>
      </c>
    </row>
    <row r="2465" spans="1:11" x14ac:dyDescent="0.35">
      <c r="A2465" s="32">
        <v>14</v>
      </c>
      <c r="F2465" s="32">
        <v>423.94099999999997</v>
      </c>
      <c r="K2465" s="32" t="s">
        <v>268</v>
      </c>
    </row>
    <row r="2466" spans="1:11" x14ac:dyDescent="0.35">
      <c r="A2466" s="32">
        <v>15</v>
      </c>
      <c r="F2466" s="32">
        <v>665.87599999999998</v>
      </c>
      <c r="K2466" s="32" t="s">
        <v>267</v>
      </c>
    </row>
    <row r="2467" spans="1:11" x14ac:dyDescent="0.35">
      <c r="A2467" s="32">
        <v>16</v>
      </c>
      <c r="F2467" s="32">
        <v>514.42100000000005</v>
      </c>
      <c r="K2467" s="32" t="s">
        <v>266</v>
      </c>
    </row>
    <row r="2468" spans="1:11" x14ac:dyDescent="0.35">
      <c r="A2468" s="32">
        <v>17</v>
      </c>
      <c r="K2468" s="32" t="s">
        <v>265</v>
      </c>
    </row>
    <row r="2469" spans="1:11" x14ac:dyDescent="0.35">
      <c r="A2469" s="32">
        <v>18</v>
      </c>
      <c r="F2469" s="32">
        <v>562.85599999999999</v>
      </c>
      <c r="K2469" s="32" t="s">
        <v>264</v>
      </c>
    </row>
    <row r="2470" spans="1:11" x14ac:dyDescent="0.35">
      <c r="A2470" s="32">
        <v>19</v>
      </c>
      <c r="F2470" s="32">
        <v>709.32</v>
      </c>
      <c r="K2470" s="32" t="s">
        <v>263</v>
      </c>
    </row>
    <row r="2471" spans="1:11" x14ac:dyDescent="0.35">
      <c r="A2471" s="32">
        <v>20</v>
      </c>
      <c r="F2471" s="32">
        <v>545.86300000000006</v>
      </c>
      <c r="K2471" s="32" t="s">
        <v>262</v>
      </c>
    </row>
    <row r="2472" spans="1:11" x14ac:dyDescent="0.35">
      <c r="A2472" s="32">
        <v>21</v>
      </c>
      <c r="F2472" s="32">
        <v>889.29499999999996</v>
      </c>
      <c r="K2472" s="32" t="s">
        <v>261</v>
      </c>
    </row>
    <row r="2473" spans="1:11" x14ac:dyDescent="0.35">
      <c r="A2473" s="32">
        <v>22</v>
      </c>
      <c r="F2473" s="32">
        <v>819.53399999999999</v>
      </c>
      <c r="K2473" s="32" t="s">
        <v>260</v>
      </c>
    </row>
    <row r="2474" spans="1:11" x14ac:dyDescent="0.35">
      <c r="A2474" s="32">
        <v>23</v>
      </c>
      <c r="F2474" s="32">
        <v>609.21100000000001</v>
      </c>
      <c r="K2474" s="32" t="s">
        <v>259</v>
      </c>
    </row>
    <row r="2475" spans="1:11" x14ac:dyDescent="0.35">
      <c r="A2475" s="32">
        <v>24</v>
      </c>
      <c r="K2475" s="32" t="s">
        <v>258</v>
      </c>
    </row>
    <row r="2476" spans="1:11" x14ac:dyDescent="0.35">
      <c r="A2476" s="32">
        <v>25</v>
      </c>
      <c r="F2476" s="32">
        <v>836.77200000000005</v>
      </c>
      <c r="K2476" s="32" t="s">
        <v>257</v>
      </c>
    </row>
    <row r="2477" spans="1:11" x14ac:dyDescent="0.35">
      <c r="A2477" s="32">
        <v>26</v>
      </c>
      <c r="F2477" s="32">
        <v>461.15699999999998</v>
      </c>
      <c r="K2477" s="32" t="s">
        <v>256</v>
      </c>
    </row>
    <row r="2478" spans="1:11" x14ac:dyDescent="0.35">
      <c r="A2478" s="32">
        <v>27</v>
      </c>
      <c r="F2478" s="32">
        <v>666.64400000000001</v>
      </c>
      <c r="K2478" s="32" t="s">
        <v>255</v>
      </c>
    </row>
    <row r="2479" spans="1:11" x14ac:dyDescent="0.35">
      <c r="A2479" s="32">
        <v>28</v>
      </c>
      <c r="F2479" s="32">
        <v>578.40899999999999</v>
      </c>
      <c r="K2479" s="32" t="s">
        <v>254</v>
      </c>
    </row>
    <row r="2480" spans="1:11" x14ac:dyDescent="0.35">
      <c r="A2480" s="32">
        <v>29</v>
      </c>
      <c r="F2480" s="32">
        <v>575.86</v>
      </c>
      <c r="K2480" s="32" t="s">
        <v>253</v>
      </c>
    </row>
    <row r="2481" spans="1:11" x14ac:dyDescent="0.35">
      <c r="A2481" s="32">
        <v>30</v>
      </c>
      <c r="F2481" s="32">
        <v>648.18399999999997</v>
      </c>
      <c r="K2481" s="32" t="s">
        <v>252</v>
      </c>
    </row>
    <row r="2482" spans="1:11" x14ac:dyDescent="0.35">
      <c r="A2482" s="32">
        <v>31</v>
      </c>
      <c r="K2482" s="32" t="s">
        <v>251</v>
      </c>
    </row>
    <row r="2483" spans="1:11" x14ac:dyDescent="0.35">
      <c r="A2483" s="32">
        <v>32</v>
      </c>
      <c r="F2483" s="32">
        <v>704.65800000000002</v>
      </c>
      <c r="K2483" s="32" t="s">
        <v>250</v>
      </c>
    </row>
    <row r="2484" spans="1:11" x14ac:dyDescent="0.35">
      <c r="A2484" s="32">
        <v>33</v>
      </c>
      <c r="F2484" s="32">
        <v>589.02499999999998</v>
      </c>
      <c r="K2484" s="32" t="s">
        <v>249</v>
      </c>
    </row>
    <row r="2485" spans="1:11" x14ac:dyDescent="0.35">
      <c r="A2485" s="32">
        <v>34</v>
      </c>
      <c r="F2485" s="32">
        <v>902.05399999999997</v>
      </c>
      <c r="K2485" s="32" t="s">
        <v>248</v>
      </c>
    </row>
    <row r="2486" spans="1:11" x14ac:dyDescent="0.35">
      <c r="A2486" s="32">
        <v>35</v>
      </c>
      <c r="F2486" s="32">
        <v>786.16800000000001</v>
      </c>
      <c r="K2486" s="32" t="s">
        <v>247</v>
      </c>
    </row>
    <row r="2487" spans="1:11" x14ac:dyDescent="0.35">
      <c r="A2487" s="32">
        <v>36</v>
      </c>
      <c r="F2487" s="32">
        <v>847.95399999999995</v>
      </c>
      <c r="K2487" s="32" t="s">
        <v>246</v>
      </c>
    </row>
    <row r="2488" spans="1:11" x14ac:dyDescent="0.35">
      <c r="A2488" s="32">
        <v>37</v>
      </c>
      <c r="F2488" s="32">
        <v>549.96600000000001</v>
      </c>
      <c r="K2488" s="32" t="s">
        <v>245</v>
      </c>
    </row>
    <row r="2489" spans="1:11" x14ac:dyDescent="0.35">
      <c r="A2489" s="32">
        <v>38</v>
      </c>
      <c r="K2489" s="32" t="s">
        <v>244</v>
      </c>
    </row>
    <row r="2490" spans="1:11" x14ac:dyDescent="0.35">
      <c r="A2490" s="32">
        <v>39</v>
      </c>
      <c r="F2490" s="32">
        <v>896.226</v>
      </c>
      <c r="K2490" s="32" t="s">
        <v>243</v>
      </c>
    </row>
    <row r="2491" spans="1:11" x14ac:dyDescent="0.35">
      <c r="A2491" s="32">
        <v>40</v>
      </c>
      <c r="F2491" s="32">
        <v>1005.7</v>
      </c>
      <c r="K2491" s="32" t="s">
        <v>242</v>
      </c>
    </row>
    <row r="2492" spans="1:11" x14ac:dyDescent="0.35">
      <c r="A2492" s="32">
        <v>41</v>
      </c>
      <c r="F2492" s="32">
        <v>1040.1610000000001</v>
      </c>
      <c r="K2492" s="32" t="s">
        <v>241</v>
      </c>
    </row>
    <row r="2493" spans="1:11" x14ac:dyDescent="0.35">
      <c r="A2493" s="32">
        <v>42</v>
      </c>
      <c r="F2493" s="32">
        <v>1196.547</v>
      </c>
      <c r="K2493" s="32" t="s">
        <v>240</v>
      </c>
    </row>
    <row r="2494" spans="1:11" x14ac:dyDescent="0.35">
      <c r="A2494" s="32">
        <v>43</v>
      </c>
      <c r="F2494" s="32">
        <v>1065.462</v>
      </c>
      <c r="K2494" s="32" t="s">
        <v>239</v>
      </c>
    </row>
    <row r="2495" spans="1:11" x14ac:dyDescent="0.35">
      <c r="A2495" s="32">
        <v>44</v>
      </c>
      <c r="F2495" s="32">
        <v>841.40099999999995</v>
      </c>
      <c r="K2495" s="32" t="s">
        <v>238</v>
      </c>
    </row>
    <row r="2496" spans="1:11" x14ac:dyDescent="0.35">
      <c r="A2496" s="32">
        <v>45</v>
      </c>
      <c r="K2496" s="32" t="s">
        <v>237</v>
      </c>
    </row>
    <row r="2497" spans="1:11" x14ac:dyDescent="0.35">
      <c r="A2497" s="32">
        <v>46</v>
      </c>
      <c r="F2497" s="32">
        <v>1044.2239999999999</v>
      </c>
      <c r="K2497" s="32" t="s">
        <v>236</v>
      </c>
    </row>
    <row r="2498" spans="1:11" x14ac:dyDescent="0.35">
      <c r="A2498" s="32">
        <v>47</v>
      </c>
      <c r="F2498" s="32">
        <v>517.77599999999995</v>
      </c>
      <c r="K2498" s="32" t="s">
        <v>235</v>
      </c>
    </row>
    <row r="2499" spans="1:11" x14ac:dyDescent="0.35">
      <c r="A2499" s="32">
        <v>48</v>
      </c>
      <c r="F2499" s="32">
        <v>709.654</v>
      </c>
      <c r="K2499" s="32" t="s">
        <v>234</v>
      </c>
    </row>
    <row r="2501" spans="1:11" x14ac:dyDescent="0.35">
      <c r="A2501" s="32" t="s">
        <v>366</v>
      </c>
    </row>
    <row r="2503" spans="1:11" x14ac:dyDescent="0.35">
      <c r="B2503" s="32" t="s">
        <v>3</v>
      </c>
      <c r="C2503" s="32" t="s">
        <v>4</v>
      </c>
      <c r="D2503" s="32" t="s">
        <v>5</v>
      </c>
      <c r="E2503" s="32" t="s">
        <v>6</v>
      </c>
      <c r="F2503" s="32" t="s">
        <v>7</v>
      </c>
      <c r="G2503" s="32" t="s">
        <v>8</v>
      </c>
      <c r="H2503" s="32" t="s">
        <v>9</v>
      </c>
      <c r="I2503" s="32" t="s">
        <v>10</v>
      </c>
      <c r="J2503" s="32" t="s">
        <v>11</v>
      </c>
      <c r="K2503" s="32" t="s">
        <v>282</v>
      </c>
    </row>
    <row r="2504" spans="1:11" x14ac:dyDescent="0.35">
      <c r="A2504" s="32">
        <v>1</v>
      </c>
      <c r="B2504" s="32" t="s">
        <v>12</v>
      </c>
      <c r="D2504" s="32">
        <v>10.71</v>
      </c>
      <c r="E2504" s="32">
        <v>1480.336</v>
      </c>
      <c r="G2504" s="32">
        <v>12305</v>
      </c>
      <c r="H2504" s="32" t="s">
        <v>13</v>
      </c>
      <c r="I2504" s="32">
        <v>1480.336</v>
      </c>
      <c r="K2504" s="32" t="s">
        <v>281</v>
      </c>
    </row>
    <row r="2505" spans="1:11" x14ac:dyDescent="0.35">
      <c r="A2505" s="32">
        <v>2</v>
      </c>
      <c r="B2505" s="32" t="s">
        <v>14</v>
      </c>
      <c r="D2505" s="32">
        <v>10.76</v>
      </c>
      <c r="E2505" s="32">
        <v>1118.817</v>
      </c>
      <c r="G2505" s="32">
        <v>8649</v>
      </c>
      <c r="H2505" s="32" t="s">
        <v>13</v>
      </c>
      <c r="I2505" s="32">
        <v>1118.817</v>
      </c>
      <c r="K2505" s="32" t="s">
        <v>280</v>
      </c>
    </row>
    <row r="2506" spans="1:11" x14ac:dyDescent="0.35">
      <c r="A2506" s="32">
        <v>3</v>
      </c>
      <c r="B2506" s="32" t="s">
        <v>15</v>
      </c>
      <c r="D2506" s="32">
        <v>10.76</v>
      </c>
      <c r="E2506" s="32">
        <v>1446.88</v>
      </c>
      <c r="G2506" s="32">
        <v>12505</v>
      </c>
      <c r="H2506" s="32" t="s">
        <v>13</v>
      </c>
      <c r="I2506" s="32">
        <v>1446.88</v>
      </c>
      <c r="K2506" s="32" t="s">
        <v>279</v>
      </c>
    </row>
    <row r="2507" spans="1:11" x14ac:dyDescent="0.35">
      <c r="A2507" s="32">
        <v>4</v>
      </c>
      <c r="B2507" s="32" t="s">
        <v>17</v>
      </c>
      <c r="D2507" s="32">
        <v>10.77</v>
      </c>
      <c r="E2507" s="32">
        <v>1124.702</v>
      </c>
      <c r="G2507" s="32">
        <v>170.84299999999999</v>
      </c>
      <c r="H2507" s="32" t="s">
        <v>13</v>
      </c>
      <c r="I2507" s="32">
        <v>1124.702</v>
      </c>
      <c r="K2507" s="32" t="s">
        <v>278</v>
      </c>
    </row>
    <row r="2508" spans="1:11" x14ac:dyDescent="0.35">
      <c r="A2508" s="32">
        <v>5</v>
      </c>
      <c r="B2508" s="32" t="s">
        <v>18</v>
      </c>
      <c r="D2508" s="32">
        <v>10.77</v>
      </c>
      <c r="E2508" s="32">
        <v>1602.721</v>
      </c>
      <c r="G2508" s="32">
        <v>19.942</v>
      </c>
      <c r="H2508" s="32" t="s">
        <v>13</v>
      </c>
      <c r="I2508" s="32">
        <v>1602.721</v>
      </c>
      <c r="K2508" s="32" t="s">
        <v>277</v>
      </c>
    </row>
    <row r="2509" spans="1:11" x14ac:dyDescent="0.35">
      <c r="A2509" s="32">
        <v>6</v>
      </c>
      <c r="B2509" s="32" t="s">
        <v>19</v>
      </c>
      <c r="D2509" s="32">
        <v>10.66</v>
      </c>
      <c r="E2509" s="32">
        <v>1363.1959999999999</v>
      </c>
      <c r="G2509" s="32">
        <v>1402.4570000000001</v>
      </c>
      <c r="H2509" s="32" t="s">
        <v>13</v>
      </c>
      <c r="I2509" s="32">
        <v>1363.1959999999999</v>
      </c>
      <c r="K2509" s="32" t="s">
        <v>276</v>
      </c>
    </row>
    <row r="2510" spans="1:11" x14ac:dyDescent="0.35">
      <c r="A2510" s="32">
        <v>7</v>
      </c>
      <c r="B2510" s="32" t="s">
        <v>20</v>
      </c>
      <c r="D2510" s="32">
        <v>10.69</v>
      </c>
      <c r="E2510" s="32">
        <v>972.19100000000003</v>
      </c>
      <c r="G2510" s="32">
        <v>17.884</v>
      </c>
      <c r="H2510" s="32" t="s">
        <v>13</v>
      </c>
      <c r="I2510" s="32">
        <v>972.19100000000003</v>
      </c>
      <c r="K2510" s="32" t="s">
        <v>275</v>
      </c>
    </row>
    <row r="2511" spans="1:11" x14ac:dyDescent="0.35">
      <c r="A2511" s="32">
        <v>8</v>
      </c>
      <c r="B2511" s="32" t="s">
        <v>21</v>
      </c>
      <c r="D2511" s="32">
        <v>10.75</v>
      </c>
      <c r="E2511" s="32">
        <v>963.74199999999996</v>
      </c>
      <c r="G2511" s="32">
        <v>12.037000000000001</v>
      </c>
      <c r="H2511" s="32" t="s">
        <v>13</v>
      </c>
      <c r="I2511" s="32">
        <v>963.74199999999996</v>
      </c>
      <c r="K2511" s="32" t="s">
        <v>274</v>
      </c>
    </row>
    <row r="2512" spans="1:11" x14ac:dyDescent="0.35">
      <c r="A2512" s="32">
        <v>9</v>
      </c>
      <c r="B2512" s="32" t="s">
        <v>22</v>
      </c>
      <c r="K2512" s="32" t="s">
        <v>273</v>
      </c>
    </row>
    <row r="2513" spans="1:11" x14ac:dyDescent="0.35">
      <c r="A2513" s="32">
        <v>10</v>
      </c>
      <c r="B2513" s="32" t="s">
        <v>22</v>
      </c>
      <c r="K2513" s="32" t="s">
        <v>272</v>
      </c>
    </row>
    <row r="2514" spans="1:11" x14ac:dyDescent="0.35">
      <c r="A2514" s="32">
        <v>11</v>
      </c>
      <c r="B2514" s="32" t="s">
        <v>24</v>
      </c>
      <c r="D2514" s="32">
        <v>10.8</v>
      </c>
      <c r="E2514" s="32">
        <v>517.29600000000005</v>
      </c>
      <c r="G2514" s="32">
        <v>4282</v>
      </c>
      <c r="H2514" s="32" t="s">
        <v>13</v>
      </c>
      <c r="I2514" s="32">
        <v>517.29600000000005</v>
      </c>
      <c r="K2514" s="32" t="s">
        <v>271</v>
      </c>
    </row>
    <row r="2515" spans="1:11" x14ac:dyDescent="0.35">
      <c r="A2515" s="32">
        <v>12</v>
      </c>
      <c r="B2515" s="32" t="s">
        <v>25</v>
      </c>
      <c r="D2515" s="32">
        <v>10.78</v>
      </c>
      <c r="E2515" s="32">
        <v>658.29200000000003</v>
      </c>
      <c r="G2515" s="32">
        <v>22.106000000000002</v>
      </c>
      <c r="H2515" s="32" t="s">
        <v>13</v>
      </c>
      <c r="I2515" s="32">
        <v>658.29200000000003</v>
      </c>
      <c r="K2515" s="32" t="s">
        <v>270</v>
      </c>
    </row>
    <row r="2516" spans="1:11" x14ac:dyDescent="0.35">
      <c r="A2516" s="32">
        <v>13</v>
      </c>
      <c r="B2516" s="32" t="s">
        <v>26</v>
      </c>
      <c r="D2516" s="32">
        <v>10.8</v>
      </c>
      <c r="E2516" s="32">
        <v>554.32100000000003</v>
      </c>
      <c r="G2516" s="32">
        <v>4.3010000000000002</v>
      </c>
      <c r="H2516" s="32" t="s">
        <v>13</v>
      </c>
      <c r="I2516" s="32">
        <v>554.32100000000003</v>
      </c>
      <c r="K2516" s="32" t="s">
        <v>269</v>
      </c>
    </row>
    <row r="2517" spans="1:11" x14ac:dyDescent="0.35">
      <c r="A2517" s="32">
        <v>14</v>
      </c>
      <c r="B2517" s="32" t="s">
        <v>27</v>
      </c>
      <c r="D2517" s="32">
        <v>10.81</v>
      </c>
      <c r="E2517" s="32">
        <v>423.94099999999997</v>
      </c>
      <c r="G2517" s="32">
        <v>3387</v>
      </c>
      <c r="H2517" s="32" t="s">
        <v>13</v>
      </c>
      <c r="I2517" s="32">
        <v>423.94099999999997</v>
      </c>
      <c r="K2517" s="32" t="s">
        <v>268</v>
      </c>
    </row>
    <row r="2518" spans="1:11" x14ac:dyDescent="0.35">
      <c r="A2518" s="32">
        <v>15</v>
      </c>
      <c r="B2518" s="32" t="s">
        <v>28</v>
      </c>
      <c r="D2518" s="32">
        <v>10.82</v>
      </c>
      <c r="E2518" s="32">
        <v>665.87599999999998</v>
      </c>
      <c r="G2518" s="32">
        <v>5116</v>
      </c>
      <c r="H2518" s="32" t="s">
        <v>13</v>
      </c>
      <c r="I2518" s="32">
        <v>665.87599999999998</v>
      </c>
      <c r="K2518" s="32" t="s">
        <v>267</v>
      </c>
    </row>
    <row r="2519" spans="1:11" x14ac:dyDescent="0.35">
      <c r="A2519" s="32">
        <v>16</v>
      </c>
      <c r="B2519" s="32" t="s">
        <v>29</v>
      </c>
      <c r="D2519" s="32">
        <v>10.85</v>
      </c>
      <c r="E2519" s="32">
        <v>514.42100000000005</v>
      </c>
      <c r="G2519" s="32">
        <v>33.624000000000002</v>
      </c>
      <c r="H2519" s="32" t="s">
        <v>13</v>
      </c>
      <c r="I2519" s="32">
        <v>514.42100000000005</v>
      </c>
      <c r="K2519" s="32" t="s">
        <v>266</v>
      </c>
    </row>
    <row r="2520" spans="1:11" x14ac:dyDescent="0.35">
      <c r="A2520" s="32">
        <v>17</v>
      </c>
      <c r="B2520" s="32" t="s">
        <v>22</v>
      </c>
      <c r="K2520" s="32" t="s">
        <v>265</v>
      </c>
    </row>
    <row r="2521" spans="1:11" x14ac:dyDescent="0.35">
      <c r="A2521" s="32">
        <v>18</v>
      </c>
      <c r="B2521" s="32" t="s">
        <v>182</v>
      </c>
      <c r="D2521" s="32">
        <v>10.82</v>
      </c>
      <c r="E2521" s="32">
        <v>562.85599999999999</v>
      </c>
      <c r="G2521" s="32">
        <v>4136</v>
      </c>
      <c r="H2521" s="32" t="s">
        <v>13</v>
      </c>
      <c r="I2521" s="32">
        <v>562.85599999999999</v>
      </c>
      <c r="K2521" s="32" t="s">
        <v>264</v>
      </c>
    </row>
    <row r="2522" spans="1:11" x14ac:dyDescent="0.35">
      <c r="A2522" s="32">
        <v>19</v>
      </c>
      <c r="B2522" s="32" t="s">
        <v>181</v>
      </c>
      <c r="D2522" s="32">
        <v>10.85</v>
      </c>
      <c r="E2522" s="32">
        <v>709.32</v>
      </c>
      <c r="G2522" s="32">
        <v>1042.5909999999999</v>
      </c>
      <c r="H2522" s="32" t="s">
        <v>13</v>
      </c>
      <c r="I2522" s="32">
        <v>709.32</v>
      </c>
      <c r="K2522" s="32" t="s">
        <v>263</v>
      </c>
    </row>
    <row r="2523" spans="1:11" x14ac:dyDescent="0.35">
      <c r="A2523" s="32">
        <v>20</v>
      </c>
      <c r="B2523" s="32" t="s">
        <v>180</v>
      </c>
      <c r="D2523" s="32">
        <v>10.87</v>
      </c>
      <c r="E2523" s="32">
        <v>545.86300000000006</v>
      </c>
      <c r="G2523" s="32">
        <v>266.49200000000002</v>
      </c>
      <c r="H2523" s="32" t="s">
        <v>13</v>
      </c>
      <c r="I2523" s="32">
        <v>545.86300000000006</v>
      </c>
      <c r="K2523" s="32" t="s">
        <v>262</v>
      </c>
    </row>
    <row r="2524" spans="1:11" x14ac:dyDescent="0.35">
      <c r="A2524" s="32">
        <v>21</v>
      </c>
      <c r="B2524" s="32" t="s">
        <v>179</v>
      </c>
      <c r="D2524" s="32">
        <v>10.88</v>
      </c>
      <c r="E2524" s="32">
        <v>889.29499999999996</v>
      </c>
      <c r="G2524" s="32">
        <v>7047</v>
      </c>
      <c r="H2524" s="32" t="s">
        <v>13</v>
      </c>
      <c r="I2524" s="32">
        <v>889.29499999999996</v>
      </c>
      <c r="K2524" s="32" t="s">
        <v>261</v>
      </c>
    </row>
    <row r="2525" spans="1:11" x14ac:dyDescent="0.35">
      <c r="A2525" s="32">
        <v>22</v>
      </c>
      <c r="B2525" s="32" t="s">
        <v>178</v>
      </c>
      <c r="D2525" s="32">
        <v>10.85</v>
      </c>
      <c r="E2525" s="32">
        <v>819.53399999999999</v>
      </c>
      <c r="G2525" s="32">
        <v>6373</v>
      </c>
      <c r="H2525" s="32" t="s">
        <v>13</v>
      </c>
      <c r="I2525" s="32">
        <v>819.53399999999999</v>
      </c>
      <c r="K2525" s="32" t="s">
        <v>260</v>
      </c>
    </row>
    <row r="2526" spans="1:11" x14ac:dyDescent="0.35">
      <c r="A2526" s="32">
        <v>23</v>
      </c>
      <c r="B2526" s="32" t="s">
        <v>177</v>
      </c>
      <c r="D2526" s="32">
        <v>10.88</v>
      </c>
      <c r="E2526" s="32">
        <v>609.21100000000001</v>
      </c>
      <c r="G2526" s="32">
        <v>8.7799999999999994</v>
      </c>
      <c r="H2526" s="32" t="s">
        <v>13</v>
      </c>
      <c r="I2526" s="32">
        <v>609.21100000000001</v>
      </c>
      <c r="K2526" s="32" t="s">
        <v>259</v>
      </c>
    </row>
    <row r="2527" spans="1:11" x14ac:dyDescent="0.35">
      <c r="A2527" s="32">
        <v>24</v>
      </c>
      <c r="B2527" s="32" t="s">
        <v>22</v>
      </c>
      <c r="K2527" s="32" t="s">
        <v>258</v>
      </c>
    </row>
    <row r="2528" spans="1:11" x14ac:dyDescent="0.35">
      <c r="A2528" s="32">
        <v>25</v>
      </c>
      <c r="B2528" s="32" t="s">
        <v>176</v>
      </c>
      <c r="D2528" s="32">
        <v>10.88</v>
      </c>
      <c r="E2528" s="32">
        <v>836.77200000000005</v>
      </c>
      <c r="G2528" s="32">
        <v>2455.5720000000001</v>
      </c>
      <c r="H2528" s="32" t="s">
        <v>13</v>
      </c>
      <c r="I2528" s="32">
        <v>836.77200000000005</v>
      </c>
      <c r="K2528" s="32" t="s">
        <v>257</v>
      </c>
    </row>
    <row r="2529" spans="1:11" x14ac:dyDescent="0.35">
      <c r="A2529" s="32">
        <v>26</v>
      </c>
      <c r="B2529" s="32" t="s">
        <v>175</v>
      </c>
      <c r="D2529" s="32">
        <v>10.91</v>
      </c>
      <c r="E2529" s="32">
        <v>461.15699999999998</v>
      </c>
      <c r="G2529" s="32">
        <v>3469</v>
      </c>
      <c r="H2529" s="32" t="s">
        <v>13</v>
      </c>
      <c r="I2529" s="32">
        <v>461.15699999999998</v>
      </c>
      <c r="K2529" s="32" t="s">
        <v>256</v>
      </c>
    </row>
    <row r="2530" spans="1:11" x14ac:dyDescent="0.35">
      <c r="A2530" s="32">
        <v>27</v>
      </c>
      <c r="B2530" s="32" t="s">
        <v>174</v>
      </c>
      <c r="D2530" s="32">
        <v>10.89</v>
      </c>
      <c r="E2530" s="32">
        <v>666.64400000000001</v>
      </c>
      <c r="G2530" s="32">
        <v>23.733000000000001</v>
      </c>
      <c r="H2530" s="32" t="s">
        <v>13</v>
      </c>
      <c r="I2530" s="32">
        <v>666.64400000000001</v>
      </c>
      <c r="K2530" s="32" t="s">
        <v>255</v>
      </c>
    </row>
    <row r="2531" spans="1:11" x14ac:dyDescent="0.35">
      <c r="A2531" s="32">
        <v>28</v>
      </c>
      <c r="B2531" s="32" t="s">
        <v>173</v>
      </c>
      <c r="D2531" s="32">
        <v>10.88</v>
      </c>
      <c r="E2531" s="32">
        <v>578.40899999999999</v>
      </c>
      <c r="G2531" s="32">
        <v>4598</v>
      </c>
      <c r="H2531" s="32" t="s">
        <v>13</v>
      </c>
      <c r="I2531" s="32">
        <v>578.40899999999999</v>
      </c>
      <c r="K2531" s="32" t="s">
        <v>254</v>
      </c>
    </row>
    <row r="2532" spans="1:11" x14ac:dyDescent="0.35">
      <c r="A2532" s="32">
        <v>29</v>
      </c>
      <c r="B2532" s="32" t="s">
        <v>172</v>
      </c>
      <c r="D2532" s="32">
        <v>10.84</v>
      </c>
      <c r="E2532" s="32">
        <v>575.86</v>
      </c>
      <c r="G2532" s="32">
        <v>4223</v>
      </c>
      <c r="H2532" s="32" t="s">
        <v>13</v>
      </c>
      <c r="I2532" s="32">
        <v>575.86</v>
      </c>
      <c r="K2532" s="32" t="s">
        <v>253</v>
      </c>
    </row>
    <row r="2533" spans="1:11" x14ac:dyDescent="0.35">
      <c r="A2533" s="32">
        <v>30</v>
      </c>
      <c r="B2533" s="32" t="s">
        <v>171</v>
      </c>
      <c r="D2533" s="32">
        <v>10.76</v>
      </c>
      <c r="E2533" s="32">
        <v>648.18399999999997</v>
      </c>
      <c r="G2533" s="32">
        <v>92.796999999999997</v>
      </c>
      <c r="H2533" s="32" t="s">
        <v>13</v>
      </c>
      <c r="I2533" s="32">
        <v>648.18399999999997</v>
      </c>
      <c r="K2533" s="32" t="s">
        <v>252</v>
      </c>
    </row>
    <row r="2534" spans="1:11" x14ac:dyDescent="0.35">
      <c r="A2534" s="32">
        <v>31</v>
      </c>
      <c r="B2534" s="32" t="s">
        <v>22</v>
      </c>
      <c r="K2534" s="32" t="s">
        <v>251</v>
      </c>
    </row>
    <row r="2535" spans="1:11" x14ac:dyDescent="0.35">
      <c r="A2535" s="32">
        <v>32</v>
      </c>
      <c r="B2535" s="32" t="s">
        <v>170</v>
      </c>
      <c r="D2535" s="32">
        <v>10.66</v>
      </c>
      <c r="E2535" s="32">
        <v>704.65800000000002</v>
      </c>
      <c r="G2535" s="32">
        <v>5920</v>
      </c>
      <c r="H2535" s="32" t="s">
        <v>13</v>
      </c>
      <c r="I2535" s="32">
        <v>704.65800000000002</v>
      </c>
      <c r="K2535" s="32" t="s">
        <v>250</v>
      </c>
    </row>
    <row r="2536" spans="1:11" x14ac:dyDescent="0.35">
      <c r="A2536" s="32">
        <v>33</v>
      </c>
      <c r="B2536" s="32" t="s">
        <v>169</v>
      </c>
      <c r="D2536" s="32">
        <v>10.69</v>
      </c>
      <c r="E2536" s="32">
        <v>589.02499999999998</v>
      </c>
      <c r="G2536" s="32">
        <v>4843</v>
      </c>
      <c r="H2536" s="32" t="s">
        <v>13</v>
      </c>
      <c r="I2536" s="32">
        <v>589.02499999999998</v>
      </c>
      <c r="K2536" s="32" t="s">
        <v>249</v>
      </c>
    </row>
    <row r="2537" spans="1:11" x14ac:dyDescent="0.35">
      <c r="A2537" s="32">
        <v>34</v>
      </c>
      <c r="B2537" s="32" t="s">
        <v>168</v>
      </c>
      <c r="D2537" s="32">
        <v>10.75</v>
      </c>
      <c r="E2537" s="32">
        <v>902.05399999999997</v>
      </c>
      <c r="G2537" s="32">
        <v>8040</v>
      </c>
      <c r="H2537" s="32" t="s">
        <v>13</v>
      </c>
      <c r="I2537" s="32">
        <v>902.05399999999997</v>
      </c>
      <c r="K2537" s="32" t="s">
        <v>248</v>
      </c>
    </row>
    <row r="2538" spans="1:11" x14ac:dyDescent="0.35">
      <c r="A2538" s="32">
        <v>35</v>
      </c>
      <c r="B2538" s="32" t="s">
        <v>167</v>
      </c>
      <c r="D2538" s="32">
        <v>10.77</v>
      </c>
      <c r="E2538" s="32">
        <v>786.16800000000001</v>
      </c>
      <c r="G2538" s="32">
        <v>130.875</v>
      </c>
      <c r="H2538" s="32" t="s">
        <v>13</v>
      </c>
      <c r="I2538" s="32">
        <v>786.16800000000001</v>
      </c>
      <c r="K2538" s="32" t="s">
        <v>247</v>
      </c>
    </row>
    <row r="2539" spans="1:11" x14ac:dyDescent="0.35">
      <c r="A2539" s="32">
        <v>36</v>
      </c>
      <c r="B2539" s="32" t="s">
        <v>166</v>
      </c>
      <c r="D2539" s="32">
        <v>10.78</v>
      </c>
      <c r="E2539" s="32">
        <v>847.95399999999995</v>
      </c>
      <c r="G2539" s="32">
        <v>6917</v>
      </c>
      <c r="H2539" s="32" t="s">
        <v>13</v>
      </c>
      <c r="I2539" s="32">
        <v>847.95399999999995</v>
      </c>
      <c r="K2539" s="32" t="s">
        <v>246</v>
      </c>
    </row>
    <row r="2540" spans="1:11" x14ac:dyDescent="0.35">
      <c r="A2540" s="32">
        <v>37</v>
      </c>
      <c r="B2540" s="32" t="s">
        <v>165</v>
      </c>
      <c r="D2540" s="32">
        <v>10.77</v>
      </c>
      <c r="E2540" s="32">
        <v>549.96600000000001</v>
      </c>
      <c r="G2540" s="32">
        <v>4206</v>
      </c>
      <c r="H2540" s="32" t="s">
        <v>13</v>
      </c>
      <c r="I2540" s="32">
        <v>549.96600000000001</v>
      </c>
      <c r="K2540" s="32" t="s">
        <v>245</v>
      </c>
    </row>
    <row r="2541" spans="1:11" x14ac:dyDescent="0.35">
      <c r="A2541" s="32">
        <v>38</v>
      </c>
      <c r="B2541" s="32" t="s">
        <v>22</v>
      </c>
      <c r="K2541" s="32" t="s">
        <v>244</v>
      </c>
    </row>
    <row r="2542" spans="1:11" x14ac:dyDescent="0.35">
      <c r="A2542" s="32">
        <v>39</v>
      </c>
      <c r="B2542" s="32" t="s">
        <v>164</v>
      </c>
      <c r="D2542" s="32">
        <v>10.81</v>
      </c>
      <c r="E2542" s="32">
        <v>896.226</v>
      </c>
      <c r="G2542" s="32">
        <v>7052</v>
      </c>
      <c r="H2542" s="32" t="s">
        <v>13</v>
      </c>
      <c r="I2542" s="32">
        <v>896.226</v>
      </c>
      <c r="K2542" s="32" t="s">
        <v>243</v>
      </c>
    </row>
    <row r="2543" spans="1:11" x14ac:dyDescent="0.35">
      <c r="A2543" s="32">
        <v>40</v>
      </c>
      <c r="B2543" s="32" t="s">
        <v>163</v>
      </c>
      <c r="D2543" s="32">
        <v>10.81</v>
      </c>
      <c r="E2543" s="32">
        <v>1005.7</v>
      </c>
      <c r="G2543" s="32">
        <v>7753</v>
      </c>
      <c r="H2543" s="32" t="s">
        <v>13</v>
      </c>
      <c r="I2543" s="32">
        <v>1005.7</v>
      </c>
      <c r="K2543" s="32" t="s">
        <v>242</v>
      </c>
    </row>
    <row r="2544" spans="1:11" x14ac:dyDescent="0.35">
      <c r="A2544" s="32">
        <v>41</v>
      </c>
      <c r="B2544" s="32" t="s">
        <v>162</v>
      </c>
      <c r="D2544" s="32">
        <v>10.82</v>
      </c>
      <c r="E2544" s="32">
        <v>1040.1610000000001</v>
      </c>
      <c r="G2544" s="32">
        <v>29.460999999999999</v>
      </c>
      <c r="H2544" s="32" t="s">
        <v>13</v>
      </c>
      <c r="I2544" s="32">
        <v>1040.1610000000001</v>
      </c>
      <c r="K2544" s="32" t="s">
        <v>241</v>
      </c>
    </row>
    <row r="2545" spans="1:11" x14ac:dyDescent="0.35">
      <c r="A2545" s="32">
        <v>42</v>
      </c>
      <c r="B2545" s="32" t="s">
        <v>161</v>
      </c>
      <c r="D2545" s="32">
        <v>10.89</v>
      </c>
      <c r="E2545" s="32">
        <v>1196.547</v>
      </c>
      <c r="G2545" s="32">
        <v>9110</v>
      </c>
      <c r="H2545" s="32" t="s">
        <v>13</v>
      </c>
      <c r="I2545" s="32">
        <v>1196.547</v>
      </c>
      <c r="K2545" s="32" t="s">
        <v>240</v>
      </c>
    </row>
    <row r="2546" spans="1:11" x14ac:dyDescent="0.35">
      <c r="A2546" s="32">
        <v>43</v>
      </c>
      <c r="B2546" s="32" t="s">
        <v>160</v>
      </c>
      <c r="D2546" s="32">
        <v>10.85</v>
      </c>
      <c r="E2546" s="32">
        <v>1065.462</v>
      </c>
      <c r="G2546" s="32">
        <v>142.49700000000001</v>
      </c>
      <c r="H2546" s="32" t="s">
        <v>13</v>
      </c>
      <c r="I2546" s="32">
        <v>1065.462</v>
      </c>
      <c r="K2546" s="32" t="s">
        <v>239</v>
      </c>
    </row>
    <row r="2547" spans="1:11" x14ac:dyDescent="0.35">
      <c r="A2547" s="32">
        <v>44</v>
      </c>
      <c r="B2547" s="32" t="s">
        <v>159</v>
      </c>
      <c r="D2547" s="32">
        <v>10.89</v>
      </c>
      <c r="E2547" s="32">
        <v>841.40099999999995</v>
      </c>
      <c r="G2547" s="32">
        <v>13.923</v>
      </c>
      <c r="H2547" s="32" t="s">
        <v>13</v>
      </c>
      <c r="I2547" s="32">
        <v>841.40099999999995</v>
      </c>
      <c r="K2547" s="32" t="s">
        <v>238</v>
      </c>
    </row>
    <row r="2548" spans="1:11" x14ac:dyDescent="0.35">
      <c r="A2548" s="32">
        <v>45</v>
      </c>
      <c r="B2548" s="32" t="s">
        <v>22</v>
      </c>
      <c r="K2548" s="32" t="s">
        <v>237</v>
      </c>
    </row>
    <row r="2549" spans="1:11" x14ac:dyDescent="0.35">
      <c r="A2549" s="32">
        <v>46</v>
      </c>
      <c r="B2549" s="32" t="s">
        <v>158</v>
      </c>
      <c r="D2549" s="32">
        <v>10.92</v>
      </c>
      <c r="E2549" s="32">
        <v>1044.2239999999999</v>
      </c>
      <c r="G2549" s="32">
        <v>4.2450000000000001</v>
      </c>
      <c r="H2549" s="32" t="s">
        <v>13</v>
      </c>
      <c r="I2549" s="32">
        <v>1044.2239999999999</v>
      </c>
      <c r="K2549" s="32" t="s">
        <v>236</v>
      </c>
    </row>
    <row r="2550" spans="1:11" x14ac:dyDescent="0.35">
      <c r="A2550" s="32">
        <v>47</v>
      </c>
      <c r="B2550" s="32" t="s">
        <v>157</v>
      </c>
      <c r="D2550" s="32">
        <v>10.89</v>
      </c>
      <c r="E2550" s="32">
        <v>517.77599999999995</v>
      </c>
      <c r="G2550" s="32">
        <v>3842</v>
      </c>
      <c r="H2550" s="32" t="s">
        <v>13</v>
      </c>
      <c r="I2550" s="32">
        <v>517.77599999999995</v>
      </c>
      <c r="K2550" s="32" t="s">
        <v>235</v>
      </c>
    </row>
    <row r="2551" spans="1:11" x14ac:dyDescent="0.35">
      <c r="A2551" s="32">
        <v>48</v>
      </c>
      <c r="B2551" s="32" t="s">
        <v>156</v>
      </c>
      <c r="D2551" s="32">
        <v>10.89</v>
      </c>
      <c r="E2551" s="32">
        <v>709.654</v>
      </c>
      <c r="G2551" s="32">
        <v>5294</v>
      </c>
      <c r="H2551" s="32" t="s">
        <v>13</v>
      </c>
      <c r="I2551" s="32">
        <v>709.654</v>
      </c>
      <c r="K2551" s="32" t="s">
        <v>234</v>
      </c>
    </row>
    <row r="2553" spans="1:11" x14ac:dyDescent="0.35">
      <c r="A2553" s="32" t="s">
        <v>365</v>
      </c>
    </row>
    <row r="2555" spans="1:11" x14ac:dyDescent="0.35">
      <c r="B2555" s="32" t="s">
        <v>3</v>
      </c>
      <c r="C2555" s="32" t="s">
        <v>4</v>
      </c>
      <c r="D2555" s="32" t="s">
        <v>5</v>
      </c>
      <c r="E2555" s="32" t="s">
        <v>6</v>
      </c>
      <c r="F2555" s="32" t="s">
        <v>7</v>
      </c>
      <c r="G2555" s="32" t="s">
        <v>8</v>
      </c>
      <c r="H2555" s="32" t="s">
        <v>9</v>
      </c>
      <c r="I2555" s="32" t="s">
        <v>10</v>
      </c>
      <c r="J2555" s="32" t="s">
        <v>11</v>
      </c>
      <c r="K2555" s="32" t="s">
        <v>282</v>
      </c>
    </row>
    <row r="2556" spans="1:11" x14ac:dyDescent="0.35">
      <c r="A2556" s="32">
        <v>1</v>
      </c>
      <c r="B2556" s="32" t="s">
        <v>12</v>
      </c>
      <c r="D2556" s="32">
        <v>10.74</v>
      </c>
      <c r="E2556" s="32">
        <v>1279.6420000000001</v>
      </c>
      <c r="G2556" s="32">
        <v>972.05700000000002</v>
      </c>
      <c r="H2556" s="32" t="s">
        <v>13</v>
      </c>
      <c r="I2556" s="32">
        <v>1279.6420000000001</v>
      </c>
      <c r="K2556" s="32" t="s">
        <v>281</v>
      </c>
    </row>
    <row r="2557" spans="1:11" x14ac:dyDescent="0.35">
      <c r="A2557" s="32">
        <v>2</v>
      </c>
      <c r="B2557" s="32" t="s">
        <v>14</v>
      </c>
      <c r="D2557" s="32">
        <v>10.75</v>
      </c>
      <c r="E2557" s="32">
        <v>1373.2950000000001</v>
      </c>
      <c r="G2557" s="32">
        <v>66.671999999999997</v>
      </c>
      <c r="H2557" s="32" t="s">
        <v>13</v>
      </c>
      <c r="I2557" s="32">
        <v>1373.2950000000001</v>
      </c>
      <c r="K2557" s="32" t="s">
        <v>280</v>
      </c>
    </row>
    <row r="2558" spans="1:11" x14ac:dyDescent="0.35">
      <c r="A2558" s="32">
        <v>3</v>
      </c>
      <c r="B2558" s="32" t="s">
        <v>15</v>
      </c>
      <c r="D2558" s="32">
        <v>10.78</v>
      </c>
      <c r="E2558" s="32">
        <v>1482.3420000000001</v>
      </c>
      <c r="G2558" s="32">
        <v>107.93300000000001</v>
      </c>
      <c r="H2558" s="32" t="s">
        <v>13</v>
      </c>
      <c r="I2558" s="32">
        <v>1482.3420000000001</v>
      </c>
      <c r="K2558" s="32" t="s">
        <v>279</v>
      </c>
    </row>
    <row r="2559" spans="1:11" x14ac:dyDescent="0.35">
      <c r="A2559" s="32">
        <v>4</v>
      </c>
      <c r="B2559" s="32" t="s">
        <v>17</v>
      </c>
      <c r="D2559" s="32">
        <v>10.76</v>
      </c>
      <c r="E2559" s="32">
        <v>1076.598</v>
      </c>
      <c r="G2559" s="32">
        <v>10.952</v>
      </c>
      <c r="H2559" s="32" t="s">
        <v>13</v>
      </c>
      <c r="I2559" s="32">
        <v>1076.598</v>
      </c>
      <c r="K2559" s="32" t="s">
        <v>278</v>
      </c>
    </row>
    <row r="2560" spans="1:11" x14ac:dyDescent="0.35">
      <c r="A2560" s="32">
        <v>5</v>
      </c>
      <c r="B2560" s="32" t="s">
        <v>18</v>
      </c>
      <c r="D2560" s="32">
        <v>10.8</v>
      </c>
      <c r="E2560" s="32">
        <v>1023.745</v>
      </c>
      <c r="G2560" s="32">
        <v>7760</v>
      </c>
      <c r="H2560" s="32" t="s">
        <v>13</v>
      </c>
      <c r="I2560" s="32">
        <v>1023.745</v>
      </c>
      <c r="K2560" s="32" t="s">
        <v>277</v>
      </c>
    </row>
    <row r="2561" spans="1:11" x14ac:dyDescent="0.35">
      <c r="A2561" s="32">
        <v>6</v>
      </c>
      <c r="B2561" s="32" t="s">
        <v>19</v>
      </c>
      <c r="D2561" s="32">
        <v>10.68</v>
      </c>
      <c r="E2561" s="32">
        <v>1220.3140000000001</v>
      </c>
      <c r="G2561" s="32">
        <v>10194</v>
      </c>
      <c r="H2561" s="32" t="s">
        <v>13</v>
      </c>
      <c r="I2561" s="32">
        <v>1220.3140000000001</v>
      </c>
      <c r="K2561" s="32" t="s">
        <v>276</v>
      </c>
    </row>
    <row r="2562" spans="1:11" x14ac:dyDescent="0.35">
      <c r="A2562" s="32">
        <v>7</v>
      </c>
      <c r="B2562" s="32" t="s">
        <v>20</v>
      </c>
      <c r="D2562" s="32">
        <v>10.7</v>
      </c>
      <c r="E2562" s="32">
        <v>918.92499999999995</v>
      </c>
      <c r="G2562" s="32">
        <v>190.255</v>
      </c>
      <c r="H2562" s="32" t="s">
        <v>13</v>
      </c>
      <c r="I2562" s="32">
        <v>918.92499999999995</v>
      </c>
      <c r="K2562" s="32" t="s">
        <v>275</v>
      </c>
    </row>
    <row r="2563" spans="1:11" x14ac:dyDescent="0.35">
      <c r="A2563" s="32">
        <v>8</v>
      </c>
      <c r="B2563" s="32" t="s">
        <v>21</v>
      </c>
      <c r="D2563" s="32">
        <v>10.74</v>
      </c>
      <c r="E2563" s="32">
        <v>1152.07</v>
      </c>
      <c r="G2563" s="32">
        <v>1100.527</v>
      </c>
      <c r="H2563" s="32" t="s">
        <v>13</v>
      </c>
      <c r="I2563" s="32">
        <v>1152.07</v>
      </c>
      <c r="K2563" s="32" t="s">
        <v>274</v>
      </c>
    </row>
    <row r="2564" spans="1:11" x14ac:dyDescent="0.35">
      <c r="A2564" s="32">
        <v>9</v>
      </c>
      <c r="B2564" s="32" t="s">
        <v>22</v>
      </c>
      <c r="K2564" s="32" t="s">
        <v>273</v>
      </c>
    </row>
    <row r="2565" spans="1:11" x14ac:dyDescent="0.35">
      <c r="A2565" s="32">
        <v>10</v>
      </c>
      <c r="B2565" s="32" t="s">
        <v>22</v>
      </c>
      <c r="K2565" s="32" t="s">
        <v>272</v>
      </c>
    </row>
    <row r="2566" spans="1:11" x14ac:dyDescent="0.35">
      <c r="A2566" s="32">
        <v>11</v>
      </c>
      <c r="B2566" s="32" t="s">
        <v>24</v>
      </c>
      <c r="D2566" s="32">
        <v>10.76</v>
      </c>
      <c r="E2566" s="32">
        <v>265.21699999999998</v>
      </c>
      <c r="G2566" s="32">
        <v>2241</v>
      </c>
      <c r="H2566" s="32" t="s">
        <v>13</v>
      </c>
      <c r="I2566" s="32">
        <v>265.21699999999998</v>
      </c>
      <c r="K2566" s="32" t="s">
        <v>271</v>
      </c>
    </row>
    <row r="2567" spans="1:11" x14ac:dyDescent="0.35">
      <c r="A2567" s="32">
        <v>12</v>
      </c>
      <c r="B2567" s="32" t="s">
        <v>25</v>
      </c>
      <c r="D2567" s="32">
        <v>10.78</v>
      </c>
      <c r="E2567" s="32">
        <v>275.35500000000002</v>
      </c>
      <c r="G2567" s="32">
        <v>5.226</v>
      </c>
      <c r="H2567" s="32" t="s">
        <v>13</v>
      </c>
      <c r="I2567" s="32">
        <v>275.35500000000002</v>
      </c>
      <c r="K2567" s="32" t="s">
        <v>270</v>
      </c>
    </row>
    <row r="2568" spans="1:11" x14ac:dyDescent="0.35">
      <c r="A2568" s="32">
        <v>13</v>
      </c>
      <c r="B2568" s="32" t="s">
        <v>26</v>
      </c>
      <c r="D2568" s="32">
        <v>10.78</v>
      </c>
      <c r="E2568" s="32">
        <v>530.13300000000004</v>
      </c>
      <c r="G2568" s="32">
        <v>4424</v>
      </c>
      <c r="H2568" s="32" t="s">
        <v>13</v>
      </c>
      <c r="I2568" s="32">
        <v>530.13300000000004</v>
      </c>
      <c r="K2568" s="32" t="s">
        <v>269</v>
      </c>
    </row>
    <row r="2569" spans="1:11" x14ac:dyDescent="0.35">
      <c r="A2569" s="32">
        <v>14</v>
      </c>
      <c r="B2569" s="32" t="s">
        <v>27</v>
      </c>
      <c r="D2569" s="32">
        <v>10.82</v>
      </c>
      <c r="E2569" s="32">
        <v>371.63</v>
      </c>
      <c r="G2569" s="32">
        <v>139.72</v>
      </c>
      <c r="H2569" s="32" t="s">
        <v>13</v>
      </c>
      <c r="I2569" s="32">
        <v>371.63</v>
      </c>
      <c r="K2569" s="32" t="s">
        <v>268</v>
      </c>
    </row>
    <row r="2570" spans="1:11" x14ac:dyDescent="0.35">
      <c r="A2570" s="32">
        <v>15</v>
      </c>
      <c r="B2570" s="32" t="s">
        <v>28</v>
      </c>
      <c r="K2570" s="32" t="s">
        <v>267</v>
      </c>
    </row>
    <row r="2571" spans="1:11" x14ac:dyDescent="0.35">
      <c r="A2571" s="32">
        <v>16</v>
      </c>
      <c r="B2571" s="32" t="s">
        <v>29</v>
      </c>
      <c r="D2571" s="32">
        <v>10.84</v>
      </c>
      <c r="E2571" s="32">
        <v>550.78700000000003</v>
      </c>
      <c r="G2571" s="32">
        <v>7.7709999999999999</v>
      </c>
      <c r="H2571" s="32" t="s">
        <v>13</v>
      </c>
      <c r="I2571" s="32">
        <v>550.78700000000003</v>
      </c>
      <c r="K2571" s="32" t="s">
        <v>266</v>
      </c>
    </row>
    <row r="2572" spans="1:11" x14ac:dyDescent="0.35">
      <c r="A2572" s="32">
        <v>17</v>
      </c>
      <c r="B2572" s="32" t="s">
        <v>22</v>
      </c>
      <c r="K2572" s="32" t="s">
        <v>265</v>
      </c>
    </row>
    <row r="2573" spans="1:11" x14ac:dyDescent="0.35">
      <c r="A2573" s="32">
        <v>18</v>
      </c>
      <c r="B2573" s="32" t="s">
        <v>182</v>
      </c>
      <c r="D2573" s="32">
        <v>10.85</v>
      </c>
      <c r="E2573" s="32">
        <v>761.45600000000002</v>
      </c>
      <c r="G2573" s="32">
        <v>5538</v>
      </c>
      <c r="H2573" s="32" t="s">
        <v>13</v>
      </c>
      <c r="I2573" s="32">
        <v>761.45600000000002</v>
      </c>
      <c r="K2573" s="32" t="s">
        <v>264</v>
      </c>
    </row>
    <row r="2574" spans="1:11" x14ac:dyDescent="0.35">
      <c r="A2574" s="32">
        <v>19</v>
      </c>
      <c r="B2574" s="32" t="s">
        <v>181</v>
      </c>
      <c r="D2574" s="32">
        <v>10.84</v>
      </c>
      <c r="E2574" s="32">
        <v>461.21100000000001</v>
      </c>
      <c r="G2574" s="32">
        <v>44.685000000000002</v>
      </c>
      <c r="H2574" s="32" t="s">
        <v>13</v>
      </c>
      <c r="I2574" s="32">
        <v>461.21100000000001</v>
      </c>
      <c r="K2574" s="32" t="s">
        <v>263</v>
      </c>
    </row>
    <row r="2575" spans="1:11" x14ac:dyDescent="0.35">
      <c r="A2575" s="32">
        <v>20</v>
      </c>
      <c r="B2575" s="32" t="s">
        <v>180</v>
      </c>
      <c r="D2575" s="32">
        <v>10.88</v>
      </c>
      <c r="E2575" s="32">
        <v>277.99099999999999</v>
      </c>
      <c r="G2575" s="32">
        <v>28.855</v>
      </c>
      <c r="H2575" s="32" t="s">
        <v>13</v>
      </c>
      <c r="I2575" s="32">
        <v>277.99099999999999</v>
      </c>
      <c r="K2575" s="32" t="s">
        <v>262</v>
      </c>
    </row>
    <row r="2576" spans="1:11" x14ac:dyDescent="0.35">
      <c r="A2576" s="32">
        <v>21</v>
      </c>
      <c r="B2576" s="32" t="s">
        <v>179</v>
      </c>
      <c r="D2576" s="32">
        <v>10.87</v>
      </c>
      <c r="E2576" s="32">
        <v>935.22799999999995</v>
      </c>
      <c r="G2576" s="32">
        <v>109.255</v>
      </c>
      <c r="H2576" s="32" t="s">
        <v>13</v>
      </c>
      <c r="I2576" s="32">
        <v>935.22799999999995</v>
      </c>
      <c r="K2576" s="32" t="s">
        <v>261</v>
      </c>
    </row>
    <row r="2577" spans="1:11" x14ac:dyDescent="0.35">
      <c r="A2577" s="32">
        <v>22</v>
      </c>
      <c r="B2577" s="32" t="s">
        <v>178</v>
      </c>
      <c r="D2577" s="32">
        <v>10.87</v>
      </c>
      <c r="E2577" s="32">
        <v>442.548</v>
      </c>
      <c r="G2577" s="32">
        <v>3417</v>
      </c>
      <c r="H2577" s="32" t="s">
        <v>13</v>
      </c>
      <c r="I2577" s="32">
        <v>442.548</v>
      </c>
      <c r="K2577" s="32" t="s">
        <v>260</v>
      </c>
    </row>
    <row r="2578" spans="1:11" x14ac:dyDescent="0.35">
      <c r="A2578" s="32">
        <v>23</v>
      </c>
      <c r="B2578" s="32" t="s">
        <v>177</v>
      </c>
      <c r="D2578" s="32">
        <v>10.87</v>
      </c>
      <c r="E2578" s="32">
        <v>641.37599999999998</v>
      </c>
      <c r="G2578" s="32">
        <v>5154</v>
      </c>
      <c r="H2578" s="32" t="s">
        <v>13</v>
      </c>
      <c r="I2578" s="32">
        <v>641.37599999999998</v>
      </c>
      <c r="K2578" s="32" t="s">
        <v>259</v>
      </c>
    </row>
    <row r="2579" spans="1:11" x14ac:dyDescent="0.35">
      <c r="A2579" s="32">
        <v>24</v>
      </c>
      <c r="B2579" s="32" t="s">
        <v>22</v>
      </c>
      <c r="K2579" s="32" t="s">
        <v>258</v>
      </c>
    </row>
    <row r="2580" spans="1:11" x14ac:dyDescent="0.35">
      <c r="A2580" s="32">
        <v>25</v>
      </c>
      <c r="B2580" s="32" t="s">
        <v>176</v>
      </c>
      <c r="D2580" s="32">
        <v>10.89</v>
      </c>
      <c r="E2580" s="32">
        <v>303.47399999999999</v>
      </c>
      <c r="G2580" s="32">
        <v>74.203000000000003</v>
      </c>
      <c r="H2580" s="32" t="s">
        <v>13</v>
      </c>
      <c r="I2580" s="32">
        <v>303.47399999999999</v>
      </c>
      <c r="K2580" s="32" t="s">
        <v>257</v>
      </c>
    </row>
    <row r="2581" spans="1:11" x14ac:dyDescent="0.35">
      <c r="A2581" s="32">
        <v>26</v>
      </c>
      <c r="B2581" s="32" t="s">
        <v>175</v>
      </c>
      <c r="D2581" s="32">
        <v>10.89</v>
      </c>
      <c r="E2581" s="32">
        <v>650.83500000000004</v>
      </c>
      <c r="G2581" s="32">
        <v>4679</v>
      </c>
      <c r="H2581" s="32" t="s">
        <v>13</v>
      </c>
      <c r="I2581" s="32">
        <v>650.83500000000004</v>
      </c>
      <c r="K2581" s="32" t="s">
        <v>256</v>
      </c>
    </row>
    <row r="2582" spans="1:11" x14ac:dyDescent="0.35">
      <c r="A2582" s="32">
        <v>27</v>
      </c>
      <c r="B2582" s="32" t="s">
        <v>174</v>
      </c>
      <c r="D2582" s="32">
        <v>10.89</v>
      </c>
      <c r="E2582" s="32">
        <v>916.072</v>
      </c>
      <c r="G2582" s="32">
        <v>7481</v>
      </c>
      <c r="H2582" s="32" t="s">
        <v>13</v>
      </c>
      <c r="I2582" s="32">
        <v>916.072</v>
      </c>
      <c r="K2582" s="32" t="s">
        <v>255</v>
      </c>
    </row>
    <row r="2583" spans="1:11" x14ac:dyDescent="0.35">
      <c r="A2583" s="32">
        <v>28</v>
      </c>
      <c r="B2583" s="32" t="s">
        <v>173</v>
      </c>
      <c r="D2583" s="32">
        <v>10.88</v>
      </c>
      <c r="E2583" s="32">
        <v>574.62300000000005</v>
      </c>
      <c r="G2583" s="32">
        <v>4575</v>
      </c>
      <c r="H2583" s="32" t="s">
        <v>13</v>
      </c>
      <c r="I2583" s="32">
        <v>574.62300000000005</v>
      </c>
      <c r="K2583" s="32" t="s">
        <v>254</v>
      </c>
    </row>
    <row r="2584" spans="1:11" x14ac:dyDescent="0.35">
      <c r="A2584" s="32">
        <v>29</v>
      </c>
      <c r="B2584" s="32" t="s">
        <v>172</v>
      </c>
      <c r="D2584" s="32">
        <v>10.85</v>
      </c>
      <c r="E2584" s="32">
        <v>522.27700000000004</v>
      </c>
      <c r="G2584" s="32">
        <v>16.018000000000001</v>
      </c>
      <c r="H2584" s="32" t="s">
        <v>13</v>
      </c>
      <c r="I2584" s="32">
        <v>522.27700000000004</v>
      </c>
      <c r="K2584" s="32" t="s">
        <v>253</v>
      </c>
    </row>
    <row r="2585" spans="1:11" x14ac:dyDescent="0.35">
      <c r="A2585" s="32">
        <v>30</v>
      </c>
      <c r="B2585" s="32" t="s">
        <v>171</v>
      </c>
      <c r="D2585" s="32">
        <v>10.78</v>
      </c>
      <c r="E2585" s="32">
        <v>572.67200000000003</v>
      </c>
      <c r="G2585" s="32">
        <v>1248.6199999999999</v>
      </c>
      <c r="H2585" s="32" t="s">
        <v>13</v>
      </c>
      <c r="I2585" s="32">
        <v>572.67200000000003</v>
      </c>
      <c r="K2585" s="32" t="s">
        <v>252</v>
      </c>
    </row>
    <row r="2586" spans="1:11" x14ac:dyDescent="0.35">
      <c r="A2586" s="32">
        <v>31</v>
      </c>
      <c r="B2586" s="32" t="s">
        <v>22</v>
      </c>
      <c r="K2586" s="32" t="s">
        <v>251</v>
      </c>
    </row>
    <row r="2587" spans="1:11" x14ac:dyDescent="0.35">
      <c r="A2587" s="32">
        <v>32</v>
      </c>
      <c r="B2587" s="32" t="s">
        <v>170</v>
      </c>
      <c r="D2587" s="32">
        <v>10.66</v>
      </c>
      <c r="E2587" s="32">
        <v>471.09699999999998</v>
      </c>
      <c r="G2587" s="32">
        <v>4125</v>
      </c>
      <c r="H2587" s="32" t="s">
        <v>13</v>
      </c>
      <c r="I2587" s="32">
        <v>471.09699999999998</v>
      </c>
      <c r="K2587" s="32" t="s">
        <v>250</v>
      </c>
    </row>
    <row r="2588" spans="1:11" x14ac:dyDescent="0.35">
      <c r="A2588" s="32">
        <v>33</v>
      </c>
      <c r="B2588" s="32" t="s">
        <v>169</v>
      </c>
      <c r="D2588" s="32">
        <v>10.69</v>
      </c>
      <c r="E2588" s="32">
        <v>620.83900000000006</v>
      </c>
      <c r="G2588" s="32">
        <v>5594</v>
      </c>
      <c r="H2588" s="32" t="s">
        <v>13</v>
      </c>
      <c r="I2588" s="32">
        <v>620.83900000000006</v>
      </c>
      <c r="K2588" s="32" t="s">
        <v>249</v>
      </c>
    </row>
    <row r="2589" spans="1:11" x14ac:dyDescent="0.35">
      <c r="A2589" s="32">
        <v>34</v>
      </c>
      <c r="B2589" s="32" t="s">
        <v>168</v>
      </c>
      <c r="D2589" s="32">
        <v>10.75</v>
      </c>
      <c r="E2589" s="32">
        <v>466.85599999999999</v>
      </c>
      <c r="G2589" s="32">
        <v>21.074000000000002</v>
      </c>
      <c r="H2589" s="32" t="s">
        <v>13</v>
      </c>
      <c r="I2589" s="32">
        <v>466.85599999999999</v>
      </c>
      <c r="K2589" s="32" t="s">
        <v>248</v>
      </c>
    </row>
    <row r="2590" spans="1:11" x14ac:dyDescent="0.35">
      <c r="A2590" s="32">
        <v>35</v>
      </c>
      <c r="B2590" s="32" t="s">
        <v>167</v>
      </c>
      <c r="D2590" s="32">
        <v>10.77</v>
      </c>
      <c r="E2590" s="32">
        <v>1042.297</v>
      </c>
      <c r="G2590" s="32">
        <v>585.678</v>
      </c>
      <c r="H2590" s="32" t="s">
        <v>13</v>
      </c>
      <c r="I2590" s="32">
        <v>1042.297</v>
      </c>
      <c r="K2590" s="32" t="s">
        <v>247</v>
      </c>
    </row>
    <row r="2591" spans="1:11" x14ac:dyDescent="0.35">
      <c r="A2591" s="32">
        <v>36</v>
      </c>
      <c r="B2591" s="32" t="s">
        <v>166</v>
      </c>
      <c r="D2591" s="32">
        <v>10.78</v>
      </c>
      <c r="E2591" s="32">
        <v>873.13199999999995</v>
      </c>
      <c r="G2591" s="32">
        <v>410.43400000000003</v>
      </c>
      <c r="H2591" s="32" t="s">
        <v>13</v>
      </c>
      <c r="I2591" s="32">
        <v>873.13199999999995</v>
      </c>
      <c r="K2591" s="32" t="s">
        <v>246</v>
      </c>
    </row>
    <row r="2592" spans="1:11" x14ac:dyDescent="0.35">
      <c r="A2592" s="32">
        <v>37</v>
      </c>
      <c r="B2592" s="32" t="s">
        <v>165</v>
      </c>
      <c r="D2592" s="32">
        <v>10.77</v>
      </c>
      <c r="E2592" s="32">
        <v>626.23699999999997</v>
      </c>
      <c r="G2592" s="32">
        <v>4862</v>
      </c>
      <c r="H2592" s="32" t="s">
        <v>13</v>
      </c>
      <c r="I2592" s="32">
        <v>626.23699999999997</v>
      </c>
      <c r="K2592" s="32" t="s">
        <v>245</v>
      </c>
    </row>
    <row r="2593" spans="1:11" x14ac:dyDescent="0.35">
      <c r="A2593" s="32">
        <v>38</v>
      </c>
      <c r="B2593" s="32" t="s">
        <v>22</v>
      </c>
      <c r="K2593" s="32" t="s">
        <v>244</v>
      </c>
    </row>
    <row r="2594" spans="1:11" x14ac:dyDescent="0.35">
      <c r="A2594" s="32">
        <v>39</v>
      </c>
      <c r="B2594" s="32" t="s">
        <v>164</v>
      </c>
      <c r="D2594" s="32">
        <v>10.8</v>
      </c>
      <c r="E2594" s="32">
        <v>692.97400000000005</v>
      </c>
      <c r="G2594" s="32">
        <v>54.588999999999999</v>
      </c>
      <c r="H2594" s="32" t="s">
        <v>13</v>
      </c>
      <c r="I2594" s="32">
        <v>692.97400000000005</v>
      </c>
      <c r="K2594" s="32" t="s">
        <v>243</v>
      </c>
    </row>
    <row r="2595" spans="1:11" x14ac:dyDescent="0.35">
      <c r="A2595" s="32">
        <v>40</v>
      </c>
      <c r="B2595" s="32" t="s">
        <v>163</v>
      </c>
      <c r="D2595" s="32">
        <v>10.82</v>
      </c>
      <c r="E2595" s="32">
        <v>525.05700000000002</v>
      </c>
      <c r="G2595" s="32">
        <v>97.966999999999999</v>
      </c>
      <c r="H2595" s="32" t="s">
        <v>13</v>
      </c>
      <c r="I2595" s="32">
        <v>525.05700000000002</v>
      </c>
      <c r="K2595" s="32" t="s">
        <v>242</v>
      </c>
    </row>
    <row r="2596" spans="1:11" x14ac:dyDescent="0.35">
      <c r="A2596" s="32">
        <v>41</v>
      </c>
      <c r="B2596" s="32" t="s">
        <v>162</v>
      </c>
      <c r="D2596" s="32">
        <v>10.81</v>
      </c>
      <c r="E2596" s="32">
        <v>604.28300000000002</v>
      </c>
      <c r="G2596" s="32">
        <v>44.728000000000002</v>
      </c>
      <c r="H2596" s="32" t="s">
        <v>13</v>
      </c>
      <c r="I2596" s="32">
        <v>604.28300000000002</v>
      </c>
      <c r="K2596" s="32" t="s">
        <v>241</v>
      </c>
    </row>
    <row r="2597" spans="1:11" x14ac:dyDescent="0.35">
      <c r="A2597" s="32">
        <v>42</v>
      </c>
      <c r="B2597" s="32" t="s">
        <v>161</v>
      </c>
      <c r="D2597" s="32">
        <v>10.88</v>
      </c>
      <c r="E2597" s="32">
        <v>810.34699999999998</v>
      </c>
      <c r="G2597" s="32">
        <v>6560</v>
      </c>
      <c r="H2597" s="32" t="s">
        <v>13</v>
      </c>
      <c r="I2597" s="32">
        <v>810.34699999999998</v>
      </c>
      <c r="K2597" s="32" t="s">
        <v>240</v>
      </c>
    </row>
    <row r="2598" spans="1:11" x14ac:dyDescent="0.35">
      <c r="A2598" s="32">
        <v>43</v>
      </c>
      <c r="B2598" s="32" t="s">
        <v>160</v>
      </c>
      <c r="D2598" s="32">
        <v>10.85</v>
      </c>
      <c r="E2598" s="32">
        <v>662.28399999999999</v>
      </c>
      <c r="G2598" s="32">
        <v>17.812999999999999</v>
      </c>
      <c r="H2598" s="32" t="s">
        <v>13</v>
      </c>
      <c r="I2598" s="32">
        <v>662.28399999999999</v>
      </c>
      <c r="K2598" s="32" t="s">
        <v>239</v>
      </c>
    </row>
    <row r="2599" spans="1:11" x14ac:dyDescent="0.35">
      <c r="A2599" s="32">
        <v>44</v>
      </c>
      <c r="B2599" s="32" t="s">
        <v>159</v>
      </c>
      <c r="D2599" s="32">
        <v>10.89</v>
      </c>
      <c r="E2599" s="32">
        <v>607.48900000000003</v>
      </c>
      <c r="G2599" s="32">
        <v>4328</v>
      </c>
      <c r="H2599" s="32" t="s">
        <v>13</v>
      </c>
      <c r="I2599" s="32">
        <v>607.48900000000003</v>
      </c>
      <c r="K2599" s="32" t="s">
        <v>238</v>
      </c>
    </row>
    <row r="2600" spans="1:11" x14ac:dyDescent="0.35">
      <c r="A2600" s="32">
        <v>45</v>
      </c>
      <c r="B2600" s="32" t="s">
        <v>22</v>
      </c>
      <c r="D2600" s="32">
        <v>10.72</v>
      </c>
      <c r="E2600" s="32">
        <v>8.2810000000000006</v>
      </c>
      <c r="G2600" s="32">
        <v>93</v>
      </c>
      <c r="H2600" s="32" t="s">
        <v>13</v>
      </c>
      <c r="I2600" s="32">
        <v>8.2810000000000006</v>
      </c>
      <c r="K2600" s="32" t="s">
        <v>237</v>
      </c>
    </row>
    <row r="2601" spans="1:11" x14ac:dyDescent="0.35">
      <c r="A2601" s="32">
        <v>46</v>
      </c>
      <c r="B2601" s="32" t="s">
        <v>158</v>
      </c>
      <c r="D2601" s="32">
        <v>10.91</v>
      </c>
      <c r="E2601" s="32">
        <v>813.94299999999998</v>
      </c>
      <c r="G2601" s="32">
        <v>19.763999999999999</v>
      </c>
      <c r="H2601" s="32" t="s">
        <v>13</v>
      </c>
      <c r="I2601" s="32">
        <v>813.94299999999998</v>
      </c>
      <c r="K2601" s="32" t="s">
        <v>236</v>
      </c>
    </row>
    <row r="2602" spans="1:11" x14ac:dyDescent="0.35">
      <c r="A2602" s="32">
        <v>47</v>
      </c>
      <c r="B2602" s="32" t="s">
        <v>157</v>
      </c>
      <c r="D2602" s="32">
        <v>10.89</v>
      </c>
      <c r="E2602" s="32">
        <v>717.69299999999998</v>
      </c>
      <c r="G2602" s="32">
        <v>18.285</v>
      </c>
      <c r="H2602" s="32" t="s">
        <v>13</v>
      </c>
      <c r="I2602" s="32">
        <v>717.69299999999998</v>
      </c>
      <c r="K2602" s="32" t="s">
        <v>235</v>
      </c>
    </row>
    <row r="2603" spans="1:11" x14ac:dyDescent="0.35">
      <c r="A2603" s="32">
        <v>48</v>
      </c>
      <c r="B2603" s="32" t="s">
        <v>156</v>
      </c>
      <c r="D2603" s="32">
        <v>10.87</v>
      </c>
      <c r="E2603" s="32">
        <v>771.16200000000003</v>
      </c>
      <c r="G2603" s="32">
        <v>5579</v>
      </c>
      <c r="H2603" s="32" t="s">
        <v>13</v>
      </c>
      <c r="I2603" s="32">
        <v>771.16200000000003</v>
      </c>
      <c r="K2603" s="32" t="s">
        <v>234</v>
      </c>
    </row>
    <row r="2605" spans="1:11" x14ac:dyDescent="0.35">
      <c r="A2605" s="32" t="s">
        <v>364</v>
      </c>
    </row>
    <row r="2607" spans="1:11" x14ac:dyDescent="0.35">
      <c r="B2607" s="32" t="s">
        <v>3</v>
      </c>
      <c r="C2607" s="32" t="s">
        <v>4</v>
      </c>
      <c r="D2607" s="32" t="s">
        <v>5</v>
      </c>
      <c r="E2607" s="32" t="s">
        <v>6</v>
      </c>
      <c r="F2607" s="32" t="s">
        <v>7</v>
      </c>
      <c r="G2607" s="32" t="s">
        <v>8</v>
      </c>
      <c r="H2607" s="32" t="s">
        <v>9</v>
      </c>
      <c r="I2607" s="32" t="s">
        <v>10</v>
      </c>
      <c r="J2607" s="32" t="s">
        <v>11</v>
      </c>
      <c r="K2607" s="32" t="s">
        <v>282</v>
      </c>
    </row>
    <row r="2608" spans="1:11" x14ac:dyDescent="0.35">
      <c r="A2608" s="32">
        <v>1</v>
      </c>
      <c r="B2608" s="32" t="s">
        <v>12</v>
      </c>
      <c r="D2608" s="32">
        <v>11.99</v>
      </c>
      <c r="E2608" s="32">
        <v>424.56599999999997</v>
      </c>
      <c r="F2608" s="32">
        <v>7374.8869999999997</v>
      </c>
      <c r="G2608" s="32">
        <v>2.6989999999999998</v>
      </c>
      <c r="H2608" s="32" t="s">
        <v>13</v>
      </c>
      <c r="K2608" s="32" t="s">
        <v>281</v>
      </c>
    </row>
    <row r="2609" spans="1:11" x14ac:dyDescent="0.35">
      <c r="A2609" s="32">
        <v>2</v>
      </c>
      <c r="B2609" s="32" t="s">
        <v>14</v>
      </c>
      <c r="D2609" s="32">
        <v>11.92</v>
      </c>
      <c r="E2609" s="32">
        <v>760.22</v>
      </c>
      <c r="F2609" s="32">
        <v>6169.0540000000001</v>
      </c>
      <c r="G2609" s="32">
        <v>19.22</v>
      </c>
      <c r="H2609" s="32" t="s">
        <v>13</v>
      </c>
      <c r="K2609" s="32" t="s">
        <v>280</v>
      </c>
    </row>
    <row r="2610" spans="1:11" x14ac:dyDescent="0.35">
      <c r="A2610" s="32">
        <v>3</v>
      </c>
      <c r="B2610" s="32" t="s">
        <v>15</v>
      </c>
      <c r="D2610" s="32">
        <v>11.94</v>
      </c>
      <c r="E2610" s="32">
        <v>462.53399999999999</v>
      </c>
      <c r="F2610" s="32">
        <v>6270.085</v>
      </c>
      <c r="G2610" s="32">
        <v>16.228999999999999</v>
      </c>
      <c r="H2610" s="32" t="s">
        <v>13</v>
      </c>
      <c r="K2610" s="32" t="s">
        <v>279</v>
      </c>
    </row>
    <row r="2611" spans="1:11" x14ac:dyDescent="0.35">
      <c r="A2611" s="32">
        <v>4</v>
      </c>
      <c r="B2611" s="32" t="s">
        <v>17</v>
      </c>
      <c r="D2611" s="32">
        <v>11.93</v>
      </c>
      <c r="E2611" s="32">
        <v>627.08199999999999</v>
      </c>
      <c r="F2611" s="32">
        <v>5073.5969999999998</v>
      </c>
      <c r="G2611" s="32">
        <v>7.782</v>
      </c>
      <c r="H2611" s="32" t="s">
        <v>16</v>
      </c>
      <c r="K2611" s="32" t="s">
        <v>278</v>
      </c>
    </row>
    <row r="2612" spans="1:11" x14ac:dyDescent="0.35">
      <c r="A2612" s="32">
        <v>5</v>
      </c>
      <c r="B2612" s="32" t="s">
        <v>18</v>
      </c>
      <c r="D2612" s="32">
        <v>11.93</v>
      </c>
      <c r="E2612" s="32">
        <v>1346.038</v>
      </c>
      <c r="F2612" s="32">
        <v>5607.0349999999999</v>
      </c>
      <c r="G2612" s="32">
        <v>22.849</v>
      </c>
      <c r="H2612" s="32" t="s">
        <v>13</v>
      </c>
      <c r="K2612" s="32" t="s">
        <v>277</v>
      </c>
    </row>
    <row r="2613" spans="1:11" x14ac:dyDescent="0.35">
      <c r="A2613" s="32">
        <v>6</v>
      </c>
      <c r="B2613" s="32" t="s">
        <v>19</v>
      </c>
      <c r="D2613" s="32">
        <v>11.83</v>
      </c>
      <c r="E2613" s="32">
        <v>3905.5859999999998</v>
      </c>
      <c r="F2613" s="32">
        <v>4189.3689999999997</v>
      </c>
      <c r="G2613" s="32">
        <v>39.027999999999999</v>
      </c>
      <c r="H2613" s="32" t="s">
        <v>13</v>
      </c>
      <c r="K2613" s="32" t="s">
        <v>276</v>
      </c>
    </row>
    <row r="2614" spans="1:11" x14ac:dyDescent="0.35">
      <c r="A2614" s="32">
        <v>7</v>
      </c>
      <c r="B2614" s="32" t="s">
        <v>20</v>
      </c>
      <c r="D2614" s="32">
        <v>11.86</v>
      </c>
      <c r="E2614" s="32">
        <v>6196.5789999999997</v>
      </c>
      <c r="F2614" s="32">
        <v>3916.8919999999998</v>
      </c>
      <c r="G2614" s="32">
        <v>61.033000000000001</v>
      </c>
      <c r="H2614" s="32" t="s">
        <v>16</v>
      </c>
      <c r="K2614" s="32" t="s">
        <v>275</v>
      </c>
    </row>
    <row r="2615" spans="1:11" x14ac:dyDescent="0.35">
      <c r="A2615" s="32">
        <v>8</v>
      </c>
      <c r="B2615" s="32" t="s">
        <v>21</v>
      </c>
      <c r="D2615" s="32">
        <v>11.89</v>
      </c>
      <c r="E2615" s="32">
        <v>10955.967000000001</v>
      </c>
      <c r="F2615" s="32">
        <v>4672.8990000000003</v>
      </c>
      <c r="G2615" s="32">
        <v>207.54300000000001</v>
      </c>
      <c r="H2615" s="32" t="s">
        <v>13</v>
      </c>
      <c r="K2615" s="32" t="s">
        <v>274</v>
      </c>
    </row>
    <row r="2616" spans="1:11" x14ac:dyDescent="0.35">
      <c r="A2616" s="32">
        <v>9</v>
      </c>
      <c r="B2616" s="32" t="s">
        <v>22</v>
      </c>
      <c r="D2616" s="32">
        <v>11.91</v>
      </c>
      <c r="E2616" s="32">
        <v>563.26099999999997</v>
      </c>
      <c r="G2616" s="32">
        <v>8.5579999999999998</v>
      </c>
      <c r="H2616" s="32" t="s">
        <v>13</v>
      </c>
      <c r="K2616" s="32" t="s">
        <v>273</v>
      </c>
    </row>
    <row r="2617" spans="1:11" x14ac:dyDescent="0.35">
      <c r="A2617" s="32">
        <v>10</v>
      </c>
      <c r="B2617" s="32" t="s">
        <v>22</v>
      </c>
      <c r="D2617" s="32">
        <v>11.92</v>
      </c>
      <c r="E2617" s="32">
        <v>514.64700000000005</v>
      </c>
      <c r="G2617" s="32">
        <v>11.228999999999999</v>
      </c>
      <c r="H2617" s="32" t="s">
        <v>13</v>
      </c>
      <c r="K2617" s="32" t="s">
        <v>272</v>
      </c>
    </row>
    <row r="2618" spans="1:11" x14ac:dyDescent="0.35">
      <c r="A2618" s="32">
        <v>11</v>
      </c>
      <c r="B2618" s="32" t="s">
        <v>24</v>
      </c>
      <c r="D2618" s="32">
        <v>11.93</v>
      </c>
      <c r="E2618" s="32">
        <v>1793.09</v>
      </c>
      <c r="F2618" s="32">
        <v>1803.3610000000001</v>
      </c>
      <c r="G2618" s="32">
        <v>28.547999999999998</v>
      </c>
      <c r="H2618" s="32" t="s">
        <v>16</v>
      </c>
      <c r="K2618" s="32" t="s">
        <v>271</v>
      </c>
    </row>
    <row r="2619" spans="1:11" x14ac:dyDescent="0.35">
      <c r="A2619" s="32">
        <v>12</v>
      </c>
      <c r="B2619" s="32" t="s">
        <v>25</v>
      </c>
      <c r="D2619" s="32">
        <v>11.95</v>
      </c>
      <c r="E2619" s="32">
        <v>689.452</v>
      </c>
      <c r="F2619" s="32">
        <v>1582.835</v>
      </c>
      <c r="G2619" s="32">
        <v>6.4870000000000001</v>
      </c>
      <c r="H2619" s="32" t="s">
        <v>16</v>
      </c>
      <c r="K2619" s="32" t="s">
        <v>270</v>
      </c>
    </row>
    <row r="2620" spans="1:11" x14ac:dyDescent="0.35">
      <c r="A2620" s="32">
        <v>13</v>
      </c>
      <c r="B2620" s="32" t="s">
        <v>26</v>
      </c>
      <c r="D2620" s="32">
        <v>11.96</v>
      </c>
      <c r="E2620" s="32">
        <v>615.03700000000003</v>
      </c>
      <c r="F2620" s="32">
        <v>1671.82</v>
      </c>
      <c r="G2620" s="32">
        <v>12.218</v>
      </c>
      <c r="H2620" s="32" t="s">
        <v>13</v>
      </c>
      <c r="K2620" s="32" t="s">
        <v>269</v>
      </c>
    </row>
    <row r="2621" spans="1:11" x14ac:dyDescent="0.35">
      <c r="A2621" s="32">
        <v>14</v>
      </c>
      <c r="B2621" s="32" t="s">
        <v>27</v>
      </c>
      <c r="D2621" s="32">
        <v>11.96</v>
      </c>
      <c r="E2621" s="32">
        <v>2910.3760000000002</v>
      </c>
      <c r="F2621" s="32">
        <v>1602.5260000000001</v>
      </c>
      <c r="G2621" s="32">
        <v>37.134999999999998</v>
      </c>
      <c r="H2621" s="32" t="s">
        <v>13</v>
      </c>
      <c r="K2621" s="32" t="s">
        <v>268</v>
      </c>
    </row>
    <row r="2622" spans="1:11" x14ac:dyDescent="0.35">
      <c r="A2622" s="32">
        <v>15</v>
      </c>
      <c r="B2622" s="32" t="s">
        <v>28</v>
      </c>
      <c r="D2622" s="32">
        <v>11.98</v>
      </c>
      <c r="E2622" s="32">
        <v>3631.172</v>
      </c>
      <c r="F2622" s="32">
        <v>1532.6120000000001</v>
      </c>
      <c r="G2622" s="32">
        <v>39.631</v>
      </c>
      <c r="H2622" s="32" t="s">
        <v>13</v>
      </c>
      <c r="K2622" s="32" t="s">
        <v>267</v>
      </c>
    </row>
    <row r="2623" spans="1:11" x14ac:dyDescent="0.35">
      <c r="A2623" s="32">
        <v>16</v>
      </c>
      <c r="B2623" s="32" t="s">
        <v>29</v>
      </c>
      <c r="D2623" s="32">
        <v>11.98</v>
      </c>
      <c r="E2623" s="32">
        <v>6054.2420000000002</v>
      </c>
      <c r="F2623" s="32">
        <v>1291.402</v>
      </c>
      <c r="G2623" s="32">
        <v>129.476</v>
      </c>
      <c r="H2623" s="32" t="s">
        <v>16</v>
      </c>
      <c r="K2623" s="32" t="s">
        <v>266</v>
      </c>
    </row>
    <row r="2624" spans="1:11" x14ac:dyDescent="0.35">
      <c r="A2624" s="32">
        <v>17</v>
      </c>
      <c r="B2624" s="32" t="s">
        <v>22</v>
      </c>
      <c r="H2624" s="32" t="s">
        <v>95</v>
      </c>
      <c r="K2624" s="32" t="s">
        <v>265</v>
      </c>
    </row>
    <row r="2625" spans="1:11" x14ac:dyDescent="0.35">
      <c r="A2625" s="32">
        <v>18</v>
      </c>
      <c r="B2625" s="32" t="s">
        <v>182</v>
      </c>
      <c r="D2625" s="32">
        <v>12</v>
      </c>
      <c r="E2625" s="32">
        <v>1016.779</v>
      </c>
      <c r="F2625" s="32">
        <v>2173.0659999999998</v>
      </c>
      <c r="G2625" s="32">
        <v>30.513999999999999</v>
      </c>
      <c r="H2625" s="32" t="s">
        <v>13</v>
      </c>
      <c r="K2625" s="32" t="s">
        <v>264</v>
      </c>
    </row>
    <row r="2626" spans="1:11" x14ac:dyDescent="0.35">
      <c r="A2626" s="32">
        <v>19</v>
      </c>
      <c r="B2626" s="32" t="s">
        <v>181</v>
      </c>
      <c r="D2626" s="32">
        <v>11.99</v>
      </c>
      <c r="E2626" s="32">
        <v>2146.7919999999999</v>
      </c>
      <c r="F2626" s="32">
        <v>2231.232</v>
      </c>
      <c r="G2626" s="32">
        <v>27.57</v>
      </c>
      <c r="H2626" s="32" t="s">
        <v>16</v>
      </c>
      <c r="K2626" s="32" t="s">
        <v>263</v>
      </c>
    </row>
    <row r="2627" spans="1:11" x14ac:dyDescent="0.35">
      <c r="A2627" s="32">
        <v>20</v>
      </c>
      <c r="B2627" s="32" t="s">
        <v>180</v>
      </c>
      <c r="D2627" s="32">
        <v>11.99</v>
      </c>
      <c r="E2627" s="32">
        <v>2297.9409999999998</v>
      </c>
      <c r="F2627" s="32">
        <v>2264.7379999999998</v>
      </c>
      <c r="G2627" s="32">
        <v>160.59700000000001</v>
      </c>
      <c r="H2627" s="32" t="s">
        <v>13</v>
      </c>
      <c r="K2627" s="32" t="s">
        <v>262</v>
      </c>
    </row>
    <row r="2628" spans="1:11" x14ac:dyDescent="0.35">
      <c r="A2628" s="32">
        <v>21</v>
      </c>
      <c r="B2628" s="32" t="s">
        <v>179</v>
      </c>
      <c r="D2628" s="32">
        <v>12.01</v>
      </c>
      <c r="E2628" s="32">
        <v>14661.41</v>
      </c>
      <c r="F2628" s="32">
        <v>2546.569</v>
      </c>
      <c r="G2628" s="32">
        <v>315.54700000000003</v>
      </c>
      <c r="H2628" s="32" t="s">
        <v>13</v>
      </c>
      <c r="K2628" s="32" t="s">
        <v>261</v>
      </c>
    </row>
    <row r="2629" spans="1:11" x14ac:dyDescent="0.35">
      <c r="A2629" s="32">
        <v>22</v>
      </c>
      <c r="B2629" s="32" t="s">
        <v>178</v>
      </c>
      <c r="D2629" s="32">
        <v>11.99</v>
      </c>
      <c r="E2629" s="32">
        <v>1861.8869999999999</v>
      </c>
      <c r="F2629" s="32">
        <v>1959.0930000000001</v>
      </c>
      <c r="G2629" s="32">
        <v>27.692</v>
      </c>
      <c r="H2629" s="32" t="s">
        <v>13</v>
      </c>
      <c r="K2629" s="32" t="s">
        <v>260</v>
      </c>
    </row>
    <row r="2630" spans="1:11" x14ac:dyDescent="0.35">
      <c r="A2630" s="32">
        <v>23</v>
      </c>
      <c r="B2630" s="32" t="s">
        <v>177</v>
      </c>
      <c r="D2630" s="32">
        <v>12.04</v>
      </c>
      <c r="E2630" s="32">
        <v>1009.192</v>
      </c>
      <c r="F2630" s="32">
        <v>1962.095</v>
      </c>
      <c r="G2630" s="32">
        <v>18.100000000000001</v>
      </c>
      <c r="H2630" s="32" t="s">
        <v>13</v>
      </c>
      <c r="K2630" s="32" t="s">
        <v>259</v>
      </c>
    </row>
    <row r="2631" spans="1:11" x14ac:dyDescent="0.35">
      <c r="A2631" s="32">
        <v>24</v>
      </c>
      <c r="B2631" s="32" t="s">
        <v>22</v>
      </c>
      <c r="H2631" s="32" t="s">
        <v>95</v>
      </c>
      <c r="K2631" s="32" t="s">
        <v>258</v>
      </c>
    </row>
    <row r="2632" spans="1:11" x14ac:dyDescent="0.35">
      <c r="A2632" s="32">
        <v>25</v>
      </c>
      <c r="B2632" s="32" t="s">
        <v>176</v>
      </c>
      <c r="D2632" s="32">
        <v>12.04</v>
      </c>
      <c r="E2632" s="32">
        <v>981.524</v>
      </c>
      <c r="F2632" s="32">
        <v>1890.6790000000001</v>
      </c>
      <c r="G2632" s="32">
        <v>14.456</v>
      </c>
      <c r="H2632" s="32" t="s">
        <v>13</v>
      </c>
      <c r="K2632" s="32" t="s">
        <v>257</v>
      </c>
    </row>
    <row r="2633" spans="1:11" x14ac:dyDescent="0.35">
      <c r="A2633" s="32">
        <v>26</v>
      </c>
      <c r="B2633" s="32" t="s">
        <v>175</v>
      </c>
      <c r="D2633" s="32">
        <v>12.02</v>
      </c>
      <c r="E2633" s="32">
        <v>1736.9649999999999</v>
      </c>
      <c r="F2633" s="32">
        <v>1558.258</v>
      </c>
      <c r="G2633" s="32">
        <v>42.325000000000003</v>
      </c>
      <c r="H2633" s="32" t="s">
        <v>13</v>
      </c>
      <c r="K2633" s="32" t="s">
        <v>256</v>
      </c>
    </row>
    <row r="2634" spans="1:11" x14ac:dyDescent="0.35">
      <c r="A2634" s="32">
        <v>27</v>
      </c>
      <c r="B2634" s="32" t="s">
        <v>174</v>
      </c>
      <c r="D2634" s="32">
        <v>12.04</v>
      </c>
      <c r="E2634" s="32">
        <v>637.19000000000005</v>
      </c>
      <c r="F2634" s="32">
        <v>1217.5429999999999</v>
      </c>
      <c r="G2634" s="32">
        <v>22.253</v>
      </c>
      <c r="H2634" s="32" t="s">
        <v>16</v>
      </c>
      <c r="K2634" s="32" t="s">
        <v>255</v>
      </c>
    </row>
    <row r="2635" spans="1:11" x14ac:dyDescent="0.35">
      <c r="A2635" s="32">
        <v>28</v>
      </c>
      <c r="B2635" s="32" t="s">
        <v>173</v>
      </c>
      <c r="D2635" s="32">
        <v>12.02</v>
      </c>
      <c r="E2635" s="32">
        <v>2559.7510000000002</v>
      </c>
      <c r="F2635" s="32">
        <v>1730.6880000000001</v>
      </c>
      <c r="G2635" s="32">
        <v>82.581999999999994</v>
      </c>
      <c r="H2635" s="32" t="s">
        <v>13</v>
      </c>
      <c r="K2635" s="32" t="s">
        <v>254</v>
      </c>
    </row>
    <row r="2636" spans="1:11" x14ac:dyDescent="0.35">
      <c r="A2636" s="32">
        <v>29</v>
      </c>
      <c r="B2636" s="32" t="s">
        <v>172</v>
      </c>
      <c r="D2636" s="32">
        <v>11.99</v>
      </c>
      <c r="E2636" s="32">
        <v>1160.597</v>
      </c>
      <c r="F2636" s="32">
        <v>2104.2750000000001</v>
      </c>
      <c r="G2636" s="32">
        <v>21.556999999999999</v>
      </c>
      <c r="H2636" s="32" t="s">
        <v>13</v>
      </c>
      <c r="K2636" s="32" t="s">
        <v>253</v>
      </c>
    </row>
    <row r="2637" spans="1:11" x14ac:dyDescent="0.35">
      <c r="A2637" s="32">
        <v>30</v>
      </c>
      <c r="B2637" s="32" t="s">
        <v>171</v>
      </c>
      <c r="D2637" s="32">
        <v>11.92</v>
      </c>
      <c r="E2637" s="32">
        <v>1137.04</v>
      </c>
      <c r="F2637" s="32">
        <v>2128.8220000000001</v>
      </c>
      <c r="G2637" s="32">
        <v>18.37</v>
      </c>
      <c r="H2637" s="32" t="s">
        <v>13</v>
      </c>
      <c r="K2637" s="32" t="s">
        <v>252</v>
      </c>
    </row>
    <row r="2638" spans="1:11" x14ac:dyDescent="0.35">
      <c r="A2638" s="32">
        <v>31</v>
      </c>
      <c r="B2638" s="32" t="s">
        <v>22</v>
      </c>
      <c r="H2638" s="32" t="s">
        <v>95</v>
      </c>
      <c r="K2638" s="32" t="s">
        <v>251</v>
      </c>
    </row>
    <row r="2639" spans="1:11" x14ac:dyDescent="0.35">
      <c r="A2639" s="32">
        <v>32</v>
      </c>
      <c r="B2639" s="32" t="s">
        <v>170</v>
      </c>
      <c r="D2639" s="32">
        <v>11.83</v>
      </c>
      <c r="E2639" s="32">
        <v>1830.223</v>
      </c>
      <c r="F2639" s="32">
        <v>2216.6750000000002</v>
      </c>
      <c r="G2639" s="32">
        <v>15.992000000000001</v>
      </c>
      <c r="H2639" s="32" t="s">
        <v>13</v>
      </c>
      <c r="K2639" s="32" t="s">
        <v>250</v>
      </c>
    </row>
    <row r="2640" spans="1:11" x14ac:dyDescent="0.35">
      <c r="A2640" s="32">
        <v>33</v>
      </c>
      <c r="B2640" s="32" t="s">
        <v>169</v>
      </c>
      <c r="D2640" s="32">
        <v>11.86</v>
      </c>
      <c r="E2640" s="32">
        <v>1259.771</v>
      </c>
      <c r="F2640" s="32">
        <v>1933.6189999999999</v>
      </c>
      <c r="G2640" s="32">
        <v>31.504000000000001</v>
      </c>
      <c r="H2640" s="32" t="s">
        <v>13</v>
      </c>
      <c r="K2640" s="32" t="s">
        <v>249</v>
      </c>
    </row>
    <row r="2641" spans="1:11" x14ac:dyDescent="0.35">
      <c r="A2641" s="32">
        <v>34</v>
      </c>
      <c r="B2641" s="32" t="s">
        <v>168</v>
      </c>
      <c r="D2641" s="32">
        <v>11.91</v>
      </c>
      <c r="E2641" s="32">
        <v>1611.0909999999999</v>
      </c>
      <c r="F2641" s="32">
        <v>2689.694</v>
      </c>
      <c r="G2641" s="32">
        <v>46.494</v>
      </c>
      <c r="H2641" s="32" t="s">
        <v>13</v>
      </c>
      <c r="K2641" s="32" t="s">
        <v>248</v>
      </c>
    </row>
    <row r="2642" spans="1:11" x14ac:dyDescent="0.35">
      <c r="A2642" s="32">
        <v>35</v>
      </c>
      <c r="B2642" s="32" t="s">
        <v>167</v>
      </c>
      <c r="D2642" s="32">
        <v>11.93</v>
      </c>
      <c r="E2642" s="32">
        <v>1245.4559999999999</v>
      </c>
      <c r="F2642" s="32">
        <v>2721.7739999999999</v>
      </c>
      <c r="G2642" s="32">
        <v>35.155000000000001</v>
      </c>
      <c r="H2642" s="32" t="s">
        <v>16</v>
      </c>
      <c r="K2642" s="32" t="s">
        <v>247</v>
      </c>
    </row>
    <row r="2643" spans="1:11" x14ac:dyDescent="0.35">
      <c r="A2643" s="32">
        <v>36</v>
      </c>
      <c r="B2643" s="32" t="s">
        <v>166</v>
      </c>
      <c r="D2643" s="32">
        <v>11.92</v>
      </c>
      <c r="E2643" s="32">
        <v>1619.8920000000001</v>
      </c>
      <c r="F2643" s="32">
        <v>3173.2449999999999</v>
      </c>
      <c r="G2643" s="32">
        <v>25.49</v>
      </c>
      <c r="H2643" s="32" t="s">
        <v>16</v>
      </c>
      <c r="K2643" s="32" t="s">
        <v>246</v>
      </c>
    </row>
    <row r="2644" spans="1:11" x14ac:dyDescent="0.35">
      <c r="A2644" s="32">
        <v>37</v>
      </c>
      <c r="B2644" s="32" t="s">
        <v>165</v>
      </c>
      <c r="D2644" s="32">
        <v>11.93</v>
      </c>
      <c r="E2644" s="32">
        <v>1615.712</v>
      </c>
      <c r="F2644" s="32">
        <v>2698.9360000000001</v>
      </c>
      <c r="G2644" s="32">
        <v>30.841999999999999</v>
      </c>
      <c r="H2644" s="32" t="s">
        <v>13</v>
      </c>
      <c r="K2644" s="32" t="s">
        <v>245</v>
      </c>
    </row>
    <row r="2645" spans="1:11" x14ac:dyDescent="0.35">
      <c r="A2645" s="32">
        <v>38</v>
      </c>
      <c r="B2645" s="32" t="s">
        <v>22</v>
      </c>
      <c r="H2645" s="32" t="s">
        <v>95</v>
      </c>
      <c r="K2645" s="32" t="s">
        <v>244</v>
      </c>
    </row>
    <row r="2646" spans="1:11" x14ac:dyDescent="0.35">
      <c r="A2646" s="32">
        <v>39</v>
      </c>
      <c r="B2646" s="32" t="s">
        <v>164</v>
      </c>
      <c r="D2646" s="32">
        <v>11.96</v>
      </c>
      <c r="E2646" s="32">
        <v>2683.8249999999998</v>
      </c>
      <c r="F2646" s="32">
        <v>2447.134</v>
      </c>
      <c r="G2646" s="32">
        <v>23.616</v>
      </c>
      <c r="H2646" s="32" t="s">
        <v>13</v>
      </c>
      <c r="K2646" s="32" t="s">
        <v>243</v>
      </c>
    </row>
    <row r="2647" spans="1:11" x14ac:dyDescent="0.35">
      <c r="A2647" s="32">
        <v>40</v>
      </c>
      <c r="B2647" s="32" t="s">
        <v>163</v>
      </c>
      <c r="D2647" s="32">
        <v>11.98</v>
      </c>
      <c r="E2647" s="32">
        <v>2691.7579999999998</v>
      </c>
      <c r="F2647" s="32">
        <v>2381.9609999999998</v>
      </c>
      <c r="G2647" s="32">
        <v>28.393999999999998</v>
      </c>
      <c r="H2647" s="32" t="s">
        <v>13</v>
      </c>
      <c r="K2647" s="32" t="s">
        <v>242</v>
      </c>
    </row>
    <row r="2648" spans="1:11" x14ac:dyDescent="0.35">
      <c r="A2648" s="32">
        <v>41</v>
      </c>
      <c r="B2648" s="32" t="s">
        <v>162</v>
      </c>
      <c r="D2648" s="32">
        <v>11.98</v>
      </c>
      <c r="E2648" s="32">
        <v>2163.761</v>
      </c>
      <c r="F2648" s="32">
        <v>2598.0500000000002</v>
      </c>
      <c r="G2648" s="32">
        <v>18.745999999999999</v>
      </c>
      <c r="H2648" s="32" t="s">
        <v>13</v>
      </c>
      <c r="K2648" s="32" t="s">
        <v>241</v>
      </c>
    </row>
    <row r="2649" spans="1:11" x14ac:dyDescent="0.35">
      <c r="A2649" s="32">
        <v>42</v>
      </c>
      <c r="B2649" s="32" t="s">
        <v>161</v>
      </c>
      <c r="D2649" s="32">
        <v>12.04</v>
      </c>
      <c r="E2649" s="32">
        <v>1662.086</v>
      </c>
      <c r="F2649" s="32">
        <v>2541.848</v>
      </c>
      <c r="G2649" s="32">
        <v>30.178000000000001</v>
      </c>
      <c r="H2649" s="32" t="s">
        <v>16</v>
      </c>
      <c r="K2649" s="32" t="s">
        <v>240</v>
      </c>
    </row>
    <row r="2650" spans="1:11" x14ac:dyDescent="0.35">
      <c r="A2650" s="32">
        <v>43</v>
      </c>
      <c r="B2650" s="32" t="s">
        <v>160</v>
      </c>
      <c r="D2650" s="32">
        <v>12.01</v>
      </c>
      <c r="E2650" s="32">
        <v>1877.5409999999999</v>
      </c>
      <c r="F2650" s="32">
        <v>2826.9659999999999</v>
      </c>
      <c r="G2650" s="32">
        <v>29.393999999999998</v>
      </c>
      <c r="H2650" s="32" t="s">
        <v>13</v>
      </c>
      <c r="K2650" s="32" t="s">
        <v>239</v>
      </c>
    </row>
    <row r="2651" spans="1:11" x14ac:dyDescent="0.35">
      <c r="A2651" s="32">
        <v>44</v>
      </c>
      <c r="B2651" s="32" t="s">
        <v>159</v>
      </c>
      <c r="D2651" s="32">
        <v>12.05</v>
      </c>
      <c r="E2651" s="32">
        <v>1854.3820000000001</v>
      </c>
      <c r="F2651" s="32">
        <v>2828.1329999999998</v>
      </c>
      <c r="G2651" s="32">
        <v>19.512</v>
      </c>
      <c r="H2651" s="32" t="s">
        <v>13</v>
      </c>
      <c r="K2651" s="32" t="s">
        <v>238</v>
      </c>
    </row>
    <row r="2652" spans="1:11" x14ac:dyDescent="0.35">
      <c r="A2652" s="32">
        <v>45</v>
      </c>
      <c r="B2652" s="32" t="s">
        <v>22</v>
      </c>
      <c r="D2652" s="32">
        <v>12.13</v>
      </c>
      <c r="E2652" s="32">
        <v>579.91700000000003</v>
      </c>
      <c r="G2652" s="32">
        <v>5.44</v>
      </c>
      <c r="H2652" s="32" t="s">
        <v>13</v>
      </c>
      <c r="K2652" s="32" t="s">
        <v>237</v>
      </c>
    </row>
    <row r="2653" spans="1:11" x14ac:dyDescent="0.35">
      <c r="A2653" s="32">
        <v>46</v>
      </c>
      <c r="B2653" s="32" t="s">
        <v>158</v>
      </c>
      <c r="D2653" s="32">
        <v>12.07</v>
      </c>
      <c r="E2653" s="32">
        <v>1240.2719999999999</v>
      </c>
      <c r="F2653" s="32">
        <v>2704.998</v>
      </c>
      <c r="G2653" s="32">
        <v>22.997</v>
      </c>
      <c r="H2653" s="32" t="s">
        <v>16</v>
      </c>
      <c r="K2653" s="32" t="s">
        <v>236</v>
      </c>
    </row>
    <row r="2654" spans="1:11" x14ac:dyDescent="0.35">
      <c r="A2654" s="32">
        <v>47</v>
      </c>
      <c r="B2654" s="32" t="s">
        <v>157</v>
      </c>
      <c r="D2654" s="32">
        <v>12.05</v>
      </c>
      <c r="E2654" s="32">
        <v>1428.933</v>
      </c>
      <c r="F2654" s="32">
        <v>2228.9940000000001</v>
      </c>
      <c r="G2654" s="32">
        <v>18.989000000000001</v>
      </c>
      <c r="H2654" s="32" t="s">
        <v>13</v>
      </c>
      <c r="K2654" s="32" t="s">
        <v>235</v>
      </c>
    </row>
    <row r="2655" spans="1:11" x14ac:dyDescent="0.35">
      <c r="A2655" s="32">
        <v>48</v>
      </c>
      <c r="B2655" s="32" t="s">
        <v>156</v>
      </c>
      <c r="D2655" s="32">
        <v>12.05</v>
      </c>
      <c r="E2655" s="32">
        <v>1752.1369999999999</v>
      </c>
      <c r="F2655" s="32">
        <v>2518.1869999999999</v>
      </c>
      <c r="G2655" s="32">
        <v>30.163</v>
      </c>
      <c r="H2655" s="32" t="s">
        <v>13</v>
      </c>
      <c r="K2655" s="32" t="s">
        <v>234</v>
      </c>
    </row>
    <row r="2657" spans="1:11" x14ac:dyDescent="0.35">
      <c r="A2657" s="32" t="s">
        <v>363</v>
      </c>
    </row>
    <row r="2659" spans="1:11" x14ac:dyDescent="0.35">
      <c r="B2659" s="32" t="s">
        <v>3</v>
      </c>
      <c r="C2659" s="32" t="s">
        <v>4</v>
      </c>
      <c r="D2659" s="32" t="s">
        <v>5</v>
      </c>
      <c r="E2659" s="32" t="s">
        <v>6</v>
      </c>
      <c r="F2659" s="32" t="s">
        <v>7</v>
      </c>
      <c r="G2659" s="32" t="s">
        <v>8</v>
      </c>
      <c r="H2659" s="32" t="s">
        <v>9</v>
      </c>
      <c r="I2659" s="32" t="s">
        <v>10</v>
      </c>
      <c r="J2659" s="32" t="s">
        <v>11</v>
      </c>
      <c r="K2659" s="32" t="s">
        <v>282</v>
      </c>
    </row>
    <row r="2660" spans="1:11" x14ac:dyDescent="0.35">
      <c r="A2660" s="32">
        <v>1</v>
      </c>
      <c r="B2660" s="32" t="s">
        <v>12</v>
      </c>
      <c r="D2660" s="32">
        <v>11.91</v>
      </c>
      <c r="E2660" s="32">
        <v>168.25700000000001</v>
      </c>
      <c r="F2660" s="32">
        <v>7374.8869999999997</v>
      </c>
      <c r="G2660" s="32">
        <v>2.512</v>
      </c>
      <c r="H2660" s="32" t="s">
        <v>13</v>
      </c>
      <c r="K2660" s="32" t="s">
        <v>281</v>
      </c>
    </row>
    <row r="2661" spans="1:11" x14ac:dyDescent="0.35">
      <c r="A2661" s="32">
        <v>2</v>
      </c>
      <c r="B2661" s="32" t="s">
        <v>14</v>
      </c>
      <c r="D2661" s="32">
        <v>11.89</v>
      </c>
      <c r="E2661" s="32">
        <v>290.97800000000001</v>
      </c>
      <c r="F2661" s="32">
        <v>6169.0540000000001</v>
      </c>
      <c r="G2661" s="32">
        <v>16.553999999999998</v>
      </c>
      <c r="H2661" s="32" t="s">
        <v>13</v>
      </c>
      <c r="K2661" s="32" t="s">
        <v>280</v>
      </c>
    </row>
    <row r="2662" spans="1:11" x14ac:dyDescent="0.35">
      <c r="A2662" s="32">
        <v>3</v>
      </c>
      <c r="B2662" s="32" t="s">
        <v>15</v>
      </c>
      <c r="D2662" s="32">
        <v>11.91</v>
      </c>
      <c r="E2662" s="32">
        <v>54.783999999999999</v>
      </c>
      <c r="F2662" s="32">
        <v>6270.085</v>
      </c>
      <c r="G2662" s="32">
        <v>6.0090000000000003</v>
      </c>
      <c r="H2662" s="32" t="s">
        <v>13</v>
      </c>
      <c r="K2662" s="32" t="s">
        <v>279</v>
      </c>
    </row>
    <row r="2663" spans="1:11" x14ac:dyDescent="0.35">
      <c r="A2663" s="32">
        <v>4</v>
      </c>
      <c r="B2663" s="32" t="s">
        <v>17</v>
      </c>
      <c r="D2663" s="32">
        <v>11.96</v>
      </c>
      <c r="E2663" s="32">
        <v>297.99200000000002</v>
      </c>
      <c r="F2663" s="32">
        <v>5073.5969999999998</v>
      </c>
      <c r="G2663" s="32">
        <v>47.49</v>
      </c>
      <c r="H2663" s="32" t="s">
        <v>13</v>
      </c>
      <c r="K2663" s="32" t="s">
        <v>278</v>
      </c>
    </row>
    <row r="2664" spans="1:11" x14ac:dyDescent="0.35">
      <c r="A2664" s="32">
        <v>5</v>
      </c>
      <c r="B2664" s="32" t="s">
        <v>18</v>
      </c>
      <c r="D2664" s="32">
        <v>11.93</v>
      </c>
      <c r="E2664" s="32">
        <v>536.601</v>
      </c>
      <c r="F2664" s="32">
        <v>5607.0349999999999</v>
      </c>
      <c r="G2664" s="32">
        <v>5.6769999999999996</v>
      </c>
      <c r="H2664" s="32" t="s">
        <v>13</v>
      </c>
      <c r="K2664" s="32" t="s">
        <v>277</v>
      </c>
    </row>
    <row r="2665" spans="1:11" x14ac:dyDescent="0.35">
      <c r="A2665" s="32">
        <v>6</v>
      </c>
      <c r="B2665" s="32" t="s">
        <v>19</v>
      </c>
      <c r="D2665" s="32">
        <v>11.83</v>
      </c>
      <c r="E2665" s="32">
        <v>1682.8389999999999</v>
      </c>
      <c r="F2665" s="32">
        <v>4189.3689999999997</v>
      </c>
      <c r="G2665" s="32">
        <v>108.47199999999999</v>
      </c>
      <c r="H2665" s="32" t="s">
        <v>13</v>
      </c>
      <c r="K2665" s="32" t="s">
        <v>276</v>
      </c>
    </row>
    <row r="2666" spans="1:11" x14ac:dyDescent="0.35">
      <c r="A2666" s="32">
        <v>7</v>
      </c>
      <c r="B2666" s="32" t="s">
        <v>20</v>
      </c>
      <c r="D2666" s="32">
        <v>11.85</v>
      </c>
      <c r="E2666" s="32">
        <v>2789.3069999999998</v>
      </c>
      <c r="F2666" s="32">
        <v>3916.8919999999998</v>
      </c>
      <c r="G2666" s="32">
        <v>21409</v>
      </c>
      <c r="H2666" s="32" t="s">
        <v>13</v>
      </c>
      <c r="K2666" s="32" t="s">
        <v>275</v>
      </c>
    </row>
    <row r="2667" spans="1:11" x14ac:dyDescent="0.35">
      <c r="A2667" s="32">
        <v>8</v>
      </c>
      <c r="B2667" s="32" t="s">
        <v>21</v>
      </c>
      <c r="D2667" s="32">
        <v>11.89</v>
      </c>
      <c r="E2667" s="32">
        <v>4026.4650000000001</v>
      </c>
      <c r="F2667" s="32">
        <v>4672.8990000000003</v>
      </c>
      <c r="G2667" s="32">
        <v>99.762</v>
      </c>
      <c r="H2667" s="32" t="s">
        <v>13</v>
      </c>
      <c r="K2667" s="32" t="s">
        <v>274</v>
      </c>
    </row>
    <row r="2668" spans="1:11" x14ac:dyDescent="0.35">
      <c r="A2668" s="32">
        <v>9</v>
      </c>
      <c r="B2668" s="32" t="s">
        <v>22</v>
      </c>
      <c r="D2668" s="32">
        <v>11.93</v>
      </c>
      <c r="E2668" s="32">
        <v>212.48099999999999</v>
      </c>
      <c r="G2668" s="32">
        <v>4.6420000000000003</v>
      </c>
      <c r="H2668" s="32" t="s">
        <v>13</v>
      </c>
      <c r="K2668" s="32" t="s">
        <v>273</v>
      </c>
    </row>
    <row r="2669" spans="1:11" x14ac:dyDescent="0.35">
      <c r="A2669" s="32">
        <v>10</v>
      </c>
      <c r="B2669" s="32" t="s">
        <v>22</v>
      </c>
      <c r="D2669" s="32">
        <v>11.72</v>
      </c>
      <c r="E2669" s="32">
        <v>111.75</v>
      </c>
      <c r="G2669" s="32">
        <v>2.359</v>
      </c>
      <c r="H2669" s="32" t="s">
        <v>13</v>
      </c>
      <c r="K2669" s="32" t="s">
        <v>272</v>
      </c>
    </row>
    <row r="2670" spans="1:11" x14ac:dyDescent="0.35">
      <c r="A2670" s="32">
        <v>11</v>
      </c>
      <c r="B2670" s="32" t="s">
        <v>24</v>
      </c>
      <c r="D2670" s="32">
        <v>11.93</v>
      </c>
      <c r="E2670" s="32">
        <v>743.22</v>
      </c>
      <c r="F2670" s="32">
        <v>1803.3610000000001</v>
      </c>
      <c r="G2670" s="32">
        <v>90.953000000000003</v>
      </c>
      <c r="H2670" s="32" t="s">
        <v>13</v>
      </c>
      <c r="K2670" s="32" t="s">
        <v>271</v>
      </c>
    </row>
    <row r="2671" spans="1:11" x14ac:dyDescent="0.35">
      <c r="A2671" s="32">
        <v>12</v>
      </c>
      <c r="B2671" s="32" t="s">
        <v>25</v>
      </c>
      <c r="D2671" s="32">
        <v>11.93</v>
      </c>
      <c r="E2671" s="32">
        <v>425.85399999999998</v>
      </c>
      <c r="F2671" s="32">
        <v>1582.835</v>
      </c>
      <c r="G2671" s="32">
        <v>4.141</v>
      </c>
      <c r="H2671" s="32" t="s">
        <v>13</v>
      </c>
      <c r="K2671" s="32" t="s">
        <v>270</v>
      </c>
    </row>
    <row r="2672" spans="1:11" x14ac:dyDescent="0.35">
      <c r="A2672" s="32">
        <v>13</v>
      </c>
      <c r="B2672" s="32" t="s">
        <v>26</v>
      </c>
      <c r="D2672" s="32">
        <v>11.98</v>
      </c>
      <c r="E2672" s="32">
        <v>356.76799999999997</v>
      </c>
      <c r="F2672" s="32">
        <v>1671.82</v>
      </c>
      <c r="G2672" s="32">
        <v>8.8740000000000006</v>
      </c>
      <c r="H2672" s="32" t="s">
        <v>13</v>
      </c>
      <c r="K2672" s="32" t="s">
        <v>269</v>
      </c>
    </row>
    <row r="2673" spans="1:11" x14ac:dyDescent="0.35">
      <c r="A2673" s="32">
        <v>14</v>
      </c>
      <c r="B2673" s="32" t="s">
        <v>27</v>
      </c>
      <c r="D2673" s="32">
        <v>11.98</v>
      </c>
      <c r="E2673" s="32">
        <v>1610.5319999999999</v>
      </c>
      <c r="F2673" s="32">
        <v>1602.5260000000001</v>
      </c>
      <c r="G2673" s="32">
        <v>316.33199999999999</v>
      </c>
      <c r="H2673" s="32" t="s">
        <v>13</v>
      </c>
      <c r="K2673" s="32" t="s">
        <v>268</v>
      </c>
    </row>
    <row r="2674" spans="1:11" x14ac:dyDescent="0.35">
      <c r="A2674" s="32">
        <v>15</v>
      </c>
      <c r="B2674" s="32" t="s">
        <v>28</v>
      </c>
      <c r="D2674" s="32">
        <v>11.98</v>
      </c>
      <c r="E2674" s="32">
        <v>1463</v>
      </c>
      <c r="F2674" s="32">
        <v>1532.6120000000001</v>
      </c>
      <c r="G2674" s="32">
        <v>53.731999999999999</v>
      </c>
      <c r="H2674" s="32" t="s">
        <v>13</v>
      </c>
      <c r="K2674" s="32" t="s">
        <v>267</v>
      </c>
    </row>
    <row r="2675" spans="1:11" x14ac:dyDescent="0.35">
      <c r="A2675" s="32">
        <v>16</v>
      </c>
      <c r="B2675" s="32" t="s">
        <v>29</v>
      </c>
      <c r="D2675" s="32">
        <v>11.98</v>
      </c>
      <c r="E2675" s="32">
        <v>2519.8780000000002</v>
      </c>
      <c r="F2675" s="32">
        <v>1291.402</v>
      </c>
      <c r="G2675" s="32">
        <v>4.4859999999999998</v>
      </c>
      <c r="H2675" s="32" t="s">
        <v>13</v>
      </c>
      <c r="K2675" s="32" t="s">
        <v>266</v>
      </c>
    </row>
    <row r="2676" spans="1:11" x14ac:dyDescent="0.35">
      <c r="A2676" s="32">
        <v>17</v>
      </c>
      <c r="B2676" s="32" t="s">
        <v>22</v>
      </c>
      <c r="D2676" s="32">
        <v>11.98</v>
      </c>
      <c r="E2676" s="32">
        <v>169.583</v>
      </c>
      <c r="G2676" s="32">
        <v>5.91</v>
      </c>
      <c r="H2676" s="32" t="s">
        <v>13</v>
      </c>
      <c r="K2676" s="32" t="s">
        <v>265</v>
      </c>
    </row>
    <row r="2677" spans="1:11" x14ac:dyDescent="0.35">
      <c r="A2677" s="32">
        <v>18</v>
      </c>
      <c r="B2677" s="32" t="s">
        <v>182</v>
      </c>
      <c r="D2677" s="32">
        <v>11.99</v>
      </c>
      <c r="E2677" s="32">
        <v>454.49299999999999</v>
      </c>
      <c r="F2677" s="32">
        <v>2173.0659999999998</v>
      </c>
      <c r="G2677" s="32">
        <v>13.507999999999999</v>
      </c>
      <c r="H2677" s="32" t="s">
        <v>13</v>
      </c>
      <c r="K2677" s="32" t="s">
        <v>264</v>
      </c>
    </row>
    <row r="2678" spans="1:11" x14ac:dyDescent="0.35">
      <c r="A2678" s="32">
        <v>19</v>
      </c>
      <c r="B2678" s="32" t="s">
        <v>181</v>
      </c>
      <c r="D2678" s="32">
        <v>11.99</v>
      </c>
      <c r="E2678" s="32">
        <v>1042.672</v>
      </c>
      <c r="F2678" s="32">
        <v>2231.232</v>
      </c>
      <c r="G2678" s="32">
        <v>50.738999999999997</v>
      </c>
      <c r="H2678" s="32" t="s">
        <v>13</v>
      </c>
      <c r="K2678" s="32" t="s">
        <v>263</v>
      </c>
    </row>
    <row r="2679" spans="1:11" x14ac:dyDescent="0.35">
      <c r="A2679" s="32">
        <v>20</v>
      </c>
      <c r="B2679" s="32" t="s">
        <v>180</v>
      </c>
      <c r="D2679" s="32">
        <v>11.99</v>
      </c>
      <c r="E2679" s="32">
        <v>1163.9159999999999</v>
      </c>
      <c r="F2679" s="32">
        <v>2264.7379999999998</v>
      </c>
      <c r="G2679" s="32">
        <v>85.6</v>
      </c>
      <c r="H2679" s="32" t="s">
        <v>13</v>
      </c>
      <c r="K2679" s="32" t="s">
        <v>262</v>
      </c>
    </row>
    <row r="2680" spans="1:11" x14ac:dyDescent="0.35">
      <c r="A2680" s="32">
        <v>21</v>
      </c>
      <c r="B2680" s="32" t="s">
        <v>179</v>
      </c>
      <c r="D2680" s="32">
        <v>12.01</v>
      </c>
      <c r="E2680" s="32">
        <v>6732.866</v>
      </c>
      <c r="F2680" s="32">
        <v>2546.569</v>
      </c>
      <c r="G2680" s="32">
        <v>45506</v>
      </c>
      <c r="H2680" s="32" t="s">
        <v>13</v>
      </c>
      <c r="K2680" s="32" t="s">
        <v>261</v>
      </c>
    </row>
    <row r="2681" spans="1:11" x14ac:dyDescent="0.35">
      <c r="A2681" s="32">
        <v>22</v>
      </c>
      <c r="B2681" s="32" t="s">
        <v>178</v>
      </c>
      <c r="D2681" s="32">
        <v>12.01</v>
      </c>
      <c r="E2681" s="32">
        <v>630.44799999999998</v>
      </c>
      <c r="F2681" s="32">
        <v>1959.0930000000001</v>
      </c>
      <c r="G2681" s="32">
        <v>1292.8889999999999</v>
      </c>
      <c r="H2681" s="32" t="s">
        <v>13</v>
      </c>
      <c r="K2681" s="32" t="s">
        <v>260</v>
      </c>
    </row>
    <row r="2682" spans="1:11" x14ac:dyDescent="0.35">
      <c r="A2682" s="32">
        <v>23</v>
      </c>
      <c r="B2682" s="32" t="s">
        <v>177</v>
      </c>
      <c r="F2682" s="32">
        <v>1962.095</v>
      </c>
      <c r="K2682" s="32" t="s">
        <v>259</v>
      </c>
    </row>
    <row r="2683" spans="1:11" x14ac:dyDescent="0.35">
      <c r="A2683" s="32">
        <v>24</v>
      </c>
      <c r="B2683" s="32" t="s">
        <v>22</v>
      </c>
      <c r="D2683" s="32">
        <v>12.1</v>
      </c>
      <c r="E2683" s="32">
        <v>34.482999999999997</v>
      </c>
      <c r="G2683" s="32">
        <v>0.96199999999999997</v>
      </c>
      <c r="H2683" s="32" t="s">
        <v>13</v>
      </c>
      <c r="K2683" s="32" t="s">
        <v>258</v>
      </c>
    </row>
    <row r="2684" spans="1:11" x14ac:dyDescent="0.35">
      <c r="A2684" s="32">
        <v>25</v>
      </c>
      <c r="B2684" s="32" t="s">
        <v>176</v>
      </c>
      <c r="D2684" s="32">
        <v>12.02</v>
      </c>
      <c r="E2684" s="32">
        <v>463.73700000000002</v>
      </c>
      <c r="F2684" s="32">
        <v>1890.6790000000001</v>
      </c>
      <c r="G2684" s="32">
        <v>70.123999999999995</v>
      </c>
      <c r="H2684" s="32" t="s">
        <v>13</v>
      </c>
      <c r="K2684" s="32" t="s">
        <v>257</v>
      </c>
    </row>
    <row r="2685" spans="1:11" x14ac:dyDescent="0.35">
      <c r="A2685" s="32">
        <v>26</v>
      </c>
      <c r="B2685" s="32" t="s">
        <v>175</v>
      </c>
      <c r="D2685" s="32">
        <v>12.04</v>
      </c>
      <c r="E2685" s="32">
        <v>964.09199999999998</v>
      </c>
      <c r="F2685" s="32">
        <v>1558.258</v>
      </c>
      <c r="G2685" s="32">
        <v>16.419</v>
      </c>
      <c r="H2685" s="32" t="s">
        <v>13</v>
      </c>
      <c r="K2685" s="32" t="s">
        <v>256</v>
      </c>
    </row>
    <row r="2686" spans="1:11" x14ac:dyDescent="0.35">
      <c r="A2686" s="32">
        <v>27</v>
      </c>
      <c r="B2686" s="32" t="s">
        <v>174</v>
      </c>
      <c r="D2686" s="32">
        <v>12.05</v>
      </c>
      <c r="E2686" s="32">
        <v>167.376</v>
      </c>
      <c r="F2686" s="32">
        <v>1217.5429999999999</v>
      </c>
      <c r="G2686" s="32">
        <v>15.465999999999999</v>
      </c>
      <c r="H2686" s="32" t="s">
        <v>13</v>
      </c>
      <c r="K2686" s="32" t="s">
        <v>255</v>
      </c>
    </row>
    <row r="2687" spans="1:11" x14ac:dyDescent="0.35">
      <c r="A2687" s="32">
        <v>28</v>
      </c>
      <c r="B2687" s="32" t="s">
        <v>173</v>
      </c>
      <c r="D2687" s="32">
        <v>12.02</v>
      </c>
      <c r="E2687" s="32">
        <v>1225.68</v>
      </c>
      <c r="F2687" s="32">
        <v>1730.6880000000001</v>
      </c>
      <c r="G2687" s="32">
        <v>56.767000000000003</v>
      </c>
      <c r="H2687" s="32" t="s">
        <v>13</v>
      </c>
      <c r="K2687" s="32" t="s">
        <v>254</v>
      </c>
    </row>
    <row r="2688" spans="1:11" x14ac:dyDescent="0.35">
      <c r="A2688" s="32">
        <v>29</v>
      </c>
      <c r="B2688" s="32" t="s">
        <v>172</v>
      </c>
      <c r="D2688" s="32">
        <v>11.98</v>
      </c>
      <c r="E2688" s="32">
        <v>707.09799999999996</v>
      </c>
      <c r="F2688" s="32">
        <v>2104.2750000000001</v>
      </c>
      <c r="G2688" s="32">
        <v>22.071000000000002</v>
      </c>
      <c r="H2688" s="32" t="s">
        <v>13</v>
      </c>
      <c r="K2688" s="32" t="s">
        <v>253</v>
      </c>
    </row>
    <row r="2689" spans="1:11" x14ac:dyDescent="0.35">
      <c r="A2689" s="32">
        <v>30</v>
      </c>
      <c r="B2689" s="32" t="s">
        <v>171</v>
      </c>
      <c r="D2689" s="32">
        <v>11.94</v>
      </c>
      <c r="E2689" s="32">
        <v>468.32900000000001</v>
      </c>
      <c r="F2689" s="32">
        <v>2128.8220000000001</v>
      </c>
      <c r="G2689" s="32">
        <v>24.114999999999998</v>
      </c>
      <c r="H2689" s="32" t="s">
        <v>13</v>
      </c>
      <c r="K2689" s="32" t="s">
        <v>252</v>
      </c>
    </row>
    <row r="2690" spans="1:11" x14ac:dyDescent="0.35">
      <c r="A2690" s="32">
        <v>31</v>
      </c>
      <c r="B2690" s="32" t="s">
        <v>22</v>
      </c>
      <c r="K2690" s="32" t="s">
        <v>251</v>
      </c>
    </row>
    <row r="2691" spans="1:11" x14ac:dyDescent="0.35">
      <c r="A2691" s="32">
        <v>32</v>
      </c>
      <c r="B2691" s="32" t="s">
        <v>170</v>
      </c>
      <c r="D2691" s="32">
        <v>11.85</v>
      </c>
      <c r="E2691" s="32">
        <v>350.32900000000001</v>
      </c>
      <c r="F2691" s="32">
        <v>2216.6750000000002</v>
      </c>
      <c r="G2691" s="32">
        <v>4.7489999999999997</v>
      </c>
      <c r="H2691" s="32" t="s">
        <v>13</v>
      </c>
      <c r="K2691" s="32" t="s">
        <v>250</v>
      </c>
    </row>
    <row r="2692" spans="1:11" x14ac:dyDescent="0.35">
      <c r="A2692" s="32">
        <v>33</v>
      </c>
      <c r="B2692" s="32" t="s">
        <v>169</v>
      </c>
      <c r="D2692" s="32">
        <v>11.86</v>
      </c>
      <c r="E2692" s="32">
        <v>570.32500000000005</v>
      </c>
      <c r="F2692" s="32">
        <v>1933.6189999999999</v>
      </c>
      <c r="G2692" s="32">
        <v>12.791</v>
      </c>
      <c r="H2692" s="32" t="s">
        <v>13</v>
      </c>
      <c r="K2692" s="32" t="s">
        <v>249</v>
      </c>
    </row>
    <row r="2693" spans="1:11" x14ac:dyDescent="0.35">
      <c r="A2693" s="32">
        <v>34</v>
      </c>
      <c r="B2693" s="32" t="s">
        <v>168</v>
      </c>
      <c r="D2693" s="32">
        <v>11.92</v>
      </c>
      <c r="E2693" s="32">
        <v>769.25199999999995</v>
      </c>
      <c r="F2693" s="32">
        <v>2689.694</v>
      </c>
      <c r="G2693" s="32">
        <v>4983</v>
      </c>
      <c r="H2693" s="32" t="s">
        <v>13</v>
      </c>
      <c r="K2693" s="32" t="s">
        <v>248</v>
      </c>
    </row>
    <row r="2694" spans="1:11" x14ac:dyDescent="0.35">
      <c r="A2694" s="32">
        <v>35</v>
      </c>
      <c r="B2694" s="32" t="s">
        <v>167</v>
      </c>
      <c r="D2694" s="32">
        <v>11.96</v>
      </c>
      <c r="E2694" s="32">
        <v>652.75699999999995</v>
      </c>
      <c r="F2694" s="32">
        <v>2721.7739999999999</v>
      </c>
      <c r="G2694" s="32">
        <v>10.113</v>
      </c>
      <c r="H2694" s="32" t="s">
        <v>13</v>
      </c>
      <c r="K2694" s="32" t="s">
        <v>247</v>
      </c>
    </row>
    <row r="2695" spans="1:11" x14ac:dyDescent="0.35">
      <c r="A2695" s="32">
        <v>36</v>
      </c>
      <c r="B2695" s="32" t="s">
        <v>166</v>
      </c>
      <c r="D2695" s="32">
        <v>11.92</v>
      </c>
      <c r="E2695" s="32">
        <v>709.36400000000003</v>
      </c>
      <c r="F2695" s="32">
        <v>3173.2449999999999</v>
      </c>
      <c r="G2695" s="32">
        <v>15.253</v>
      </c>
      <c r="H2695" s="32" t="s">
        <v>13</v>
      </c>
      <c r="K2695" s="32" t="s">
        <v>246</v>
      </c>
    </row>
    <row r="2696" spans="1:11" x14ac:dyDescent="0.35">
      <c r="A2696" s="32">
        <v>37</v>
      </c>
      <c r="B2696" s="32" t="s">
        <v>165</v>
      </c>
      <c r="D2696" s="32">
        <v>11.93</v>
      </c>
      <c r="E2696" s="32">
        <v>560.92200000000003</v>
      </c>
      <c r="F2696" s="32">
        <v>2698.9360000000001</v>
      </c>
      <c r="G2696" s="32">
        <v>4416</v>
      </c>
      <c r="H2696" s="32" t="s">
        <v>13</v>
      </c>
      <c r="K2696" s="32" t="s">
        <v>245</v>
      </c>
    </row>
    <row r="2697" spans="1:11" x14ac:dyDescent="0.35">
      <c r="A2697" s="32">
        <v>38</v>
      </c>
      <c r="B2697" s="32" t="s">
        <v>22</v>
      </c>
      <c r="D2697" s="32">
        <v>12.08</v>
      </c>
      <c r="E2697" s="32">
        <v>1.25</v>
      </c>
      <c r="G2697" s="32">
        <v>0.28100000000000003</v>
      </c>
      <c r="H2697" s="32" t="s">
        <v>13</v>
      </c>
      <c r="K2697" s="32" t="s">
        <v>244</v>
      </c>
    </row>
    <row r="2698" spans="1:11" x14ac:dyDescent="0.35">
      <c r="A2698" s="32">
        <v>39</v>
      </c>
      <c r="B2698" s="32" t="s">
        <v>164</v>
      </c>
      <c r="D2698" s="32">
        <v>11.96</v>
      </c>
      <c r="E2698" s="32">
        <v>1101.441</v>
      </c>
      <c r="F2698" s="32">
        <v>2447.134</v>
      </c>
      <c r="G2698" s="32">
        <v>31.768000000000001</v>
      </c>
      <c r="H2698" s="32" t="s">
        <v>13</v>
      </c>
      <c r="K2698" s="32" t="s">
        <v>243</v>
      </c>
    </row>
    <row r="2699" spans="1:11" x14ac:dyDescent="0.35">
      <c r="A2699" s="32">
        <v>40</v>
      </c>
      <c r="B2699" s="32" t="s">
        <v>163</v>
      </c>
      <c r="D2699" s="32">
        <v>11.98</v>
      </c>
      <c r="E2699" s="32">
        <v>855.09100000000001</v>
      </c>
      <c r="F2699" s="32">
        <v>2381.9609999999998</v>
      </c>
      <c r="G2699" s="32">
        <v>23.582999999999998</v>
      </c>
      <c r="H2699" s="32" t="s">
        <v>36</v>
      </c>
      <c r="K2699" s="32" t="s">
        <v>242</v>
      </c>
    </row>
    <row r="2700" spans="1:11" x14ac:dyDescent="0.35">
      <c r="A2700" s="32">
        <v>41</v>
      </c>
      <c r="B2700" s="32" t="s">
        <v>162</v>
      </c>
      <c r="D2700" s="32">
        <v>11.96</v>
      </c>
      <c r="E2700" s="32">
        <v>807.93299999999999</v>
      </c>
      <c r="F2700" s="32">
        <v>2598.0500000000002</v>
      </c>
      <c r="G2700" s="32">
        <v>18.46</v>
      </c>
      <c r="H2700" s="32" t="s">
        <v>13</v>
      </c>
      <c r="K2700" s="32" t="s">
        <v>241</v>
      </c>
    </row>
    <row r="2701" spans="1:11" x14ac:dyDescent="0.35">
      <c r="A2701" s="32">
        <v>42</v>
      </c>
      <c r="B2701" s="32" t="s">
        <v>161</v>
      </c>
      <c r="D2701" s="32">
        <v>12.04</v>
      </c>
      <c r="E2701" s="32">
        <v>845.96799999999996</v>
      </c>
      <c r="F2701" s="32">
        <v>2541.848</v>
      </c>
      <c r="G2701" s="32">
        <v>21.984000000000002</v>
      </c>
      <c r="H2701" s="32" t="s">
        <v>13</v>
      </c>
      <c r="K2701" s="32" t="s">
        <v>240</v>
      </c>
    </row>
    <row r="2702" spans="1:11" x14ac:dyDescent="0.35">
      <c r="A2702" s="32">
        <v>43</v>
      </c>
      <c r="B2702" s="32" t="s">
        <v>160</v>
      </c>
      <c r="D2702" s="32">
        <v>12.02</v>
      </c>
      <c r="E2702" s="32">
        <v>884.93799999999999</v>
      </c>
      <c r="F2702" s="32">
        <v>2826.9659999999999</v>
      </c>
      <c r="G2702" s="32">
        <v>10.666</v>
      </c>
      <c r="H2702" s="32" t="s">
        <v>13</v>
      </c>
      <c r="K2702" s="32" t="s">
        <v>239</v>
      </c>
    </row>
    <row r="2703" spans="1:11" x14ac:dyDescent="0.35">
      <c r="A2703" s="32">
        <v>44</v>
      </c>
      <c r="B2703" s="32" t="s">
        <v>159</v>
      </c>
      <c r="D2703" s="32">
        <v>12.05</v>
      </c>
      <c r="E2703" s="32">
        <v>505.17700000000002</v>
      </c>
      <c r="F2703" s="32">
        <v>2828.1329999999998</v>
      </c>
      <c r="G2703" s="32">
        <v>35.786000000000001</v>
      </c>
      <c r="H2703" s="32" t="s">
        <v>13</v>
      </c>
      <c r="K2703" s="32" t="s">
        <v>238</v>
      </c>
    </row>
    <row r="2704" spans="1:11" x14ac:dyDescent="0.35">
      <c r="A2704" s="32">
        <v>45</v>
      </c>
      <c r="B2704" s="32" t="s">
        <v>22</v>
      </c>
      <c r="D2704" s="32">
        <v>12.08</v>
      </c>
      <c r="E2704" s="32">
        <v>260.90899999999999</v>
      </c>
      <c r="G2704" s="32">
        <v>13.752000000000001</v>
      </c>
      <c r="H2704" s="32" t="s">
        <v>13</v>
      </c>
      <c r="K2704" s="32" t="s">
        <v>237</v>
      </c>
    </row>
    <row r="2705" spans="1:11" x14ac:dyDescent="0.35">
      <c r="A2705" s="32">
        <v>46</v>
      </c>
      <c r="B2705" s="32" t="s">
        <v>158</v>
      </c>
      <c r="D2705" s="32">
        <v>12.04</v>
      </c>
      <c r="E2705" s="32">
        <v>335.24599999999998</v>
      </c>
      <c r="F2705" s="32">
        <v>2704.998</v>
      </c>
      <c r="G2705" s="32">
        <v>2426</v>
      </c>
      <c r="H2705" s="32" t="s">
        <v>13</v>
      </c>
      <c r="K2705" s="32" t="s">
        <v>236</v>
      </c>
    </row>
    <row r="2706" spans="1:11" x14ac:dyDescent="0.35">
      <c r="A2706" s="32">
        <v>47</v>
      </c>
      <c r="B2706" s="32" t="s">
        <v>157</v>
      </c>
      <c r="D2706" s="32">
        <v>12.05</v>
      </c>
      <c r="E2706" s="32">
        <v>418.65</v>
      </c>
      <c r="F2706" s="32">
        <v>2228.9940000000001</v>
      </c>
      <c r="G2706" s="32">
        <v>2894</v>
      </c>
      <c r="H2706" s="32" t="s">
        <v>13</v>
      </c>
      <c r="K2706" s="32" t="s">
        <v>235</v>
      </c>
    </row>
    <row r="2707" spans="1:11" x14ac:dyDescent="0.35">
      <c r="A2707" s="32">
        <v>48</v>
      </c>
      <c r="B2707" s="32" t="s">
        <v>156</v>
      </c>
      <c r="D2707" s="32">
        <v>12.04</v>
      </c>
      <c r="E2707" s="32">
        <v>635.69100000000003</v>
      </c>
      <c r="F2707" s="32">
        <v>2518.1869999999999</v>
      </c>
      <c r="G2707" s="32">
        <v>22.704999999999998</v>
      </c>
      <c r="H2707" s="32" t="s">
        <v>13</v>
      </c>
      <c r="K2707" s="32" t="s">
        <v>234</v>
      </c>
    </row>
    <row r="2709" spans="1:11" x14ac:dyDescent="0.35">
      <c r="A2709" s="32" t="s">
        <v>362</v>
      </c>
    </row>
    <row r="2711" spans="1:11" x14ac:dyDescent="0.35">
      <c r="B2711" s="32" t="s">
        <v>3</v>
      </c>
      <c r="C2711" s="32" t="s">
        <v>4</v>
      </c>
      <c r="D2711" s="32" t="s">
        <v>5</v>
      </c>
      <c r="E2711" s="32" t="s">
        <v>6</v>
      </c>
      <c r="F2711" s="32" t="s">
        <v>7</v>
      </c>
      <c r="G2711" s="32" t="s">
        <v>8</v>
      </c>
      <c r="H2711" s="32" t="s">
        <v>9</v>
      </c>
      <c r="I2711" s="32" t="s">
        <v>10</v>
      </c>
      <c r="J2711" s="32" t="s">
        <v>11</v>
      </c>
      <c r="K2711" s="32" t="s">
        <v>282</v>
      </c>
    </row>
    <row r="2712" spans="1:11" x14ac:dyDescent="0.35">
      <c r="A2712" s="32">
        <v>1</v>
      </c>
      <c r="F2712" s="32">
        <v>7374.8869999999997</v>
      </c>
      <c r="K2712" s="32" t="s">
        <v>281</v>
      </c>
    </row>
    <row r="2713" spans="1:11" x14ac:dyDescent="0.35">
      <c r="A2713" s="32">
        <v>2</v>
      </c>
      <c r="F2713" s="32">
        <v>6169.0540000000001</v>
      </c>
      <c r="K2713" s="32" t="s">
        <v>280</v>
      </c>
    </row>
    <row r="2714" spans="1:11" x14ac:dyDescent="0.35">
      <c r="A2714" s="32">
        <v>3</v>
      </c>
      <c r="F2714" s="32">
        <v>6270.085</v>
      </c>
      <c r="K2714" s="32" t="s">
        <v>279</v>
      </c>
    </row>
    <row r="2715" spans="1:11" x14ac:dyDescent="0.35">
      <c r="A2715" s="32">
        <v>4</v>
      </c>
      <c r="F2715" s="32">
        <v>5073.5969999999998</v>
      </c>
      <c r="K2715" s="32" t="s">
        <v>278</v>
      </c>
    </row>
    <row r="2716" spans="1:11" x14ac:dyDescent="0.35">
      <c r="A2716" s="32">
        <v>5</v>
      </c>
      <c r="F2716" s="32">
        <v>5607.0349999999999</v>
      </c>
      <c r="K2716" s="32" t="s">
        <v>277</v>
      </c>
    </row>
    <row r="2717" spans="1:11" x14ac:dyDescent="0.35">
      <c r="A2717" s="32">
        <v>6</v>
      </c>
      <c r="F2717" s="32">
        <v>4189.3689999999997</v>
      </c>
      <c r="K2717" s="32" t="s">
        <v>276</v>
      </c>
    </row>
    <row r="2718" spans="1:11" x14ac:dyDescent="0.35">
      <c r="A2718" s="32">
        <v>7</v>
      </c>
      <c r="F2718" s="32">
        <v>3916.8919999999998</v>
      </c>
      <c r="K2718" s="32" t="s">
        <v>275</v>
      </c>
    </row>
    <row r="2719" spans="1:11" x14ac:dyDescent="0.35">
      <c r="A2719" s="32">
        <v>8</v>
      </c>
      <c r="F2719" s="32">
        <v>4672.8990000000003</v>
      </c>
      <c r="K2719" s="32" t="s">
        <v>274</v>
      </c>
    </row>
    <row r="2720" spans="1:11" x14ac:dyDescent="0.35">
      <c r="A2720" s="32">
        <v>9</v>
      </c>
      <c r="K2720" s="32" t="s">
        <v>273</v>
      </c>
    </row>
    <row r="2721" spans="1:11" x14ac:dyDescent="0.35">
      <c r="A2721" s="32">
        <v>10</v>
      </c>
      <c r="K2721" s="32" t="s">
        <v>272</v>
      </c>
    </row>
    <row r="2722" spans="1:11" x14ac:dyDescent="0.35">
      <c r="A2722" s="32">
        <v>11</v>
      </c>
      <c r="F2722" s="32">
        <v>1803.3610000000001</v>
      </c>
      <c r="K2722" s="32" t="s">
        <v>271</v>
      </c>
    </row>
    <row r="2723" spans="1:11" x14ac:dyDescent="0.35">
      <c r="A2723" s="32">
        <v>12</v>
      </c>
      <c r="F2723" s="32">
        <v>1582.835</v>
      </c>
      <c r="K2723" s="32" t="s">
        <v>270</v>
      </c>
    </row>
    <row r="2724" spans="1:11" x14ac:dyDescent="0.35">
      <c r="A2724" s="32">
        <v>13</v>
      </c>
      <c r="F2724" s="32">
        <v>1671.82</v>
      </c>
      <c r="K2724" s="32" t="s">
        <v>269</v>
      </c>
    </row>
    <row r="2725" spans="1:11" x14ac:dyDescent="0.35">
      <c r="A2725" s="32">
        <v>14</v>
      </c>
      <c r="F2725" s="32">
        <v>1602.5260000000001</v>
      </c>
      <c r="K2725" s="32" t="s">
        <v>268</v>
      </c>
    </row>
    <row r="2726" spans="1:11" x14ac:dyDescent="0.35">
      <c r="A2726" s="32">
        <v>15</v>
      </c>
      <c r="F2726" s="32">
        <v>1532.6120000000001</v>
      </c>
      <c r="K2726" s="32" t="s">
        <v>267</v>
      </c>
    </row>
    <row r="2727" spans="1:11" x14ac:dyDescent="0.35">
      <c r="A2727" s="32">
        <v>16</v>
      </c>
      <c r="F2727" s="32">
        <v>1291.402</v>
      </c>
      <c r="K2727" s="32" t="s">
        <v>266</v>
      </c>
    </row>
    <row r="2728" spans="1:11" x14ac:dyDescent="0.35">
      <c r="A2728" s="32">
        <v>17</v>
      </c>
      <c r="K2728" s="32" t="s">
        <v>265</v>
      </c>
    </row>
    <row r="2729" spans="1:11" x14ac:dyDescent="0.35">
      <c r="A2729" s="32">
        <v>18</v>
      </c>
      <c r="F2729" s="32">
        <v>2173.0659999999998</v>
      </c>
      <c r="K2729" s="32" t="s">
        <v>264</v>
      </c>
    </row>
    <row r="2730" spans="1:11" x14ac:dyDescent="0.35">
      <c r="A2730" s="32">
        <v>19</v>
      </c>
      <c r="F2730" s="32">
        <v>2231.232</v>
      </c>
      <c r="K2730" s="32" t="s">
        <v>263</v>
      </c>
    </row>
    <row r="2731" spans="1:11" x14ac:dyDescent="0.35">
      <c r="A2731" s="32">
        <v>20</v>
      </c>
      <c r="F2731" s="32">
        <v>2264.7379999999998</v>
      </c>
      <c r="K2731" s="32" t="s">
        <v>262</v>
      </c>
    </row>
    <row r="2732" spans="1:11" x14ac:dyDescent="0.35">
      <c r="A2732" s="32">
        <v>21</v>
      </c>
      <c r="F2732" s="32">
        <v>2546.569</v>
      </c>
      <c r="K2732" s="32" t="s">
        <v>261</v>
      </c>
    </row>
    <row r="2733" spans="1:11" x14ac:dyDescent="0.35">
      <c r="A2733" s="32">
        <v>22</v>
      </c>
      <c r="F2733" s="32">
        <v>1959.0930000000001</v>
      </c>
      <c r="K2733" s="32" t="s">
        <v>260</v>
      </c>
    </row>
    <row r="2734" spans="1:11" x14ac:dyDescent="0.35">
      <c r="A2734" s="32">
        <v>23</v>
      </c>
      <c r="F2734" s="32">
        <v>1962.095</v>
      </c>
      <c r="K2734" s="32" t="s">
        <v>259</v>
      </c>
    </row>
    <row r="2735" spans="1:11" x14ac:dyDescent="0.35">
      <c r="A2735" s="32">
        <v>24</v>
      </c>
      <c r="K2735" s="32" t="s">
        <v>258</v>
      </c>
    </row>
    <row r="2736" spans="1:11" x14ac:dyDescent="0.35">
      <c r="A2736" s="32">
        <v>25</v>
      </c>
      <c r="F2736" s="32">
        <v>1890.6790000000001</v>
      </c>
      <c r="K2736" s="32" t="s">
        <v>257</v>
      </c>
    </row>
    <row r="2737" spans="1:11" x14ac:dyDescent="0.35">
      <c r="A2737" s="32">
        <v>26</v>
      </c>
      <c r="F2737" s="32">
        <v>1558.258</v>
      </c>
      <c r="K2737" s="32" t="s">
        <v>256</v>
      </c>
    </row>
    <row r="2738" spans="1:11" x14ac:dyDescent="0.35">
      <c r="A2738" s="32">
        <v>27</v>
      </c>
      <c r="F2738" s="32">
        <v>1217.5429999999999</v>
      </c>
      <c r="K2738" s="32" t="s">
        <v>255</v>
      </c>
    </row>
    <row r="2739" spans="1:11" x14ac:dyDescent="0.35">
      <c r="A2739" s="32">
        <v>28</v>
      </c>
      <c r="F2739" s="32">
        <v>1730.6880000000001</v>
      </c>
      <c r="K2739" s="32" t="s">
        <v>254</v>
      </c>
    </row>
    <row r="2740" spans="1:11" x14ac:dyDescent="0.35">
      <c r="A2740" s="32">
        <v>29</v>
      </c>
      <c r="F2740" s="32">
        <v>2104.2750000000001</v>
      </c>
      <c r="K2740" s="32" t="s">
        <v>253</v>
      </c>
    </row>
    <row r="2741" spans="1:11" x14ac:dyDescent="0.35">
      <c r="A2741" s="32">
        <v>30</v>
      </c>
      <c r="F2741" s="32">
        <v>2128.8220000000001</v>
      </c>
      <c r="K2741" s="32" t="s">
        <v>252</v>
      </c>
    </row>
    <row r="2742" spans="1:11" x14ac:dyDescent="0.35">
      <c r="A2742" s="32">
        <v>31</v>
      </c>
      <c r="K2742" s="32" t="s">
        <v>251</v>
      </c>
    </row>
    <row r="2743" spans="1:11" x14ac:dyDescent="0.35">
      <c r="A2743" s="32">
        <v>32</v>
      </c>
      <c r="F2743" s="32">
        <v>2216.6750000000002</v>
      </c>
      <c r="K2743" s="32" t="s">
        <v>250</v>
      </c>
    </row>
    <row r="2744" spans="1:11" x14ac:dyDescent="0.35">
      <c r="A2744" s="32">
        <v>33</v>
      </c>
      <c r="F2744" s="32">
        <v>1933.6189999999999</v>
      </c>
      <c r="K2744" s="32" t="s">
        <v>249</v>
      </c>
    </row>
    <row r="2745" spans="1:11" x14ac:dyDescent="0.35">
      <c r="A2745" s="32">
        <v>34</v>
      </c>
      <c r="F2745" s="32">
        <v>2689.694</v>
      </c>
      <c r="K2745" s="32" t="s">
        <v>248</v>
      </c>
    </row>
    <row r="2746" spans="1:11" x14ac:dyDescent="0.35">
      <c r="A2746" s="32">
        <v>35</v>
      </c>
      <c r="F2746" s="32">
        <v>2721.7739999999999</v>
      </c>
      <c r="K2746" s="32" t="s">
        <v>247</v>
      </c>
    </row>
    <row r="2747" spans="1:11" x14ac:dyDescent="0.35">
      <c r="A2747" s="32">
        <v>36</v>
      </c>
      <c r="F2747" s="32">
        <v>3173.2449999999999</v>
      </c>
      <c r="K2747" s="32" t="s">
        <v>246</v>
      </c>
    </row>
    <row r="2748" spans="1:11" x14ac:dyDescent="0.35">
      <c r="A2748" s="32">
        <v>37</v>
      </c>
      <c r="F2748" s="32">
        <v>2698.9360000000001</v>
      </c>
      <c r="K2748" s="32" t="s">
        <v>245</v>
      </c>
    </row>
    <row r="2749" spans="1:11" x14ac:dyDescent="0.35">
      <c r="A2749" s="32">
        <v>38</v>
      </c>
      <c r="K2749" s="32" t="s">
        <v>244</v>
      </c>
    </row>
    <row r="2750" spans="1:11" x14ac:dyDescent="0.35">
      <c r="A2750" s="32">
        <v>39</v>
      </c>
      <c r="F2750" s="32">
        <v>2447.134</v>
      </c>
      <c r="K2750" s="32" t="s">
        <v>243</v>
      </c>
    </row>
    <row r="2751" spans="1:11" x14ac:dyDescent="0.35">
      <c r="A2751" s="32">
        <v>40</v>
      </c>
      <c r="F2751" s="32">
        <v>2381.9609999999998</v>
      </c>
      <c r="K2751" s="32" t="s">
        <v>242</v>
      </c>
    </row>
    <row r="2752" spans="1:11" x14ac:dyDescent="0.35">
      <c r="A2752" s="32">
        <v>41</v>
      </c>
      <c r="F2752" s="32">
        <v>2598.0500000000002</v>
      </c>
      <c r="K2752" s="32" t="s">
        <v>241</v>
      </c>
    </row>
    <row r="2753" spans="1:11" x14ac:dyDescent="0.35">
      <c r="A2753" s="32">
        <v>42</v>
      </c>
      <c r="F2753" s="32">
        <v>2541.848</v>
      </c>
      <c r="K2753" s="32" t="s">
        <v>240</v>
      </c>
    </row>
    <row r="2754" spans="1:11" x14ac:dyDescent="0.35">
      <c r="A2754" s="32">
        <v>43</v>
      </c>
      <c r="F2754" s="32">
        <v>2826.9659999999999</v>
      </c>
      <c r="K2754" s="32" t="s">
        <v>239</v>
      </c>
    </row>
    <row r="2755" spans="1:11" x14ac:dyDescent="0.35">
      <c r="A2755" s="32">
        <v>44</v>
      </c>
      <c r="F2755" s="32">
        <v>2828.1329999999998</v>
      </c>
      <c r="K2755" s="32" t="s">
        <v>238</v>
      </c>
    </row>
    <row r="2756" spans="1:11" x14ac:dyDescent="0.35">
      <c r="A2756" s="32">
        <v>45</v>
      </c>
      <c r="K2756" s="32" t="s">
        <v>237</v>
      </c>
    </row>
    <row r="2757" spans="1:11" x14ac:dyDescent="0.35">
      <c r="A2757" s="32">
        <v>46</v>
      </c>
      <c r="F2757" s="32">
        <v>2704.998</v>
      </c>
      <c r="K2757" s="32" t="s">
        <v>236</v>
      </c>
    </row>
    <row r="2758" spans="1:11" x14ac:dyDescent="0.35">
      <c r="A2758" s="32">
        <v>47</v>
      </c>
      <c r="F2758" s="32">
        <v>2228.9940000000001</v>
      </c>
      <c r="K2758" s="32" t="s">
        <v>235</v>
      </c>
    </row>
    <row r="2759" spans="1:11" x14ac:dyDescent="0.35">
      <c r="A2759" s="32">
        <v>48</v>
      </c>
      <c r="F2759" s="32">
        <v>2518.1869999999999</v>
      </c>
      <c r="K2759" s="32" t="s">
        <v>234</v>
      </c>
    </row>
    <row r="2761" spans="1:11" x14ac:dyDescent="0.35">
      <c r="A2761" s="32" t="s">
        <v>361</v>
      </c>
    </row>
    <row r="2763" spans="1:11" x14ac:dyDescent="0.35">
      <c r="B2763" s="32" t="s">
        <v>3</v>
      </c>
      <c r="C2763" s="32" t="s">
        <v>4</v>
      </c>
      <c r="D2763" s="32" t="s">
        <v>5</v>
      </c>
      <c r="E2763" s="32" t="s">
        <v>6</v>
      </c>
      <c r="F2763" s="32" t="s">
        <v>7</v>
      </c>
      <c r="G2763" s="32" t="s">
        <v>8</v>
      </c>
      <c r="H2763" s="32" t="s">
        <v>9</v>
      </c>
      <c r="I2763" s="32" t="s">
        <v>10</v>
      </c>
      <c r="J2763" s="32" t="s">
        <v>11</v>
      </c>
      <c r="K2763" s="32" t="s">
        <v>282</v>
      </c>
    </row>
    <row r="2764" spans="1:11" x14ac:dyDescent="0.35">
      <c r="A2764" s="32">
        <v>1</v>
      </c>
      <c r="B2764" s="32" t="s">
        <v>12</v>
      </c>
      <c r="D2764" s="32">
        <v>11.88</v>
      </c>
      <c r="E2764" s="32">
        <v>7374.8869999999997</v>
      </c>
      <c r="G2764" s="32">
        <v>52216</v>
      </c>
      <c r="H2764" s="32" t="s">
        <v>13</v>
      </c>
      <c r="I2764" s="32">
        <v>7374.8869999999997</v>
      </c>
      <c r="K2764" s="32" t="s">
        <v>281</v>
      </c>
    </row>
    <row r="2765" spans="1:11" x14ac:dyDescent="0.35">
      <c r="A2765" s="32">
        <v>2</v>
      </c>
      <c r="B2765" s="32" t="s">
        <v>14</v>
      </c>
      <c r="D2765" s="32">
        <v>11.91</v>
      </c>
      <c r="E2765" s="32">
        <v>6169.0540000000001</v>
      </c>
      <c r="G2765" s="32">
        <v>143.238</v>
      </c>
      <c r="H2765" s="32" t="s">
        <v>13</v>
      </c>
      <c r="I2765" s="32">
        <v>6169.0540000000001</v>
      </c>
      <c r="K2765" s="32" t="s">
        <v>280</v>
      </c>
    </row>
    <row r="2766" spans="1:11" x14ac:dyDescent="0.35">
      <c r="A2766" s="32">
        <v>3</v>
      </c>
      <c r="B2766" s="32" t="s">
        <v>15</v>
      </c>
      <c r="D2766" s="32">
        <v>11.91</v>
      </c>
      <c r="E2766" s="32">
        <v>6270.085</v>
      </c>
      <c r="G2766" s="32">
        <v>41.731999999999999</v>
      </c>
      <c r="H2766" s="32" t="s">
        <v>13</v>
      </c>
      <c r="I2766" s="32">
        <v>6270.085</v>
      </c>
      <c r="K2766" s="32" t="s">
        <v>279</v>
      </c>
    </row>
    <row r="2767" spans="1:11" x14ac:dyDescent="0.35">
      <c r="A2767" s="32">
        <v>4</v>
      </c>
      <c r="B2767" s="32" t="s">
        <v>17</v>
      </c>
      <c r="D2767" s="32">
        <v>11.92</v>
      </c>
      <c r="E2767" s="32">
        <v>5073.5969999999998</v>
      </c>
      <c r="G2767" s="32">
        <v>36410</v>
      </c>
      <c r="H2767" s="32" t="s">
        <v>13</v>
      </c>
      <c r="I2767" s="32">
        <v>5073.5969999999998</v>
      </c>
      <c r="K2767" s="32" t="s">
        <v>278</v>
      </c>
    </row>
    <row r="2768" spans="1:11" x14ac:dyDescent="0.35">
      <c r="A2768" s="32">
        <v>5</v>
      </c>
      <c r="B2768" s="32" t="s">
        <v>18</v>
      </c>
      <c r="D2768" s="32">
        <v>11.93</v>
      </c>
      <c r="E2768" s="32">
        <v>5607.0349999999999</v>
      </c>
      <c r="G2768" s="32">
        <v>40704</v>
      </c>
      <c r="H2768" s="32" t="s">
        <v>13</v>
      </c>
      <c r="I2768" s="32">
        <v>5607.0349999999999</v>
      </c>
      <c r="K2768" s="32" t="s">
        <v>277</v>
      </c>
    </row>
    <row r="2769" spans="1:11" x14ac:dyDescent="0.35">
      <c r="A2769" s="32">
        <v>6</v>
      </c>
      <c r="B2769" s="32" t="s">
        <v>19</v>
      </c>
      <c r="D2769" s="32">
        <v>11.82</v>
      </c>
      <c r="E2769" s="32">
        <v>4189.3689999999997</v>
      </c>
      <c r="G2769" s="32">
        <v>765.69500000000005</v>
      </c>
      <c r="H2769" s="32" t="s">
        <v>13</v>
      </c>
      <c r="I2769" s="32">
        <v>4189.3689999999997</v>
      </c>
      <c r="K2769" s="32" t="s">
        <v>276</v>
      </c>
    </row>
    <row r="2770" spans="1:11" x14ac:dyDescent="0.35">
      <c r="A2770" s="32">
        <v>7</v>
      </c>
      <c r="B2770" s="32" t="s">
        <v>20</v>
      </c>
      <c r="D2770" s="32">
        <v>11.85</v>
      </c>
      <c r="E2770" s="32">
        <v>3916.8919999999998</v>
      </c>
      <c r="G2770" s="32">
        <v>653.72799999999995</v>
      </c>
      <c r="H2770" s="32" t="s">
        <v>13</v>
      </c>
      <c r="I2770" s="32">
        <v>3916.8919999999998</v>
      </c>
      <c r="K2770" s="32" t="s">
        <v>275</v>
      </c>
    </row>
    <row r="2771" spans="1:11" x14ac:dyDescent="0.35">
      <c r="A2771" s="32">
        <v>8</v>
      </c>
      <c r="B2771" s="32" t="s">
        <v>21</v>
      </c>
      <c r="D2771" s="32">
        <v>11.88</v>
      </c>
      <c r="E2771" s="32">
        <v>4672.8990000000003</v>
      </c>
      <c r="G2771" s="32">
        <v>34767</v>
      </c>
      <c r="H2771" s="32" t="s">
        <v>13</v>
      </c>
      <c r="I2771" s="32">
        <v>4672.8990000000003</v>
      </c>
      <c r="K2771" s="32" t="s">
        <v>274</v>
      </c>
    </row>
    <row r="2772" spans="1:11" x14ac:dyDescent="0.35">
      <c r="A2772" s="32">
        <v>9</v>
      </c>
      <c r="B2772" s="32" t="s">
        <v>22</v>
      </c>
      <c r="K2772" s="32" t="s">
        <v>273</v>
      </c>
    </row>
    <row r="2773" spans="1:11" x14ac:dyDescent="0.35">
      <c r="A2773" s="32">
        <v>10</v>
      </c>
      <c r="B2773" s="32" t="s">
        <v>22</v>
      </c>
      <c r="K2773" s="32" t="s">
        <v>272</v>
      </c>
    </row>
    <row r="2774" spans="1:11" x14ac:dyDescent="0.35">
      <c r="A2774" s="32">
        <v>11</v>
      </c>
      <c r="B2774" s="32" t="s">
        <v>24</v>
      </c>
      <c r="D2774" s="32">
        <v>11.92</v>
      </c>
      <c r="E2774" s="32">
        <v>1803.3610000000001</v>
      </c>
      <c r="G2774" s="32">
        <v>13078</v>
      </c>
      <c r="H2774" s="32" t="s">
        <v>13</v>
      </c>
      <c r="I2774" s="32">
        <v>1803.3610000000001</v>
      </c>
      <c r="K2774" s="32" t="s">
        <v>271</v>
      </c>
    </row>
    <row r="2775" spans="1:11" x14ac:dyDescent="0.35">
      <c r="A2775" s="32">
        <v>12</v>
      </c>
      <c r="B2775" s="32" t="s">
        <v>25</v>
      </c>
      <c r="D2775" s="32">
        <v>11.93</v>
      </c>
      <c r="E2775" s="32">
        <v>1582.835</v>
      </c>
      <c r="G2775" s="32">
        <v>11055</v>
      </c>
      <c r="H2775" s="32" t="s">
        <v>13</v>
      </c>
      <c r="I2775" s="32">
        <v>1582.835</v>
      </c>
      <c r="K2775" s="32" t="s">
        <v>270</v>
      </c>
    </row>
    <row r="2776" spans="1:11" x14ac:dyDescent="0.35">
      <c r="A2776" s="32">
        <v>13</v>
      </c>
      <c r="B2776" s="32" t="s">
        <v>26</v>
      </c>
      <c r="D2776" s="32">
        <v>11.95</v>
      </c>
      <c r="E2776" s="32">
        <v>1671.82</v>
      </c>
      <c r="G2776" s="32">
        <v>11619</v>
      </c>
      <c r="H2776" s="32" t="s">
        <v>13</v>
      </c>
      <c r="I2776" s="32">
        <v>1671.82</v>
      </c>
      <c r="K2776" s="32" t="s">
        <v>269</v>
      </c>
    </row>
    <row r="2777" spans="1:11" x14ac:dyDescent="0.35">
      <c r="A2777" s="32">
        <v>14</v>
      </c>
      <c r="B2777" s="32" t="s">
        <v>27</v>
      </c>
      <c r="D2777" s="32">
        <v>11.96</v>
      </c>
      <c r="E2777" s="32">
        <v>1602.5260000000001</v>
      </c>
      <c r="G2777" s="32">
        <v>85.799000000000007</v>
      </c>
      <c r="H2777" s="32" t="s">
        <v>13</v>
      </c>
      <c r="I2777" s="32">
        <v>1602.5260000000001</v>
      </c>
      <c r="K2777" s="32" t="s">
        <v>268</v>
      </c>
    </row>
    <row r="2778" spans="1:11" x14ac:dyDescent="0.35">
      <c r="A2778" s="32">
        <v>15</v>
      </c>
      <c r="B2778" s="32" t="s">
        <v>28</v>
      </c>
      <c r="D2778" s="32">
        <v>11.96</v>
      </c>
      <c r="E2778" s="32">
        <v>1532.6120000000001</v>
      </c>
      <c r="G2778" s="32">
        <v>56.57</v>
      </c>
      <c r="H2778" s="32" t="s">
        <v>13</v>
      </c>
      <c r="I2778" s="32">
        <v>1532.6120000000001</v>
      </c>
      <c r="K2778" s="32" t="s">
        <v>267</v>
      </c>
    </row>
    <row r="2779" spans="1:11" x14ac:dyDescent="0.35">
      <c r="A2779" s="32">
        <v>16</v>
      </c>
      <c r="B2779" s="32" t="s">
        <v>29</v>
      </c>
      <c r="D2779" s="32">
        <v>11.98</v>
      </c>
      <c r="E2779" s="32">
        <v>1291.402</v>
      </c>
      <c r="G2779" s="32">
        <v>9263</v>
      </c>
      <c r="H2779" s="32" t="s">
        <v>13</v>
      </c>
      <c r="I2779" s="32">
        <v>1291.402</v>
      </c>
      <c r="K2779" s="32" t="s">
        <v>266</v>
      </c>
    </row>
    <row r="2780" spans="1:11" x14ac:dyDescent="0.35">
      <c r="A2780" s="32">
        <v>17</v>
      </c>
      <c r="B2780" s="32" t="s">
        <v>22</v>
      </c>
      <c r="K2780" s="32" t="s">
        <v>265</v>
      </c>
    </row>
    <row r="2781" spans="1:11" x14ac:dyDescent="0.35">
      <c r="A2781" s="32">
        <v>18</v>
      </c>
      <c r="B2781" s="32" t="s">
        <v>182</v>
      </c>
      <c r="D2781" s="32">
        <v>11.98</v>
      </c>
      <c r="E2781" s="32">
        <v>2173.0659999999998</v>
      </c>
      <c r="G2781" s="32">
        <v>6195.8559999999998</v>
      </c>
      <c r="H2781" s="32" t="s">
        <v>13</v>
      </c>
      <c r="I2781" s="32">
        <v>2173.0659999999998</v>
      </c>
      <c r="K2781" s="32" t="s">
        <v>264</v>
      </c>
    </row>
    <row r="2782" spans="1:11" x14ac:dyDescent="0.35">
      <c r="A2782" s="32">
        <v>19</v>
      </c>
      <c r="B2782" s="32" t="s">
        <v>181</v>
      </c>
      <c r="D2782" s="32">
        <v>11.98</v>
      </c>
      <c r="E2782" s="32">
        <v>2231.232</v>
      </c>
      <c r="G2782" s="32">
        <v>26.954999999999998</v>
      </c>
      <c r="H2782" s="32" t="s">
        <v>13</v>
      </c>
      <c r="I2782" s="32">
        <v>2231.232</v>
      </c>
      <c r="K2782" s="32" t="s">
        <v>263</v>
      </c>
    </row>
    <row r="2783" spans="1:11" x14ac:dyDescent="0.35">
      <c r="A2783" s="32">
        <v>20</v>
      </c>
      <c r="B2783" s="32" t="s">
        <v>180</v>
      </c>
      <c r="D2783" s="32">
        <v>11.99</v>
      </c>
      <c r="E2783" s="32">
        <v>2264.7379999999998</v>
      </c>
      <c r="G2783" s="32">
        <v>876.36900000000003</v>
      </c>
      <c r="H2783" s="32" t="s">
        <v>13</v>
      </c>
      <c r="I2783" s="32">
        <v>2264.7379999999998</v>
      </c>
      <c r="K2783" s="32" t="s">
        <v>262</v>
      </c>
    </row>
    <row r="2784" spans="1:11" x14ac:dyDescent="0.35">
      <c r="A2784" s="32">
        <v>21</v>
      </c>
      <c r="B2784" s="32" t="s">
        <v>179</v>
      </c>
      <c r="D2784" s="32">
        <v>12.01</v>
      </c>
      <c r="E2784" s="32">
        <v>2546.569</v>
      </c>
      <c r="G2784" s="32">
        <v>18298</v>
      </c>
      <c r="H2784" s="32" t="s">
        <v>13</v>
      </c>
      <c r="I2784" s="32">
        <v>2546.569</v>
      </c>
      <c r="K2784" s="32" t="s">
        <v>261</v>
      </c>
    </row>
    <row r="2785" spans="1:11" x14ac:dyDescent="0.35">
      <c r="A2785" s="32">
        <v>22</v>
      </c>
      <c r="B2785" s="32" t="s">
        <v>178</v>
      </c>
      <c r="D2785" s="32">
        <v>12.01</v>
      </c>
      <c r="E2785" s="32">
        <v>1959.0930000000001</v>
      </c>
      <c r="G2785" s="32">
        <v>13509</v>
      </c>
      <c r="H2785" s="32" t="s">
        <v>13</v>
      </c>
      <c r="I2785" s="32">
        <v>1959.0930000000001</v>
      </c>
      <c r="K2785" s="32" t="s">
        <v>260</v>
      </c>
    </row>
    <row r="2786" spans="1:11" x14ac:dyDescent="0.35">
      <c r="A2786" s="32">
        <v>23</v>
      </c>
      <c r="B2786" s="32" t="s">
        <v>177</v>
      </c>
      <c r="D2786" s="32">
        <v>12.01</v>
      </c>
      <c r="E2786" s="32">
        <v>1962.095</v>
      </c>
      <c r="G2786" s="32">
        <v>148.65199999999999</v>
      </c>
      <c r="H2786" s="32" t="s">
        <v>13</v>
      </c>
      <c r="I2786" s="32">
        <v>1962.095</v>
      </c>
      <c r="K2786" s="32" t="s">
        <v>259</v>
      </c>
    </row>
    <row r="2787" spans="1:11" x14ac:dyDescent="0.35">
      <c r="A2787" s="32">
        <v>24</v>
      </c>
      <c r="B2787" s="32" t="s">
        <v>22</v>
      </c>
      <c r="K2787" s="32" t="s">
        <v>258</v>
      </c>
    </row>
    <row r="2788" spans="1:11" x14ac:dyDescent="0.35">
      <c r="A2788" s="32">
        <v>25</v>
      </c>
      <c r="B2788" s="32" t="s">
        <v>176</v>
      </c>
      <c r="D2788" s="32">
        <v>12.02</v>
      </c>
      <c r="E2788" s="32">
        <v>1890.6790000000001</v>
      </c>
      <c r="G2788" s="32">
        <v>53.179000000000002</v>
      </c>
      <c r="H2788" s="32" t="s">
        <v>13</v>
      </c>
      <c r="I2788" s="32">
        <v>1890.6790000000001</v>
      </c>
      <c r="K2788" s="32" t="s">
        <v>257</v>
      </c>
    </row>
    <row r="2789" spans="1:11" x14ac:dyDescent="0.35">
      <c r="A2789" s="32">
        <v>26</v>
      </c>
      <c r="B2789" s="32" t="s">
        <v>175</v>
      </c>
      <c r="D2789" s="32">
        <v>12.04</v>
      </c>
      <c r="E2789" s="32">
        <v>1558.258</v>
      </c>
      <c r="G2789" s="32">
        <v>10346</v>
      </c>
      <c r="H2789" s="32" t="s">
        <v>13</v>
      </c>
      <c r="I2789" s="32">
        <v>1558.258</v>
      </c>
      <c r="K2789" s="32" t="s">
        <v>256</v>
      </c>
    </row>
    <row r="2790" spans="1:11" x14ac:dyDescent="0.35">
      <c r="A2790" s="32">
        <v>27</v>
      </c>
      <c r="B2790" s="32" t="s">
        <v>174</v>
      </c>
      <c r="D2790" s="32">
        <v>12.02</v>
      </c>
      <c r="E2790" s="32">
        <v>1217.5429999999999</v>
      </c>
      <c r="G2790" s="32">
        <v>64.578000000000003</v>
      </c>
      <c r="H2790" s="32" t="s">
        <v>13</v>
      </c>
      <c r="I2790" s="32">
        <v>1217.5429999999999</v>
      </c>
      <c r="K2790" s="32" t="s">
        <v>255</v>
      </c>
    </row>
    <row r="2791" spans="1:11" x14ac:dyDescent="0.35">
      <c r="A2791" s="32">
        <v>28</v>
      </c>
      <c r="B2791" s="32" t="s">
        <v>173</v>
      </c>
      <c r="D2791" s="32">
        <v>12</v>
      </c>
      <c r="E2791" s="32">
        <v>1730.6880000000001</v>
      </c>
      <c r="G2791" s="32">
        <v>12875</v>
      </c>
      <c r="H2791" s="32" t="s">
        <v>13</v>
      </c>
      <c r="I2791" s="32">
        <v>1730.6880000000001</v>
      </c>
      <c r="K2791" s="32" t="s">
        <v>254</v>
      </c>
    </row>
    <row r="2792" spans="1:11" x14ac:dyDescent="0.35">
      <c r="A2792" s="32">
        <v>29</v>
      </c>
      <c r="B2792" s="32" t="s">
        <v>172</v>
      </c>
      <c r="D2792" s="32">
        <v>11.98</v>
      </c>
      <c r="E2792" s="32">
        <v>2104.2750000000001</v>
      </c>
      <c r="G2792" s="32">
        <v>15212</v>
      </c>
      <c r="H2792" s="32" t="s">
        <v>13</v>
      </c>
      <c r="I2792" s="32">
        <v>2104.2750000000001</v>
      </c>
      <c r="K2792" s="32" t="s">
        <v>253</v>
      </c>
    </row>
    <row r="2793" spans="1:11" x14ac:dyDescent="0.35">
      <c r="A2793" s="32">
        <v>30</v>
      </c>
      <c r="B2793" s="32" t="s">
        <v>171</v>
      </c>
      <c r="D2793" s="32">
        <v>11.91</v>
      </c>
      <c r="E2793" s="32">
        <v>2128.8220000000001</v>
      </c>
      <c r="G2793" s="32">
        <v>15970</v>
      </c>
      <c r="H2793" s="32" t="s">
        <v>13</v>
      </c>
      <c r="I2793" s="32">
        <v>2128.8220000000001</v>
      </c>
      <c r="K2793" s="32" t="s">
        <v>252</v>
      </c>
    </row>
    <row r="2794" spans="1:11" x14ac:dyDescent="0.35">
      <c r="A2794" s="32">
        <v>31</v>
      </c>
      <c r="B2794" s="32" t="s">
        <v>22</v>
      </c>
      <c r="K2794" s="32" t="s">
        <v>251</v>
      </c>
    </row>
    <row r="2795" spans="1:11" x14ac:dyDescent="0.35">
      <c r="A2795" s="32">
        <v>32</v>
      </c>
      <c r="B2795" s="32" t="s">
        <v>170</v>
      </c>
      <c r="D2795" s="32">
        <v>11.83</v>
      </c>
      <c r="E2795" s="32">
        <v>2216.6750000000002</v>
      </c>
      <c r="G2795" s="32">
        <v>16468</v>
      </c>
      <c r="H2795" s="32" t="s">
        <v>13</v>
      </c>
      <c r="I2795" s="32">
        <v>2216.6750000000002</v>
      </c>
      <c r="K2795" s="32" t="s">
        <v>250</v>
      </c>
    </row>
    <row r="2796" spans="1:11" x14ac:dyDescent="0.35">
      <c r="A2796" s="32">
        <v>33</v>
      </c>
      <c r="B2796" s="32" t="s">
        <v>169</v>
      </c>
      <c r="D2796" s="32">
        <v>11.86</v>
      </c>
      <c r="E2796" s="32">
        <v>1933.6189999999999</v>
      </c>
      <c r="G2796" s="32">
        <v>14581</v>
      </c>
      <c r="H2796" s="32" t="s">
        <v>13</v>
      </c>
      <c r="I2796" s="32">
        <v>1933.6189999999999</v>
      </c>
      <c r="K2796" s="32" t="s">
        <v>249</v>
      </c>
    </row>
    <row r="2797" spans="1:11" x14ac:dyDescent="0.35">
      <c r="A2797" s="32">
        <v>34</v>
      </c>
      <c r="B2797" s="32" t="s">
        <v>168</v>
      </c>
      <c r="D2797" s="32">
        <v>11.91</v>
      </c>
      <c r="E2797" s="32">
        <v>2689.694</v>
      </c>
      <c r="G2797" s="32">
        <v>87.704999999999998</v>
      </c>
      <c r="H2797" s="32" t="s">
        <v>13</v>
      </c>
      <c r="I2797" s="32">
        <v>2689.694</v>
      </c>
      <c r="K2797" s="32" t="s">
        <v>248</v>
      </c>
    </row>
    <row r="2798" spans="1:11" x14ac:dyDescent="0.35">
      <c r="A2798" s="32">
        <v>35</v>
      </c>
      <c r="B2798" s="32" t="s">
        <v>167</v>
      </c>
      <c r="D2798" s="32">
        <v>11.93</v>
      </c>
      <c r="E2798" s="32">
        <v>2721.7739999999999</v>
      </c>
      <c r="G2798" s="32">
        <v>19435</v>
      </c>
      <c r="H2798" s="32" t="s">
        <v>13</v>
      </c>
      <c r="I2798" s="32">
        <v>2721.7739999999999</v>
      </c>
      <c r="K2798" s="32" t="s">
        <v>247</v>
      </c>
    </row>
    <row r="2799" spans="1:11" x14ac:dyDescent="0.35">
      <c r="A2799" s="32">
        <v>36</v>
      </c>
      <c r="B2799" s="32" t="s">
        <v>166</v>
      </c>
      <c r="D2799" s="32">
        <v>11.92</v>
      </c>
      <c r="E2799" s="32">
        <v>3173.2449999999999</v>
      </c>
      <c r="G2799" s="32">
        <v>24065</v>
      </c>
      <c r="H2799" s="32" t="s">
        <v>13</v>
      </c>
      <c r="I2799" s="32">
        <v>3173.2449999999999</v>
      </c>
      <c r="K2799" s="32" t="s">
        <v>246</v>
      </c>
    </row>
    <row r="2800" spans="1:11" x14ac:dyDescent="0.35">
      <c r="A2800" s="32">
        <v>37</v>
      </c>
      <c r="B2800" s="32" t="s">
        <v>165</v>
      </c>
      <c r="D2800" s="32">
        <v>11.92</v>
      </c>
      <c r="E2800" s="32">
        <v>2698.9360000000001</v>
      </c>
      <c r="G2800" s="32">
        <v>553.67600000000004</v>
      </c>
      <c r="H2800" s="32" t="s">
        <v>13</v>
      </c>
      <c r="I2800" s="32">
        <v>2698.9360000000001</v>
      </c>
      <c r="K2800" s="32" t="s">
        <v>245</v>
      </c>
    </row>
    <row r="2801" spans="1:11" x14ac:dyDescent="0.35">
      <c r="A2801" s="32">
        <v>38</v>
      </c>
      <c r="B2801" s="32" t="s">
        <v>22</v>
      </c>
      <c r="K2801" s="32" t="s">
        <v>244</v>
      </c>
    </row>
    <row r="2802" spans="1:11" x14ac:dyDescent="0.35">
      <c r="A2802" s="32">
        <v>39</v>
      </c>
      <c r="B2802" s="32" t="s">
        <v>164</v>
      </c>
      <c r="D2802" s="32">
        <v>11.95</v>
      </c>
      <c r="E2802" s="32">
        <v>2447.134</v>
      </c>
      <c r="G2802" s="32">
        <v>77.986999999999995</v>
      </c>
      <c r="H2802" s="32" t="s">
        <v>13</v>
      </c>
      <c r="I2802" s="32">
        <v>2447.134</v>
      </c>
      <c r="K2802" s="32" t="s">
        <v>243</v>
      </c>
    </row>
    <row r="2803" spans="1:11" x14ac:dyDescent="0.35">
      <c r="A2803" s="32">
        <v>40</v>
      </c>
      <c r="B2803" s="32" t="s">
        <v>163</v>
      </c>
      <c r="D2803" s="32">
        <v>11.98</v>
      </c>
      <c r="E2803" s="32">
        <v>2381.9609999999998</v>
      </c>
      <c r="G2803" s="32">
        <v>17614</v>
      </c>
      <c r="H2803" s="32" t="s">
        <v>13</v>
      </c>
      <c r="I2803" s="32">
        <v>2381.9609999999998</v>
      </c>
      <c r="K2803" s="32" t="s">
        <v>242</v>
      </c>
    </row>
    <row r="2804" spans="1:11" x14ac:dyDescent="0.35">
      <c r="A2804" s="32">
        <v>41</v>
      </c>
      <c r="B2804" s="32" t="s">
        <v>162</v>
      </c>
      <c r="D2804" s="32">
        <v>11.98</v>
      </c>
      <c r="E2804" s="32">
        <v>2598.0500000000002</v>
      </c>
      <c r="G2804" s="32">
        <v>1274.9690000000001</v>
      </c>
      <c r="H2804" s="32" t="s">
        <v>13</v>
      </c>
      <c r="I2804" s="32">
        <v>2598.0500000000002</v>
      </c>
      <c r="K2804" s="32" t="s">
        <v>241</v>
      </c>
    </row>
    <row r="2805" spans="1:11" x14ac:dyDescent="0.35">
      <c r="A2805" s="32">
        <v>42</v>
      </c>
      <c r="B2805" s="32" t="s">
        <v>161</v>
      </c>
      <c r="D2805" s="32">
        <v>12.04</v>
      </c>
      <c r="E2805" s="32">
        <v>2541.848</v>
      </c>
      <c r="G2805" s="32">
        <v>17442</v>
      </c>
      <c r="H2805" s="32" t="s">
        <v>13</v>
      </c>
      <c r="I2805" s="32">
        <v>2541.848</v>
      </c>
      <c r="K2805" s="32" t="s">
        <v>240</v>
      </c>
    </row>
    <row r="2806" spans="1:11" x14ac:dyDescent="0.35">
      <c r="A2806" s="32">
        <v>43</v>
      </c>
      <c r="B2806" s="32" t="s">
        <v>160</v>
      </c>
      <c r="D2806" s="32">
        <v>12.01</v>
      </c>
      <c r="E2806" s="32">
        <v>2826.9659999999999</v>
      </c>
      <c r="G2806" s="32">
        <v>20635</v>
      </c>
      <c r="H2806" s="32" t="s">
        <v>13</v>
      </c>
      <c r="I2806" s="32">
        <v>2826.9659999999999</v>
      </c>
      <c r="K2806" s="32" t="s">
        <v>239</v>
      </c>
    </row>
    <row r="2807" spans="1:11" x14ac:dyDescent="0.35">
      <c r="A2807" s="32">
        <v>44</v>
      </c>
      <c r="B2807" s="32" t="s">
        <v>159</v>
      </c>
      <c r="D2807" s="32">
        <v>12.05</v>
      </c>
      <c r="E2807" s="32">
        <v>2828.1329999999998</v>
      </c>
      <c r="G2807" s="32">
        <v>20022</v>
      </c>
      <c r="H2807" s="32" t="s">
        <v>13</v>
      </c>
      <c r="I2807" s="32">
        <v>2828.1329999999998</v>
      </c>
      <c r="K2807" s="32" t="s">
        <v>238</v>
      </c>
    </row>
    <row r="2808" spans="1:11" x14ac:dyDescent="0.35">
      <c r="A2808" s="32">
        <v>45</v>
      </c>
      <c r="B2808" s="32" t="s">
        <v>22</v>
      </c>
      <c r="K2808" s="32" t="s">
        <v>237</v>
      </c>
    </row>
    <row r="2809" spans="1:11" x14ac:dyDescent="0.35">
      <c r="A2809" s="32">
        <v>46</v>
      </c>
      <c r="B2809" s="32" t="s">
        <v>158</v>
      </c>
      <c r="D2809" s="32">
        <v>12.07</v>
      </c>
      <c r="E2809" s="32">
        <v>2704.998</v>
      </c>
      <c r="G2809" s="32">
        <v>215.50700000000001</v>
      </c>
      <c r="H2809" s="32" t="s">
        <v>13</v>
      </c>
      <c r="I2809" s="32">
        <v>2704.998</v>
      </c>
      <c r="K2809" s="32" t="s">
        <v>236</v>
      </c>
    </row>
    <row r="2810" spans="1:11" x14ac:dyDescent="0.35">
      <c r="A2810" s="32">
        <v>47</v>
      </c>
      <c r="B2810" s="32" t="s">
        <v>157</v>
      </c>
      <c r="D2810" s="32">
        <v>12.04</v>
      </c>
      <c r="E2810" s="32">
        <v>2228.9940000000001</v>
      </c>
      <c r="G2810" s="32">
        <v>16053</v>
      </c>
      <c r="H2810" s="32" t="s">
        <v>13</v>
      </c>
      <c r="I2810" s="32">
        <v>2228.9940000000001</v>
      </c>
      <c r="K2810" s="32" t="s">
        <v>235</v>
      </c>
    </row>
    <row r="2811" spans="1:11" x14ac:dyDescent="0.35">
      <c r="A2811" s="32">
        <v>48</v>
      </c>
      <c r="B2811" s="32" t="s">
        <v>156</v>
      </c>
      <c r="D2811" s="32">
        <v>12.04</v>
      </c>
      <c r="E2811" s="32">
        <v>2518.1869999999999</v>
      </c>
      <c r="G2811" s="32">
        <v>16150</v>
      </c>
      <c r="H2811" s="32" t="s">
        <v>13</v>
      </c>
      <c r="I2811" s="32">
        <v>2518.1869999999999</v>
      </c>
      <c r="K2811" s="32" t="s">
        <v>234</v>
      </c>
    </row>
    <row r="2813" spans="1:11" x14ac:dyDescent="0.35">
      <c r="A2813" s="32" t="s">
        <v>360</v>
      </c>
    </row>
    <row r="2815" spans="1:11" x14ac:dyDescent="0.35">
      <c r="B2815" s="32" t="s">
        <v>3</v>
      </c>
      <c r="C2815" s="32" t="s">
        <v>4</v>
      </c>
      <c r="D2815" s="32" t="s">
        <v>5</v>
      </c>
      <c r="E2815" s="32" t="s">
        <v>6</v>
      </c>
      <c r="F2815" s="32" t="s">
        <v>7</v>
      </c>
      <c r="G2815" s="32" t="s">
        <v>8</v>
      </c>
      <c r="H2815" s="32" t="s">
        <v>9</v>
      </c>
      <c r="I2815" s="32" t="s">
        <v>10</v>
      </c>
      <c r="J2815" s="32" t="s">
        <v>11</v>
      </c>
      <c r="K2815" s="32" t="s">
        <v>282</v>
      </c>
    </row>
    <row r="2816" spans="1:11" x14ac:dyDescent="0.35">
      <c r="A2816" s="32">
        <v>1</v>
      </c>
      <c r="B2816" s="32" t="s">
        <v>12</v>
      </c>
      <c r="D2816" s="32">
        <v>11.88</v>
      </c>
      <c r="E2816" s="32">
        <v>2489.7860000000001</v>
      </c>
      <c r="G2816" s="32">
        <v>17710</v>
      </c>
      <c r="H2816" s="32" t="s">
        <v>13</v>
      </c>
      <c r="I2816" s="32">
        <v>2489.7860000000001</v>
      </c>
      <c r="K2816" s="32" t="s">
        <v>281</v>
      </c>
    </row>
    <row r="2817" spans="1:11" x14ac:dyDescent="0.35">
      <c r="A2817" s="32">
        <v>2</v>
      </c>
      <c r="B2817" s="32" t="s">
        <v>14</v>
      </c>
      <c r="D2817" s="32">
        <v>11.91</v>
      </c>
      <c r="E2817" s="32">
        <v>2449.6509999999998</v>
      </c>
      <c r="G2817" s="32">
        <v>688.48</v>
      </c>
      <c r="H2817" s="32" t="s">
        <v>13</v>
      </c>
      <c r="I2817" s="32">
        <v>2449.6509999999998</v>
      </c>
      <c r="K2817" s="32" t="s">
        <v>280</v>
      </c>
    </row>
    <row r="2818" spans="1:11" x14ac:dyDescent="0.35">
      <c r="A2818" s="32">
        <v>3</v>
      </c>
      <c r="B2818" s="32" t="s">
        <v>15</v>
      </c>
      <c r="D2818" s="32">
        <v>11.91</v>
      </c>
      <c r="E2818" s="32">
        <v>2378.931</v>
      </c>
      <c r="G2818" s="32">
        <v>17149</v>
      </c>
      <c r="H2818" s="32" t="s">
        <v>13</v>
      </c>
      <c r="I2818" s="32">
        <v>2378.931</v>
      </c>
      <c r="K2818" s="32" t="s">
        <v>279</v>
      </c>
    </row>
    <row r="2819" spans="1:11" x14ac:dyDescent="0.35">
      <c r="A2819" s="32">
        <v>4</v>
      </c>
      <c r="B2819" s="32" t="s">
        <v>17</v>
      </c>
      <c r="D2819" s="32">
        <v>11.91</v>
      </c>
      <c r="E2819" s="32">
        <v>2158.6</v>
      </c>
      <c r="G2819" s="32">
        <v>170.87700000000001</v>
      </c>
      <c r="H2819" s="32" t="s">
        <v>13</v>
      </c>
      <c r="I2819" s="32">
        <v>2158.6</v>
      </c>
      <c r="K2819" s="32" t="s">
        <v>278</v>
      </c>
    </row>
    <row r="2820" spans="1:11" x14ac:dyDescent="0.35">
      <c r="A2820" s="32">
        <v>5</v>
      </c>
      <c r="B2820" s="32" t="s">
        <v>18</v>
      </c>
      <c r="D2820" s="32">
        <v>11.92</v>
      </c>
      <c r="E2820" s="32">
        <v>2171.3490000000002</v>
      </c>
      <c r="G2820" s="32">
        <v>113.00700000000001</v>
      </c>
      <c r="H2820" s="32" t="s">
        <v>13</v>
      </c>
      <c r="I2820" s="32">
        <v>2171.3490000000002</v>
      </c>
      <c r="K2820" s="32" t="s">
        <v>277</v>
      </c>
    </row>
    <row r="2821" spans="1:11" x14ac:dyDescent="0.35">
      <c r="A2821" s="32">
        <v>6</v>
      </c>
      <c r="B2821" s="32" t="s">
        <v>19</v>
      </c>
      <c r="D2821" s="32">
        <v>11.83</v>
      </c>
      <c r="E2821" s="32">
        <v>2121.1729999999998</v>
      </c>
      <c r="G2821" s="32">
        <v>890.30899999999997</v>
      </c>
      <c r="H2821" s="32" t="s">
        <v>13</v>
      </c>
      <c r="I2821" s="32">
        <v>2121.1729999999998</v>
      </c>
      <c r="K2821" s="32" t="s">
        <v>276</v>
      </c>
    </row>
    <row r="2822" spans="1:11" x14ac:dyDescent="0.35">
      <c r="A2822" s="32">
        <v>7</v>
      </c>
      <c r="B2822" s="32" t="s">
        <v>20</v>
      </c>
      <c r="D2822" s="32">
        <v>11.86</v>
      </c>
      <c r="E2822" s="32">
        <v>1632.2909999999999</v>
      </c>
      <c r="G2822" s="32">
        <v>11718</v>
      </c>
      <c r="H2822" s="32" t="s">
        <v>13</v>
      </c>
      <c r="I2822" s="32">
        <v>1632.2909999999999</v>
      </c>
      <c r="K2822" s="32" t="s">
        <v>275</v>
      </c>
    </row>
    <row r="2823" spans="1:11" x14ac:dyDescent="0.35">
      <c r="A2823" s="32">
        <v>8</v>
      </c>
      <c r="B2823" s="32" t="s">
        <v>21</v>
      </c>
      <c r="D2823" s="32">
        <v>11.89</v>
      </c>
      <c r="E2823" s="32">
        <v>1888.116</v>
      </c>
      <c r="G2823" s="32">
        <v>13425</v>
      </c>
      <c r="H2823" s="32" t="s">
        <v>13</v>
      </c>
      <c r="I2823" s="32">
        <v>1888.116</v>
      </c>
      <c r="K2823" s="32" t="s">
        <v>274</v>
      </c>
    </row>
    <row r="2824" spans="1:11" x14ac:dyDescent="0.35">
      <c r="A2824" s="32">
        <v>9</v>
      </c>
      <c r="B2824" s="32" t="s">
        <v>22</v>
      </c>
      <c r="K2824" s="32" t="s">
        <v>273</v>
      </c>
    </row>
    <row r="2825" spans="1:11" x14ac:dyDescent="0.35">
      <c r="A2825" s="32">
        <v>10</v>
      </c>
      <c r="B2825" s="32" t="s">
        <v>22</v>
      </c>
      <c r="K2825" s="32" t="s">
        <v>272</v>
      </c>
    </row>
    <row r="2826" spans="1:11" x14ac:dyDescent="0.35">
      <c r="A2826" s="32">
        <v>11</v>
      </c>
      <c r="B2826" s="32" t="s">
        <v>24</v>
      </c>
      <c r="D2826" s="32">
        <v>11.94</v>
      </c>
      <c r="E2826" s="32">
        <v>747.43600000000004</v>
      </c>
      <c r="G2826" s="32">
        <v>4885</v>
      </c>
      <c r="H2826" s="32" t="s">
        <v>13</v>
      </c>
      <c r="I2826" s="32">
        <v>747.43600000000004</v>
      </c>
      <c r="K2826" s="32" t="s">
        <v>271</v>
      </c>
    </row>
    <row r="2827" spans="1:11" x14ac:dyDescent="0.35">
      <c r="A2827" s="32">
        <v>12</v>
      </c>
      <c r="B2827" s="32" t="s">
        <v>25</v>
      </c>
      <c r="D2827" s="32">
        <v>11.93</v>
      </c>
      <c r="E2827" s="32">
        <v>888.82500000000005</v>
      </c>
      <c r="G2827" s="32">
        <v>371.10300000000001</v>
      </c>
      <c r="H2827" s="32" t="s">
        <v>13</v>
      </c>
      <c r="I2827" s="32">
        <v>888.82500000000005</v>
      </c>
      <c r="K2827" s="32" t="s">
        <v>270</v>
      </c>
    </row>
    <row r="2828" spans="1:11" x14ac:dyDescent="0.35">
      <c r="A2828" s="32">
        <v>13</v>
      </c>
      <c r="B2828" s="32" t="s">
        <v>26</v>
      </c>
      <c r="D2828" s="32">
        <v>11.94</v>
      </c>
      <c r="E2828" s="32">
        <v>658.66899999999998</v>
      </c>
      <c r="G2828" s="32">
        <v>7.4329999999999998</v>
      </c>
      <c r="H2828" s="32" t="s">
        <v>13</v>
      </c>
      <c r="I2828" s="32">
        <v>658.66899999999998</v>
      </c>
      <c r="K2828" s="32" t="s">
        <v>269</v>
      </c>
    </row>
    <row r="2829" spans="1:11" x14ac:dyDescent="0.35">
      <c r="A2829" s="32">
        <v>14</v>
      </c>
      <c r="B2829" s="32" t="s">
        <v>27</v>
      </c>
      <c r="D2829" s="32">
        <v>11.96</v>
      </c>
      <c r="E2829" s="32">
        <v>633.53899999999999</v>
      </c>
      <c r="G2829" s="32">
        <v>160.398</v>
      </c>
      <c r="H2829" s="32" t="s">
        <v>13</v>
      </c>
      <c r="I2829" s="32">
        <v>633.53899999999999</v>
      </c>
      <c r="K2829" s="32" t="s">
        <v>268</v>
      </c>
    </row>
    <row r="2830" spans="1:11" x14ac:dyDescent="0.35">
      <c r="A2830" s="32">
        <v>15</v>
      </c>
      <c r="B2830" s="32" t="s">
        <v>28</v>
      </c>
      <c r="D2830" s="32">
        <v>11.96</v>
      </c>
      <c r="E2830" s="32">
        <v>795.245</v>
      </c>
      <c r="G2830" s="32">
        <v>23.533999999999999</v>
      </c>
      <c r="H2830" s="32" t="s">
        <v>13</v>
      </c>
      <c r="I2830" s="32">
        <v>795.245</v>
      </c>
      <c r="K2830" s="32" t="s">
        <v>267</v>
      </c>
    </row>
    <row r="2831" spans="1:11" x14ac:dyDescent="0.35">
      <c r="A2831" s="32">
        <v>16</v>
      </c>
      <c r="B2831" s="32" t="s">
        <v>29</v>
      </c>
      <c r="D2831" s="32">
        <v>11.99</v>
      </c>
      <c r="E2831" s="32">
        <v>533.91700000000003</v>
      </c>
      <c r="G2831" s="32">
        <v>15.215999999999999</v>
      </c>
      <c r="H2831" s="32" t="s">
        <v>16</v>
      </c>
      <c r="I2831" s="32">
        <v>533.91700000000003</v>
      </c>
      <c r="K2831" s="32" t="s">
        <v>266</v>
      </c>
    </row>
    <row r="2832" spans="1:11" x14ac:dyDescent="0.35">
      <c r="A2832" s="32">
        <v>17</v>
      </c>
      <c r="B2832" s="32" t="s">
        <v>22</v>
      </c>
      <c r="K2832" s="32" t="s">
        <v>265</v>
      </c>
    </row>
    <row r="2833" spans="1:11" x14ac:dyDescent="0.35">
      <c r="A2833" s="32">
        <v>18</v>
      </c>
      <c r="B2833" s="32" t="s">
        <v>182</v>
      </c>
      <c r="D2833" s="32">
        <v>11.98</v>
      </c>
      <c r="E2833" s="32">
        <v>1064.9169999999999</v>
      </c>
      <c r="G2833" s="32">
        <v>8.9239999999999995</v>
      </c>
      <c r="H2833" s="32" t="s">
        <v>13</v>
      </c>
      <c r="I2833" s="32">
        <v>1064.9169999999999</v>
      </c>
      <c r="K2833" s="32" t="s">
        <v>264</v>
      </c>
    </row>
    <row r="2834" spans="1:11" x14ac:dyDescent="0.35">
      <c r="A2834" s="32">
        <v>19</v>
      </c>
      <c r="B2834" s="32" t="s">
        <v>181</v>
      </c>
      <c r="D2834" s="32">
        <v>11.98</v>
      </c>
      <c r="E2834" s="32">
        <v>1263.963</v>
      </c>
      <c r="G2834" s="32">
        <v>39.058999999999997</v>
      </c>
      <c r="H2834" s="32" t="s">
        <v>13</v>
      </c>
      <c r="I2834" s="32">
        <v>1263.963</v>
      </c>
      <c r="K2834" s="32" t="s">
        <v>263</v>
      </c>
    </row>
    <row r="2835" spans="1:11" x14ac:dyDescent="0.35">
      <c r="A2835" s="32">
        <v>20</v>
      </c>
      <c r="B2835" s="32" t="s">
        <v>180</v>
      </c>
      <c r="D2835" s="32">
        <v>11.99</v>
      </c>
      <c r="E2835" s="32">
        <v>1240.47</v>
      </c>
      <c r="G2835" s="32">
        <v>9468</v>
      </c>
      <c r="H2835" s="32" t="s">
        <v>13</v>
      </c>
      <c r="I2835" s="32">
        <v>1240.47</v>
      </c>
      <c r="K2835" s="32" t="s">
        <v>262</v>
      </c>
    </row>
    <row r="2836" spans="1:11" x14ac:dyDescent="0.35">
      <c r="A2836" s="32">
        <v>21</v>
      </c>
      <c r="B2836" s="32" t="s">
        <v>179</v>
      </c>
      <c r="D2836" s="32">
        <v>11.99</v>
      </c>
      <c r="E2836" s="32">
        <v>1041.5409999999999</v>
      </c>
      <c r="G2836" s="32">
        <v>36.295999999999999</v>
      </c>
      <c r="H2836" s="32" t="s">
        <v>13</v>
      </c>
      <c r="I2836" s="32">
        <v>1041.5409999999999</v>
      </c>
      <c r="K2836" s="32" t="s">
        <v>261</v>
      </c>
    </row>
    <row r="2837" spans="1:11" x14ac:dyDescent="0.35">
      <c r="A2837" s="32">
        <v>22</v>
      </c>
      <c r="B2837" s="32" t="s">
        <v>178</v>
      </c>
      <c r="D2837" s="32">
        <v>11.99</v>
      </c>
      <c r="E2837" s="32">
        <v>1437.42</v>
      </c>
      <c r="G2837" s="32">
        <v>10805</v>
      </c>
      <c r="H2837" s="32" t="s">
        <v>13</v>
      </c>
      <c r="I2837" s="32">
        <v>1437.42</v>
      </c>
      <c r="K2837" s="32" t="s">
        <v>260</v>
      </c>
    </row>
    <row r="2838" spans="1:11" x14ac:dyDescent="0.35">
      <c r="A2838" s="32">
        <v>23</v>
      </c>
      <c r="B2838" s="32" t="s">
        <v>177</v>
      </c>
      <c r="D2838" s="32">
        <v>12.01</v>
      </c>
      <c r="E2838" s="32">
        <v>703.50800000000004</v>
      </c>
      <c r="G2838" s="32">
        <v>56.359000000000002</v>
      </c>
      <c r="H2838" s="32" t="s">
        <v>13</v>
      </c>
      <c r="I2838" s="32">
        <v>703.50800000000004</v>
      </c>
      <c r="K2838" s="32" t="s">
        <v>259</v>
      </c>
    </row>
    <row r="2839" spans="1:11" x14ac:dyDescent="0.35">
      <c r="A2839" s="32">
        <v>24</v>
      </c>
      <c r="B2839" s="32" t="s">
        <v>22</v>
      </c>
      <c r="K2839" s="32" t="s">
        <v>258</v>
      </c>
    </row>
    <row r="2840" spans="1:11" x14ac:dyDescent="0.35">
      <c r="A2840" s="32">
        <v>25</v>
      </c>
      <c r="B2840" s="32" t="s">
        <v>176</v>
      </c>
      <c r="D2840" s="32">
        <v>12.04</v>
      </c>
      <c r="E2840" s="32">
        <v>1022.5069999999999</v>
      </c>
      <c r="G2840" s="32">
        <v>6988</v>
      </c>
      <c r="H2840" s="32" t="s">
        <v>13</v>
      </c>
      <c r="I2840" s="32">
        <v>1022.5069999999999</v>
      </c>
      <c r="K2840" s="32" t="s">
        <v>257</v>
      </c>
    </row>
    <row r="2841" spans="1:11" x14ac:dyDescent="0.35">
      <c r="A2841" s="32">
        <v>26</v>
      </c>
      <c r="B2841" s="32" t="s">
        <v>175</v>
      </c>
      <c r="D2841" s="32">
        <v>12.02</v>
      </c>
      <c r="E2841" s="32">
        <v>560.49</v>
      </c>
      <c r="G2841" s="32">
        <v>24.018999999999998</v>
      </c>
      <c r="H2841" s="32" t="s">
        <v>13</v>
      </c>
      <c r="I2841" s="32">
        <v>560.49</v>
      </c>
      <c r="K2841" s="32" t="s">
        <v>256</v>
      </c>
    </row>
    <row r="2842" spans="1:11" x14ac:dyDescent="0.35">
      <c r="A2842" s="32">
        <v>27</v>
      </c>
      <c r="B2842" s="32" t="s">
        <v>174</v>
      </c>
      <c r="D2842" s="32">
        <v>12.02</v>
      </c>
      <c r="E2842" s="32">
        <v>760.76199999999994</v>
      </c>
      <c r="G2842" s="32">
        <v>594.58000000000004</v>
      </c>
      <c r="H2842" s="32" t="s">
        <v>13</v>
      </c>
      <c r="I2842" s="32">
        <v>760.76199999999994</v>
      </c>
      <c r="K2842" s="32" t="s">
        <v>255</v>
      </c>
    </row>
    <row r="2843" spans="1:11" x14ac:dyDescent="0.35">
      <c r="A2843" s="32">
        <v>28</v>
      </c>
      <c r="B2843" s="32" t="s">
        <v>173</v>
      </c>
      <c r="D2843" s="32">
        <v>12.02</v>
      </c>
      <c r="E2843" s="32">
        <v>534.74400000000003</v>
      </c>
      <c r="G2843" s="32">
        <v>3755</v>
      </c>
      <c r="H2843" s="32" t="s">
        <v>13</v>
      </c>
      <c r="I2843" s="32">
        <v>534.74400000000003</v>
      </c>
      <c r="K2843" s="32" t="s">
        <v>254</v>
      </c>
    </row>
    <row r="2844" spans="1:11" x14ac:dyDescent="0.35">
      <c r="A2844" s="32">
        <v>29</v>
      </c>
      <c r="B2844" s="32" t="s">
        <v>172</v>
      </c>
      <c r="D2844" s="32">
        <v>11.99</v>
      </c>
      <c r="E2844" s="32">
        <v>1062.5340000000001</v>
      </c>
      <c r="G2844" s="32">
        <v>7887</v>
      </c>
      <c r="H2844" s="32" t="s">
        <v>13</v>
      </c>
      <c r="I2844" s="32">
        <v>1062.5340000000001</v>
      </c>
      <c r="K2844" s="32" t="s">
        <v>253</v>
      </c>
    </row>
    <row r="2845" spans="1:11" x14ac:dyDescent="0.35">
      <c r="A2845" s="32">
        <v>30</v>
      </c>
      <c r="B2845" s="32" t="s">
        <v>171</v>
      </c>
      <c r="D2845" s="32">
        <v>11.92</v>
      </c>
      <c r="E2845" s="32">
        <v>694.84100000000001</v>
      </c>
      <c r="G2845" s="32">
        <v>4820</v>
      </c>
      <c r="H2845" s="32" t="s">
        <v>13</v>
      </c>
      <c r="I2845" s="32">
        <v>694.84100000000001</v>
      </c>
      <c r="K2845" s="32" t="s">
        <v>252</v>
      </c>
    </row>
    <row r="2846" spans="1:11" x14ac:dyDescent="0.35">
      <c r="A2846" s="32">
        <v>31</v>
      </c>
      <c r="B2846" s="32" t="s">
        <v>22</v>
      </c>
      <c r="K2846" s="32" t="s">
        <v>251</v>
      </c>
    </row>
    <row r="2847" spans="1:11" x14ac:dyDescent="0.35">
      <c r="A2847" s="32">
        <v>32</v>
      </c>
      <c r="B2847" s="32" t="s">
        <v>170</v>
      </c>
      <c r="D2847" s="32">
        <v>11.83</v>
      </c>
      <c r="E2847" s="32">
        <v>1010.403</v>
      </c>
      <c r="G2847" s="32">
        <v>7525</v>
      </c>
      <c r="H2847" s="32" t="s">
        <v>13</v>
      </c>
      <c r="I2847" s="32">
        <v>1010.403</v>
      </c>
      <c r="K2847" s="32" t="s">
        <v>250</v>
      </c>
    </row>
    <row r="2848" spans="1:11" x14ac:dyDescent="0.35">
      <c r="A2848" s="32">
        <v>33</v>
      </c>
      <c r="B2848" s="32" t="s">
        <v>169</v>
      </c>
      <c r="D2848" s="32">
        <v>11.85</v>
      </c>
      <c r="E2848" s="32">
        <v>1033.297</v>
      </c>
      <c r="G2848" s="32">
        <v>7834</v>
      </c>
      <c r="H2848" s="32" t="s">
        <v>13</v>
      </c>
      <c r="I2848" s="32">
        <v>1033.297</v>
      </c>
      <c r="K2848" s="32" t="s">
        <v>249</v>
      </c>
    </row>
    <row r="2849" spans="1:11" x14ac:dyDescent="0.35">
      <c r="A2849" s="32">
        <v>34</v>
      </c>
      <c r="B2849" s="32" t="s">
        <v>168</v>
      </c>
      <c r="D2849" s="32">
        <v>11.92</v>
      </c>
      <c r="E2849" s="32">
        <v>1290.752</v>
      </c>
      <c r="G2849" s="32">
        <v>9694</v>
      </c>
      <c r="H2849" s="32" t="s">
        <v>13</v>
      </c>
      <c r="I2849" s="32">
        <v>1290.752</v>
      </c>
      <c r="K2849" s="32" t="s">
        <v>248</v>
      </c>
    </row>
    <row r="2850" spans="1:11" x14ac:dyDescent="0.35">
      <c r="A2850" s="32">
        <v>35</v>
      </c>
      <c r="B2850" s="32" t="s">
        <v>167</v>
      </c>
      <c r="D2850" s="32">
        <v>11.95</v>
      </c>
      <c r="E2850" s="32">
        <v>1098.1289999999999</v>
      </c>
      <c r="G2850" s="32">
        <v>8263</v>
      </c>
      <c r="H2850" s="32" t="s">
        <v>13</v>
      </c>
      <c r="I2850" s="32">
        <v>1098.1289999999999</v>
      </c>
      <c r="K2850" s="32" t="s">
        <v>247</v>
      </c>
    </row>
    <row r="2851" spans="1:11" x14ac:dyDescent="0.35">
      <c r="A2851" s="32">
        <v>36</v>
      </c>
      <c r="B2851" s="32" t="s">
        <v>166</v>
      </c>
      <c r="D2851" s="32">
        <v>11.92</v>
      </c>
      <c r="E2851" s="32">
        <v>1593.77</v>
      </c>
      <c r="G2851" s="32">
        <v>11802</v>
      </c>
      <c r="H2851" s="32" t="s">
        <v>13</v>
      </c>
      <c r="I2851" s="32">
        <v>1593.77</v>
      </c>
      <c r="K2851" s="32" t="s">
        <v>246</v>
      </c>
    </row>
    <row r="2852" spans="1:11" x14ac:dyDescent="0.35">
      <c r="A2852" s="32">
        <v>37</v>
      </c>
      <c r="B2852" s="32" t="s">
        <v>165</v>
      </c>
      <c r="D2852" s="32">
        <v>11.94</v>
      </c>
      <c r="E2852" s="32">
        <v>1067.692</v>
      </c>
      <c r="G2852" s="32">
        <v>75.069000000000003</v>
      </c>
      <c r="H2852" s="32" t="s">
        <v>13</v>
      </c>
      <c r="I2852" s="32">
        <v>1067.692</v>
      </c>
      <c r="K2852" s="32" t="s">
        <v>245</v>
      </c>
    </row>
    <row r="2853" spans="1:11" x14ac:dyDescent="0.35">
      <c r="A2853" s="32">
        <v>38</v>
      </c>
      <c r="B2853" s="32" t="s">
        <v>22</v>
      </c>
      <c r="K2853" s="32" t="s">
        <v>244</v>
      </c>
    </row>
    <row r="2854" spans="1:11" x14ac:dyDescent="0.35">
      <c r="A2854" s="32">
        <v>39</v>
      </c>
      <c r="B2854" s="32" t="s">
        <v>164</v>
      </c>
      <c r="D2854" s="32">
        <v>11.96</v>
      </c>
      <c r="E2854" s="32">
        <v>892.88599999999997</v>
      </c>
      <c r="G2854" s="32">
        <v>35.375</v>
      </c>
      <c r="H2854" s="32" t="s">
        <v>13</v>
      </c>
      <c r="I2854" s="32">
        <v>892.88599999999997</v>
      </c>
      <c r="K2854" s="32" t="s">
        <v>243</v>
      </c>
    </row>
    <row r="2855" spans="1:11" x14ac:dyDescent="0.35">
      <c r="A2855" s="32">
        <v>40</v>
      </c>
      <c r="B2855" s="32" t="s">
        <v>163</v>
      </c>
      <c r="D2855" s="32">
        <v>11.98</v>
      </c>
      <c r="E2855" s="32">
        <v>1753.0889999999999</v>
      </c>
      <c r="G2855" s="32">
        <v>12410</v>
      </c>
      <c r="H2855" s="32" t="s">
        <v>13</v>
      </c>
      <c r="I2855" s="32">
        <v>1753.0889999999999</v>
      </c>
      <c r="K2855" s="32" t="s">
        <v>242</v>
      </c>
    </row>
    <row r="2856" spans="1:11" x14ac:dyDescent="0.35">
      <c r="A2856" s="32">
        <v>41</v>
      </c>
      <c r="B2856" s="32" t="s">
        <v>162</v>
      </c>
      <c r="D2856" s="32">
        <v>11.98</v>
      </c>
      <c r="E2856" s="32">
        <v>1692.502</v>
      </c>
      <c r="G2856" s="32">
        <v>11935.847</v>
      </c>
      <c r="H2856" s="32" t="s">
        <v>13</v>
      </c>
      <c r="I2856" s="32">
        <v>1692.502</v>
      </c>
      <c r="K2856" s="32" t="s">
        <v>241</v>
      </c>
    </row>
    <row r="2857" spans="1:11" x14ac:dyDescent="0.35">
      <c r="A2857" s="32">
        <v>42</v>
      </c>
      <c r="B2857" s="32" t="s">
        <v>161</v>
      </c>
      <c r="D2857" s="32">
        <v>12.04</v>
      </c>
      <c r="E2857" s="32">
        <v>1319.701</v>
      </c>
      <c r="G2857" s="32">
        <v>139.453</v>
      </c>
      <c r="H2857" s="32" t="s">
        <v>13</v>
      </c>
      <c r="I2857" s="32">
        <v>1319.701</v>
      </c>
      <c r="K2857" s="32" t="s">
        <v>240</v>
      </c>
    </row>
    <row r="2858" spans="1:11" x14ac:dyDescent="0.35">
      <c r="A2858" s="32">
        <v>43</v>
      </c>
      <c r="B2858" s="32" t="s">
        <v>160</v>
      </c>
      <c r="D2858" s="32">
        <v>11.99</v>
      </c>
      <c r="E2858" s="32">
        <v>1327.6849999999999</v>
      </c>
      <c r="G2858" s="32">
        <v>9415</v>
      </c>
      <c r="H2858" s="32" t="s">
        <v>13</v>
      </c>
      <c r="I2858" s="32">
        <v>1327.6849999999999</v>
      </c>
      <c r="K2858" s="32" t="s">
        <v>239</v>
      </c>
    </row>
    <row r="2859" spans="1:11" x14ac:dyDescent="0.35">
      <c r="A2859" s="32">
        <v>44</v>
      </c>
      <c r="B2859" s="32" t="s">
        <v>159</v>
      </c>
      <c r="D2859" s="32">
        <v>12.07</v>
      </c>
      <c r="E2859" s="32">
        <v>1089.646</v>
      </c>
      <c r="G2859" s="32">
        <v>7863</v>
      </c>
      <c r="H2859" s="32" t="s">
        <v>13</v>
      </c>
      <c r="I2859" s="32">
        <v>1089.646</v>
      </c>
      <c r="K2859" s="32" t="s">
        <v>238</v>
      </c>
    </row>
    <row r="2860" spans="1:11" x14ac:dyDescent="0.35">
      <c r="A2860" s="32">
        <v>45</v>
      </c>
      <c r="B2860" s="32" t="s">
        <v>22</v>
      </c>
      <c r="K2860" s="32" t="s">
        <v>237</v>
      </c>
    </row>
    <row r="2861" spans="1:11" x14ac:dyDescent="0.35">
      <c r="A2861" s="32">
        <v>46</v>
      </c>
      <c r="B2861" s="32" t="s">
        <v>158</v>
      </c>
      <c r="D2861" s="32">
        <v>12.07</v>
      </c>
      <c r="E2861" s="32">
        <v>1155.3219999999999</v>
      </c>
      <c r="G2861" s="32">
        <v>7915</v>
      </c>
      <c r="H2861" s="32" t="s">
        <v>13</v>
      </c>
      <c r="I2861" s="32">
        <v>1155.3219999999999</v>
      </c>
      <c r="K2861" s="32" t="s">
        <v>236</v>
      </c>
    </row>
    <row r="2862" spans="1:11" x14ac:dyDescent="0.35">
      <c r="A2862" s="32">
        <v>47</v>
      </c>
      <c r="B2862" s="32" t="s">
        <v>157</v>
      </c>
      <c r="D2862" s="32">
        <v>12.05</v>
      </c>
      <c r="E2862" s="32">
        <v>1254.337</v>
      </c>
      <c r="G2862" s="32">
        <v>8953</v>
      </c>
      <c r="H2862" s="32" t="s">
        <v>13</v>
      </c>
      <c r="I2862" s="32">
        <v>1254.337</v>
      </c>
      <c r="K2862" s="32" t="s">
        <v>235</v>
      </c>
    </row>
    <row r="2863" spans="1:11" x14ac:dyDescent="0.35">
      <c r="A2863" s="32">
        <v>48</v>
      </c>
      <c r="B2863" s="32" t="s">
        <v>156</v>
      </c>
      <c r="D2863" s="32">
        <v>12.04</v>
      </c>
      <c r="E2863" s="32">
        <v>894.67200000000003</v>
      </c>
      <c r="G2863" s="32">
        <v>96.320999999999998</v>
      </c>
      <c r="H2863" s="32" t="s">
        <v>13</v>
      </c>
      <c r="I2863" s="32">
        <v>894.67200000000003</v>
      </c>
      <c r="K2863" s="32" t="s">
        <v>234</v>
      </c>
    </row>
    <row r="2865" spans="1:11" x14ac:dyDescent="0.35">
      <c r="A2865" s="32" t="s">
        <v>359</v>
      </c>
    </row>
    <row r="2867" spans="1:11" x14ac:dyDescent="0.35">
      <c r="B2867" s="32" t="s">
        <v>3</v>
      </c>
      <c r="C2867" s="32" t="s">
        <v>4</v>
      </c>
      <c r="D2867" s="32" t="s">
        <v>5</v>
      </c>
      <c r="E2867" s="32" t="s">
        <v>6</v>
      </c>
      <c r="F2867" s="32" t="s">
        <v>7</v>
      </c>
      <c r="G2867" s="32" t="s">
        <v>8</v>
      </c>
      <c r="H2867" s="32" t="s">
        <v>9</v>
      </c>
      <c r="I2867" s="32" t="s">
        <v>10</v>
      </c>
      <c r="J2867" s="32" t="s">
        <v>11</v>
      </c>
      <c r="K2867" s="32" t="s">
        <v>282</v>
      </c>
    </row>
    <row r="2868" spans="1:11" x14ac:dyDescent="0.35">
      <c r="A2868" s="32">
        <v>1</v>
      </c>
      <c r="B2868" s="32" t="s">
        <v>12</v>
      </c>
      <c r="D2868" s="32">
        <v>11.72</v>
      </c>
      <c r="E2868" s="32">
        <v>337.17700000000002</v>
      </c>
      <c r="F2868" s="32">
        <v>22113.453000000001</v>
      </c>
      <c r="G2868" s="32">
        <v>2891</v>
      </c>
      <c r="H2868" s="32" t="s">
        <v>13</v>
      </c>
      <c r="K2868" s="32" t="s">
        <v>281</v>
      </c>
    </row>
    <row r="2869" spans="1:11" x14ac:dyDescent="0.35">
      <c r="A2869" s="32">
        <v>2</v>
      </c>
      <c r="B2869" s="32" t="s">
        <v>14</v>
      </c>
      <c r="D2869" s="32">
        <v>11.77</v>
      </c>
      <c r="E2869" s="32">
        <v>1126.8979999999999</v>
      </c>
      <c r="F2869" s="32">
        <v>19727.258000000002</v>
      </c>
      <c r="G2869" s="32">
        <v>24.994</v>
      </c>
      <c r="H2869" s="32" t="s">
        <v>13</v>
      </c>
      <c r="K2869" s="32" t="s">
        <v>280</v>
      </c>
    </row>
    <row r="2870" spans="1:11" x14ac:dyDescent="0.35">
      <c r="A2870" s="32">
        <v>3</v>
      </c>
      <c r="B2870" s="32" t="s">
        <v>15</v>
      </c>
      <c r="D2870" s="32">
        <v>11.77</v>
      </c>
      <c r="E2870" s="32">
        <v>1525.989</v>
      </c>
      <c r="F2870" s="32">
        <v>21608.315999999999</v>
      </c>
      <c r="G2870" s="32">
        <v>53.375</v>
      </c>
      <c r="H2870" s="32" t="s">
        <v>13</v>
      </c>
      <c r="K2870" s="32" t="s">
        <v>279</v>
      </c>
    </row>
    <row r="2871" spans="1:11" x14ac:dyDescent="0.35">
      <c r="A2871" s="32">
        <v>4</v>
      </c>
      <c r="B2871" s="32" t="s">
        <v>17</v>
      </c>
      <c r="D2871" s="32">
        <v>11.76</v>
      </c>
      <c r="E2871" s="32">
        <v>4824.491</v>
      </c>
      <c r="F2871" s="32">
        <v>17922.151999999998</v>
      </c>
      <c r="G2871" s="32">
        <v>1068.037</v>
      </c>
      <c r="H2871" s="32" t="s">
        <v>13</v>
      </c>
      <c r="K2871" s="32" t="s">
        <v>278</v>
      </c>
    </row>
    <row r="2872" spans="1:11" x14ac:dyDescent="0.35">
      <c r="A2872" s="32">
        <v>5</v>
      </c>
      <c r="B2872" s="32" t="s">
        <v>18</v>
      </c>
      <c r="D2872" s="32">
        <v>11.78</v>
      </c>
      <c r="E2872" s="32">
        <v>7820.0110000000004</v>
      </c>
      <c r="F2872" s="32">
        <v>21861.023000000001</v>
      </c>
      <c r="G2872" s="32">
        <v>166.691</v>
      </c>
      <c r="H2872" s="32" t="s">
        <v>13</v>
      </c>
      <c r="K2872" s="32" t="s">
        <v>277</v>
      </c>
    </row>
    <row r="2873" spans="1:11" x14ac:dyDescent="0.35">
      <c r="A2873" s="32">
        <v>6</v>
      </c>
      <c r="B2873" s="32" t="s">
        <v>19</v>
      </c>
      <c r="D2873" s="32">
        <v>11.68</v>
      </c>
      <c r="E2873" s="32">
        <v>32797.883000000002</v>
      </c>
      <c r="F2873" s="32">
        <v>19662.793000000001</v>
      </c>
      <c r="G2873" s="32">
        <v>240894</v>
      </c>
      <c r="H2873" s="32" t="s">
        <v>13</v>
      </c>
      <c r="K2873" s="32" t="s">
        <v>276</v>
      </c>
    </row>
    <row r="2874" spans="1:11" x14ac:dyDescent="0.35">
      <c r="A2874" s="32">
        <v>7</v>
      </c>
      <c r="B2874" s="32" t="s">
        <v>20</v>
      </c>
      <c r="D2874" s="32">
        <v>11.71</v>
      </c>
      <c r="E2874" s="32">
        <v>64116.288999999997</v>
      </c>
      <c r="F2874" s="32">
        <v>17115.688999999998</v>
      </c>
      <c r="G2874" s="32">
        <v>3590.181</v>
      </c>
      <c r="H2874" s="32" t="s">
        <v>13</v>
      </c>
      <c r="K2874" s="32" t="s">
        <v>275</v>
      </c>
    </row>
    <row r="2875" spans="1:11" x14ac:dyDescent="0.35">
      <c r="A2875" s="32">
        <v>8</v>
      </c>
      <c r="B2875" s="32" t="s">
        <v>21</v>
      </c>
      <c r="D2875" s="32">
        <v>11.74</v>
      </c>
      <c r="E2875" s="32">
        <v>119857.156</v>
      </c>
      <c r="F2875" s="32">
        <v>21588.050999999999</v>
      </c>
      <c r="G2875" s="32">
        <v>5544.8249999999998</v>
      </c>
      <c r="H2875" s="32" t="s">
        <v>13</v>
      </c>
      <c r="K2875" s="32" t="s">
        <v>274</v>
      </c>
    </row>
    <row r="2876" spans="1:11" x14ac:dyDescent="0.35">
      <c r="A2876" s="32">
        <v>9</v>
      </c>
      <c r="B2876" s="32" t="s">
        <v>22</v>
      </c>
      <c r="D2876" s="32">
        <v>11.76</v>
      </c>
      <c r="E2876" s="32">
        <v>33.773000000000003</v>
      </c>
      <c r="F2876" s="32">
        <v>29.33</v>
      </c>
      <c r="G2876" s="32">
        <v>285</v>
      </c>
      <c r="H2876" s="32" t="s">
        <v>13</v>
      </c>
      <c r="K2876" s="32" t="s">
        <v>273</v>
      </c>
    </row>
    <row r="2877" spans="1:11" x14ac:dyDescent="0.35">
      <c r="A2877" s="32">
        <v>10</v>
      </c>
      <c r="B2877" s="32" t="s">
        <v>22</v>
      </c>
      <c r="D2877" s="32">
        <v>11.76</v>
      </c>
      <c r="E2877" s="32">
        <v>147.191</v>
      </c>
      <c r="F2877" s="32">
        <v>4.5229999999999997</v>
      </c>
      <c r="G2877" s="32">
        <v>1059</v>
      </c>
      <c r="H2877" s="32" t="s">
        <v>13</v>
      </c>
      <c r="K2877" s="32" t="s">
        <v>272</v>
      </c>
    </row>
    <row r="2878" spans="1:11" x14ac:dyDescent="0.35">
      <c r="A2878" s="32">
        <v>11</v>
      </c>
      <c r="B2878" s="32" t="s">
        <v>24</v>
      </c>
      <c r="D2878" s="32">
        <v>11.79</v>
      </c>
      <c r="E2878" s="32">
        <v>318.46899999999999</v>
      </c>
      <c r="F2878" s="32">
        <v>8290.8960000000006</v>
      </c>
      <c r="G2878" s="32">
        <v>53.734999999999999</v>
      </c>
      <c r="H2878" s="32" t="s">
        <v>13</v>
      </c>
      <c r="K2878" s="32" t="s">
        <v>271</v>
      </c>
    </row>
    <row r="2879" spans="1:11" x14ac:dyDescent="0.35">
      <c r="A2879" s="32">
        <v>12</v>
      </c>
      <c r="B2879" s="32" t="s">
        <v>25</v>
      </c>
      <c r="D2879" s="32">
        <v>11.78</v>
      </c>
      <c r="E2879" s="32">
        <v>4.5679999999999996</v>
      </c>
      <c r="F2879" s="32">
        <v>7311.8540000000003</v>
      </c>
      <c r="G2879" s="32">
        <v>5.7119999999999997</v>
      </c>
      <c r="H2879" s="32" t="s">
        <v>13</v>
      </c>
      <c r="K2879" s="32" t="s">
        <v>270</v>
      </c>
    </row>
    <row r="2880" spans="1:11" x14ac:dyDescent="0.35">
      <c r="A2880" s="32">
        <v>13</v>
      </c>
      <c r="B2880" s="32" t="s">
        <v>26</v>
      </c>
      <c r="D2880" s="32">
        <v>11.78</v>
      </c>
      <c r="E2880" s="32">
        <v>44.290999999999997</v>
      </c>
      <c r="F2880" s="32">
        <v>6894.442</v>
      </c>
      <c r="G2880" s="32">
        <v>376</v>
      </c>
      <c r="H2880" s="32" t="s">
        <v>13</v>
      </c>
      <c r="K2880" s="32" t="s">
        <v>269</v>
      </c>
    </row>
    <row r="2881" spans="1:11" x14ac:dyDescent="0.35">
      <c r="A2881" s="32">
        <v>14</v>
      </c>
      <c r="B2881" s="32" t="s">
        <v>27</v>
      </c>
      <c r="D2881" s="32">
        <v>11.82</v>
      </c>
      <c r="E2881" s="32">
        <v>26068.9</v>
      </c>
      <c r="F2881" s="32">
        <v>8442.4529999999995</v>
      </c>
      <c r="G2881" s="32">
        <v>1204.547</v>
      </c>
      <c r="H2881" s="32" t="s">
        <v>13</v>
      </c>
      <c r="K2881" s="32" t="s">
        <v>268</v>
      </c>
    </row>
    <row r="2882" spans="1:11" x14ac:dyDescent="0.35">
      <c r="A2882" s="32">
        <v>15</v>
      </c>
      <c r="B2882" s="32" t="s">
        <v>28</v>
      </c>
      <c r="D2882" s="32">
        <v>11.83</v>
      </c>
      <c r="E2882" s="32">
        <v>26763.598000000002</v>
      </c>
      <c r="F2882" s="32">
        <v>9012.2639999999992</v>
      </c>
      <c r="G2882" s="32">
        <v>752.04499999999996</v>
      </c>
      <c r="H2882" s="32" t="s">
        <v>13</v>
      </c>
      <c r="K2882" s="32" t="s">
        <v>267</v>
      </c>
    </row>
    <row r="2883" spans="1:11" x14ac:dyDescent="0.35">
      <c r="A2883" s="32">
        <v>16</v>
      </c>
      <c r="B2883" s="32" t="s">
        <v>29</v>
      </c>
      <c r="D2883" s="32">
        <v>11.84</v>
      </c>
      <c r="E2883" s="32">
        <v>24919.903999999999</v>
      </c>
      <c r="F2883" s="32">
        <v>7925.8680000000004</v>
      </c>
      <c r="G2883" s="32">
        <v>244.27600000000001</v>
      </c>
      <c r="H2883" s="32" t="s">
        <v>13</v>
      </c>
      <c r="K2883" s="32" t="s">
        <v>266</v>
      </c>
    </row>
    <row r="2884" spans="1:11" x14ac:dyDescent="0.35">
      <c r="A2884" s="32">
        <v>17</v>
      </c>
      <c r="B2884" s="32" t="s">
        <v>22</v>
      </c>
      <c r="D2884" s="32">
        <v>11.84</v>
      </c>
      <c r="E2884" s="32">
        <v>283.36099999999999</v>
      </c>
      <c r="G2884" s="32">
        <v>2289</v>
      </c>
      <c r="H2884" s="32" t="s">
        <v>13</v>
      </c>
      <c r="K2884" s="32" t="s">
        <v>265</v>
      </c>
    </row>
    <row r="2885" spans="1:11" x14ac:dyDescent="0.35">
      <c r="A2885" s="32">
        <v>18</v>
      </c>
      <c r="B2885" s="32" t="s">
        <v>182</v>
      </c>
      <c r="D2885" s="32">
        <v>11.79</v>
      </c>
      <c r="E2885" s="32">
        <v>39.752000000000002</v>
      </c>
      <c r="F2885" s="32">
        <v>8643.6620000000003</v>
      </c>
      <c r="G2885" s="32">
        <v>361</v>
      </c>
      <c r="H2885" s="32" t="s">
        <v>13</v>
      </c>
      <c r="K2885" s="32" t="s">
        <v>264</v>
      </c>
    </row>
    <row r="2886" spans="1:11" x14ac:dyDescent="0.35">
      <c r="A2886" s="32">
        <v>19</v>
      </c>
      <c r="B2886" s="32" t="s">
        <v>181</v>
      </c>
      <c r="D2886" s="32">
        <v>11.84</v>
      </c>
      <c r="E2886" s="32">
        <v>67.173000000000002</v>
      </c>
      <c r="F2886" s="32">
        <v>7778.7539999999999</v>
      </c>
      <c r="G2886" s="32">
        <v>616</v>
      </c>
      <c r="H2886" s="32" t="s">
        <v>13</v>
      </c>
      <c r="K2886" s="32" t="s">
        <v>263</v>
      </c>
    </row>
    <row r="2887" spans="1:11" x14ac:dyDescent="0.35">
      <c r="A2887" s="32">
        <v>20</v>
      </c>
      <c r="B2887" s="32" t="s">
        <v>180</v>
      </c>
      <c r="D2887" s="32">
        <v>11.94</v>
      </c>
      <c r="E2887" s="32">
        <v>33.268999999999998</v>
      </c>
      <c r="F2887" s="32">
        <v>8090.8410000000003</v>
      </c>
      <c r="G2887" s="32">
        <v>179</v>
      </c>
      <c r="H2887" s="32" t="s">
        <v>13</v>
      </c>
      <c r="K2887" s="32" t="s">
        <v>262</v>
      </c>
    </row>
    <row r="2888" spans="1:11" x14ac:dyDescent="0.35">
      <c r="A2888" s="32">
        <v>21</v>
      </c>
      <c r="B2888" s="32" t="s">
        <v>179</v>
      </c>
      <c r="D2888" s="32">
        <v>11.86</v>
      </c>
      <c r="E2888" s="32">
        <v>62.454999999999998</v>
      </c>
      <c r="F2888" s="32">
        <v>8274.5360000000001</v>
      </c>
      <c r="G2888" s="32">
        <v>3.0169999999999999</v>
      </c>
      <c r="H2888" s="32" t="s">
        <v>13</v>
      </c>
      <c r="K2888" s="32" t="s">
        <v>261</v>
      </c>
    </row>
    <row r="2889" spans="1:11" x14ac:dyDescent="0.35">
      <c r="A2889" s="32">
        <v>22</v>
      </c>
      <c r="B2889" s="32" t="s">
        <v>178</v>
      </c>
      <c r="D2889" s="32">
        <v>11.87</v>
      </c>
      <c r="E2889" s="32">
        <v>43.448</v>
      </c>
      <c r="F2889" s="32">
        <v>7255.2110000000002</v>
      </c>
      <c r="G2889" s="32">
        <v>341</v>
      </c>
      <c r="H2889" s="32" t="s">
        <v>13</v>
      </c>
      <c r="K2889" s="32" t="s">
        <v>260</v>
      </c>
    </row>
    <row r="2890" spans="1:11" x14ac:dyDescent="0.35">
      <c r="A2890" s="32">
        <v>23</v>
      </c>
      <c r="B2890" s="32" t="s">
        <v>177</v>
      </c>
      <c r="D2890" s="32">
        <v>11.89</v>
      </c>
      <c r="E2890" s="32">
        <v>86.778999999999996</v>
      </c>
      <c r="F2890" s="32">
        <v>6344.4759999999997</v>
      </c>
      <c r="G2890" s="32">
        <v>740</v>
      </c>
      <c r="H2890" s="32" t="s">
        <v>13</v>
      </c>
      <c r="K2890" s="32" t="s">
        <v>259</v>
      </c>
    </row>
    <row r="2891" spans="1:11" x14ac:dyDescent="0.35">
      <c r="A2891" s="32">
        <v>24</v>
      </c>
      <c r="B2891" s="32" t="s">
        <v>22</v>
      </c>
      <c r="D2891" s="32">
        <v>11.88</v>
      </c>
      <c r="E2891" s="32">
        <v>92.12</v>
      </c>
      <c r="F2891" s="32">
        <v>0.76</v>
      </c>
      <c r="G2891" s="32">
        <v>18.673999999999999</v>
      </c>
      <c r="H2891" s="32" t="s">
        <v>13</v>
      </c>
      <c r="K2891" s="32" t="s">
        <v>258</v>
      </c>
    </row>
    <row r="2892" spans="1:11" x14ac:dyDescent="0.35">
      <c r="A2892" s="32">
        <v>25</v>
      </c>
      <c r="B2892" s="32" t="s">
        <v>176</v>
      </c>
      <c r="D2892" s="32">
        <v>11.92</v>
      </c>
      <c r="E2892" s="32">
        <v>19.172999999999998</v>
      </c>
      <c r="F2892" s="32">
        <v>8255.3240000000005</v>
      </c>
      <c r="G2892" s="32">
        <v>120</v>
      </c>
      <c r="H2892" s="32" t="s">
        <v>13</v>
      </c>
      <c r="K2892" s="32" t="s">
        <v>257</v>
      </c>
    </row>
    <row r="2893" spans="1:11" x14ac:dyDescent="0.35">
      <c r="A2893" s="32">
        <v>26</v>
      </c>
      <c r="B2893" s="32" t="s">
        <v>175</v>
      </c>
      <c r="F2893" s="32">
        <v>8700.0570000000007</v>
      </c>
      <c r="K2893" s="32" t="s">
        <v>256</v>
      </c>
    </row>
    <row r="2894" spans="1:11" x14ac:dyDescent="0.35">
      <c r="A2894" s="32">
        <v>27</v>
      </c>
      <c r="B2894" s="32" t="s">
        <v>174</v>
      </c>
      <c r="D2894" s="32">
        <v>11.91</v>
      </c>
      <c r="E2894" s="32">
        <v>50.585000000000001</v>
      </c>
      <c r="F2894" s="32">
        <v>8862.4809999999998</v>
      </c>
      <c r="G2894" s="32">
        <v>3.6709999999999998</v>
      </c>
      <c r="H2894" s="32" t="s">
        <v>13</v>
      </c>
      <c r="K2894" s="32" t="s">
        <v>255</v>
      </c>
    </row>
    <row r="2895" spans="1:11" x14ac:dyDescent="0.35">
      <c r="A2895" s="32">
        <v>28</v>
      </c>
      <c r="B2895" s="32" t="s">
        <v>173</v>
      </c>
      <c r="D2895" s="32">
        <v>11.89</v>
      </c>
      <c r="E2895" s="32">
        <v>59.268999999999998</v>
      </c>
      <c r="F2895" s="32">
        <v>7566.2669999999998</v>
      </c>
      <c r="G2895" s="32">
        <v>3.4319999999999999</v>
      </c>
      <c r="H2895" s="32" t="s">
        <v>13</v>
      </c>
      <c r="K2895" s="32" t="s">
        <v>254</v>
      </c>
    </row>
    <row r="2896" spans="1:11" x14ac:dyDescent="0.35">
      <c r="A2896" s="32">
        <v>29</v>
      </c>
      <c r="B2896" s="32" t="s">
        <v>172</v>
      </c>
      <c r="D2896" s="32">
        <v>11.91</v>
      </c>
      <c r="E2896" s="32">
        <v>24.204000000000001</v>
      </c>
      <c r="F2896" s="32">
        <v>7728.61</v>
      </c>
      <c r="G2896" s="32">
        <v>220</v>
      </c>
      <c r="H2896" s="32" t="s">
        <v>13</v>
      </c>
      <c r="K2896" s="32" t="s">
        <v>253</v>
      </c>
    </row>
    <row r="2897" spans="1:11" x14ac:dyDescent="0.35">
      <c r="A2897" s="32">
        <v>30</v>
      </c>
      <c r="B2897" s="32" t="s">
        <v>171</v>
      </c>
      <c r="D2897" s="32">
        <v>11.78</v>
      </c>
      <c r="E2897" s="32">
        <v>177.31700000000001</v>
      </c>
      <c r="F2897" s="32">
        <v>7892.7560000000003</v>
      </c>
      <c r="G2897" s="32">
        <v>1416</v>
      </c>
      <c r="H2897" s="32" t="s">
        <v>13</v>
      </c>
      <c r="K2897" s="32" t="s">
        <v>252</v>
      </c>
    </row>
    <row r="2898" spans="1:11" x14ac:dyDescent="0.35">
      <c r="A2898" s="32">
        <v>31</v>
      </c>
      <c r="B2898" s="32" t="s">
        <v>22</v>
      </c>
      <c r="D2898" s="32">
        <v>11.78</v>
      </c>
      <c r="E2898" s="32">
        <v>226.512</v>
      </c>
      <c r="F2898" s="32">
        <v>79.382000000000005</v>
      </c>
      <c r="G2898" s="32">
        <v>1935</v>
      </c>
      <c r="H2898" s="32" t="s">
        <v>13</v>
      </c>
      <c r="K2898" s="32" t="s">
        <v>251</v>
      </c>
    </row>
    <row r="2899" spans="1:11" x14ac:dyDescent="0.35">
      <c r="A2899" s="32">
        <v>32</v>
      </c>
      <c r="B2899" s="32" t="s">
        <v>170</v>
      </c>
      <c r="D2899" s="32">
        <v>11.69</v>
      </c>
      <c r="E2899" s="32">
        <v>134.19300000000001</v>
      </c>
      <c r="F2899" s="32">
        <v>9463.5560000000005</v>
      </c>
      <c r="G2899" s="32">
        <v>738</v>
      </c>
      <c r="H2899" s="32" t="s">
        <v>13</v>
      </c>
      <c r="K2899" s="32" t="s">
        <v>250</v>
      </c>
    </row>
    <row r="2900" spans="1:11" x14ac:dyDescent="0.35">
      <c r="A2900" s="32">
        <v>33</v>
      </c>
      <c r="B2900" s="32" t="s">
        <v>169</v>
      </c>
      <c r="D2900" s="32">
        <v>11.79</v>
      </c>
      <c r="E2900" s="32">
        <v>38.076000000000001</v>
      </c>
      <c r="F2900" s="32">
        <v>8614.0619999999999</v>
      </c>
      <c r="G2900" s="32">
        <v>201</v>
      </c>
      <c r="H2900" s="32" t="s">
        <v>13</v>
      </c>
      <c r="K2900" s="32" t="s">
        <v>249</v>
      </c>
    </row>
    <row r="2901" spans="1:11" x14ac:dyDescent="0.35">
      <c r="A2901" s="32">
        <v>34</v>
      </c>
      <c r="B2901" s="32" t="s">
        <v>168</v>
      </c>
      <c r="D2901" s="32">
        <v>11.76</v>
      </c>
      <c r="E2901" s="32">
        <v>100.953</v>
      </c>
      <c r="F2901" s="32">
        <v>10580.468000000001</v>
      </c>
      <c r="G2901" s="32">
        <v>2.8570000000000002</v>
      </c>
      <c r="H2901" s="32" t="s">
        <v>13</v>
      </c>
      <c r="K2901" s="32" t="s">
        <v>248</v>
      </c>
    </row>
    <row r="2902" spans="1:11" x14ac:dyDescent="0.35">
      <c r="A2902" s="32">
        <v>35</v>
      </c>
      <c r="B2902" s="32" t="s">
        <v>167</v>
      </c>
      <c r="D2902" s="32">
        <v>11.78</v>
      </c>
      <c r="E2902" s="32">
        <v>78.622</v>
      </c>
      <c r="F2902" s="32">
        <v>10118.424999999999</v>
      </c>
      <c r="G2902" s="32">
        <v>671</v>
      </c>
      <c r="H2902" s="32" t="s">
        <v>13</v>
      </c>
      <c r="K2902" s="32" t="s">
        <v>247</v>
      </c>
    </row>
    <row r="2903" spans="1:11" x14ac:dyDescent="0.35">
      <c r="A2903" s="32">
        <v>36</v>
      </c>
      <c r="B2903" s="32" t="s">
        <v>166</v>
      </c>
      <c r="F2903" s="32">
        <v>11670.299000000001</v>
      </c>
      <c r="K2903" s="32" t="s">
        <v>246</v>
      </c>
    </row>
    <row r="2904" spans="1:11" x14ac:dyDescent="0.35">
      <c r="A2904" s="32">
        <v>37</v>
      </c>
      <c r="B2904" s="32" t="s">
        <v>165</v>
      </c>
      <c r="D2904" s="32">
        <v>11.78</v>
      </c>
      <c r="E2904" s="32">
        <v>104.01300000000001</v>
      </c>
      <c r="F2904" s="32">
        <v>10063.433999999999</v>
      </c>
      <c r="G2904" s="32">
        <v>776</v>
      </c>
      <c r="H2904" s="32" t="s">
        <v>13</v>
      </c>
      <c r="K2904" s="32" t="s">
        <v>245</v>
      </c>
    </row>
    <row r="2905" spans="1:11" x14ac:dyDescent="0.35">
      <c r="A2905" s="32">
        <v>38</v>
      </c>
      <c r="B2905" s="32" t="s">
        <v>22</v>
      </c>
      <c r="D2905" s="32">
        <v>11.82</v>
      </c>
      <c r="E2905" s="32">
        <v>86.637</v>
      </c>
      <c r="F2905" s="32">
        <v>33.329000000000001</v>
      </c>
      <c r="G2905" s="32">
        <v>3.3140000000000001</v>
      </c>
      <c r="H2905" s="32" t="s">
        <v>13</v>
      </c>
      <c r="K2905" s="32" t="s">
        <v>244</v>
      </c>
    </row>
    <row r="2906" spans="1:11" x14ac:dyDescent="0.35">
      <c r="A2906" s="32">
        <v>39</v>
      </c>
      <c r="B2906" s="32" t="s">
        <v>164</v>
      </c>
      <c r="D2906" s="32">
        <v>11.81</v>
      </c>
      <c r="E2906" s="32">
        <v>46.902000000000001</v>
      </c>
      <c r="F2906" s="32">
        <v>9698.3050000000003</v>
      </c>
      <c r="G2906" s="32">
        <v>451</v>
      </c>
      <c r="H2906" s="32" t="s">
        <v>13</v>
      </c>
      <c r="K2906" s="32" t="s">
        <v>243</v>
      </c>
    </row>
    <row r="2907" spans="1:11" x14ac:dyDescent="0.35">
      <c r="A2907" s="32">
        <v>40</v>
      </c>
      <c r="B2907" s="32" t="s">
        <v>163</v>
      </c>
      <c r="D2907" s="32">
        <v>11.85</v>
      </c>
      <c r="E2907" s="32">
        <v>147.72800000000001</v>
      </c>
      <c r="F2907" s="32">
        <v>11153.47</v>
      </c>
      <c r="G2907" s="32">
        <v>140.82</v>
      </c>
      <c r="H2907" s="32" t="s">
        <v>13</v>
      </c>
      <c r="K2907" s="32" t="s">
        <v>242</v>
      </c>
    </row>
    <row r="2908" spans="1:11" x14ac:dyDescent="0.35">
      <c r="A2908" s="32">
        <v>41</v>
      </c>
      <c r="B2908" s="32" t="s">
        <v>162</v>
      </c>
      <c r="D2908" s="32">
        <v>11.81</v>
      </c>
      <c r="E2908" s="32">
        <v>14.234999999999999</v>
      </c>
      <c r="F2908" s="32">
        <v>13110.222</v>
      </c>
      <c r="G2908" s="32">
        <v>134</v>
      </c>
      <c r="H2908" s="32" t="s">
        <v>13</v>
      </c>
      <c r="K2908" s="32" t="s">
        <v>241</v>
      </c>
    </row>
    <row r="2909" spans="1:11" x14ac:dyDescent="0.35">
      <c r="A2909" s="32">
        <v>42</v>
      </c>
      <c r="B2909" s="32" t="s">
        <v>161</v>
      </c>
      <c r="D2909" s="32">
        <v>11.91</v>
      </c>
      <c r="E2909" s="32">
        <v>20.143999999999998</v>
      </c>
      <c r="F2909" s="32">
        <v>13316.728999999999</v>
      </c>
      <c r="G2909" s="32">
        <v>2.8889999999999998</v>
      </c>
      <c r="H2909" s="32" t="s">
        <v>13</v>
      </c>
      <c r="K2909" s="32" t="s">
        <v>240</v>
      </c>
    </row>
    <row r="2910" spans="1:11" x14ac:dyDescent="0.35">
      <c r="A2910" s="32">
        <v>43</v>
      </c>
      <c r="B2910" s="32" t="s">
        <v>160</v>
      </c>
      <c r="D2910" s="32">
        <v>11.91</v>
      </c>
      <c r="E2910" s="32">
        <v>209.483</v>
      </c>
      <c r="F2910" s="32">
        <v>13406.583000000001</v>
      </c>
      <c r="G2910" s="32">
        <v>5.0739999999999998</v>
      </c>
      <c r="H2910" s="32" t="s">
        <v>13</v>
      </c>
      <c r="K2910" s="32" t="s">
        <v>239</v>
      </c>
    </row>
    <row r="2911" spans="1:11" x14ac:dyDescent="0.35">
      <c r="A2911" s="32">
        <v>44</v>
      </c>
      <c r="B2911" s="32" t="s">
        <v>159</v>
      </c>
      <c r="D2911" s="32">
        <v>11.92</v>
      </c>
      <c r="E2911" s="32">
        <v>137.553</v>
      </c>
      <c r="F2911" s="32">
        <v>15237.138000000001</v>
      </c>
      <c r="G2911" s="32">
        <v>1164</v>
      </c>
      <c r="H2911" s="32" t="s">
        <v>13</v>
      </c>
      <c r="K2911" s="32" t="s">
        <v>238</v>
      </c>
    </row>
    <row r="2912" spans="1:11" x14ac:dyDescent="0.35">
      <c r="A2912" s="32">
        <v>45</v>
      </c>
      <c r="B2912" s="32" t="s">
        <v>22</v>
      </c>
      <c r="D2912" s="32">
        <v>11.96</v>
      </c>
      <c r="E2912" s="32">
        <v>225.06299999999999</v>
      </c>
      <c r="G2912" s="32">
        <v>122.556</v>
      </c>
      <c r="H2912" s="32" t="s">
        <v>13</v>
      </c>
      <c r="K2912" s="32" t="s">
        <v>237</v>
      </c>
    </row>
    <row r="2913" spans="1:11" x14ac:dyDescent="0.35">
      <c r="A2913" s="32">
        <v>46</v>
      </c>
      <c r="B2913" s="32" t="s">
        <v>158</v>
      </c>
      <c r="D2913" s="32">
        <v>11.91</v>
      </c>
      <c r="E2913" s="32">
        <v>57.444000000000003</v>
      </c>
      <c r="F2913" s="32">
        <v>12951.722</v>
      </c>
      <c r="G2913" s="32">
        <v>488</v>
      </c>
      <c r="H2913" s="32" t="s">
        <v>13</v>
      </c>
      <c r="K2913" s="32" t="s">
        <v>236</v>
      </c>
    </row>
    <row r="2914" spans="1:11" x14ac:dyDescent="0.35">
      <c r="A2914" s="32">
        <v>47</v>
      </c>
      <c r="B2914" s="32" t="s">
        <v>157</v>
      </c>
      <c r="D2914" s="32">
        <v>10.46</v>
      </c>
      <c r="E2914" s="32">
        <v>8.8879999999999999</v>
      </c>
      <c r="F2914" s="32">
        <v>12128.478999999999</v>
      </c>
      <c r="G2914" s="32">
        <v>98</v>
      </c>
      <c r="H2914" s="32" t="s">
        <v>16</v>
      </c>
      <c r="K2914" s="32" t="s">
        <v>235</v>
      </c>
    </row>
    <row r="2915" spans="1:11" x14ac:dyDescent="0.35">
      <c r="A2915" s="32">
        <v>48</v>
      </c>
      <c r="B2915" s="32" t="s">
        <v>156</v>
      </c>
      <c r="D2915" s="32">
        <v>12.08</v>
      </c>
      <c r="E2915" s="32">
        <v>31.238</v>
      </c>
      <c r="F2915" s="32">
        <v>10764.567999999999</v>
      </c>
      <c r="G2915" s="32">
        <v>275</v>
      </c>
      <c r="H2915" s="32" t="s">
        <v>13</v>
      </c>
      <c r="K2915" s="32" t="s">
        <v>234</v>
      </c>
    </row>
    <row r="2917" spans="1:11" x14ac:dyDescent="0.35">
      <c r="A2917" s="32" t="s">
        <v>358</v>
      </c>
    </row>
    <row r="2919" spans="1:11" x14ac:dyDescent="0.35">
      <c r="B2919" s="32" t="s">
        <v>3</v>
      </c>
      <c r="C2919" s="32" t="s">
        <v>4</v>
      </c>
      <c r="D2919" s="32" t="s">
        <v>5</v>
      </c>
      <c r="E2919" s="32" t="s">
        <v>6</v>
      </c>
      <c r="F2919" s="32" t="s">
        <v>7</v>
      </c>
      <c r="G2919" s="32" t="s">
        <v>8</v>
      </c>
      <c r="H2919" s="32" t="s">
        <v>9</v>
      </c>
      <c r="I2919" s="32" t="s">
        <v>10</v>
      </c>
      <c r="J2919" s="32" t="s">
        <v>11</v>
      </c>
      <c r="K2919" s="32" t="s">
        <v>282</v>
      </c>
    </row>
    <row r="2920" spans="1:11" x14ac:dyDescent="0.35">
      <c r="A2920" s="32">
        <v>1</v>
      </c>
      <c r="B2920" s="32" t="s">
        <v>12</v>
      </c>
      <c r="D2920" s="32">
        <v>11.75</v>
      </c>
      <c r="E2920" s="32">
        <v>42.582999999999998</v>
      </c>
      <c r="F2920" s="32">
        <v>22113.453000000001</v>
      </c>
      <c r="G2920" s="32">
        <v>398</v>
      </c>
      <c r="H2920" s="32" t="s">
        <v>16</v>
      </c>
      <c r="K2920" s="32" t="s">
        <v>281</v>
      </c>
    </row>
    <row r="2921" spans="1:11" x14ac:dyDescent="0.35">
      <c r="A2921" s="32">
        <v>2</v>
      </c>
      <c r="B2921" s="32" t="s">
        <v>14</v>
      </c>
      <c r="D2921" s="32">
        <v>11.77</v>
      </c>
      <c r="E2921" s="32">
        <v>331.85899999999998</v>
      </c>
      <c r="F2921" s="32">
        <v>19727.258000000002</v>
      </c>
      <c r="G2921" s="32">
        <v>2318</v>
      </c>
      <c r="H2921" s="32" t="s">
        <v>16</v>
      </c>
      <c r="K2921" s="32" t="s">
        <v>280</v>
      </c>
    </row>
    <row r="2922" spans="1:11" x14ac:dyDescent="0.35">
      <c r="A2922" s="32">
        <v>3</v>
      </c>
      <c r="B2922" s="32" t="s">
        <v>15</v>
      </c>
      <c r="D2922" s="32">
        <v>11.78</v>
      </c>
      <c r="E2922" s="32">
        <v>233.39400000000001</v>
      </c>
      <c r="F2922" s="32">
        <v>21608.315999999999</v>
      </c>
      <c r="G2922" s="32">
        <v>6.9729999999999999</v>
      </c>
      <c r="H2922" s="32" t="s">
        <v>16</v>
      </c>
      <c r="K2922" s="32" t="s">
        <v>279</v>
      </c>
    </row>
    <row r="2923" spans="1:11" x14ac:dyDescent="0.35">
      <c r="A2923" s="32">
        <v>4</v>
      </c>
      <c r="B2923" s="32" t="s">
        <v>17</v>
      </c>
      <c r="D2923" s="32">
        <v>11.76</v>
      </c>
      <c r="E2923" s="32">
        <v>1415.713</v>
      </c>
      <c r="F2923" s="32">
        <v>17922.151999999998</v>
      </c>
      <c r="G2923" s="32">
        <v>27.486000000000001</v>
      </c>
      <c r="H2923" s="32" t="s">
        <v>16</v>
      </c>
      <c r="K2923" s="32" t="s">
        <v>278</v>
      </c>
    </row>
    <row r="2924" spans="1:11" x14ac:dyDescent="0.35">
      <c r="A2924" s="32">
        <v>5</v>
      </c>
      <c r="B2924" s="32" t="s">
        <v>18</v>
      </c>
      <c r="D2924" s="32">
        <v>11.78</v>
      </c>
      <c r="E2924" s="32">
        <v>2474.9409999999998</v>
      </c>
      <c r="F2924" s="32">
        <v>21861.023000000001</v>
      </c>
      <c r="G2924" s="32">
        <v>17581</v>
      </c>
      <c r="H2924" s="32" t="s">
        <v>16</v>
      </c>
      <c r="K2924" s="32" t="s">
        <v>277</v>
      </c>
    </row>
    <row r="2925" spans="1:11" x14ac:dyDescent="0.35">
      <c r="A2925" s="32">
        <v>6</v>
      </c>
      <c r="B2925" s="32" t="s">
        <v>19</v>
      </c>
      <c r="D2925" s="32">
        <v>11.68</v>
      </c>
      <c r="E2925" s="32">
        <v>9933.9110000000001</v>
      </c>
      <c r="F2925" s="32">
        <v>19662.793000000001</v>
      </c>
      <c r="G2925" s="32">
        <v>74270</v>
      </c>
      <c r="H2925" s="32" t="s">
        <v>16</v>
      </c>
      <c r="K2925" s="32" t="s">
        <v>276</v>
      </c>
    </row>
    <row r="2926" spans="1:11" x14ac:dyDescent="0.35">
      <c r="A2926" s="32">
        <v>7</v>
      </c>
      <c r="B2926" s="32" t="s">
        <v>20</v>
      </c>
      <c r="D2926" s="32">
        <v>11.71</v>
      </c>
      <c r="E2926" s="32">
        <v>18972.219000000001</v>
      </c>
      <c r="F2926" s="32">
        <v>17115.688999999998</v>
      </c>
      <c r="G2926" s="32">
        <v>478.084</v>
      </c>
      <c r="H2926" s="32" t="s">
        <v>16</v>
      </c>
      <c r="K2926" s="32" t="s">
        <v>275</v>
      </c>
    </row>
    <row r="2927" spans="1:11" x14ac:dyDescent="0.35">
      <c r="A2927" s="32">
        <v>8</v>
      </c>
      <c r="B2927" s="32" t="s">
        <v>21</v>
      </c>
      <c r="D2927" s="32">
        <v>11.74</v>
      </c>
      <c r="E2927" s="32">
        <v>36518.538999999997</v>
      </c>
      <c r="F2927" s="32">
        <v>21588.050999999999</v>
      </c>
      <c r="G2927" s="32">
        <v>4380.4920000000002</v>
      </c>
      <c r="H2927" s="32" t="s">
        <v>16</v>
      </c>
      <c r="K2927" s="32" t="s">
        <v>274</v>
      </c>
    </row>
    <row r="2928" spans="1:11" x14ac:dyDescent="0.35">
      <c r="A2928" s="32">
        <v>9</v>
      </c>
      <c r="B2928" s="32" t="s">
        <v>22</v>
      </c>
      <c r="F2928" s="32">
        <v>29.33</v>
      </c>
      <c r="K2928" s="32" t="s">
        <v>273</v>
      </c>
    </row>
    <row r="2929" spans="1:11" x14ac:dyDescent="0.35">
      <c r="A2929" s="32">
        <v>10</v>
      </c>
      <c r="B2929" s="32" t="s">
        <v>22</v>
      </c>
      <c r="F2929" s="32">
        <v>4.5229999999999997</v>
      </c>
      <c r="K2929" s="32" t="s">
        <v>272</v>
      </c>
    </row>
    <row r="2930" spans="1:11" x14ac:dyDescent="0.35">
      <c r="A2930" s="32">
        <v>11</v>
      </c>
      <c r="B2930" s="32" t="s">
        <v>24</v>
      </c>
      <c r="D2930" s="32">
        <v>11.79</v>
      </c>
      <c r="E2930" s="32">
        <v>76.734999999999999</v>
      </c>
      <c r="F2930" s="32">
        <v>8290.8960000000006</v>
      </c>
      <c r="G2930" s="32">
        <v>3.036</v>
      </c>
      <c r="H2930" s="32" t="s">
        <v>16</v>
      </c>
      <c r="K2930" s="32" t="s">
        <v>271</v>
      </c>
    </row>
    <row r="2931" spans="1:11" x14ac:dyDescent="0.35">
      <c r="A2931" s="32">
        <v>12</v>
      </c>
      <c r="B2931" s="32" t="s">
        <v>25</v>
      </c>
      <c r="D2931" s="32">
        <v>12.47</v>
      </c>
      <c r="E2931" s="32">
        <v>1.9059999999999999</v>
      </c>
      <c r="F2931" s="32">
        <v>7311.8540000000003</v>
      </c>
      <c r="G2931" s="32">
        <v>18</v>
      </c>
      <c r="H2931" s="32" t="s">
        <v>16</v>
      </c>
      <c r="K2931" s="32" t="s">
        <v>270</v>
      </c>
    </row>
    <row r="2932" spans="1:11" x14ac:dyDescent="0.35">
      <c r="A2932" s="32">
        <v>13</v>
      </c>
      <c r="B2932" s="32" t="s">
        <v>26</v>
      </c>
      <c r="D2932" s="32">
        <v>11.81</v>
      </c>
      <c r="E2932" s="32">
        <v>19.957999999999998</v>
      </c>
      <c r="F2932" s="32">
        <v>6894.442</v>
      </c>
      <c r="G2932" s="32">
        <v>170</v>
      </c>
      <c r="H2932" s="32" t="s">
        <v>16</v>
      </c>
      <c r="K2932" s="32" t="s">
        <v>269</v>
      </c>
    </row>
    <row r="2933" spans="1:11" x14ac:dyDescent="0.35">
      <c r="A2933" s="32">
        <v>14</v>
      </c>
      <c r="B2933" s="32" t="s">
        <v>27</v>
      </c>
      <c r="D2933" s="32">
        <v>11.82</v>
      </c>
      <c r="E2933" s="32">
        <v>7798.7520000000004</v>
      </c>
      <c r="F2933" s="32">
        <v>8442.4529999999995</v>
      </c>
      <c r="G2933" s="32">
        <v>55315</v>
      </c>
      <c r="H2933" s="32" t="s">
        <v>16</v>
      </c>
      <c r="K2933" s="32" t="s">
        <v>268</v>
      </c>
    </row>
    <row r="2934" spans="1:11" x14ac:dyDescent="0.35">
      <c r="A2934" s="32">
        <v>15</v>
      </c>
      <c r="B2934" s="32" t="s">
        <v>28</v>
      </c>
      <c r="D2934" s="32">
        <v>11.83</v>
      </c>
      <c r="E2934" s="32">
        <v>7846.34</v>
      </c>
      <c r="F2934" s="32">
        <v>9012.2639999999992</v>
      </c>
      <c r="G2934" s="32">
        <v>162.99199999999999</v>
      </c>
      <c r="H2934" s="32" t="s">
        <v>16</v>
      </c>
      <c r="K2934" s="32" t="s">
        <v>267</v>
      </c>
    </row>
    <row r="2935" spans="1:11" x14ac:dyDescent="0.35">
      <c r="A2935" s="32">
        <v>16</v>
      </c>
      <c r="B2935" s="32" t="s">
        <v>29</v>
      </c>
      <c r="D2935" s="32">
        <v>11.84</v>
      </c>
      <c r="E2935" s="32">
        <v>6916.2169999999996</v>
      </c>
      <c r="F2935" s="32">
        <v>7925.8680000000004</v>
      </c>
      <c r="G2935" s="32">
        <v>1704.635</v>
      </c>
      <c r="H2935" s="32" t="s">
        <v>16</v>
      </c>
      <c r="K2935" s="32" t="s">
        <v>266</v>
      </c>
    </row>
    <row r="2936" spans="1:11" x14ac:dyDescent="0.35">
      <c r="A2936" s="32">
        <v>17</v>
      </c>
      <c r="B2936" s="32" t="s">
        <v>22</v>
      </c>
      <c r="K2936" s="32" t="s">
        <v>265</v>
      </c>
    </row>
    <row r="2937" spans="1:11" x14ac:dyDescent="0.35">
      <c r="A2937" s="32">
        <v>18</v>
      </c>
      <c r="B2937" s="32" t="s">
        <v>182</v>
      </c>
      <c r="D2937" s="32">
        <v>11.83</v>
      </c>
      <c r="E2937" s="32">
        <v>36.341000000000001</v>
      </c>
      <c r="F2937" s="32">
        <v>8643.6620000000003</v>
      </c>
      <c r="G2937" s="32">
        <v>319</v>
      </c>
      <c r="H2937" s="32" t="s">
        <v>16</v>
      </c>
      <c r="K2937" s="32" t="s">
        <v>264</v>
      </c>
    </row>
    <row r="2938" spans="1:11" x14ac:dyDescent="0.35">
      <c r="A2938" s="32">
        <v>19</v>
      </c>
      <c r="B2938" s="32" t="s">
        <v>181</v>
      </c>
      <c r="F2938" s="32">
        <v>7778.7539999999999</v>
      </c>
      <c r="K2938" s="32" t="s">
        <v>263</v>
      </c>
    </row>
    <row r="2939" spans="1:11" x14ac:dyDescent="0.35">
      <c r="A2939" s="32">
        <v>20</v>
      </c>
      <c r="B2939" s="32" t="s">
        <v>180</v>
      </c>
      <c r="F2939" s="32">
        <v>8090.8410000000003</v>
      </c>
      <c r="K2939" s="32" t="s">
        <v>262</v>
      </c>
    </row>
    <row r="2940" spans="1:11" x14ac:dyDescent="0.35">
      <c r="A2940" s="32">
        <v>21</v>
      </c>
      <c r="B2940" s="32" t="s">
        <v>179</v>
      </c>
      <c r="D2940" s="32">
        <v>11.86</v>
      </c>
      <c r="E2940" s="32">
        <v>50.084000000000003</v>
      </c>
      <c r="F2940" s="32">
        <v>8274.5360000000001</v>
      </c>
      <c r="G2940" s="32">
        <v>4.0469999999999997</v>
      </c>
      <c r="H2940" s="32" t="s">
        <v>16</v>
      </c>
      <c r="K2940" s="32" t="s">
        <v>261</v>
      </c>
    </row>
    <row r="2941" spans="1:11" x14ac:dyDescent="0.35">
      <c r="A2941" s="32">
        <v>22</v>
      </c>
      <c r="B2941" s="32" t="s">
        <v>178</v>
      </c>
      <c r="F2941" s="32">
        <v>7255.2110000000002</v>
      </c>
      <c r="K2941" s="32" t="s">
        <v>260</v>
      </c>
    </row>
    <row r="2942" spans="1:11" x14ac:dyDescent="0.35">
      <c r="A2942" s="32">
        <v>23</v>
      </c>
      <c r="B2942" s="32" t="s">
        <v>177</v>
      </c>
      <c r="D2942" s="32">
        <v>11.89</v>
      </c>
      <c r="E2942" s="32">
        <v>20.209</v>
      </c>
      <c r="F2942" s="32">
        <v>6344.4759999999997</v>
      </c>
      <c r="G2942" s="32">
        <v>179</v>
      </c>
      <c r="H2942" s="32" t="s">
        <v>16</v>
      </c>
      <c r="K2942" s="32" t="s">
        <v>259</v>
      </c>
    </row>
    <row r="2943" spans="1:11" x14ac:dyDescent="0.35">
      <c r="A2943" s="32">
        <v>24</v>
      </c>
      <c r="B2943" s="32" t="s">
        <v>22</v>
      </c>
      <c r="D2943" s="32">
        <v>11.89</v>
      </c>
      <c r="E2943" s="32">
        <v>42.73</v>
      </c>
      <c r="F2943" s="32">
        <v>0.76</v>
      </c>
      <c r="G2943" s="32">
        <v>7.1260000000000003</v>
      </c>
      <c r="H2943" s="32" t="s">
        <v>16</v>
      </c>
      <c r="K2943" s="32" t="s">
        <v>258</v>
      </c>
    </row>
    <row r="2944" spans="1:11" x14ac:dyDescent="0.35">
      <c r="A2944" s="32">
        <v>25</v>
      </c>
      <c r="B2944" s="32" t="s">
        <v>176</v>
      </c>
      <c r="F2944" s="32">
        <v>8255.3240000000005</v>
      </c>
      <c r="K2944" s="32" t="s">
        <v>257</v>
      </c>
    </row>
    <row r="2945" spans="1:11" x14ac:dyDescent="0.35">
      <c r="A2945" s="32">
        <v>26</v>
      </c>
      <c r="B2945" s="32" t="s">
        <v>175</v>
      </c>
      <c r="D2945" s="32">
        <v>11.89</v>
      </c>
      <c r="E2945" s="32">
        <v>2.931</v>
      </c>
      <c r="F2945" s="32">
        <v>8700.0570000000007</v>
      </c>
      <c r="G2945" s="32">
        <v>28</v>
      </c>
      <c r="H2945" s="32" t="s">
        <v>16</v>
      </c>
      <c r="K2945" s="32" t="s">
        <v>256</v>
      </c>
    </row>
    <row r="2946" spans="1:11" x14ac:dyDescent="0.35">
      <c r="A2946" s="32">
        <v>27</v>
      </c>
      <c r="B2946" s="32" t="s">
        <v>174</v>
      </c>
      <c r="F2946" s="32">
        <v>8862.4809999999998</v>
      </c>
      <c r="K2946" s="32" t="s">
        <v>255</v>
      </c>
    </row>
    <row r="2947" spans="1:11" x14ac:dyDescent="0.35">
      <c r="A2947" s="32">
        <v>28</v>
      </c>
      <c r="B2947" s="32" t="s">
        <v>173</v>
      </c>
      <c r="F2947" s="32">
        <v>7566.2669999999998</v>
      </c>
      <c r="K2947" s="32" t="s">
        <v>254</v>
      </c>
    </row>
    <row r="2948" spans="1:11" x14ac:dyDescent="0.35">
      <c r="A2948" s="32">
        <v>29</v>
      </c>
      <c r="B2948" s="32" t="s">
        <v>172</v>
      </c>
      <c r="D2948" s="32">
        <v>11.86</v>
      </c>
      <c r="E2948" s="32">
        <v>3.625</v>
      </c>
      <c r="F2948" s="32">
        <v>7728.61</v>
      </c>
      <c r="G2948" s="32">
        <v>34</v>
      </c>
      <c r="H2948" s="32" t="s">
        <v>16</v>
      </c>
      <c r="K2948" s="32" t="s">
        <v>253</v>
      </c>
    </row>
    <row r="2949" spans="1:11" x14ac:dyDescent="0.35">
      <c r="A2949" s="32">
        <v>30</v>
      </c>
      <c r="B2949" s="32" t="s">
        <v>171</v>
      </c>
      <c r="F2949" s="32">
        <v>7892.7560000000003</v>
      </c>
      <c r="K2949" s="32" t="s">
        <v>252</v>
      </c>
    </row>
    <row r="2950" spans="1:11" x14ac:dyDescent="0.35">
      <c r="A2950" s="32">
        <v>31</v>
      </c>
      <c r="B2950" s="32" t="s">
        <v>22</v>
      </c>
      <c r="F2950" s="32">
        <v>79.382000000000005</v>
      </c>
      <c r="K2950" s="32" t="s">
        <v>251</v>
      </c>
    </row>
    <row r="2951" spans="1:11" x14ac:dyDescent="0.35">
      <c r="A2951" s="32">
        <v>32</v>
      </c>
      <c r="B2951" s="32" t="s">
        <v>170</v>
      </c>
      <c r="D2951" s="32">
        <v>11.76</v>
      </c>
      <c r="E2951" s="32">
        <v>1.75</v>
      </c>
      <c r="F2951" s="32">
        <v>9463.5560000000005</v>
      </c>
      <c r="G2951" s="32">
        <v>17</v>
      </c>
      <c r="H2951" s="32" t="s">
        <v>16</v>
      </c>
      <c r="K2951" s="32" t="s">
        <v>250</v>
      </c>
    </row>
    <row r="2952" spans="1:11" x14ac:dyDescent="0.35">
      <c r="A2952" s="32">
        <v>33</v>
      </c>
      <c r="B2952" s="32" t="s">
        <v>169</v>
      </c>
      <c r="D2952" s="32">
        <v>11.68</v>
      </c>
      <c r="E2952" s="32">
        <v>13.006</v>
      </c>
      <c r="F2952" s="32">
        <v>8614.0619999999999</v>
      </c>
      <c r="G2952" s="32">
        <v>138</v>
      </c>
      <c r="H2952" s="32" t="s">
        <v>16</v>
      </c>
      <c r="K2952" s="32" t="s">
        <v>249</v>
      </c>
    </row>
    <row r="2953" spans="1:11" x14ac:dyDescent="0.35">
      <c r="A2953" s="32">
        <v>34</v>
      </c>
      <c r="B2953" s="32" t="s">
        <v>168</v>
      </c>
      <c r="F2953" s="32">
        <v>10580.468000000001</v>
      </c>
      <c r="K2953" s="32" t="s">
        <v>248</v>
      </c>
    </row>
    <row r="2954" spans="1:11" x14ac:dyDescent="0.35">
      <c r="A2954" s="32">
        <v>35</v>
      </c>
      <c r="B2954" s="32" t="s">
        <v>167</v>
      </c>
      <c r="D2954" s="32">
        <v>11.78</v>
      </c>
      <c r="E2954" s="32">
        <v>22.800999999999998</v>
      </c>
      <c r="F2954" s="32">
        <v>10118.424999999999</v>
      </c>
      <c r="G2954" s="32">
        <v>216</v>
      </c>
      <c r="H2954" s="32" t="s">
        <v>16</v>
      </c>
      <c r="K2954" s="32" t="s">
        <v>247</v>
      </c>
    </row>
    <row r="2955" spans="1:11" x14ac:dyDescent="0.35">
      <c r="A2955" s="32">
        <v>36</v>
      </c>
      <c r="B2955" s="32" t="s">
        <v>166</v>
      </c>
      <c r="F2955" s="32">
        <v>11670.299000000001</v>
      </c>
      <c r="K2955" s="32" t="s">
        <v>246</v>
      </c>
    </row>
    <row r="2956" spans="1:11" x14ac:dyDescent="0.35">
      <c r="A2956" s="32">
        <v>37</v>
      </c>
      <c r="B2956" s="32" t="s">
        <v>165</v>
      </c>
      <c r="D2956" s="32">
        <v>11.76</v>
      </c>
      <c r="E2956" s="32">
        <v>2.61</v>
      </c>
      <c r="F2956" s="32">
        <v>10063.433999999999</v>
      </c>
      <c r="G2956" s="32">
        <v>23</v>
      </c>
      <c r="H2956" s="32" t="s">
        <v>16</v>
      </c>
      <c r="K2956" s="32" t="s">
        <v>245</v>
      </c>
    </row>
    <row r="2957" spans="1:11" x14ac:dyDescent="0.35">
      <c r="A2957" s="32">
        <v>38</v>
      </c>
      <c r="B2957" s="32" t="s">
        <v>22</v>
      </c>
      <c r="D2957" s="32">
        <v>11.82</v>
      </c>
      <c r="E2957" s="32">
        <v>50.908999999999999</v>
      </c>
      <c r="F2957" s="32">
        <v>33.329000000000001</v>
      </c>
      <c r="G2957" s="32">
        <v>3.0790000000000002</v>
      </c>
      <c r="H2957" s="32" t="s">
        <v>16</v>
      </c>
      <c r="K2957" s="32" t="s">
        <v>244</v>
      </c>
    </row>
    <row r="2958" spans="1:11" x14ac:dyDescent="0.35">
      <c r="A2958" s="32">
        <v>39</v>
      </c>
      <c r="B2958" s="32" t="s">
        <v>164</v>
      </c>
      <c r="D2958" s="32">
        <v>11.76</v>
      </c>
      <c r="E2958" s="32">
        <v>2.4649999999999999</v>
      </c>
      <c r="F2958" s="32">
        <v>9698.3050000000003</v>
      </c>
      <c r="G2958" s="32">
        <v>24</v>
      </c>
      <c r="H2958" s="32" t="s">
        <v>16</v>
      </c>
      <c r="K2958" s="32" t="s">
        <v>243</v>
      </c>
    </row>
    <row r="2959" spans="1:11" x14ac:dyDescent="0.35">
      <c r="A2959" s="32">
        <v>40</v>
      </c>
      <c r="B2959" s="32" t="s">
        <v>163</v>
      </c>
      <c r="D2959" s="32">
        <v>11.84</v>
      </c>
      <c r="E2959" s="32">
        <v>20.064</v>
      </c>
      <c r="F2959" s="32">
        <v>11153.47</v>
      </c>
      <c r="G2959" s="32">
        <v>187</v>
      </c>
      <c r="H2959" s="32" t="s">
        <v>16</v>
      </c>
      <c r="K2959" s="32" t="s">
        <v>242</v>
      </c>
    </row>
    <row r="2960" spans="1:11" x14ac:dyDescent="0.35">
      <c r="A2960" s="32">
        <v>41</v>
      </c>
      <c r="B2960" s="32" t="s">
        <v>162</v>
      </c>
      <c r="D2960" s="32">
        <v>11.84</v>
      </c>
      <c r="E2960" s="32">
        <v>16.408000000000001</v>
      </c>
      <c r="F2960" s="32">
        <v>13110.222</v>
      </c>
      <c r="G2960" s="32">
        <v>157</v>
      </c>
      <c r="H2960" s="32" t="s">
        <v>16</v>
      </c>
      <c r="K2960" s="32" t="s">
        <v>241</v>
      </c>
    </row>
    <row r="2961" spans="1:11" x14ac:dyDescent="0.35">
      <c r="A2961" s="32">
        <v>42</v>
      </c>
      <c r="B2961" s="32" t="s">
        <v>161</v>
      </c>
      <c r="D2961" s="32">
        <v>11.86</v>
      </c>
      <c r="E2961" s="32">
        <v>7.867</v>
      </c>
      <c r="F2961" s="32">
        <v>13316.728999999999</v>
      </c>
      <c r="G2961" s="32">
        <v>72</v>
      </c>
      <c r="H2961" s="32" t="s">
        <v>16</v>
      </c>
      <c r="K2961" s="32" t="s">
        <v>240</v>
      </c>
    </row>
    <row r="2962" spans="1:11" x14ac:dyDescent="0.35">
      <c r="A2962" s="32">
        <v>43</v>
      </c>
      <c r="B2962" s="32" t="s">
        <v>160</v>
      </c>
      <c r="D2962" s="32">
        <v>11.84</v>
      </c>
      <c r="E2962" s="32">
        <v>4.0220000000000002</v>
      </c>
      <c r="F2962" s="32">
        <v>13406.583000000001</v>
      </c>
      <c r="G2962" s="32">
        <v>38</v>
      </c>
      <c r="H2962" s="32" t="s">
        <v>16</v>
      </c>
      <c r="K2962" s="32" t="s">
        <v>239</v>
      </c>
    </row>
    <row r="2963" spans="1:11" x14ac:dyDescent="0.35">
      <c r="A2963" s="32">
        <v>44</v>
      </c>
      <c r="B2963" s="32" t="s">
        <v>159</v>
      </c>
      <c r="D2963" s="32">
        <v>12.26</v>
      </c>
      <c r="E2963" s="32">
        <v>15.069000000000001</v>
      </c>
      <c r="F2963" s="32">
        <v>15237.138000000001</v>
      </c>
      <c r="G2963" s="32">
        <v>141</v>
      </c>
      <c r="H2963" s="32" t="s">
        <v>16</v>
      </c>
      <c r="K2963" s="32" t="s">
        <v>238</v>
      </c>
    </row>
    <row r="2964" spans="1:11" x14ac:dyDescent="0.35">
      <c r="A2964" s="32">
        <v>45</v>
      </c>
      <c r="B2964" s="32" t="s">
        <v>22</v>
      </c>
      <c r="K2964" s="32" t="s">
        <v>237</v>
      </c>
    </row>
    <row r="2965" spans="1:11" x14ac:dyDescent="0.35">
      <c r="A2965" s="32">
        <v>46</v>
      </c>
      <c r="B2965" s="32" t="s">
        <v>158</v>
      </c>
      <c r="D2965" s="32">
        <v>11.41</v>
      </c>
      <c r="E2965" s="32">
        <v>0.72199999999999998</v>
      </c>
      <c r="F2965" s="32">
        <v>12951.722</v>
      </c>
      <c r="G2965" s="32">
        <v>7</v>
      </c>
      <c r="H2965" s="32" t="s">
        <v>16</v>
      </c>
      <c r="K2965" s="32" t="s">
        <v>236</v>
      </c>
    </row>
    <row r="2966" spans="1:11" x14ac:dyDescent="0.35">
      <c r="A2966" s="32">
        <v>47</v>
      </c>
      <c r="B2966" s="32" t="s">
        <v>157</v>
      </c>
      <c r="F2966" s="32">
        <v>12128.478999999999</v>
      </c>
      <c r="K2966" s="32" t="s">
        <v>235</v>
      </c>
    </row>
    <row r="2967" spans="1:11" x14ac:dyDescent="0.35">
      <c r="A2967" s="32">
        <v>48</v>
      </c>
      <c r="B2967" s="32" t="s">
        <v>156</v>
      </c>
      <c r="D2967" s="32">
        <v>11.94</v>
      </c>
      <c r="E2967" s="32">
        <v>0.41599999999999998</v>
      </c>
      <c r="F2967" s="32">
        <v>10764.567999999999</v>
      </c>
      <c r="G2967" s="32">
        <v>4</v>
      </c>
      <c r="H2967" s="32" t="s">
        <v>16</v>
      </c>
      <c r="K2967" s="32" t="s">
        <v>234</v>
      </c>
    </row>
    <row r="2969" spans="1:11" x14ac:dyDescent="0.35">
      <c r="A2969" s="32" t="s">
        <v>357</v>
      </c>
    </row>
    <row r="2971" spans="1:11" x14ac:dyDescent="0.35">
      <c r="B2971" s="32" t="s">
        <v>3</v>
      </c>
      <c r="C2971" s="32" t="s">
        <v>4</v>
      </c>
      <c r="D2971" s="32" t="s">
        <v>5</v>
      </c>
      <c r="E2971" s="32" t="s">
        <v>6</v>
      </c>
      <c r="F2971" s="32" t="s">
        <v>7</v>
      </c>
      <c r="G2971" s="32" t="s">
        <v>8</v>
      </c>
      <c r="H2971" s="32" t="s">
        <v>9</v>
      </c>
      <c r="I2971" s="32" t="s">
        <v>10</v>
      </c>
      <c r="J2971" s="32" t="s">
        <v>11</v>
      </c>
      <c r="K2971" s="32" t="s">
        <v>282</v>
      </c>
    </row>
    <row r="2972" spans="1:11" x14ac:dyDescent="0.35">
      <c r="A2972" s="32">
        <v>1</v>
      </c>
      <c r="B2972" s="32" t="s">
        <v>12</v>
      </c>
      <c r="D2972" s="32">
        <v>11.72</v>
      </c>
      <c r="E2972" s="32">
        <v>22113.453000000001</v>
      </c>
      <c r="G2972" s="32">
        <v>165191</v>
      </c>
      <c r="H2972" s="32" t="s">
        <v>13</v>
      </c>
      <c r="I2972" s="32">
        <v>22113.453000000001</v>
      </c>
      <c r="K2972" s="32" t="s">
        <v>281</v>
      </c>
    </row>
    <row r="2973" spans="1:11" x14ac:dyDescent="0.35">
      <c r="A2973" s="32">
        <v>2</v>
      </c>
      <c r="B2973" s="32" t="s">
        <v>14</v>
      </c>
      <c r="D2973" s="32">
        <v>11.75</v>
      </c>
      <c r="E2973" s="32">
        <v>19727.258000000002</v>
      </c>
      <c r="G2973" s="32">
        <v>146811</v>
      </c>
      <c r="H2973" s="32" t="s">
        <v>13</v>
      </c>
      <c r="I2973" s="32">
        <v>19727.258000000002</v>
      </c>
      <c r="K2973" s="32" t="s">
        <v>280</v>
      </c>
    </row>
    <row r="2974" spans="1:11" x14ac:dyDescent="0.35">
      <c r="A2974" s="32">
        <v>3</v>
      </c>
      <c r="B2974" s="32" t="s">
        <v>15</v>
      </c>
      <c r="D2974" s="32">
        <v>11.77</v>
      </c>
      <c r="E2974" s="32">
        <v>21608.315999999999</v>
      </c>
      <c r="G2974" s="32">
        <v>352.48700000000002</v>
      </c>
      <c r="H2974" s="32" t="s">
        <v>13</v>
      </c>
      <c r="I2974" s="32">
        <v>21608.315999999999</v>
      </c>
      <c r="K2974" s="32" t="s">
        <v>279</v>
      </c>
    </row>
    <row r="2975" spans="1:11" x14ac:dyDescent="0.35">
      <c r="A2975" s="32">
        <v>4</v>
      </c>
      <c r="B2975" s="32" t="s">
        <v>17</v>
      </c>
      <c r="D2975" s="32">
        <v>11.77</v>
      </c>
      <c r="E2975" s="32">
        <v>17922.151999999998</v>
      </c>
      <c r="G2975" s="32">
        <v>2274.3580000000002</v>
      </c>
      <c r="H2975" s="32" t="s">
        <v>13</v>
      </c>
      <c r="I2975" s="32">
        <v>17922.151999999998</v>
      </c>
      <c r="K2975" s="32" t="s">
        <v>278</v>
      </c>
    </row>
    <row r="2976" spans="1:11" x14ac:dyDescent="0.35">
      <c r="A2976" s="32">
        <v>5</v>
      </c>
      <c r="B2976" s="32" t="s">
        <v>18</v>
      </c>
      <c r="D2976" s="32">
        <v>11.79</v>
      </c>
      <c r="E2976" s="32">
        <v>21861.023000000001</v>
      </c>
      <c r="G2976" s="32">
        <v>1237.077</v>
      </c>
      <c r="H2976" s="32" t="s">
        <v>13</v>
      </c>
      <c r="I2976" s="32">
        <v>21861.023000000001</v>
      </c>
      <c r="K2976" s="32" t="s">
        <v>277</v>
      </c>
    </row>
    <row r="2977" spans="1:11" x14ac:dyDescent="0.35">
      <c r="A2977" s="32">
        <v>6</v>
      </c>
      <c r="B2977" s="32" t="s">
        <v>19</v>
      </c>
      <c r="D2977" s="32">
        <v>11.68</v>
      </c>
      <c r="E2977" s="32">
        <v>19662.793000000001</v>
      </c>
      <c r="G2977" s="32">
        <v>525.577</v>
      </c>
      <c r="H2977" s="32" t="s">
        <v>13</v>
      </c>
      <c r="I2977" s="32">
        <v>19662.793000000001</v>
      </c>
      <c r="K2977" s="32" t="s">
        <v>276</v>
      </c>
    </row>
    <row r="2978" spans="1:11" x14ac:dyDescent="0.35">
      <c r="A2978" s="32">
        <v>7</v>
      </c>
      <c r="B2978" s="32" t="s">
        <v>20</v>
      </c>
      <c r="D2978" s="32">
        <v>11.71</v>
      </c>
      <c r="E2978" s="32">
        <v>17115.688999999998</v>
      </c>
      <c r="G2978" s="32">
        <v>602.49699999999996</v>
      </c>
      <c r="H2978" s="32" t="s">
        <v>13</v>
      </c>
      <c r="I2978" s="32">
        <v>17115.688999999998</v>
      </c>
      <c r="K2978" s="32" t="s">
        <v>275</v>
      </c>
    </row>
    <row r="2979" spans="1:11" x14ac:dyDescent="0.35">
      <c r="A2979" s="32">
        <v>8</v>
      </c>
      <c r="B2979" s="32" t="s">
        <v>21</v>
      </c>
      <c r="D2979" s="32">
        <v>11.74</v>
      </c>
      <c r="E2979" s="32">
        <v>21588.050999999999</v>
      </c>
      <c r="G2979" s="32">
        <v>360.72399999999999</v>
      </c>
      <c r="H2979" s="32" t="s">
        <v>13</v>
      </c>
      <c r="I2979" s="32">
        <v>21588.050999999999</v>
      </c>
      <c r="K2979" s="32" t="s">
        <v>274</v>
      </c>
    </row>
    <row r="2980" spans="1:11" x14ac:dyDescent="0.35">
      <c r="A2980" s="32">
        <v>9</v>
      </c>
      <c r="B2980" s="32" t="s">
        <v>22</v>
      </c>
      <c r="D2980" s="32">
        <v>11.76</v>
      </c>
      <c r="E2980" s="32">
        <v>29.33</v>
      </c>
      <c r="G2980" s="32">
        <v>279</v>
      </c>
      <c r="H2980" s="32" t="s">
        <v>13</v>
      </c>
      <c r="I2980" s="32">
        <v>29.33</v>
      </c>
      <c r="K2980" s="32" t="s">
        <v>273</v>
      </c>
    </row>
    <row r="2981" spans="1:11" x14ac:dyDescent="0.35">
      <c r="A2981" s="32">
        <v>10</v>
      </c>
      <c r="B2981" s="32" t="s">
        <v>22</v>
      </c>
      <c r="D2981" s="32">
        <v>11.76</v>
      </c>
      <c r="E2981" s="32">
        <v>4.5229999999999997</v>
      </c>
      <c r="G2981" s="32">
        <v>44</v>
      </c>
      <c r="H2981" s="32" t="s">
        <v>13</v>
      </c>
      <c r="I2981" s="32">
        <v>4.5229999999999997</v>
      </c>
      <c r="K2981" s="32" t="s">
        <v>272</v>
      </c>
    </row>
    <row r="2982" spans="1:11" x14ac:dyDescent="0.35">
      <c r="A2982" s="32">
        <v>11</v>
      </c>
      <c r="B2982" s="32" t="s">
        <v>24</v>
      </c>
      <c r="D2982" s="32">
        <v>11.78</v>
      </c>
      <c r="E2982" s="32">
        <v>8290.8960000000006</v>
      </c>
      <c r="G2982" s="32">
        <v>595.70100000000002</v>
      </c>
      <c r="H2982" s="32" t="s">
        <v>13</v>
      </c>
      <c r="I2982" s="32">
        <v>8290.8960000000006</v>
      </c>
      <c r="K2982" s="32" t="s">
        <v>271</v>
      </c>
    </row>
    <row r="2983" spans="1:11" x14ac:dyDescent="0.35">
      <c r="A2983" s="32">
        <v>12</v>
      </c>
      <c r="B2983" s="32" t="s">
        <v>25</v>
      </c>
      <c r="D2983" s="32">
        <v>11.79</v>
      </c>
      <c r="E2983" s="32">
        <v>7311.8540000000003</v>
      </c>
      <c r="G2983" s="32">
        <v>121.56399999999999</v>
      </c>
      <c r="H2983" s="32" t="s">
        <v>13</v>
      </c>
      <c r="I2983" s="32">
        <v>7311.8540000000003</v>
      </c>
      <c r="K2983" s="32" t="s">
        <v>270</v>
      </c>
    </row>
    <row r="2984" spans="1:11" x14ac:dyDescent="0.35">
      <c r="A2984" s="32">
        <v>13</v>
      </c>
      <c r="B2984" s="32" t="s">
        <v>26</v>
      </c>
      <c r="D2984" s="32">
        <v>11.79</v>
      </c>
      <c r="E2984" s="32">
        <v>6894.442</v>
      </c>
      <c r="G2984" s="32">
        <v>178.67599999999999</v>
      </c>
      <c r="H2984" s="32" t="s">
        <v>13</v>
      </c>
      <c r="I2984" s="32">
        <v>6894.442</v>
      </c>
      <c r="K2984" s="32" t="s">
        <v>269</v>
      </c>
    </row>
    <row r="2985" spans="1:11" x14ac:dyDescent="0.35">
      <c r="A2985" s="32">
        <v>14</v>
      </c>
      <c r="B2985" s="32" t="s">
        <v>27</v>
      </c>
      <c r="D2985" s="32">
        <v>11.82</v>
      </c>
      <c r="E2985" s="32">
        <v>8442.4529999999995</v>
      </c>
      <c r="G2985" s="32">
        <v>2794.9589999999998</v>
      </c>
      <c r="H2985" s="32" t="s">
        <v>13</v>
      </c>
      <c r="I2985" s="32">
        <v>8442.4529999999995</v>
      </c>
      <c r="K2985" s="32" t="s">
        <v>268</v>
      </c>
    </row>
    <row r="2986" spans="1:11" x14ac:dyDescent="0.35">
      <c r="A2986" s="32">
        <v>15</v>
      </c>
      <c r="B2986" s="32" t="s">
        <v>28</v>
      </c>
      <c r="D2986" s="32">
        <v>11.84</v>
      </c>
      <c r="E2986" s="32">
        <v>9012.2639999999992</v>
      </c>
      <c r="G2986" s="32">
        <v>65937</v>
      </c>
      <c r="H2986" s="32" t="s">
        <v>13</v>
      </c>
      <c r="I2986" s="32">
        <v>9012.2639999999992</v>
      </c>
      <c r="K2986" s="32" t="s">
        <v>267</v>
      </c>
    </row>
    <row r="2987" spans="1:11" x14ac:dyDescent="0.35">
      <c r="A2987" s="32">
        <v>16</v>
      </c>
      <c r="B2987" s="32" t="s">
        <v>29</v>
      </c>
      <c r="D2987" s="32">
        <v>11.84</v>
      </c>
      <c r="E2987" s="32">
        <v>7925.8680000000004</v>
      </c>
      <c r="G2987" s="32">
        <v>56642</v>
      </c>
      <c r="H2987" s="32" t="s">
        <v>13</v>
      </c>
      <c r="I2987" s="32">
        <v>7925.8680000000004</v>
      </c>
      <c r="K2987" s="32" t="s">
        <v>266</v>
      </c>
    </row>
    <row r="2988" spans="1:11" x14ac:dyDescent="0.35">
      <c r="A2988" s="32">
        <v>17</v>
      </c>
      <c r="B2988" s="32" t="s">
        <v>22</v>
      </c>
      <c r="K2988" s="32" t="s">
        <v>265</v>
      </c>
    </row>
    <row r="2989" spans="1:11" x14ac:dyDescent="0.35">
      <c r="A2989" s="32">
        <v>18</v>
      </c>
      <c r="B2989" s="32" t="s">
        <v>182</v>
      </c>
      <c r="D2989" s="32">
        <v>11.85</v>
      </c>
      <c r="E2989" s="32">
        <v>8643.6620000000003</v>
      </c>
      <c r="G2989" s="32">
        <v>63892</v>
      </c>
      <c r="H2989" s="32" t="s">
        <v>13</v>
      </c>
      <c r="I2989" s="32">
        <v>8643.6620000000003</v>
      </c>
      <c r="K2989" s="32" t="s">
        <v>264</v>
      </c>
    </row>
    <row r="2990" spans="1:11" x14ac:dyDescent="0.35">
      <c r="A2990" s="32">
        <v>19</v>
      </c>
      <c r="B2990" s="32" t="s">
        <v>181</v>
      </c>
      <c r="D2990" s="32">
        <v>11.84</v>
      </c>
      <c r="E2990" s="32">
        <v>7778.7539999999999</v>
      </c>
      <c r="G2990" s="32">
        <v>2730.9650000000001</v>
      </c>
      <c r="H2990" s="32" t="s">
        <v>13</v>
      </c>
      <c r="I2990" s="32">
        <v>7778.7539999999999</v>
      </c>
      <c r="K2990" s="32" t="s">
        <v>263</v>
      </c>
    </row>
    <row r="2991" spans="1:11" x14ac:dyDescent="0.35">
      <c r="A2991" s="32">
        <v>20</v>
      </c>
      <c r="B2991" s="32" t="s">
        <v>180</v>
      </c>
      <c r="D2991" s="32">
        <v>11.85</v>
      </c>
      <c r="E2991" s="32">
        <v>8090.8410000000003</v>
      </c>
      <c r="G2991" s="32">
        <v>58626</v>
      </c>
      <c r="H2991" s="32" t="s">
        <v>13</v>
      </c>
      <c r="I2991" s="32">
        <v>8090.8410000000003</v>
      </c>
      <c r="K2991" s="32" t="s">
        <v>262</v>
      </c>
    </row>
    <row r="2992" spans="1:11" x14ac:dyDescent="0.35">
      <c r="A2992" s="32">
        <v>21</v>
      </c>
      <c r="B2992" s="32" t="s">
        <v>179</v>
      </c>
      <c r="D2992" s="32">
        <v>11.85</v>
      </c>
      <c r="E2992" s="32">
        <v>8274.5360000000001</v>
      </c>
      <c r="G2992" s="32">
        <v>68.418999999999997</v>
      </c>
      <c r="H2992" s="32" t="s">
        <v>13</v>
      </c>
      <c r="I2992" s="32">
        <v>8274.5360000000001</v>
      </c>
      <c r="K2992" s="32" t="s">
        <v>261</v>
      </c>
    </row>
    <row r="2993" spans="1:11" x14ac:dyDescent="0.35">
      <c r="A2993" s="32">
        <v>22</v>
      </c>
      <c r="B2993" s="32" t="s">
        <v>178</v>
      </c>
      <c r="D2993" s="32">
        <v>11.87</v>
      </c>
      <c r="E2993" s="32">
        <v>7255.2110000000002</v>
      </c>
      <c r="G2993" s="32">
        <v>352.94200000000001</v>
      </c>
      <c r="H2993" s="32" t="s">
        <v>13</v>
      </c>
      <c r="I2993" s="32">
        <v>7255.2110000000002</v>
      </c>
      <c r="K2993" s="32" t="s">
        <v>260</v>
      </c>
    </row>
    <row r="2994" spans="1:11" x14ac:dyDescent="0.35">
      <c r="A2994" s="32">
        <v>23</v>
      </c>
      <c r="B2994" s="32" t="s">
        <v>177</v>
      </c>
      <c r="D2994" s="32">
        <v>11.86</v>
      </c>
      <c r="E2994" s="32">
        <v>6344.4759999999997</v>
      </c>
      <c r="G2994" s="32">
        <v>45816</v>
      </c>
      <c r="H2994" s="32" t="s">
        <v>13</v>
      </c>
      <c r="I2994" s="32">
        <v>6344.4759999999997</v>
      </c>
      <c r="K2994" s="32" t="s">
        <v>259</v>
      </c>
    </row>
    <row r="2995" spans="1:11" x14ac:dyDescent="0.35">
      <c r="A2995" s="32">
        <v>24</v>
      </c>
      <c r="B2995" s="32" t="s">
        <v>22</v>
      </c>
      <c r="D2995" s="32">
        <v>11.91</v>
      </c>
      <c r="E2995" s="32">
        <v>0.76</v>
      </c>
      <c r="G2995" s="32">
        <v>7</v>
      </c>
      <c r="H2995" s="32" t="s">
        <v>13</v>
      </c>
      <c r="I2995" s="32">
        <v>0.76</v>
      </c>
      <c r="K2995" s="32" t="s">
        <v>258</v>
      </c>
    </row>
    <row r="2996" spans="1:11" x14ac:dyDescent="0.35">
      <c r="A2996" s="32">
        <v>25</v>
      </c>
      <c r="B2996" s="32" t="s">
        <v>176</v>
      </c>
      <c r="D2996" s="32">
        <v>11.88</v>
      </c>
      <c r="E2996" s="32">
        <v>8255.3240000000005</v>
      </c>
      <c r="G2996" s="32">
        <v>70.010999999999996</v>
      </c>
      <c r="H2996" s="32" t="s">
        <v>13</v>
      </c>
      <c r="I2996" s="32">
        <v>8255.3240000000005</v>
      </c>
      <c r="K2996" s="32" t="s">
        <v>257</v>
      </c>
    </row>
    <row r="2997" spans="1:11" x14ac:dyDescent="0.35">
      <c r="A2997" s="32">
        <v>26</v>
      </c>
      <c r="B2997" s="32" t="s">
        <v>175</v>
      </c>
      <c r="D2997" s="32">
        <v>11.89</v>
      </c>
      <c r="E2997" s="32">
        <v>8700.0570000000007</v>
      </c>
      <c r="G2997" s="32">
        <v>811.27499999999998</v>
      </c>
      <c r="H2997" s="32" t="s">
        <v>13</v>
      </c>
      <c r="I2997" s="32">
        <v>8700.0570000000007</v>
      </c>
      <c r="K2997" s="32" t="s">
        <v>256</v>
      </c>
    </row>
    <row r="2998" spans="1:11" x14ac:dyDescent="0.35">
      <c r="A2998" s="32">
        <v>27</v>
      </c>
      <c r="B2998" s="32" t="s">
        <v>174</v>
      </c>
      <c r="D2998" s="32">
        <v>11.89</v>
      </c>
      <c r="E2998" s="32">
        <v>8862.4809999999998</v>
      </c>
      <c r="G2998" s="32">
        <v>62820</v>
      </c>
      <c r="H2998" s="32" t="s">
        <v>13</v>
      </c>
      <c r="I2998" s="32">
        <v>8862.4809999999998</v>
      </c>
      <c r="K2998" s="32" t="s">
        <v>255</v>
      </c>
    </row>
    <row r="2999" spans="1:11" x14ac:dyDescent="0.35">
      <c r="A2999" s="32">
        <v>28</v>
      </c>
      <c r="B2999" s="32" t="s">
        <v>173</v>
      </c>
      <c r="D2999" s="32">
        <v>11.88</v>
      </c>
      <c r="E2999" s="32">
        <v>7566.2669999999998</v>
      </c>
      <c r="G2999" s="32">
        <v>56931</v>
      </c>
      <c r="H2999" s="32" t="s">
        <v>13</v>
      </c>
      <c r="I2999" s="32">
        <v>7566.2669999999998</v>
      </c>
      <c r="K2999" s="32" t="s">
        <v>254</v>
      </c>
    </row>
    <row r="3000" spans="1:11" x14ac:dyDescent="0.35">
      <c r="A3000" s="32">
        <v>29</v>
      </c>
      <c r="B3000" s="32" t="s">
        <v>172</v>
      </c>
      <c r="D3000" s="32">
        <v>11.84</v>
      </c>
      <c r="E3000" s="32">
        <v>7728.61</v>
      </c>
      <c r="G3000" s="32">
        <v>2081.2840000000001</v>
      </c>
      <c r="H3000" s="32" t="s">
        <v>13</v>
      </c>
      <c r="I3000" s="32">
        <v>7728.61</v>
      </c>
      <c r="K3000" s="32" t="s">
        <v>253</v>
      </c>
    </row>
    <row r="3001" spans="1:11" x14ac:dyDescent="0.35">
      <c r="A3001" s="32">
        <v>30</v>
      </c>
      <c r="B3001" s="32" t="s">
        <v>171</v>
      </c>
      <c r="D3001" s="32">
        <v>11.77</v>
      </c>
      <c r="E3001" s="32">
        <v>7892.7560000000003</v>
      </c>
      <c r="G3001" s="32">
        <v>4509.8180000000002</v>
      </c>
      <c r="H3001" s="32" t="s">
        <v>13</v>
      </c>
      <c r="I3001" s="32">
        <v>7892.7560000000003</v>
      </c>
      <c r="K3001" s="32" t="s">
        <v>252</v>
      </c>
    </row>
    <row r="3002" spans="1:11" x14ac:dyDescent="0.35">
      <c r="A3002" s="32">
        <v>31</v>
      </c>
      <c r="B3002" s="32" t="s">
        <v>22</v>
      </c>
      <c r="D3002" s="32">
        <v>11.76</v>
      </c>
      <c r="E3002" s="32">
        <v>79.382000000000005</v>
      </c>
      <c r="G3002" s="32">
        <v>746</v>
      </c>
      <c r="H3002" s="32" t="s">
        <v>13</v>
      </c>
      <c r="I3002" s="32">
        <v>79.382000000000005</v>
      </c>
      <c r="K3002" s="32" t="s">
        <v>251</v>
      </c>
    </row>
    <row r="3003" spans="1:11" x14ac:dyDescent="0.35">
      <c r="A3003" s="32">
        <v>32</v>
      </c>
      <c r="B3003" s="32" t="s">
        <v>170</v>
      </c>
      <c r="D3003" s="32">
        <v>11.7</v>
      </c>
      <c r="E3003" s="32">
        <v>9463.5560000000005</v>
      </c>
      <c r="G3003" s="32">
        <v>69394</v>
      </c>
      <c r="H3003" s="32" t="s">
        <v>13</v>
      </c>
      <c r="I3003" s="32">
        <v>9463.5560000000005</v>
      </c>
      <c r="K3003" s="32" t="s">
        <v>250</v>
      </c>
    </row>
    <row r="3004" spans="1:11" x14ac:dyDescent="0.35">
      <c r="A3004" s="32">
        <v>33</v>
      </c>
      <c r="B3004" s="32" t="s">
        <v>169</v>
      </c>
      <c r="D3004" s="32">
        <v>11.71</v>
      </c>
      <c r="E3004" s="32">
        <v>8614.0619999999999</v>
      </c>
      <c r="G3004" s="32">
        <v>234.42</v>
      </c>
      <c r="H3004" s="32" t="s">
        <v>13</v>
      </c>
      <c r="I3004" s="32">
        <v>8614.0619999999999</v>
      </c>
      <c r="K3004" s="32" t="s">
        <v>249</v>
      </c>
    </row>
    <row r="3005" spans="1:11" x14ac:dyDescent="0.35">
      <c r="A3005" s="32">
        <v>34</v>
      </c>
      <c r="B3005" s="32" t="s">
        <v>168</v>
      </c>
      <c r="D3005" s="32">
        <v>11.77</v>
      </c>
      <c r="E3005" s="32">
        <v>10580.468000000001</v>
      </c>
      <c r="G3005" s="32">
        <v>214.93199999999999</v>
      </c>
      <c r="H3005" s="32" t="s">
        <v>13</v>
      </c>
      <c r="I3005" s="32">
        <v>10580.468000000001</v>
      </c>
      <c r="K3005" s="32" t="s">
        <v>248</v>
      </c>
    </row>
    <row r="3006" spans="1:11" x14ac:dyDescent="0.35">
      <c r="A3006" s="32">
        <v>35</v>
      </c>
      <c r="B3006" s="32" t="s">
        <v>167</v>
      </c>
      <c r="D3006" s="32">
        <v>11.79</v>
      </c>
      <c r="E3006" s="32">
        <v>10118.424999999999</v>
      </c>
      <c r="G3006" s="32">
        <v>72254</v>
      </c>
      <c r="H3006" s="32" t="s">
        <v>13</v>
      </c>
      <c r="I3006" s="32">
        <v>10118.424999999999</v>
      </c>
      <c r="K3006" s="32" t="s">
        <v>247</v>
      </c>
    </row>
    <row r="3007" spans="1:11" x14ac:dyDescent="0.35">
      <c r="A3007" s="32">
        <v>36</v>
      </c>
      <c r="B3007" s="32" t="s">
        <v>166</v>
      </c>
      <c r="D3007" s="32">
        <v>11.78</v>
      </c>
      <c r="E3007" s="32">
        <v>11670.299000000001</v>
      </c>
      <c r="G3007" s="32">
        <v>88487</v>
      </c>
      <c r="H3007" s="32" t="s">
        <v>13</v>
      </c>
      <c r="I3007" s="32">
        <v>11670.299000000001</v>
      </c>
      <c r="K3007" s="32" t="s">
        <v>246</v>
      </c>
    </row>
    <row r="3008" spans="1:11" x14ac:dyDescent="0.35">
      <c r="A3008" s="32">
        <v>37</v>
      </c>
      <c r="B3008" s="32" t="s">
        <v>165</v>
      </c>
      <c r="D3008" s="32">
        <v>11.78</v>
      </c>
      <c r="E3008" s="32">
        <v>10063.433999999999</v>
      </c>
      <c r="G3008" s="32">
        <v>2044.9760000000001</v>
      </c>
      <c r="H3008" s="32" t="s">
        <v>13</v>
      </c>
      <c r="I3008" s="32">
        <v>10063.433999999999</v>
      </c>
      <c r="K3008" s="32" t="s">
        <v>245</v>
      </c>
    </row>
    <row r="3009" spans="1:11" x14ac:dyDescent="0.35">
      <c r="A3009" s="32">
        <v>38</v>
      </c>
      <c r="B3009" s="32" t="s">
        <v>22</v>
      </c>
      <c r="D3009" s="32">
        <v>11.86</v>
      </c>
      <c r="E3009" s="32">
        <v>33.329000000000001</v>
      </c>
      <c r="G3009" s="32">
        <v>280</v>
      </c>
      <c r="H3009" s="32" t="s">
        <v>13</v>
      </c>
      <c r="I3009" s="32">
        <v>33.329000000000001</v>
      </c>
      <c r="K3009" s="32" t="s">
        <v>244</v>
      </c>
    </row>
    <row r="3010" spans="1:11" x14ac:dyDescent="0.35">
      <c r="A3010" s="32">
        <v>39</v>
      </c>
      <c r="B3010" s="32" t="s">
        <v>164</v>
      </c>
      <c r="D3010" s="32">
        <v>11.81</v>
      </c>
      <c r="E3010" s="32">
        <v>9698.3050000000003</v>
      </c>
      <c r="G3010" s="32">
        <v>72348</v>
      </c>
      <c r="H3010" s="32" t="s">
        <v>13</v>
      </c>
      <c r="I3010" s="32">
        <v>9698.3050000000003</v>
      </c>
      <c r="K3010" s="32" t="s">
        <v>243</v>
      </c>
    </row>
    <row r="3011" spans="1:11" x14ac:dyDescent="0.35">
      <c r="A3011" s="32">
        <v>40</v>
      </c>
      <c r="B3011" s="32" t="s">
        <v>163</v>
      </c>
      <c r="D3011" s="32">
        <v>11.84</v>
      </c>
      <c r="E3011" s="32">
        <v>11153.47</v>
      </c>
      <c r="G3011" s="32">
        <v>174.25899999999999</v>
      </c>
      <c r="H3011" s="32" t="s">
        <v>13</v>
      </c>
      <c r="I3011" s="32">
        <v>11153.47</v>
      </c>
      <c r="K3011" s="32" t="s">
        <v>242</v>
      </c>
    </row>
    <row r="3012" spans="1:11" x14ac:dyDescent="0.35">
      <c r="A3012" s="32">
        <v>41</v>
      </c>
      <c r="B3012" s="32" t="s">
        <v>162</v>
      </c>
      <c r="D3012" s="32">
        <v>11.82</v>
      </c>
      <c r="E3012" s="32">
        <v>13110.222</v>
      </c>
      <c r="G3012" s="32">
        <v>120.79900000000001</v>
      </c>
      <c r="H3012" s="32" t="s">
        <v>13</v>
      </c>
      <c r="I3012" s="32">
        <v>13110.222</v>
      </c>
      <c r="K3012" s="32" t="s">
        <v>241</v>
      </c>
    </row>
    <row r="3013" spans="1:11" x14ac:dyDescent="0.35">
      <c r="A3013" s="32">
        <v>42</v>
      </c>
      <c r="B3013" s="32" t="s">
        <v>161</v>
      </c>
      <c r="D3013" s="32">
        <v>11.89</v>
      </c>
      <c r="E3013" s="32">
        <v>13316.728999999999</v>
      </c>
      <c r="G3013" s="32">
        <v>385.86799999999999</v>
      </c>
      <c r="H3013" s="32" t="s">
        <v>13</v>
      </c>
      <c r="I3013" s="32">
        <v>13316.728999999999</v>
      </c>
      <c r="K3013" s="32" t="s">
        <v>240</v>
      </c>
    </row>
    <row r="3014" spans="1:11" x14ac:dyDescent="0.35">
      <c r="A3014" s="32">
        <v>43</v>
      </c>
      <c r="B3014" s="32" t="s">
        <v>160</v>
      </c>
      <c r="D3014" s="32">
        <v>11.86</v>
      </c>
      <c r="E3014" s="32">
        <v>13406.583000000001</v>
      </c>
      <c r="G3014" s="32">
        <v>2370.7190000000001</v>
      </c>
      <c r="H3014" s="32" t="s">
        <v>13</v>
      </c>
      <c r="I3014" s="32">
        <v>13406.583000000001</v>
      </c>
      <c r="K3014" s="32" t="s">
        <v>239</v>
      </c>
    </row>
    <row r="3015" spans="1:11" x14ac:dyDescent="0.35">
      <c r="A3015" s="32">
        <v>44</v>
      </c>
      <c r="B3015" s="32" t="s">
        <v>159</v>
      </c>
      <c r="D3015" s="32">
        <v>11.91</v>
      </c>
      <c r="E3015" s="32">
        <v>15237.138000000001</v>
      </c>
      <c r="G3015" s="32">
        <v>19724.691999999999</v>
      </c>
      <c r="H3015" s="32" t="s">
        <v>13</v>
      </c>
      <c r="I3015" s="32">
        <v>15237.138000000001</v>
      </c>
      <c r="K3015" s="32" t="s">
        <v>238</v>
      </c>
    </row>
    <row r="3016" spans="1:11" x14ac:dyDescent="0.35">
      <c r="A3016" s="32">
        <v>45</v>
      </c>
      <c r="B3016" s="32" t="s">
        <v>22</v>
      </c>
      <c r="K3016" s="32" t="s">
        <v>237</v>
      </c>
    </row>
    <row r="3017" spans="1:11" x14ac:dyDescent="0.35">
      <c r="A3017" s="32">
        <v>46</v>
      </c>
      <c r="B3017" s="32" t="s">
        <v>158</v>
      </c>
      <c r="D3017" s="32">
        <v>11.92</v>
      </c>
      <c r="E3017" s="32">
        <v>12951.722</v>
      </c>
      <c r="G3017" s="32">
        <v>156.619</v>
      </c>
      <c r="H3017" s="32" t="s">
        <v>13</v>
      </c>
      <c r="I3017" s="32">
        <v>12951.722</v>
      </c>
      <c r="K3017" s="32" t="s">
        <v>236</v>
      </c>
    </row>
    <row r="3018" spans="1:11" x14ac:dyDescent="0.35">
      <c r="A3018" s="32">
        <v>47</v>
      </c>
      <c r="B3018" s="32" t="s">
        <v>157</v>
      </c>
      <c r="D3018" s="32">
        <v>11.89</v>
      </c>
      <c r="E3018" s="32">
        <v>12128.478999999999</v>
      </c>
      <c r="G3018" s="32">
        <v>227.32499999999999</v>
      </c>
      <c r="H3018" s="32" t="s">
        <v>13</v>
      </c>
      <c r="I3018" s="32">
        <v>12128.478999999999</v>
      </c>
      <c r="K3018" s="32" t="s">
        <v>235</v>
      </c>
    </row>
    <row r="3019" spans="1:11" x14ac:dyDescent="0.35">
      <c r="A3019" s="32">
        <v>48</v>
      </c>
      <c r="B3019" s="32" t="s">
        <v>156</v>
      </c>
      <c r="D3019" s="32">
        <v>11.89</v>
      </c>
      <c r="E3019" s="32">
        <v>10764.567999999999</v>
      </c>
      <c r="G3019" s="32">
        <v>169.792</v>
      </c>
      <c r="H3019" s="32" t="s">
        <v>13</v>
      </c>
      <c r="I3019" s="32">
        <v>10764.567999999999</v>
      </c>
      <c r="K3019" s="32" t="s">
        <v>234</v>
      </c>
    </row>
    <row r="3021" spans="1:11" x14ac:dyDescent="0.35">
      <c r="A3021" s="32" t="s">
        <v>356</v>
      </c>
    </row>
    <row r="3023" spans="1:11" x14ac:dyDescent="0.35">
      <c r="B3023" s="32" t="s">
        <v>3</v>
      </c>
      <c r="C3023" s="32" t="s">
        <v>4</v>
      </c>
      <c r="D3023" s="32" t="s">
        <v>5</v>
      </c>
      <c r="E3023" s="32" t="s">
        <v>6</v>
      </c>
      <c r="F3023" s="32" t="s">
        <v>7</v>
      </c>
      <c r="G3023" s="32" t="s">
        <v>8</v>
      </c>
      <c r="H3023" s="32" t="s">
        <v>9</v>
      </c>
      <c r="I3023" s="32" t="s">
        <v>10</v>
      </c>
      <c r="J3023" s="32" t="s">
        <v>11</v>
      </c>
      <c r="K3023" s="32" t="s">
        <v>282</v>
      </c>
    </row>
    <row r="3024" spans="1:11" x14ac:dyDescent="0.35">
      <c r="A3024" s="32">
        <v>1</v>
      </c>
      <c r="B3024" s="32" t="s">
        <v>12</v>
      </c>
      <c r="D3024" s="32">
        <v>11.74</v>
      </c>
      <c r="E3024" s="32">
        <v>5974.8220000000001</v>
      </c>
      <c r="G3024" s="32">
        <v>227.68899999999999</v>
      </c>
      <c r="H3024" s="32" t="s">
        <v>16</v>
      </c>
      <c r="I3024" s="32">
        <v>5974.8220000000001</v>
      </c>
      <c r="K3024" s="32" t="s">
        <v>281</v>
      </c>
    </row>
    <row r="3025" spans="1:11" x14ac:dyDescent="0.35">
      <c r="A3025" s="32">
        <v>2</v>
      </c>
      <c r="B3025" s="32" t="s">
        <v>14</v>
      </c>
      <c r="D3025" s="32">
        <v>11.77</v>
      </c>
      <c r="E3025" s="32">
        <v>5818.4359999999997</v>
      </c>
      <c r="G3025" s="32">
        <v>42441</v>
      </c>
      <c r="H3025" s="32" t="s">
        <v>16</v>
      </c>
      <c r="I3025" s="32">
        <v>5818.4359999999997</v>
      </c>
      <c r="K3025" s="32" t="s">
        <v>280</v>
      </c>
    </row>
    <row r="3026" spans="1:11" x14ac:dyDescent="0.35">
      <c r="A3026" s="32">
        <v>3</v>
      </c>
      <c r="B3026" s="32" t="s">
        <v>15</v>
      </c>
      <c r="D3026" s="32">
        <v>11.77</v>
      </c>
      <c r="E3026" s="32">
        <v>5632.1859999999997</v>
      </c>
      <c r="G3026" s="32">
        <v>413.59300000000002</v>
      </c>
      <c r="H3026" s="32" t="s">
        <v>16</v>
      </c>
      <c r="I3026" s="32">
        <v>5632.1859999999997</v>
      </c>
      <c r="K3026" s="32" t="s">
        <v>279</v>
      </c>
    </row>
    <row r="3027" spans="1:11" x14ac:dyDescent="0.35">
      <c r="A3027" s="32">
        <v>4</v>
      </c>
      <c r="B3027" s="32" t="s">
        <v>17</v>
      </c>
      <c r="D3027" s="32">
        <v>11.78</v>
      </c>
      <c r="E3027" s="32">
        <v>5215.6390000000001</v>
      </c>
      <c r="G3027" s="32">
        <v>37951</v>
      </c>
      <c r="H3027" s="32" t="s">
        <v>16</v>
      </c>
      <c r="I3027" s="32">
        <v>5215.6390000000001</v>
      </c>
      <c r="K3027" s="32" t="s">
        <v>278</v>
      </c>
    </row>
    <row r="3028" spans="1:11" x14ac:dyDescent="0.35">
      <c r="A3028" s="32">
        <v>5</v>
      </c>
      <c r="B3028" s="32" t="s">
        <v>18</v>
      </c>
      <c r="D3028" s="32">
        <v>11.78</v>
      </c>
      <c r="E3028" s="32">
        <v>5937.9759999999997</v>
      </c>
      <c r="G3028" s="32">
        <v>45.859000000000002</v>
      </c>
      <c r="H3028" s="32" t="s">
        <v>16</v>
      </c>
      <c r="I3028" s="32">
        <v>5937.9759999999997</v>
      </c>
      <c r="K3028" s="32" t="s">
        <v>277</v>
      </c>
    </row>
    <row r="3029" spans="1:11" x14ac:dyDescent="0.35">
      <c r="A3029" s="32">
        <v>6</v>
      </c>
      <c r="B3029" s="32" t="s">
        <v>19</v>
      </c>
      <c r="D3029" s="32">
        <v>11.68</v>
      </c>
      <c r="E3029" s="32">
        <v>4613.6580000000004</v>
      </c>
      <c r="G3029" s="32">
        <v>33410</v>
      </c>
      <c r="H3029" s="32" t="s">
        <v>16</v>
      </c>
      <c r="I3029" s="32">
        <v>4613.6580000000004</v>
      </c>
      <c r="K3029" s="32" t="s">
        <v>276</v>
      </c>
    </row>
    <row r="3030" spans="1:11" x14ac:dyDescent="0.35">
      <c r="A3030" s="32">
        <v>7</v>
      </c>
      <c r="B3030" s="32" t="s">
        <v>20</v>
      </c>
      <c r="D3030" s="32">
        <v>11.71</v>
      </c>
      <c r="E3030" s="32">
        <v>4321.1059999999998</v>
      </c>
      <c r="G3030" s="32">
        <v>2235.9369999999999</v>
      </c>
      <c r="H3030" s="32" t="s">
        <v>16</v>
      </c>
      <c r="I3030" s="32">
        <v>4321.1059999999998</v>
      </c>
      <c r="K3030" s="32" t="s">
        <v>275</v>
      </c>
    </row>
    <row r="3031" spans="1:11" x14ac:dyDescent="0.35">
      <c r="A3031" s="32">
        <v>8</v>
      </c>
      <c r="B3031" s="32" t="s">
        <v>21</v>
      </c>
      <c r="D3031" s="32">
        <v>11.74</v>
      </c>
      <c r="E3031" s="32">
        <v>4115.0249999999996</v>
      </c>
      <c r="G3031" s="32">
        <v>637.05899999999997</v>
      </c>
      <c r="H3031" s="32" t="s">
        <v>16</v>
      </c>
      <c r="I3031" s="32">
        <v>4115.0249999999996</v>
      </c>
      <c r="K3031" s="32" t="s">
        <v>274</v>
      </c>
    </row>
    <row r="3032" spans="1:11" x14ac:dyDescent="0.35">
      <c r="A3032" s="32">
        <v>9</v>
      </c>
      <c r="B3032" s="32" t="s">
        <v>22</v>
      </c>
      <c r="K3032" s="32" t="s">
        <v>273</v>
      </c>
    </row>
    <row r="3033" spans="1:11" x14ac:dyDescent="0.35">
      <c r="A3033" s="32">
        <v>10</v>
      </c>
      <c r="B3033" s="32" t="s">
        <v>22</v>
      </c>
      <c r="K3033" s="32" t="s">
        <v>272</v>
      </c>
    </row>
    <row r="3034" spans="1:11" x14ac:dyDescent="0.35">
      <c r="A3034" s="32">
        <v>11</v>
      </c>
      <c r="B3034" s="32" t="s">
        <v>24</v>
      </c>
      <c r="K3034" s="32" t="s">
        <v>271</v>
      </c>
    </row>
    <row r="3035" spans="1:11" x14ac:dyDescent="0.35">
      <c r="A3035" s="32">
        <v>12</v>
      </c>
      <c r="B3035" s="32" t="s">
        <v>25</v>
      </c>
      <c r="K3035" s="32" t="s">
        <v>270</v>
      </c>
    </row>
    <row r="3036" spans="1:11" x14ac:dyDescent="0.35">
      <c r="A3036" s="32">
        <v>13</v>
      </c>
      <c r="B3036" s="32" t="s">
        <v>26</v>
      </c>
      <c r="K3036" s="32" t="s">
        <v>269</v>
      </c>
    </row>
    <row r="3037" spans="1:11" x14ac:dyDescent="0.35">
      <c r="A3037" s="32">
        <v>14</v>
      </c>
      <c r="B3037" s="32" t="s">
        <v>27</v>
      </c>
      <c r="K3037" s="32" t="s">
        <v>268</v>
      </c>
    </row>
    <row r="3038" spans="1:11" x14ac:dyDescent="0.35">
      <c r="A3038" s="32">
        <v>15</v>
      </c>
      <c r="B3038" s="32" t="s">
        <v>28</v>
      </c>
      <c r="K3038" s="32" t="s">
        <v>267</v>
      </c>
    </row>
    <row r="3039" spans="1:11" x14ac:dyDescent="0.35">
      <c r="A3039" s="32">
        <v>16</v>
      </c>
      <c r="B3039" s="32" t="s">
        <v>29</v>
      </c>
      <c r="K3039" s="32" t="s">
        <v>266</v>
      </c>
    </row>
    <row r="3040" spans="1:11" x14ac:dyDescent="0.35">
      <c r="A3040" s="32">
        <v>17</v>
      </c>
      <c r="B3040" s="32" t="s">
        <v>22</v>
      </c>
      <c r="K3040" s="32" t="s">
        <v>265</v>
      </c>
    </row>
    <row r="3041" spans="1:11" x14ac:dyDescent="0.35">
      <c r="A3041" s="32">
        <v>18</v>
      </c>
      <c r="B3041" s="32" t="s">
        <v>182</v>
      </c>
      <c r="K3041" s="32" t="s">
        <v>264</v>
      </c>
    </row>
    <row r="3042" spans="1:11" x14ac:dyDescent="0.35">
      <c r="A3042" s="32">
        <v>19</v>
      </c>
      <c r="B3042" s="32" t="s">
        <v>181</v>
      </c>
      <c r="K3042" s="32" t="s">
        <v>263</v>
      </c>
    </row>
    <row r="3043" spans="1:11" x14ac:dyDescent="0.35">
      <c r="A3043" s="32">
        <v>20</v>
      </c>
      <c r="B3043" s="32" t="s">
        <v>180</v>
      </c>
      <c r="K3043" s="32" t="s">
        <v>262</v>
      </c>
    </row>
    <row r="3044" spans="1:11" x14ac:dyDescent="0.35">
      <c r="A3044" s="32">
        <v>21</v>
      </c>
      <c r="B3044" s="32" t="s">
        <v>179</v>
      </c>
      <c r="K3044" s="32" t="s">
        <v>261</v>
      </c>
    </row>
    <row r="3045" spans="1:11" x14ac:dyDescent="0.35">
      <c r="A3045" s="32">
        <v>22</v>
      </c>
      <c r="B3045" s="32" t="s">
        <v>178</v>
      </c>
      <c r="K3045" s="32" t="s">
        <v>260</v>
      </c>
    </row>
    <row r="3046" spans="1:11" x14ac:dyDescent="0.35">
      <c r="A3046" s="32">
        <v>23</v>
      </c>
      <c r="B3046" s="32" t="s">
        <v>177</v>
      </c>
      <c r="K3046" s="32" t="s">
        <v>259</v>
      </c>
    </row>
    <row r="3047" spans="1:11" x14ac:dyDescent="0.35">
      <c r="A3047" s="32">
        <v>24</v>
      </c>
      <c r="B3047" s="32" t="s">
        <v>22</v>
      </c>
      <c r="K3047" s="32" t="s">
        <v>258</v>
      </c>
    </row>
    <row r="3048" spans="1:11" x14ac:dyDescent="0.35">
      <c r="A3048" s="32">
        <v>25</v>
      </c>
      <c r="B3048" s="32" t="s">
        <v>176</v>
      </c>
      <c r="K3048" s="32" t="s">
        <v>257</v>
      </c>
    </row>
    <row r="3049" spans="1:11" x14ac:dyDescent="0.35">
      <c r="A3049" s="32">
        <v>26</v>
      </c>
      <c r="B3049" s="32" t="s">
        <v>175</v>
      </c>
      <c r="K3049" s="32" t="s">
        <v>256</v>
      </c>
    </row>
    <row r="3050" spans="1:11" x14ac:dyDescent="0.35">
      <c r="A3050" s="32">
        <v>27</v>
      </c>
      <c r="B3050" s="32" t="s">
        <v>174</v>
      </c>
      <c r="K3050" s="32" t="s">
        <v>255</v>
      </c>
    </row>
    <row r="3051" spans="1:11" x14ac:dyDescent="0.35">
      <c r="A3051" s="32">
        <v>28</v>
      </c>
      <c r="B3051" s="32" t="s">
        <v>173</v>
      </c>
      <c r="K3051" s="32" t="s">
        <v>254</v>
      </c>
    </row>
    <row r="3052" spans="1:11" x14ac:dyDescent="0.35">
      <c r="A3052" s="32">
        <v>29</v>
      </c>
      <c r="B3052" s="32" t="s">
        <v>172</v>
      </c>
      <c r="K3052" s="32" t="s">
        <v>253</v>
      </c>
    </row>
    <row r="3053" spans="1:11" x14ac:dyDescent="0.35">
      <c r="A3053" s="32">
        <v>30</v>
      </c>
      <c r="B3053" s="32" t="s">
        <v>171</v>
      </c>
      <c r="K3053" s="32" t="s">
        <v>252</v>
      </c>
    </row>
    <row r="3054" spans="1:11" x14ac:dyDescent="0.35">
      <c r="A3054" s="32">
        <v>31</v>
      </c>
      <c r="B3054" s="32" t="s">
        <v>22</v>
      </c>
      <c r="K3054" s="32" t="s">
        <v>251</v>
      </c>
    </row>
    <row r="3055" spans="1:11" x14ac:dyDescent="0.35">
      <c r="A3055" s="32">
        <v>32</v>
      </c>
      <c r="B3055" s="32" t="s">
        <v>170</v>
      </c>
      <c r="K3055" s="32" t="s">
        <v>250</v>
      </c>
    </row>
    <row r="3056" spans="1:11" x14ac:dyDescent="0.35">
      <c r="A3056" s="32">
        <v>33</v>
      </c>
      <c r="B3056" s="32" t="s">
        <v>169</v>
      </c>
      <c r="K3056" s="32" t="s">
        <v>249</v>
      </c>
    </row>
    <row r="3057" spans="1:11" x14ac:dyDescent="0.35">
      <c r="A3057" s="32">
        <v>34</v>
      </c>
      <c r="B3057" s="32" t="s">
        <v>168</v>
      </c>
      <c r="K3057" s="32" t="s">
        <v>248</v>
      </c>
    </row>
    <row r="3058" spans="1:11" x14ac:dyDescent="0.35">
      <c r="A3058" s="32">
        <v>35</v>
      </c>
      <c r="B3058" s="32" t="s">
        <v>167</v>
      </c>
      <c r="K3058" s="32" t="s">
        <v>247</v>
      </c>
    </row>
    <row r="3059" spans="1:11" x14ac:dyDescent="0.35">
      <c r="A3059" s="32">
        <v>36</v>
      </c>
      <c r="B3059" s="32" t="s">
        <v>166</v>
      </c>
      <c r="K3059" s="32" t="s">
        <v>246</v>
      </c>
    </row>
    <row r="3060" spans="1:11" x14ac:dyDescent="0.35">
      <c r="A3060" s="32">
        <v>37</v>
      </c>
      <c r="B3060" s="32" t="s">
        <v>165</v>
      </c>
      <c r="K3060" s="32" t="s">
        <v>245</v>
      </c>
    </row>
    <row r="3061" spans="1:11" x14ac:dyDescent="0.35">
      <c r="A3061" s="32">
        <v>38</v>
      </c>
      <c r="B3061" s="32" t="s">
        <v>22</v>
      </c>
      <c r="K3061" s="32" t="s">
        <v>244</v>
      </c>
    </row>
    <row r="3062" spans="1:11" x14ac:dyDescent="0.35">
      <c r="A3062" s="32">
        <v>39</v>
      </c>
      <c r="B3062" s="32" t="s">
        <v>164</v>
      </c>
      <c r="K3062" s="32" t="s">
        <v>243</v>
      </c>
    </row>
    <row r="3063" spans="1:11" x14ac:dyDescent="0.35">
      <c r="A3063" s="32">
        <v>40</v>
      </c>
      <c r="B3063" s="32" t="s">
        <v>163</v>
      </c>
      <c r="K3063" s="32" t="s">
        <v>242</v>
      </c>
    </row>
    <row r="3064" spans="1:11" x14ac:dyDescent="0.35">
      <c r="A3064" s="32">
        <v>41</v>
      </c>
      <c r="B3064" s="32" t="s">
        <v>162</v>
      </c>
      <c r="K3064" s="32" t="s">
        <v>241</v>
      </c>
    </row>
    <row r="3065" spans="1:11" x14ac:dyDescent="0.35">
      <c r="A3065" s="32">
        <v>42</v>
      </c>
      <c r="B3065" s="32" t="s">
        <v>161</v>
      </c>
      <c r="K3065" s="32" t="s">
        <v>240</v>
      </c>
    </row>
    <row r="3066" spans="1:11" x14ac:dyDescent="0.35">
      <c r="A3066" s="32">
        <v>43</v>
      </c>
      <c r="B3066" s="32" t="s">
        <v>160</v>
      </c>
      <c r="K3066" s="32" t="s">
        <v>239</v>
      </c>
    </row>
    <row r="3067" spans="1:11" x14ac:dyDescent="0.35">
      <c r="A3067" s="32">
        <v>44</v>
      </c>
      <c r="B3067" s="32" t="s">
        <v>159</v>
      </c>
      <c r="K3067" s="32" t="s">
        <v>238</v>
      </c>
    </row>
    <row r="3068" spans="1:11" x14ac:dyDescent="0.35">
      <c r="A3068" s="32">
        <v>45</v>
      </c>
      <c r="B3068" s="32" t="s">
        <v>22</v>
      </c>
      <c r="K3068" s="32" t="s">
        <v>237</v>
      </c>
    </row>
    <row r="3069" spans="1:11" x14ac:dyDescent="0.35">
      <c r="A3069" s="32">
        <v>46</v>
      </c>
      <c r="B3069" s="32" t="s">
        <v>158</v>
      </c>
      <c r="K3069" s="32" t="s">
        <v>236</v>
      </c>
    </row>
    <row r="3070" spans="1:11" x14ac:dyDescent="0.35">
      <c r="A3070" s="32">
        <v>47</v>
      </c>
      <c r="B3070" s="32" t="s">
        <v>157</v>
      </c>
      <c r="K3070" s="32" t="s">
        <v>235</v>
      </c>
    </row>
    <row r="3071" spans="1:11" x14ac:dyDescent="0.35">
      <c r="A3071" s="32">
        <v>48</v>
      </c>
      <c r="B3071" s="32" t="s">
        <v>156</v>
      </c>
      <c r="K3071" s="32" t="s">
        <v>234</v>
      </c>
    </row>
    <row r="3073" spans="1:11" x14ac:dyDescent="0.35">
      <c r="A3073" s="32" t="s">
        <v>355</v>
      </c>
    </row>
    <row r="3075" spans="1:11" x14ac:dyDescent="0.35">
      <c r="B3075" s="32" t="s">
        <v>3</v>
      </c>
      <c r="C3075" s="32" t="s">
        <v>4</v>
      </c>
      <c r="D3075" s="32" t="s">
        <v>5</v>
      </c>
      <c r="E3075" s="32" t="s">
        <v>6</v>
      </c>
      <c r="F3075" s="32" t="s">
        <v>7</v>
      </c>
      <c r="G3075" s="32" t="s">
        <v>8</v>
      </c>
      <c r="H3075" s="32" t="s">
        <v>9</v>
      </c>
      <c r="I3075" s="32" t="s">
        <v>10</v>
      </c>
      <c r="J3075" s="32" t="s">
        <v>11</v>
      </c>
      <c r="K3075" s="32" t="s">
        <v>282</v>
      </c>
    </row>
    <row r="3076" spans="1:11" x14ac:dyDescent="0.35">
      <c r="A3076" s="32">
        <v>1</v>
      </c>
      <c r="B3076" s="32" t="s">
        <v>12</v>
      </c>
      <c r="D3076" s="32">
        <v>13.23</v>
      </c>
      <c r="E3076" s="32">
        <v>1694.2570000000001</v>
      </c>
      <c r="F3076" s="32">
        <v>300.86599999999999</v>
      </c>
      <c r="G3076" s="32">
        <v>10654</v>
      </c>
      <c r="H3076" s="32" t="s">
        <v>13</v>
      </c>
      <c r="K3076" s="32" t="s">
        <v>281</v>
      </c>
    </row>
    <row r="3077" spans="1:11" x14ac:dyDescent="0.35">
      <c r="A3077" s="32">
        <v>2</v>
      </c>
      <c r="B3077" s="32" t="s">
        <v>14</v>
      </c>
      <c r="D3077" s="32">
        <v>13.26</v>
      </c>
      <c r="E3077" s="32">
        <v>2473.444</v>
      </c>
      <c r="F3077" s="32">
        <v>321.66199999999998</v>
      </c>
      <c r="G3077" s="32">
        <v>25.135000000000002</v>
      </c>
      <c r="H3077" s="32" t="s">
        <v>13</v>
      </c>
      <c r="K3077" s="32" t="s">
        <v>280</v>
      </c>
    </row>
    <row r="3078" spans="1:11" x14ac:dyDescent="0.35">
      <c r="A3078" s="32">
        <v>3</v>
      </c>
      <c r="B3078" s="32" t="s">
        <v>15</v>
      </c>
      <c r="D3078" s="32">
        <v>13.26</v>
      </c>
      <c r="E3078" s="32">
        <v>5976.64</v>
      </c>
      <c r="F3078" s="32">
        <v>271.98099999999999</v>
      </c>
      <c r="G3078" s="32">
        <v>38973</v>
      </c>
      <c r="H3078" s="32" t="s">
        <v>13</v>
      </c>
      <c r="K3078" s="32" t="s">
        <v>279</v>
      </c>
    </row>
    <row r="3079" spans="1:11" x14ac:dyDescent="0.35">
      <c r="A3079" s="32">
        <v>4</v>
      </c>
      <c r="B3079" s="32" t="s">
        <v>17</v>
      </c>
      <c r="D3079" s="32">
        <v>13.26</v>
      </c>
      <c r="E3079" s="32">
        <v>18215.34</v>
      </c>
      <c r="F3079" s="32">
        <v>574.95299999999997</v>
      </c>
      <c r="G3079" s="32">
        <v>112927</v>
      </c>
      <c r="H3079" s="32" t="s">
        <v>13</v>
      </c>
      <c r="K3079" s="32" t="s">
        <v>278</v>
      </c>
    </row>
    <row r="3080" spans="1:11" x14ac:dyDescent="0.35">
      <c r="A3080" s="32">
        <v>5</v>
      </c>
      <c r="B3080" s="32" t="s">
        <v>18</v>
      </c>
      <c r="D3080" s="32">
        <v>13.28</v>
      </c>
      <c r="E3080" s="32">
        <v>31488.873</v>
      </c>
      <c r="F3080" s="32">
        <v>121.73099999999999</v>
      </c>
      <c r="G3080" s="32">
        <v>1490.741</v>
      </c>
      <c r="H3080" s="32" t="s">
        <v>13</v>
      </c>
      <c r="K3080" s="32" t="s">
        <v>277</v>
      </c>
    </row>
    <row r="3081" spans="1:11" x14ac:dyDescent="0.35">
      <c r="A3081" s="32">
        <v>6</v>
      </c>
      <c r="B3081" s="32" t="s">
        <v>19</v>
      </c>
      <c r="D3081" s="32">
        <v>13.2</v>
      </c>
      <c r="E3081" s="32">
        <v>133790.734</v>
      </c>
      <c r="F3081" s="32">
        <v>630.125</v>
      </c>
      <c r="G3081" s="32">
        <v>3442.1590000000001</v>
      </c>
      <c r="H3081" s="32" t="s">
        <v>13</v>
      </c>
      <c r="K3081" s="32" t="s">
        <v>276</v>
      </c>
    </row>
    <row r="3082" spans="1:11" x14ac:dyDescent="0.35">
      <c r="A3082" s="32">
        <v>7</v>
      </c>
      <c r="B3082" s="32" t="s">
        <v>20</v>
      </c>
      <c r="D3082" s="32">
        <v>13.21</v>
      </c>
      <c r="E3082" s="32">
        <v>230732.93799999999</v>
      </c>
      <c r="F3082" s="32">
        <v>189.15299999999999</v>
      </c>
      <c r="G3082" s="32">
        <v>3647.7469999999998</v>
      </c>
      <c r="H3082" s="32" t="s">
        <v>13</v>
      </c>
      <c r="K3082" s="32" t="s">
        <v>275</v>
      </c>
    </row>
    <row r="3083" spans="1:11" x14ac:dyDescent="0.35">
      <c r="A3083" s="32">
        <v>8</v>
      </c>
      <c r="B3083" s="32" t="s">
        <v>21</v>
      </c>
      <c r="D3083" s="32">
        <v>13.24</v>
      </c>
      <c r="E3083" s="32">
        <v>456151.25</v>
      </c>
      <c r="F3083" s="32">
        <v>34.628999999999998</v>
      </c>
      <c r="G3083" s="32">
        <v>3552.0210000000002</v>
      </c>
      <c r="H3083" s="32" t="s">
        <v>13</v>
      </c>
      <c r="K3083" s="32" t="s">
        <v>274</v>
      </c>
    </row>
    <row r="3084" spans="1:11" x14ac:dyDescent="0.35">
      <c r="A3084" s="32">
        <v>9</v>
      </c>
      <c r="B3084" s="32" t="s">
        <v>22</v>
      </c>
      <c r="D3084" s="32">
        <v>13.26</v>
      </c>
      <c r="E3084" s="32">
        <v>771.56399999999996</v>
      </c>
      <c r="G3084" s="32">
        <v>432.46</v>
      </c>
      <c r="H3084" s="32" t="s">
        <v>13</v>
      </c>
      <c r="K3084" s="32" t="s">
        <v>273</v>
      </c>
    </row>
    <row r="3085" spans="1:11" x14ac:dyDescent="0.35">
      <c r="A3085" s="32">
        <v>10</v>
      </c>
      <c r="B3085" s="32" t="s">
        <v>22</v>
      </c>
      <c r="D3085" s="32">
        <v>13.26</v>
      </c>
      <c r="E3085" s="32">
        <v>410.22300000000001</v>
      </c>
      <c r="G3085" s="32">
        <v>12.236000000000001</v>
      </c>
      <c r="H3085" s="32" t="s">
        <v>13</v>
      </c>
      <c r="K3085" s="32" t="s">
        <v>272</v>
      </c>
    </row>
    <row r="3086" spans="1:11" x14ac:dyDescent="0.35">
      <c r="A3086" s="32">
        <v>11</v>
      </c>
      <c r="B3086" s="32" t="s">
        <v>24</v>
      </c>
      <c r="D3086" s="32">
        <v>13.29</v>
      </c>
      <c r="E3086" s="32">
        <v>165.52799999999999</v>
      </c>
      <c r="F3086" s="32">
        <v>61.923999999999999</v>
      </c>
      <c r="G3086" s="32">
        <v>5.625</v>
      </c>
      <c r="H3086" s="32" t="s">
        <v>13</v>
      </c>
      <c r="K3086" s="32" t="s">
        <v>271</v>
      </c>
    </row>
    <row r="3087" spans="1:11" x14ac:dyDescent="0.35">
      <c r="A3087" s="32">
        <v>12</v>
      </c>
      <c r="B3087" s="32" t="s">
        <v>25</v>
      </c>
      <c r="D3087" s="32">
        <v>13.26</v>
      </c>
      <c r="E3087" s="32">
        <v>2.3330000000000002</v>
      </c>
      <c r="F3087" s="32">
        <v>37.859000000000002</v>
      </c>
      <c r="G3087" s="32">
        <v>20</v>
      </c>
      <c r="H3087" s="32" t="s">
        <v>13</v>
      </c>
      <c r="K3087" s="32" t="s">
        <v>270</v>
      </c>
    </row>
    <row r="3088" spans="1:11" x14ac:dyDescent="0.35">
      <c r="A3088" s="32">
        <v>13</v>
      </c>
      <c r="B3088" s="32" t="s">
        <v>26</v>
      </c>
      <c r="F3088" s="32">
        <v>151.1</v>
      </c>
      <c r="K3088" s="32" t="s">
        <v>269</v>
      </c>
    </row>
    <row r="3089" spans="1:11" x14ac:dyDescent="0.35">
      <c r="A3089" s="32">
        <v>14</v>
      </c>
      <c r="B3089" s="32" t="s">
        <v>27</v>
      </c>
      <c r="D3089" s="32">
        <v>13.31</v>
      </c>
      <c r="E3089" s="32">
        <v>77207.366999999998</v>
      </c>
      <c r="F3089" s="32">
        <v>120.184</v>
      </c>
      <c r="G3089" s="32">
        <v>1733.472</v>
      </c>
      <c r="H3089" s="32" t="s">
        <v>13</v>
      </c>
      <c r="K3089" s="32" t="s">
        <v>268</v>
      </c>
    </row>
    <row r="3090" spans="1:11" x14ac:dyDescent="0.35">
      <c r="A3090" s="32">
        <v>15</v>
      </c>
      <c r="B3090" s="32" t="s">
        <v>28</v>
      </c>
      <c r="D3090" s="32">
        <v>13.32</v>
      </c>
      <c r="E3090" s="32">
        <v>85687.25</v>
      </c>
      <c r="F3090" s="32">
        <v>140.114</v>
      </c>
      <c r="G3090" s="32">
        <v>1363.4829999999999</v>
      </c>
      <c r="H3090" s="32" t="s">
        <v>13</v>
      </c>
      <c r="K3090" s="32" t="s">
        <v>267</v>
      </c>
    </row>
    <row r="3091" spans="1:11" x14ac:dyDescent="0.35">
      <c r="A3091" s="32">
        <v>16</v>
      </c>
      <c r="B3091" s="32" t="s">
        <v>29</v>
      </c>
      <c r="D3091" s="32">
        <v>13.32</v>
      </c>
      <c r="E3091" s="32">
        <v>75303.366999999998</v>
      </c>
      <c r="F3091" s="32">
        <v>104.483</v>
      </c>
      <c r="G3091" s="32">
        <v>885.45500000000004</v>
      </c>
      <c r="H3091" s="32" t="s">
        <v>13</v>
      </c>
      <c r="K3091" s="32" t="s">
        <v>266</v>
      </c>
    </row>
    <row r="3092" spans="1:11" x14ac:dyDescent="0.35">
      <c r="A3092" s="32">
        <v>17</v>
      </c>
      <c r="B3092" s="32" t="s">
        <v>22</v>
      </c>
      <c r="D3092" s="32">
        <v>13.34</v>
      </c>
      <c r="E3092" s="32">
        <v>956.08299999999997</v>
      </c>
      <c r="G3092" s="32">
        <v>6.016</v>
      </c>
      <c r="H3092" s="32" t="s">
        <v>13</v>
      </c>
      <c r="K3092" s="32" t="s">
        <v>265</v>
      </c>
    </row>
    <row r="3093" spans="1:11" x14ac:dyDescent="0.35">
      <c r="A3093" s="32">
        <v>18</v>
      </c>
      <c r="B3093" s="32" t="s">
        <v>182</v>
      </c>
      <c r="D3093" s="32">
        <v>13.32</v>
      </c>
      <c r="E3093" s="32">
        <v>167.65899999999999</v>
      </c>
      <c r="F3093" s="32">
        <v>293.28699999999998</v>
      </c>
      <c r="G3093" s="32">
        <v>1155</v>
      </c>
      <c r="H3093" s="32" t="s">
        <v>16</v>
      </c>
      <c r="K3093" s="32" t="s">
        <v>264</v>
      </c>
    </row>
    <row r="3094" spans="1:11" x14ac:dyDescent="0.35">
      <c r="A3094" s="32">
        <v>19</v>
      </c>
      <c r="B3094" s="32" t="s">
        <v>181</v>
      </c>
      <c r="F3094" s="32">
        <v>121.913</v>
      </c>
      <c r="K3094" s="32" t="s">
        <v>263</v>
      </c>
    </row>
    <row r="3095" spans="1:11" x14ac:dyDescent="0.35">
      <c r="A3095" s="32">
        <v>20</v>
      </c>
      <c r="B3095" s="32" t="s">
        <v>180</v>
      </c>
      <c r="D3095" s="32">
        <v>13.32</v>
      </c>
      <c r="E3095" s="32">
        <v>81.762</v>
      </c>
      <c r="F3095" s="32">
        <v>278.029</v>
      </c>
      <c r="G3095" s="32">
        <v>35.307000000000002</v>
      </c>
      <c r="H3095" s="32" t="s">
        <v>13</v>
      </c>
      <c r="K3095" s="32" t="s">
        <v>262</v>
      </c>
    </row>
    <row r="3096" spans="1:11" x14ac:dyDescent="0.35">
      <c r="A3096" s="32">
        <v>21</v>
      </c>
      <c r="B3096" s="32" t="s">
        <v>179</v>
      </c>
      <c r="D3096" s="32">
        <v>13.34</v>
      </c>
      <c r="E3096" s="32">
        <v>13.068</v>
      </c>
      <c r="F3096" s="32">
        <v>80.721000000000004</v>
      </c>
      <c r="G3096" s="32">
        <v>110</v>
      </c>
      <c r="H3096" s="32" t="s">
        <v>13</v>
      </c>
      <c r="K3096" s="32" t="s">
        <v>261</v>
      </c>
    </row>
    <row r="3097" spans="1:11" x14ac:dyDescent="0.35">
      <c r="A3097" s="32">
        <v>22</v>
      </c>
      <c r="B3097" s="32" t="s">
        <v>178</v>
      </c>
      <c r="F3097" s="32">
        <v>1.117</v>
      </c>
      <c r="K3097" s="32" t="s">
        <v>260</v>
      </c>
    </row>
    <row r="3098" spans="1:11" x14ac:dyDescent="0.35">
      <c r="A3098" s="32">
        <v>23</v>
      </c>
      <c r="B3098" s="32" t="s">
        <v>177</v>
      </c>
      <c r="D3098" s="32">
        <v>13.34</v>
      </c>
      <c r="E3098" s="32">
        <v>16.898</v>
      </c>
      <c r="F3098" s="32">
        <v>64.846999999999994</v>
      </c>
      <c r="G3098" s="32">
        <v>135</v>
      </c>
      <c r="H3098" s="32" t="s">
        <v>13</v>
      </c>
      <c r="K3098" s="32" t="s">
        <v>259</v>
      </c>
    </row>
    <row r="3099" spans="1:11" x14ac:dyDescent="0.35">
      <c r="A3099" s="32">
        <v>24</v>
      </c>
      <c r="B3099" s="32" t="s">
        <v>22</v>
      </c>
      <c r="D3099" s="32">
        <v>13.36</v>
      </c>
      <c r="E3099" s="32">
        <v>369.447</v>
      </c>
      <c r="G3099" s="32">
        <v>2329</v>
      </c>
      <c r="H3099" s="32" t="s">
        <v>16</v>
      </c>
      <c r="K3099" s="32" t="s">
        <v>258</v>
      </c>
    </row>
    <row r="3100" spans="1:11" x14ac:dyDescent="0.35">
      <c r="A3100" s="32">
        <v>25</v>
      </c>
      <c r="B3100" s="32" t="s">
        <v>176</v>
      </c>
      <c r="F3100" s="32">
        <v>92.721999999999994</v>
      </c>
      <c r="K3100" s="32" t="s">
        <v>257</v>
      </c>
    </row>
    <row r="3101" spans="1:11" x14ac:dyDescent="0.35">
      <c r="A3101" s="32">
        <v>26</v>
      </c>
      <c r="B3101" s="32" t="s">
        <v>175</v>
      </c>
      <c r="F3101" s="32">
        <v>96.197000000000003</v>
      </c>
      <c r="K3101" s="32" t="s">
        <v>256</v>
      </c>
    </row>
    <row r="3102" spans="1:11" x14ac:dyDescent="0.35">
      <c r="A3102" s="32">
        <v>27</v>
      </c>
      <c r="B3102" s="32" t="s">
        <v>174</v>
      </c>
      <c r="D3102" s="32">
        <v>13.02</v>
      </c>
      <c r="E3102" s="32">
        <v>1.665</v>
      </c>
      <c r="F3102" s="32">
        <v>122.295</v>
      </c>
      <c r="G3102" s="32">
        <v>16</v>
      </c>
      <c r="H3102" s="32" t="s">
        <v>13</v>
      </c>
      <c r="K3102" s="32" t="s">
        <v>255</v>
      </c>
    </row>
    <row r="3103" spans="1:11" x14ac:dyDescent="0.35">
      <c r="A3103" s="32">
        <v>28</v>
      </c>
      <c r="B3103" s="32" t="s">
        <v>173</v>
      </c>
      <c r="F3103" s="32">
        <v>195.191</v>
      </c>
      <c r="K3103" s="32" t="s">
        <v>254</v>
      </c>
    </row>
    <row r="3104" spans="1:11" x14ac:dyDescent="0.35">
      <c r="A3104" s="32">
        <v>29</v>
      </c>
      <c r="B3104" s="32" t="s">
        <v>172</v>
      </c>
      <c r="D3104" s="32">
        <v>13.31</v>
      </c>
      <c r="E3104" s="32">
        <v>69.748000000000005</v>
      </c>
      <c r="F3104" s="32">
        <v>113.956</v>
      </c>
      <c r="G3104" s="32">
        <v>575</v>
      </c>
      <c r="H3104" s="32" t="s">
        <v>13</v>
      </c>
      <c r="K3104" s="32" t="s">
        <v>253</v>
      </c>
    </row>
    <row r="3105" spans="1:11" x14ac:dyDescent="0.35">
      <c r="A3105" s="32">
        <v>30</v>
      </c>
      <c r="B3105" s="32" t="s">
        <v>171</v>
      </c>
      <c r="F3105" s="32">
        <v>84.712000000000003</v>
      </c>
      <c r="K3105" s="32" t="s">
        <v>252</v>
      </c>
    </row>
    <row r="3106" spans="1:11" x14ac:dyDescent="0.35">
      <c r="A3106" s="32">
        <v>31</v>
      </c>
      <c r="B3106" s="32" t="s">
        <v>22</v>
      </c>
      <c r="D3106" s="32">
        <v>13.21</v>
      </c>
      <c r="E3106" s="32">
        <v>123.71899999999999</v>
      </c>
      <c r="G3106" s="32">
        <v>5.8289999999999997</v>
      </c>
      <c r="H3106" s="32" t="s">
        <v>13</v>
      </c>
      <c r="K3106" s="32" t="s">
        <v>251</v>
      </c>
    </row>
    <row r="3107" spans="1:11" x14ac:dyDescent="0.35">
      <c r="A3107" s="32">
        <v>32</v>
      </c>
      <c r="B3107" s="32" t="s">
        <v>170</v>
      </c>
      <c r="D3107" s="32">
        <v>13.34</v>
      </c>
      <c r="E3107" s="32">
        <v>18.681000000000001</v>
      </c>
      <c r="F3107" s="32">
        <v>8.5459999999999994</v>
      </c>
      <c r="G3107" s="32">
        <v>150</v>
      </c>
      <c r="H3107" s="32" t="s">
        <v>13</v>
      </c>
      <c r="K3107" s="32" t="s">
        <v>250</v>
      </c>
    </row>
    <row r="3108" spans="1:11" x14ac:dyDescent="0.35">
      <c r="A3108" s="32">
        <v>33</v>
      </c>
      <c r="B3108" s="32" t="s">
        <v>169</v>
      </c>
      <c r="F3108" s="32">
        <v>51.543999999999997</v>
      </c>
      <c r="K3108" s="32" t="s">
        <v>249</v>
      </c>
    </row>
    <row r="3109" spans="1:11" x14ac:dyDescent="0.35">
      <c r="A3109" s="32">
        <v>34</v>
      </c>
      <c r="B3109" s="32" t="s">
        <v>168</v>
      </c>
      <c r="F3109" s="32">
        <v>205.27</v>
      </c>
      <c r="K3109" s="32" t="s">
        <v>248</v>
      </c>
    </row>
    <row r="3110" spans="1:11" x14ac:dyDescent="0.35">
      <c r="A3110" s="32">
        <v>35</v>
      </c>
      <c r="B3110" s="32" t="s">
        <v>167</v>
      </c>
      <c r="F3110" s="32">
        <v>175.82499999999999</v>
      </c>
      <c r="K3110" s="32" t="s">
        <v>247</v>
      </c>
    </row>
    <row r="3111" spans="1:11" x14ac:dyDescent="0.35">
      <c r="A3111" s="32">
        <v>36</v>
      </c>
      <c r="B3111" s="32" t="s">
        <v>166</v>
      </c>
      <c r="D3111" s="32">
        <v>14.71</v>
      </c>
      <c r="E3111" s="32">
        <v>0.64700000000000002</v>
      </c>
      <c r="F3111" s="32">
        <v>73.203999999999994</v>
      </c>
      <c r="G3111" s="32">
        <v>6</v>
      </c>
      <c r="H3111" s="32" t="s">
        <v>16</v>
      </c>
      <c r="K3111" s="32" t="s">
        <v>246</v>
      </c>
    </row>
    <row r="3112" spans="1:11" x14ac:dyDescent="0.35">
      <c r="A3112" s="32">
        <v>37</v>
      </c>
      <c r="B3112" s="32" t="s">
        <v>165</v>
      </c>
      <c r="F3112" s="32">
        <v>179.96600000000001</v>
      </c>
      <c r="K3112" s="32" t="s">
        <v>245</v>
      </c>
    </row>
    <row r="3113" spans="1:11" x14ac:dyDescent="0.35">
      <c r="A3113" s="32">
        <v>38</v>
      </c>
      <c r="B3113" s="32" t="s">
        <v>22</v>
      </c>
      <c r="D3113" s="32">
        <v>13.32</v>
      </c>
      <c r="E3113" s="32">
        <v>322.548</v>
      </c>
      <c r="G3113" s="32">
        <v>2313</v>
      </c>
      <c r="H3113" s="32" t="s">
        <v>16</v>
      </c>
      <c r="K3113" s="32" t="s">
        <v>244</v>
      </c>
    </row>
    <row r="3114" spans="1:11" x14ac:dyDescent="0.35">
      <c r="A3114" s="32">
        <v>39</v>
      </c>
      <c r="B3114" s="32" t="s">
        <v>164</v>
      </c>
      <c r="D3114" s="32">
        <v>12.97</v>
      </c>
      <c r="E3114" s="32">
        <v>0.78600000000000003</v>
      </c>
      <c r="F3114" s="32">
        <v>243.30600000000001</v>
      </c>
      <c r="G3114" s="32">
        <v>7</v>
      </c>
      <c r="H3114" s="32" t="s">
        <v>13</v>
      </c>
      <c r="K3114" s="32" t="s">
        <v>243</v>
      </c>
    </row>
    <row r="3115" spans="1:11" x14ac:dyDescent="0.35">
      <c r="A3115" s="32">
        <v>40</v>
      </c>
      <c r="B3115" s="32" t="s">
        <v>163</v>
      </c>
      <c r="F3115" s="32">
        <v>281.24099999999999</v>
      </c>
      <c r="K3115" s="32" t="s">
        <v>242</v>
      </c>
    </row>
    <row r="3116" spans="1:11" x14ac:dyDescent="0.35">
      <c r="A3116" s="32">
        <v>41</v>
      </c>
      <c r="B3116" s="32" t="s">
        <v>162</v>
      </c>
      <c r="D3116" s="32">
        <v>13.66</v>
      </c>
      <c r="E3116" s="32">
        <v>5.61</v>
      </c>
      <c r="F3116" s="32">
        <v>124.01900000000001</v>
      </c>
      <c r="G3116" s="32">
        <v>56</v>
      </c>
      <c r="H3116" s="32" t="s">
        <v>13</v>
      </c>
      <c r="K3116" s="32" t="s">
        <v>241</v>
      </c>
    </row>
    <row r="3117" spans="1:11" x14ac:dyDescent="0.35">
      <c r="A3117" s="32">
        <v>42</v>
      </c>
      <c r="B3117" s="32" t="s">
        <v>161</v>
      </c>
      <c r="F3117" s="32">
        <v>154.358</v>
      </c>
      <c r="K3117" s="32" t="s">
        <v>240</v>
      </c>
    </row>
    <row r="3118" spans="1:11" x14ac:dyDescent="0.35">
      <c r="A3118" s="32">
        <v>43</v>
      </c>
      <c r="B3118" s="32" t="s">
        <v>160</v>
      </c>
      <c r="D3118" s="32">
        <v>12.55</v>
      </c>
      <c r="E3118" s="32">
        <v>1.349</v>
      </c>
      <c r="F3118" s="32">
        <v>149.22800000000001</v>
      </c>
      <c r="G3118" s="32">
        <v>13</v>
      </c>
      <c r="H3118" s="32" t="s">
        <v>13</v>
      </c>
      <c r="K3118" s="32" t="s">
        <v>239</v>
      </c>
    </row>
    <row r="3119" spans="1:11" x14ac:dyDescent="0.35">
      <c r="A3119" s="32">
        <v>44</v>
      </c>
      <c r="B3119" s="32" t="s">
        <v>159</v>
      </c>
      <c r="F3119" s="32">
        <v>244.215</v>
      </c>
      <c r="K3119" s="32" t="s">
        <v>238</v>
      </c>
    </row>
    <row r="3120" spans="1:11" x14ac:dyDescent="0.35">
      <c r="A3120" s="32">
        <v>45</v>
      </c>
      <c r="B3120" s="32" t="s">
        <v>22</v>
      </c>
      <c r="D3120" s="32">
        <v>13.44</v>
      </c>
      <c r="E3120" s="32">
        <v>455.91300000000001</v>
      </c>
      <c r="G3120" s="32">
        <v>13.138999999999999</v>
      </c>
      <c r="H3120" s="32" t="s">
        <v>13</v>
      </c>
      <c r="K3120" s="32" t="s">
        <v>237</v>
      </c>
    </row>
    <row r="3121" spans="1:11" x14ac:dyDescent="0.35">
      <c r="A3121" s="32">
        <v>46</v>
      </c>
      <c r="B3121" s="32" t="s">
        <v>158</v>
      </c>
      <c r="D3121" s="32">
        <v>13.45</v>
      </c>
      <c r="E3121" s="32">
        <v>18.388000000000002</v>
      </c>
      <c r="F3121" s="32">
        <v>9.8989999999999991</v>
      </c>
      <c r="G3121" s="32">
        <v>161</v>
      </c>
      <c r="H3121" s="32" t="s">
        <v>13</v>
      </c>
      <c r="K3121" s="32" t="s">
        <v>236</v>
      </c>
    </row>
    <row r="3122" spans="1:11" x14ac:dyDescent="0.35">
      <c r="A3122" s="32">
        <v>47</v>
      </c>
      <c r="B3122" s="32" t="s">
        <v>157</v>
      </c>
      <c r="D3122" s="32">
        <v>13.41</v>
      </c>
      <c r="E3122" s="32">
        <v>1.546</v>
      </c>
      <c r="F3122" s="32">
        <v>87.552000000000007</v>
      </c>
      <c r="G3122" s="32">
        <v>13</v>
      </c>
      <c r="H3122" s="32" t="s">
        <v>13</v>
      </c>
      <c r="K3122" s="32" t="s">
        <v>235</v>
      </c>
    </row>
    <row r="3123" spans="1:11" x14ac:dyDescent="0.35">
      <c r="A3123" s="32">
        <v>48</v>
      </c>
      <c r="B3123" s="32" t="s">
        <v>156</v>
      </c>
      <c r="F3123" s="32">
        <v>231.601</v>
      </c>
      <c r="K3123" s="32" t="s">
        <v>234</v>
      </c>
    </row>
    <row r="3125" spans="1:11" x14ac:dyDescent="0.35">
      <c r="A3125" s="32" t="s">
        <v>354</v>
      </c>
    </row>
    <row r="3127" spans="1:11" x14ac:dyDescent="0.35">
      <c r="B3127" s="32" t="s">
        <v>3</v>
      </c>
      <c r="C3127" s="32" t="s">
        <v>4</v>
      </c>
      <c r="D3127" s="32" t="s">
        <v>5</v>
      </c>
      <c r="E3127" s="32" t="s">
        <v>6</v>
      </c>
      <c r="F3127" s="32" t="s">
        <v>7</v>
      </c>
      <c r="G3127" s="32" t="s">
        <v>8</v>
      </c>
      <c r="H3127" s="32" t="s">
        <v>9</v>
      </c>
      <c r="I3127" s="32" t="s">
        <v>10</v>
      </c>
      <c r="J3127" s="32" t="s">
        <v>11</v>
      </c>
      <c r="K3127" s="32" t="s">
        <v>282</v>
      </c>
    </row>
    <row r="3128" spans="1:11" x14ac:dyDescent="0.35">
      <c r="A3128" s="32">
        <v>1</v>
      </c>
      <c r="B3128" s="32" t="s">
        <v>12</v>
      </c>
      <c r="D3128" s="32">
        <v>13.21</v>
      </c>
      <c r="E3128" s="32">
        <v>531.33299999999997</v>
      </c>
      <c r="F3128" s="32">
        <v>999.471</v>
      </c>
      <c r="G3128" s="32">
        <v>14.587</v>
      </c>
      <c r="H3128" s="32" t="s">
        <v>13</v>
      </c>
      <c r="K3128" s="32" t="s">
        <v>281</v>
      </c>
    </row>
    <row r="3129" spans="1:11" x14ac:dyDescent="0.35">
      <c r="A3129" s="32">
        <v>2</v>
      </c>
      <c r="B3129" s="32" t="s">
        <v>14</v>
      </c>
      <c r="D3129" s="32">
        <v>13.26</v>
      </c>
      <c r="E3129" s="32">
        <v>958.51499999999999</v>
      </c>
      <c r="F3129" s="32">
        <v>573.05600000000004</v>
      </c>
      <c r="G3129" s="32">
        <v>6405</v>
      </c>
      <c r="H3129" s="32" t="s">
        <v>13</v>
      </c>
      <c r="K3129" s="32" t="s">
        <v>280</v>
      </c>
    </row>
    <row r="3130" spans="1:11" x14ac:dyDescent="0.35">
      <c r="A3130" s="32">
        <v>3</v>
      </c>
      <c r="B3130" s="32" t="s">
        <v>15</v>
      </c>
      <c r="D3130" s="32">
        <v>13.26</v>
      </c>
      <c r="E3130" s="32">
        <v>2079.1309999999999</v>
      </c>
      <c r="F3130" s="32">
        <v>733.90499999999997</v>
      </c>
      <c r="G3130" s="32">
        <v>98.296999999999997</v>
      </c>
      <c r="H3130" s="32" t="s">
        <v>13</v>
      </c>
      <c r="K3130" s="32" t="s">
        <v>279</v>
      </c>
    </row>
    <row r="3131" spans="1:11" x14ac:dyDescent="0.35">
      <c r="A3131" s="32">
        <v>4</v>
      </c>
      <c r="B3131" s="32" t="s">
        <v>17</v>
      </c>
      <c r="D3131" s="32">
        <v>13.26</v>
      </c>
      <c r="E3131" s="32">
        <v>6087.1279999999997</v>
      </c>
      <c r="F3131" s="32">
        <v>1000.62</v>
      </c>
      <c r="G3131" s="32">
        <v>36174</v>
      </c>
      <c r="H3131" s="32" t="s">
        <v>13</v>
      </c>
      <c r="K3131" s="32" t="s">
        <v>278</v>
      </c>
    </row>
    <row r="3132" spans="1:11" x14ac:dyDescent="0.35">
      <c r="A3132" s="32">
        <v>5</v>
      </c>
      <c r="B3132" s="32" t="s">
        <v>18</v>
      </c>
      <c r="D3132" s="32">
        <v>13.28</v>
      </c>
      <c r="E3132" s="32">
        <v>10089.198</v>
      </c>
      <c r="F3132" s="32">
        <v>767.74400000000003</v>
      </c>
      <c r="G3132" s="32">
        <v>212.614</v>
      </c>
      <c r="H3132" s="32" t="s">
        <v>13</v>
      </c>
      <c r="K3132" s="32" t="s">
        <v>277</v>
      </c>
    </row>
    <row r="3133" spans="1:11" x14ac:dyDescent="0.35">
      <c r="A3133" s="32">
        <v>6</v>
      </c>
      <c r="B3133" s="32" t="s">
        <v>19</v>
      </c>
      <c r="D3133" s="32">
        <v>13.2</v>
      </c>
      <c r="E3133" s="32">
        <v>44445.461000000003</v>
      </c>
      <c r="F3133" s="32">
        <v>650.65099999999995</v>
      </c>
      <c r="G3133" s="32">
        <v>794.99400000000003</v>
      </c>
      <c r="H3133" s="32" t="s">
        <v>13</v>
      </c>
      <c r="K3133" s="32" t="s">
        <v>276</v>
      </c>
    </row>
    <row r="3134" spans="1:11" x14ac:dyDescent="0.35">
      <c r="A3134" s="32">
        <v>7</v>
      </c>
      <c r="B3134" s="32" t="s">
        <v>20</v>
      </c>
      <c r="D3134" s="32">
        <v>13.21</v>
      </c>
      <c r="E3134" s="32">
        <v>79404.914000000004</v>
      </c>
      <c r="F3134" s="32">
        <v>544.61199999999997</v>
      </c>
      <c r="G3134" s="32">
        <v>599.61599999999999</v>
      </c>
      <c r="H3134" s="32" t="s">
        <v>13</v>
      </c>
      <c r="K3134" s="32" t="s">
        <v>275</v>
      </c>
    </row>
    <row r="3135" spans="1:11" x14ac:dyDescent="0.35">
      <c r="A3135" s="32">
        <v>8</v>
      </c>
      <c r="B3135" s="32" t="s">
        <v>21</v>
      </c>
      <c r="D3135" s="32">
        <v>13.23</v>
      </c>
      <c r="E3135" s="32">
        <v>150821.391</v>
      </c>
      <c r="F3135" s="32">
        <v>739.226</v>
      </c>
      <c r="G3135" s="32">
        <v>3347.4769999999999</v>
      </c>
      <c r="H3135" s="32" t="s">
        <v>13</v>
      </c>
      <c r="K3135" s="32" t="s">
        <v>274</v>
      </c>
    </row>
    <row r="3136" spans="1:11" x14ac:dyDescent="0.35">
      <c r="A3136" s="32">
        <v>9</v>
      </c>
      <c r="B3136" s="32" t="s">
        <v>22</v>
      </c>
      <c r="D3136" s="32">
        <v>13.24</v>
      </c>
      <c r="E3136" s="32">
        <v>177.35</v>
      </c>
      <c r="G3136" s="32">
        <v>1364</v>
      </c>
      <c r="H3136" s="32" t="s">
        <v>13</v>
      </c>
      <c r="K3136" s="32" t="s">
        <v>273</v>
      </c>
    </row>
    <row r="3137" spans="1:11" x14ac:dyDescent="0.35">
      <c r="A3137" s="32">
        <v>10</v>
      </c>
      <c r="B3137" s="32" t="s">
        <v>22</v>
      </c>
      <c r="D3137" s="32">
        <v>13.28</v>
      </c>
      <c r="E3137" s="32">
        <v>117.893</v>
      </c>
      <c r="G3137" s="32">
        <v>6.03</v>
      </c>
      <c r="H3137" s="32" t="s">
        <v>13</v>
      </c>
      <c r="K3137" s="32" t="s">
        <v>272</v>
      </c>
    </row>
    <row r="3138" spans="1:11" x14ac:dyDescent="0.35">
      <c r="A3138" s="32">
        <v>11</v>
      </c>
      <c r="B3138" s="32" t="s">
        <v>24</v>
      </c>
      <c r="D3138" s="32">
        <v>13.31</v>
      </c>
      <c r="E3138" s="32">
        <v>93.091999999999999</v>
      </c>
      <c r="F3138" s="32">
        <v>78.959000000000003</v>
      </c>
      <c r="G3138" s="32">
        <v>3.4260000000000002</v>
      </c>
      <c r="H3138" s="32" t="s">
        <v>13</v>
      </c>
      <c r="K3138" s="32" t="s">
        <v>271</v>
      </c>
    </row>
    <row r="3139" spans="1:11" x14ac:dyDescent="0.35">
      <c r="A3139" s="32">
        <v>12</v>
      </c>
      <c r="B3139" s="32" t="s">
        <v>25</v>
      </c>
      <c r="F3139" s="32">
        <v>226.09</v>
      </c>
      <c r="K3139" s="32" t="s">
        <v>270</v>
      </c>
    </row>
    <row r="3140" spans="1:11" x14ac:dyDescent="0.35">
      <c r="A3140" s="32">
        <v>13</v>
      </c>
      <c r="B3140" s="32" t="s">
        <v>26</v>
      </c>
      <c r="F3140" s="32">
        <v>208.11699999999999</v>
      </c>
      <c r="K3140" s="32" t="s">
        <v>269</v>
      </c>
    </row>
    <row r="3141" spans="1:11" x14ac:dyDescent="0.35">
      <c r="A3141" s="32">
        <v>14</v>
      </c>
      <c r="B3141" s="32" t="s">
        <v>27</v>
      </c>
      <c r="D3141" s="32">
        <v>13.31</v>
      </c>
      <c r="E3141" s="32">
        <v>25797.386999999999</v>
      </c>
      <c r="F3141" s="32">
        <v>255.416</v>
      </c>
      <c r="G3141" s="32">
        <v>970.654</v>
      </c>
      <c r="H3141" s="32" t="s">
        <v>13</v>
      </c>
      <c r="K3141" s="32" t="s">
        <v>268</v>
      </c>
    </row>
    <row r="3142" spans="1:11" x14ac:dyDescent="0.35">
      <c r="A3142" s="32">
        <v>15</v>
      </c>
      <c r="B3142" s="32" t="s">
        <v>28</v>
      </c>
      <c r="D3142" s="32">
        <v>13.32</v>
      </c>
      <c r="E3142" s="32">
        <v>27394.631000000001</v>
      </c>
      <c r="F3142" s="32">
        <v>196.185</v>
      </c>
      <c r="G3142" s="32">
        <v>182.739</v>
      </c>
      <c r="H3142" s="32" t="s">
        <v>13</v>
      </c>
      <c r="K3142" s="32" t="s">
        <v>267</v>
      </c>
    </row>
    <row r="3143" spans="1:11" x14ac:dyDescent="0.35">
      <c r="A3143" s="32">
        <v>16</v>
      </c>
      <c r="B3143" s="32" t="s">
        <v>29</v>
      </c>
      <c r="D3143" s="32">
        <v>13.32</v>
      </c>
      <c r="E3143" s="32">
        <v>23621.74</v>
      </c>
      <c r="F3143" s="32">
        <v>226.935</v>
      </c>
      <c r="G3143" s="32">
        <v>2275.0610000000001</v>
      </c>
      <c r="H3143" s="32" t="s">
        <v>13</v>
      </c>
      <c r="K3143" s="32" t="s">
        <v>266</v>
      </c>
    </row>
    <row r="3144" spans="1:11" x14ac:dyDescent="0.35">
      <c r="A3144" s="32">
        <v>17</v>
      </c>
      <c r="B3144" s="32" t="s">
        <v>22</v>
      </c>
      <c r="D3144" s="32">
        <v>13.28</v>
      </c>
      <c r="E3144" s="32">
        <v>102.43600000000001</v>
      </c>
      <c r="G3144" s="32">
        <v>631</v>
      </c>
      <c r="H3144" s="32" t="s">
        <v>13</v>
      </c>
      <c r="K3144" s="32" t="s">
        <v>265</v>
      </c>
    </row>
    <row r="3145" spans="1:11" x14ac:dyDescent="0.35">
      <c r="A3145" s="32">
        <v>18</v>
      </c>
      <c r="B3145" s="32" t="s">
        <v>182</v>
      </c>
      <c r="D3145" s="32">
        <v>13.34</v>
      </c>
      <c r="E3145" s="32">
        <v>58.951999999999998</v>
      </c>
      <c r="F3145" s="32">
        <v>384.06799999999998</v>
      </c>
      <c r="G3145" s="32">
        <v>483</v>
      </c>
      <c r="H3145" s="32" t="s">
        <v>13</v>
      </c>
      <c r="K3145" s="32" t="s">
        <v>264</v>
      </c>
    </row>
    <row r="3146" spans="1:11" x14ac:dyDescent="0.35">
      <c r="A3146" s="32">
        <v>19</v>
      </c>
      <c r="B3146" s="32" t="s">
        <v>181</v>
      </c>
      <c r="F3146" s="32">
        <v>333.68799999999999</v>
      </c>
      <c r="K3146" s="32" t="s">
        <v>263</v>
      </c>
    </row>
    <row r="3147" spans="1:11" x14ac:dyDescent="0.35">
      <c r="A3147" s="32">
        <v>20</v>
      </c>
      <c r="B3147" s="32" t="s">
        <v>180</v>
      </c>
      <c r="D3147" s="32">
        <v>13.34</v>
      </c>
      <c r="E3147" s="32">
        <v>14.002000000000001</v>
      </c>
      <c r="F3147" s="32">
        <v>158.29599999999999</v>
      </c>
      <c r="G3147" s="32">
        <v>115</v>
      </c>
      <c r="H3147" s="32" t="s">
        <v>13</v>
      </c>
      <c r="K3147" s="32" t="s">
        <v>262</v>
      </c>
    </row>
    <row r="3148" spans="1:11" x14ac:dyDescent="0.35">
      <c r="A3148" s="32">
        <v>21</v>
      </c>
      <c r="B3148" s="32" t="s">
        <v>179</v>
      </c>
      <c r="F3148" s="32">
        <v>157.41900000000001</v>
      </c>
      <c r="K3148" s="32" t="s">
        <v>261</v>
      </c>
    </row>
    <row r="3149" spans="1:11" x14ac:dyDescent="0.35">
      <c r="A3149" s="32">
        <v>22</v>
      </c>
      <c r="B3149" s="32" t="s">
        <v>178</v>
      </c>
      <c r="D3149" s="32">
        <v>13.44</v>
      </c>
      <c r="E3149" s="32">
        <v>5.0140000000000002</v>
      </c>
      <c r="F3149" s="32">
        <v>327.01299999999998</v>
      </c>
      <c r="G3149" s="32">
        <v>44</v>
      </c>
      <c r="H3149" s="32" t="s">
        <v>13</v>
      </c>
      <c r="K3149" s="32" t="s">
        <v>260</v>
      </c>
    </row>
    <row r="3150" spans="1:11" x14ac:dyDescent="0.35">
      <c r="A3150" s="32">
        <v>23</v>
      </c>
      <c r="B3150" s="32" t="s">
        <v>177</v>
      </c>
      <c r="D3150" s="32">
        <v>13.5</v>
      </c>
      <c r="E3150" s="32">
        <v>8.2970000000000006</v>
      </c>
      <c r="F3150" s="32">
        <v>170.863</v>
      </c>
      <c r="G3150" s="32">
        <v>79</v>
      </c>
      <c r="H3150" s="32" t="s">
        <v>13</v>
      </c>
      <c r="K3150" s="32" t="s">
        <v>259</v>
      </c>
    </row>
    <row r="3151" spans="1:11" x14ac:dyDescent="0.35">
      <c r="A3151" s="32">
        <v>24</v>
      </c>
      <c r="B3151" s="32" t="s">
        <v>22</v>
      </c>
      <c r="K3151" s="32" t="s">
        <v>258</v>
      </c>
    </row>
    <row r="3152" spans="1:11" x14ac:dyDescent="0.35">
      <c r="A3152" s="32">
        <v>25</v>
      </c>
      <c r="B3152" s="32" t="s">
        <v>176</v>
      </c>
      <c r="F3152" s="32">
        <v>327.30700000000002</v>
      </c>
      <c r="K3152" s="32" t="s">
        <v>257</v>
      </c>
    </row>
    <row r="3153" spans="1:11" x14ac:dyDescent="0.35">
      <c r="A3153" s="32">
        <v>26</v>
      </c>
      <c r="B3153" s="32" t="s">
        <v>175</v>
      </c>
      <c r="F3153" s="32">
        <v>387.55399999999997</v>
      </c>
      <c r="K3153" s="32" t="s">
        <v>256</v>
      </c>
    </row>
    <row r="3154" spans="1:11" x14ac:dyDescent="0.35">
      <c r="A3154" s="32">
        <v>27</v>
      </c>
      <c r="B3154" s="32" t="s">
        <v>174</v>
      </c>
      <c r="D3154" s="32">
        <v>13.11</v>
      </c>
      <c r="E3154" s="32">
        <v>0.313</v>
      </c>
      <c r="F3154" s="32">
        <v>384.70800000000003</v>
      </c>
      <c r="G3154" s="32">
        <v>3</v>
      </c>
      <c r="H3154" s="32" t="s">
        <v>13</v>
      </c>
      <c r="K3154" s="32" t="s">
        <v>255</v>
      </c>
    </row>
    <row r="3155" spans="1:11" x14ac:dyDescent="0.35">
      <c r="A3155" s="32">
        <v>28</v>
      </c>
      <c r="B3155" s="32" t="s">
        <v>173</v>
      </c>
      <c r="D3155" s="32">
        <v>12.83</v>
      </c>
      <c r="E3155" s="32">
        <v>11.593999999999999</v>
      </c>
      <c r="F3155" s="32">
        <v>460.96600000000001</v>
      </c>
      <c r="G3155" s="32">
        <v>113</v>
      </c>
      <c r="H3155" s="32" t="s">
        <v>13</v>
      </c>
      <c r="K3155" s="32" t="s">
        <v>254</v>
      </c>
    </row>
    <row r="3156" spans="1:11" x14ac:dyDescent="0.35">
      <c r="A3156" s="32">
        <v>29</v>
      </c>
      <c r="B3156" s="32" t="s">
        <v>172</v>
      </c>
      <c r="F3156" s="32">
        <v>279.50799999999998</v>
      </c>
      <c r="K3156" s="32" t="s">
        <v>253</v>
      </c>
    </row>
    <row r="3157" spans="1:11" x14ac:dyDescent="0.35">
      <c r="A3157" s="32">
        <v>30</v>
      </c>
      <c r="B3157" s="32" t="s">
        <v>171</v>
      </c>
      <c r="F3157" s="32">
        <v>181.06399999999999</v>
      </c>
      <c r="K3157" s="32" t="s">
        <v>252</v>
      </c>
    </row>
    <row r="3158" spans="1:11" x14ac:dyDescent="0.35">
      <c r="A3158" s="32">
        <v>31</v>
      </c>
      <c r="B3158" s="32" t="s">
        <v>22</v>
      </c>
      <c r="D3158" s="32">
        <v>13.26</v>
      </c>
      <c r="E3158" s="32">
        <v>47.249000000000002</v>
      </c>
      <c r="G3158" s="32">
        <v>323</v>
      </c>
      <c r="H3158" s="32" t="s">
        <v>13</v>
      </c>
      <c r="K3158" s="32" t="s">
        <v>251</v>
      </c>
    </row>
    <row r="3159" spans="1:11" x14ac:dyDescent="0.35">
      <c r="A3159" s="32">
        <v>32</v>
      </c>
      <c r="B3159" s="32" t="s">
        <v>170</v>
      </c>
      <c r="F3159" s="32">
        <v>311.96199999999999</v>
      </c>
      <c r="K3159" s="32" t="s">
        <v>250</v>
      </c>
    </row>
    <row r="3160" spans="1:11" x14ac:dyDescent="0.35">
      <c r="A3160" s="32">
        <v>33</v>
      </c>
      <c r="B3160" s="32" t="s">
        <v>169</v>
      </c>
      <c r="F3160" s="32">
        <v>262.75700000000001</v>
      </c>
      <c r="K3160" s="32" t="s">
        <v>249</v>
      </c>
    </row>
    <row r="3161" spans="1:11" x14ac:dyDescent="0.35">
      <c r="A3161" s="32">
        <v>34</v>
      </c>
      <c r="B3161" s="32" t="s">
        <v>168</v>
      </c>
      <c r="F3161" s="32">
        <v>314.86399999999998</v>
      </c>
      <c r="K3161" s="32" t="s">
        <v>248</v>
      </c>
    </row>
    <row r="3162" spans="1:11" x14ac:dyDescent="0.35">
      <c r="A3162" s="32">
        <v>35</v>
      </c>
      <c r="B3162" s="32" t="s">
        <v>167</v>
      </c>
      <c r="F3162" s="32">
        <v>270.57100000000003</v>
      </c>
      <c r="K3162" s="32" t="s">
        <v>247</v>
      </c>
    </row>
    <row r="3163" spans="1:11" x14ac:dyDescent="0.35">
      <c r="A3163" s="32">
        <v>36</v>
      </c>
      <c r="B3163" s="32" t="s">
        <v>166</v>
      </c>
      <c r="F3163" s="32">
        <v>294.77499999999998</v>
      </c>
      <c r="K3163" s="32" t="s">
        <v>246</v>
      </c>
    </row>
    <row r="3164" spans="1:11" x14ac:dyDescent="0.35">
      <c r="A3164" s="32">
        <v>37</v>
      </c>
      <c r="B3164" s="32" t="s">
        <v>165</v>
      </c>
      <c r="D3164" s="32">
        <v>13.57</v>
      </c>
      <c r="E3164" s="32">
        <v>5.1879999999999997</v>
      </c>
      <c r="F3164" s="32">
        <v>125.27800000000001</v>
      </c>
      <c r="G3164" s="32">
        <v>53</v>
      </c>
      <c r="H3164" s="32" t="s">
        <v>13</v>
      </c>
      <c r="K3164" s="32" t="s">
        <v>245</v>
      </c>
    </row>
    <row r="3165" spans="1:11" x14ac:dyDescent="0.35">
      <c r="A3165" s="32">
        <v>38</v>
      </c>
      <c r="B3165" s="32" t="s">
        <v>22</v>
      </c>
      <c r="D3165" s="32">
        <v>13.31</v>
      </c>
      <c r="E3165" s="32">
        <v>41.085000000000001</v>
      </c>
      <c r="G3165" s="32">
        <v>307</v>
      </c>
      <c r="H3165" s="32" t="s">
        <v>13</v>
      </c>
      <c r="K3165" s="32" t="s">
        <v>244</v>
      </c>
    </row>
    <row r="3166" spans="1:11" x14ac:dyDescent="0.35">
      <c r="A3166" s="32">
        <v>39</v>
      </c>
      <c r="B3166" s="32" t="s">
        <v>164</v>
      </c>
      <c r="D3166" s="32">
        <v>13.17</v>
      </c>
      <c r="E3166" s="32">
        <v>15.487</v>
      </c>
      <c r="F3166" s="32">
        <v>284.37099999999998</v>
      </c>
      <c r="G3166" s="32">
        <v>138</v>
      </c>
      <c r="H3166" s="32" t="s">
        <v>13</v>
      </c>
      <c r="K3166" s="32" t="s">
        <v>243</v>
      </c>
    </row>
    <row r="3167" spans="1:11" x14ac:dyDescent="0.35">
      <c r="A3167" s="32">
        <v>40</v>
      </c>
      <c r="B3167" s="32" t="s">
        <v>163</v>
      </c>
      <c r="D3167" s="32">
        <v>13.02</v>
      </c>
      <c r="E3167" s="32">
        <v>3.927</v>
      </c>
      <c r="F3167" s="32">
        <v>313.97899999999998</v>
      </c>
      <c r="G3167" s="32">
        <v>37</v>
      </c>
      <c r="H3167" s="32" t="s">
        <v>13</v>
      </c>
      <c r="K3167" s="32" t="s">
        <v>242</v>
      </c>
    </row>
    <row r="3168" spans="1:11" x14ac:dyDescent="0.35">
      <c r="A3168" s="32">
        <v>41</v>
      </c>
      <c r="B3168" s="32" t="s">
        <v>162</v>
      </c>
      <c r="D3168" s="32">
        <v>12.92</v>
      </c>
      <c r="E3168" s="32">
        <v>0.309</v>
      </c>
      <c r="F3168" s="32">
        <v>496.19799999999998</v>
      </c>
      <c r="G3168" s="32">
        <v>3</v>
      </c>
      <c r="H3168" s="32" t="s">
        <v>13</v>
      </c>
      <c r="K3168" s="32" t="s">
        <v>241</v>
      </c>
    </row>
    <row r="3169" spans="1:11" x14ac:dyDescent="0.35">
      <c r="A3169" s="32">
        <v>42</v>
      </c>
      <c r="B3169" s="32" t="s">
        <v>161</v>
      </c>
      <c r="D3169" s="32">
        <v>13.41</v>
      </c>
      <c r="E3169" s="32">
        <v>6.8520000000000003</v>
      </c>
      <c r="F3169" s="32">
        <v>478.68900000000002</v>
      </c>
      <c r="G3169" s="32">
        <v>58</v>
      </c>
      <c r="H3169" s="32" t="s">
        <v>13</v>
      </c>
      <c r="K3169" s="32" t="s">
        <v>240</v>
      </c>
    </row>
    <row r="3170" spans="1:11" x14ac:dyDescent="0.35">
      <c r="A3170" s="32">
        <v>43</v>
      </c>
      <c r="B3170" s="32" t="s">
        <v>160</v>
      </c>
      <c r="D3170" s="32">
        <v>13.23</v>
      </c>
      <c r="E3170" s="32">
        <v>15.377000000000001</v>
      </c>
      <c r="F3170" s="32">
        <v>526.57799999999997</v>
      </c>
      <c r="G3170" s="32">
        <v>122</v>
      </c>
      <c r="H3170" s="32" t="s">
        <v>13</v>
      </c>
      <c r="K3170" s="32" t="s">
        <v>239</v>
      </c>
    </row>
    <row r="3171" spans="1:11" x14ac:dyDescent="0.35">
      <c r="A3171" s="32">
        <v>44</v>
      </c>
      <c r="B3171" s="32" t="s">
        <v>159</v>
      </c>
      <c r="F3171" s="32">
        <v>461.38900000000001</v>
      </c>
      <c r="K3171" s="32" t="s">
        <v>238</v>
      </c>
    </row>
    <row r="3172" spans="1:11" x14ac:dyDescent="0.35">
      <c r="A3172" s="32">
        <v>45</v>
      </c>
      <c r="B3172" s="32" t="s">
        <v>22</v>
      </c>
      <c r="D3172" s="32">
        <v>13.47</v>
      </c>
      <c r="E3172" s="32">
        <v>204.78899999999999</v>
      </c>
      <c r="G3172" s="32">
        <v>1614</v>
      </c>
      <c r="H3172" s="32" t="s">
        <v>13</v>
      </c>
      <c r="K3172" s="32" t="s">
        <v>237</v>
      </c>
    </row>
    <row r="3173" spans="1:11" x14ac:dyDescent="0.35">
      <c r="A3173" s="32">
        <v>46</v>
      </c>
      <c r="B3173" s="32" t="s">
        <v>158</v>
      </c>
      <c r="F3173" s="32">
        <v>82.629000000000005</v>
      </c>
      <c r="K3173" s="32" t="s">
        <v>236</v>
      </c>
    </row>
    <row r="3174" spans="1:11" x14ac:dyDescent="0.35">
      <c r="A3174" s="32">
        <v>47</v>
      </c>
      <c r="B3174" s="32" t="s">
        <v>157</v>
      </c>
      <c r="F3174" s="32">
        <v>409.3</v>
      </c>
      <c r="K3174" s="32" t="s">
        <v>235</v>
      </c>
    </row>
    <row r="3175" spans="1:11" x14ac:dyDescent="0.35">
      <c r="A3175" s="32">
        <v>48</v>
      </c>
      <c r="B3175" s="32" t="s">
        <v>156</v>
      </c>
      <c r="F3175" s="32">
        <v>162.09299999999999</v>
      </c>
      <c r="K3175" s="32" t="s">
        <v>234</v>
      </c>
    </row>
    <row r="3177" spans="1:11" x14ac:dyDescent="0.35">
      <c r="A3177" s="32" t="s">
        <v>353</v>
      </c>
    </row>
    <row r="3179" spans="1:11" x14ac:dyDescent="0.35">
      <c r="B3179" s="32" t="s">
        <v>3</v>
      </c>
      <c r="C3179" s="32" t="s">
        <v>4</v>
      </c>
      <c r="D3179" s="32" t="s">
        <v>5</v>
      </c>
      <c r="E3179" s="32" t="s">
        <v>6</v>
      </c>
      <c r="F3179" s="32" t="s">
        <v>7</v>
      </c>
      <c r="G3179" s="32" t="s">
        <v>8</v>
      </c>
      <c r="H3179" s="32" t="s">
        <v>9</v>
      </c>
      <c r="I3179" s="32" t="s">
        <v>10</v>
      </c>
      <c r="J3179" s="32" t="s">
        <v>11</v>
      </c>
      <c r="K3179" s="32" t="s">
        <v>282</v>
      </c>
    </row>
    <row r="3180" spans="1:11" x14ac:dyDescent="0.35">
      <c r="A3180" s="32">
        <v>1</v>
      </c>
      <c r="B3180" s="32" t="s">
        <v>12</v>
      </c>
      <c r="D3180" s="32">
        <v>11.51</v>
      </c>
      <c r="E3180" s="32">
        <v>29.021000000000001</v>
      </c>
      <c r="G3180" s="32">
        <v>3.8570000000000002</v>
      </c>
      <c r="H3180" s="32" t="s">
        <v>16</v>
      </c>
      <c r="I3180" s="32">
        <v>29.021000000000001</v>
      </c>
      <c r="K3180" s="32" t="s">
        <v>281</v>
      </c>
    </row>
    <row r="3181" spans="1:11" x14ac:dyDescent="0.35">
      <c r="A3181" s="32">
        <v>2</v>
      </c>
      <c r="B3181" s="32" t="s">
        <v>14</v>
      </c>
      <c r="D3181" s="32">
        <v>11.59</v>
      </c>
      <c r="E3181" s="32">
        <v>18.079000000000001</v>
      </c>
      <c r="G3181" s="32">
        <v>0.76</v>
      </c>
      <c r="H3181" s="32" t="s">
        <v>13</v>
      </c>
      <c r="I3181" s="32">
        <v>18.079000000000001</v>
      </c>
      <c r="K3181" s="32" t="s">
        <v>280</v>
      </c>
    </row>
    <row r="3182" spans="1:11" x14ac:dyDescent="0.35">
      <c r="A3182" s="32">
        <v>3</v>
      </c>
      <c r="B3182" s="32" t="s">
        <v>15</v>
      </c>
      <c r="D3182" s="32">
        <v>11.56</v>
      </c>
      <c r="E3182" s="32">
        <v>257.15300000000002</v>
      </c>
      <c r="G3182" s="32">
        <v>5.8120000000000003</v>
      </c>
      <c r="H3182" s="32" t="s">
        <v>13</v>
      </c>
      <c r="I3182" s="32">
        <v>257.15300000000002</v>
      </c>
      <c r="K3182" s="32" t="s">
        <v>279</v>
      </c>
    </row>
    <row r="3183" spans="1:11" x14ac:dyDescent="0.35">
      <c r="A3183" s="32">
        <v>4</v>
      </c>
      <c r="B3183" s="32" t="s">
        <v>17</v>
      </c>
      <c r="D3183" s="32">
        <v>11.56</v>
      </c>
      <c r="E3183" s="32">
        <v>889.22699999999998</v>
      </c>
      <c r="G3183" s="32">
        <v>37.122</v>
      </c>
      <c r="H3183" s="32" t="s">
        <v>13</v>
      </c>
      <c r="I3183" s="32">
        <v>889.22699999999998</v>
      </c>
      <c r="K3183" s="32" t="s">
        <v>278</v>
      </c>
    </row>
    <row r="3184" spans="1:11" x14ac:dyDescent="0.35">
      <c r="A3184" s="32">
        <v>5</v>
      </c>
      <c r="B3184" s="32" t="s">
        <v>18</v>
      </c>
      <c r="D3184" s="32">
        <v>11.57</v>
      </c>
      <c r="E3184" s="32">
        <v>1541.2850000000001</v>
      </c>
      <c r="G3184" s="32">
        <v>51.701000000000001</v>
      </c>
      <c r="H3184" s="32" t="s">
        <v>13</v>
      </c>
      <c r="I3184" s="32">
        <v>1541.2850000000001</v>
      </c>
      <c r="K3184" s="32" t="s">
        <v>277</v>
      </c>
    </row>
    <row r="3185" spans="1:11" x14ac:dyDescent="0.35">
      <c r="A3185" s="32">
        <v>6</v>
      </c>
      <c r="B3185" s="32" t="s">
        <v>19</v>
      </c>
      <c r="D3185" s="32">
        <v>11.46</v>
      </c>
      <c r="E3185" s="32">
        <v>5552.39</v>
      </c>
      <c r="G3185" s="32">
        <v>94.501999999999995</v>
      </c>
      <c r="H3185" s="32" t="s">
        <v>16</v>
      </c>
      <c r="I3185" s="32">
        <v>5552.39</v>
      </c>
      <c r="K3185" s="32" t="s">
        <v>276</v>
      </c>
    </row>
    <row r="3186" spans="1:11" x14ac:dyDescent="0.35">
      <c r="A3186" s="32">
        <v>7</v>
      </c>
      <c r="B3186" s="32" t="s">
        <v>20</v>
      </c>
      <c r="D3186" s="32">
        <v>11.49</v>
      </c>
      <c r="E3186" s="32">
        <v>9949.1610000000001</v>
      </c>
      <c r="G3186" s="32">
        <v>228.79900000000001</v>
      </c>
      <c r="H3186" s="32" t="s">
        <v>13</v>
      </c>
      <c r="I3186" s="32">
        <v>9949.1610000000001</v>
      </c>
      <c r="K3186" s="32" t="s">
        <v>275</v>
      </c>
    </row>
    <row r="3187" spans="1:11" x14ac:dyDescent="0.35">
      <c r="A3187" s="32">
        <v>8</v>
      </c>
      <c r="B3187" s="32" t="s">
        <v>21</v>
      </c>
      <c r="D3187" s="32">
        <v>11.53</v>
      </c>
      <c r="E3187" s="32">
        <v>20879.131000000001</v>
      </c>
      <c r="G3187" s="32">
        <v>472.15300000000002</v>
      </c>
      <c r="H3187" s="32" t="s">
        <v>13</v>
      </c>
      <c r="I3187" s="32">
        <v>20879.131000000001</v>
      </c>
      <c r="K3187" s="32" t="s">
        <v>274</v>
      </c>
    </row>
    <row r="3188" spans="1:11" x14ac:dyDescent="0.35">
      <c r="A3188" s="32">
        <v>9</v>
      </c>
      <c r="B3188" s="32" t="s">
        <v>22</v>
      </c>
      <c r="D3188" s="32">
        <v>11.17</v>
      </c>
      <c r="E3188" s="32">
        <v>13.497</v>
      </c>
      <c r="G3188" s="32">
        <v>1.32</v>
      </c>
      <c r="H3188" s="32" t="s">
        <v>13</v>
      </c>
      <c r="I3188" s="32">
        <v>13.497</v>
      </c>
      <c r="K3188" s="32" t="s">
        <v>273</v>
      </c>
    </row>
    <row r="3189" spans="1:11" x14ac:dyDescent="0.35">
      <c r="A3189" s="32">
        <v>10</v>
      </c>
      <c r="B3189" s="32" t="s">
        <v>22</v>
      </c>
      <c r="D3189" s="32">
        <v>11.61</v>
      </c>
      <c r="E3189" s="32">
        <v>11.835000000000001</v>
      </c>
      <c r="G3189" s="32">
        <v>100</v>
      </c>
      <c r="H3189" s="32" t="s">
        <v>13</v>
      </c>
      <c r="I3189" s="32">
        <v>11.835000000000001</v>
      </c>
      <c r="K3189" s="32" t="s">
        <v>272</v>
      </c>
    </row>
    <row r="3190" spans="1:11" x14ac:dyDescent="0.35">
      <c r="A3190" s="32">
        <v>11</v>
      </c>
      <c r="B3190" s="32" t="s">
        <v>24</v>
      </c>
      <c r="K3190" s="32" t="s">
        <v>271</v>
      </c>
    </row>
    <row r="3191" spans="1:11" x14ac:dyDescent="0.35">
      <c r="A3191" s="32">
        <v>12</v>
      </c>
      <c r="B3191" s="32" t="s">
        <v>25</v>
      </c>
      <c r="D3191" s="32">
        <v>11.84</v>
      </c>
      <c r="E3191" s="32">
        <v>2.3380000000000001</v>
      </c>
      <c r="G3191" s="32">
        <v>22</v>
      </c>
      <c r="H3191" s="32" t="s">
        <v>13</v>
      </c>
      <c r="I3191" s="32">
        <v>2.3380000000000001</v>
      </c>
      <c r="K3191" s="32" t="s">
        <v>270</v>
      </c>
    </row>
    <row r="3192" spans="1:11" x14ac:dyDescent="0.35">
      <c r="A3192" s="32">
        <v>13</v>
      </c>
      <c r="B3192" s="32" t="s">
        <v>26</v>
      </c>
      <c r="D3192" s="32">
        <v>11.27</v>
      </c>
      <c r="E3192" s="32">
        <v>36.662999999999997</v>
      </c>
      <c r="G3192" s="32">
        <v>350</v>
      </c>
      <c r="H3192" s="32" t="s">
        <v>13</v>
      </c>
      <c r="I3192" s="32">
        <v>36.662999999999997</v>
      </c>
      <c r="K3192" s="32" t="s">
        <v>269</v>
      </c>
    </row>
    <row r="3193" spans="1:11" x14ac:dyDescent="0.35">
      <c r="A3193" s="32">
        <v>14</v>
      </c>
      <c r="B3193" s="32" t="s">
        <v>27</v>
      </c>
      <c r="D3193" s="32">
        <v>11.6</v>
      </c>
      <c r="E3193" s="32">
        <v>3877.5059999999999</v>
      </c>
      <c r="G3193" s="32">
        <v>117.36199999999999</v>
      </c>
      <c r="H3193" s="32" t="s">
        <v>13</v>
      </c>
      <c r="I3193" s="32">
        <v>3877.5059999999999</v>
      </c>
      <c r="K3193" s="32" t="s">
        <v>268</v>
      </c>
    </row>
    <row r="3194" spans="1:11" x14ac:dyDescent="0.35">
      <c r="A3194" s="32">
        <v>15</v>
      </c>
      <c r="B3194" s="32" t="s">
        <v>28</v>
      </c>
      <c r="D3194" s="32">
        <v>11.61</v>
      </c>
      <c r="E3194" s="32">
        <v>3750.636</v>
      </c>
      <c r="G3194" s="32">
        <v>74.763000000000005</v>
      </c>
      <c r="H3194" s="32" t="s">
        <v>13</v>
      </c>
      <c r="I3194" s="32">
        <v>3750.636</v>
      </c>
      <c r="K3194" s="32" t="s">
        <v>267</v>
      </c>
    </row>
    <row r="3195" spans="1:11" x14ac:dyDescent="0.35">
      <c r="A3195" s="32">
        <v>16</v>
      </c>
      <c r="B3195" s="32" t="s">
        <v>29</v>
      </c>
      <c r="D3195" s="32">
        <v>11.61</v>
      </c>
      <c r="E3195" s="32">
        <v>4148.7150000000001</v>
      </c>
      <c r="G3195" s="32">
        <v>173.505</v>
      </c>
      <c r="H3195" s="32" t="s">
        <v>13</v>
      </c>
      <c r="I3195" s="32">
        <v>4148.7150000000001</v>
      </c>
      <c r="K3195" s="32" t="s">
        <v>266</v>
      </c>
    </row>
    <row r="3196" spans="1:11" x14ac:dyDescent="0.35">
      <c r="A3196" s="32">
        <v>17</v>
      </c>
      <c r="B3196" s="32" t="s">
        <v>22</v>
      </c>
      <c r="D3196" s="32">
        <v>11.61</v>
      </c>
      <c r="E3196" s="32">
        <v>36.457000000000001</v>
      </c>
      <c r="G3196" s="32">
        <v>288</v>
      </c>
      <c r="H3196" s="32" t="s">
        <v>13</v>
      </c>
      <c r="I3196" s="32">
        <v>36.457000000000001</v>
      </c>
      <c r="K3196" s="32" t="s">
        <v>265</v>
      </c>
    </row>
    <row r="3197" spans="1:11" x14ac:dyDescent="0.35">
      <c r="A3197" s="32">
        <v>18</v>
      </c>
      <c r="B3197" s="32" t="s">
        <v>182</v>
      </c>
      <c r="K3197" s="32" t="s">
        <v>264</v>
      </c>
    </row>
    <row r="3198" spans="1:11" x14ac:dyDescent="0.35">
      <c r="A3198" s="32">
        <v>19</v>
      </c>
      <c r="B3198" s="32" t="s">
        <v>181</v>
      </c>
      <c r="K3198" s="32" t="s">
        <v>263</v>
      </c>
    </row>
    <row r="3199" spans="1:11" x14ac:dyDescent="0.35">
      <c r="A3199" s="32">
        <v>20</v>
      </c>
      <c r="B3199" s="32" t="s">
        <v>180</v>
      </c>
      <c r="K3199" s="32" t="s">
        <v>262</v>
      </c>
    </row>
    <row r="3200" spans="1:11" x14ac:dyDescent="0.35">
      <c r="A3200" s="32">
        <v>21</v>
      </c>
      <c r="B3200" s="32" t="s">
        <v>179</v>
      </c>
      <c r="D3200" s="32">
        <v>11.12</v>
      </c>
      <c r="E3200" s="32">
        <v>2.5270000000000001</v>
      </c>
      <c r="G3200" s="32">
        <v>17</v>
      </c>
      <c r="H3200" s="32" t="s">
        <v>13</v>
      </c>
      <c r="I3200" s="32">
        <v>2.5270000000000001</v>
      </c>
      <c r="K3200" s="32" t="s">
        <v>261</v>
      </c>
    </row>
    <row r="3201" spans="1:11" x14ac:dyDescent="0.35">
      <c r="A3201" s="32">
        <v>22</v>
      </c>
      <c r="B3201" s="32" t="s">
        <v>178</v>
      </c>
      <c r="D3201" s="32">
        <v>11.64</v>
      </c>
      <c r="E3201" s="32">
        <v>0.27700000000000002</v>
      </c>
      <c r="G3201" s="32">
        <v>3</v>
      </c>
      <c r="H3201" s="32" t="s">
        <v>16</v>
      </c>
      <c r="I3201" s="32">
        <v>0.27700000000000002</v>
      </c>
      <c r="K3201" s="32" t="s">
        <v>260</v>
      </c>
    </row>
    <row r="3202" spans="1:11" x14ac:dyDescent="0.35">
      <c r="A3202" s="32">
        <v>23</v>
      </c>
      <c r="B3202" s="32" t="s">
        <v>177</v>
      </c>
      <c r="D3202" s="32">
        <v>12.3</v>
      </c>
      <c r="E3202" s="32">
        <v>15.614000000000001</v>
      </c>
      <c r="G3202" s="32">
        <v>144</v>
      </c>
      <c r="H3202" s="32" t="s">
        <v>16</v>
      </c>
      <c r="I3202" s="32">
        <v>15.614000000000001</v>
      </c>
      <c r="K3202" s="32" t="s">
        <v>259</v>
      </c>
    </row>
    <row r="3203" spans="1:11" x14ac:dyDescent="0.35">
      <c r="A3203" s="32">
        <v>24</v>
      </c>
      <c r="B3203" s="32" t="s">
        <v>22</v>
      </c>
      <c r="D3203" s="32">
        <v>11.67</v>
      </c>
      <c r="E3203" s="32">
        <v>21.635000000000002</v>
      </c>
      <c r="G3203" s="32">
        <v>171</v>
      </c>
      <c r="H3203" s="32" t="s">
        <v>13</v>
      </c>
      <c r="I3203" s="32">
        <v>21.635000000000002</v>
      </c>
      <c r="K3203" s="32" t="s">
        <v>258</v>
      </c>
    </row>
    <row r="3204" spans="1:11" x14ac:dyDescent="0.35">
      <c r="A3204" s="32">
        <v>25</v>
      </c>
      <c r="B3204" s="32" t="s">
        <v>176</v>
      </c>
      <c r="D3204" s="32">
        <v>11.75</v>
      </c>
      <c r="E3204" s="32">
        <v>5.5069999999999997</v>
      </c>
      <c r="G3204" s="32">
        <v>3.7160000000000002</v>
      </c>
      <c r="H3204" s="32" t="s">
        <v>13</v>
      </c>
      <c r="I3204" s="32">
        <v>5.5069999999999997</v>
      </c>
      <c r="K3204" s="32" t="s">
        <v>257</v>
      </c>
    </row>
    <row r="3205" spans="1:11" x14ac:dyDescent="0.35">
      <c r="A3205" s="32">
        <v>26</v>
      </c>
      <c r="B3205" s="32" t="s">
        <v>175</v>
      </c>
      <c r="D3205" s="32">
        <v>12.01</v>
      </c>
      <c r="E3205" s="32">
        <v>16.84</v>
      </c>
      <c r="G3205" s="32">
        <v>152</v>
      </c>
      <c r="H3205" s="32" t="s">
        <v>13</v>
      </c>
      <c r="I3205" s="32">
        <v>16.84</v>
      </c>
      <c r="K3205" s="32" t="s">
        <v>256</v>
      </c>
    </row>
    <row r="3206" spans="1:11" x14ac:dyDescent="0.35">
      <c r="A3206" s="32">
        <v>27</v>
      </c>
      <c r="B3206" s="32" t="s">
        <v>174</v>
      </c>
      <c r="D3206" s="32">
        <v>12.02</v>
      </c>
      <c r="E3206" s="32">
        <v>0.316</v>
      </c>
      <c r="G3206" s="32">
        <v>3</v>
      </c>
      <c r="H3206" s="32" t="s">
        <v>13</v>
      </c>
      <c r="I3206" s="32">
        <v>0.316</v>
      </c>
      <c r="K3206" s="32" t="s">
        <v>255</v>
      </c>
    </row>
    <row r="3207" spans="1:11" x14ac:dyDescent="0.35">
      <c r="A3207" s="32">
        <v>28</v>
      </c>
      <c r="B3207" s="32" t="s">
        <v>173</v>
      </c>
      <c r="D3207" s="32">
        <v>11.67</v>
      </c>
      <c r="E3207" s="32">
        <v>0.65200000000000002</v>
      </c>
      <c r="G3207" s="32">
        <v>6</v>
      </c>
      <c r="H3207" s="32" t="s">
        <v>13</v>
      </c>
      <c r="I3207" s="32">
        <v>0.65200000000000002</v>
      </c>
      <c r="K3207" s="32" t="s">
        <v>254</v>
      </c>
    </row>
    <row r="3208" spans="1:11" x14ac:dyDescent="0.35">
      <c r="A3208" s="32">
        <v>29</v>
      </c>
      <c r="B3208" s="32" t="s">
        <v>172</v>
      </c>
      <c r="D3208" s="32">
        <v>12.22</v>
      </c>
      <c r="E3208" s="32">
        <v>21.818999999999999</v>
      </c>
      <c r="G3208" s="32">
        <v>197</v>
      </c>
      <c r="H3208" s="32" t="s">
        <v>13</v>
      </c>
      <c r="I3208" s="32">
        <v>21.818999999999999</v>
      </c>
      <c r="K3208" s="32" t="s">
        <v>253</v>
      </c>
    </row>
    <row r="3209" spans="1:11" x14ac:dyDescent="0.35">
      <c r="A3209" s="32">
        <v>30</v>
      </c>
      <c r="B3209" s="32" t="s">
        <v>171</v>
      </c>
      <c r="D3209" s="32">
        <v>11.09</v>
      </c>
      <c r="E3209" s="32">
        <v>21.181000000000001</v>
      </c>
      <c r="G3209" s="32">
        <v>205</v>
      </c>
      <c r="H3209" s="32" t="s">
        <v>13</v>
      </c>
      <c r="I3209" s="32">
        <v>21.181000000000001</v>
      </c>
      <c r="K3209" s="32" t="s">
        <v>252</v>
      </c>
    </row>
    <row r="3210" spans="1:11" x14ac:dyDescent="0.35">
      <c r="A3210" s="32">
        <v>31</v>
      </c>
      <c r="B3210" s="32" t="s">
        <v>22</v>
      </c>
      <c r="H3210" s="32" t="s">
        <v>95</v>
      </c>
      <c r="K3210" s="32" t="s">
        <v>251</v>
      </c>
    </row>
    <row r="3211" spans="1:11" x14ac:dyDescent="0.35">
      <c r="A3211" s="32">
        <v>32</v>
      </c>
      <c r="B3211" s="32" t="s">
        <v>170</v>
      </c>
      <c r="K3211" s="32" t="s">
        <v>250</v>
      </c>
    </row>
    <row r="3212" spans="1:11" x14ac:dyDescent="0.35">
      <c r="A3212" s="32">
        <v>33</v>
      </c>
      <c r="B3212" s="32" t="s">
        <v>169</v>
      </c>
      <c r="K3212" s="32" t="s">
        <v>249</v>
      </c>
    </row>
    <row r="3213" spans="1:11" x14ac:dyDescent="0.35">
      <c r="A3213" s="32">
        <v>34</v>
      </c>
      <c r="B3213" s="32" t="s">
        <v>168</v>
      </c>
      <c r="D3213" s="32">
        <v>12.09</v>
      </c>
      <c r="E3213" s="32">
        <v>35.631</v>
      </c>
      <c r="G3213" s="32">
        <v>307</v>
      </c>
      <c r="H3213" s="32" t="s">
        <v>13</v>
      </c>
      <c r="I3213" s="32">
        <v>35.631</v>
      </c>
      <c r="K3213" s="32" t="s">
        <v>248</v>
      </c>
    </row>
    <row r="3214" spans="1:11" x14ac:dyDescent="0.35">
      <c r="A3214" s="32">
        <v>35</v>
      </c>
      <c r="B3214" s="32" t="s">
        <v>167</v>
      </c>
      <c r="K3214" s="32" t="s">
        <v>247</v>
      </c>
    </row>
    <row r="3215" spans="1:11" x14ac:dyDescent="0.35">
      <c r="A3215" s="32">
        <v>36</v>
      </c>
      <c r="B3215" s="32" t="s">
        <v>166</v>
      </c>
      <c r="D3215" s="32">
        <v>12.1</v>
      </c>
      <c r="E3215" s="32">
        <v>2.0289999999999999</v>
      </c>
      <c r="G3215" s="32">
        <v>18</v>
      </c>
      <c r="H3215" s="32" t="s">
        <v>13</v>
      </c>
      <c r="I3215" s="32">
        <v>2.0289999999999999</v>
      </c>
      <c r="K3215" s="32" t="s">
        <v>246</v>
      </c>
    </row>
    <row r="3216" spans="1:11" x14ac:dyDescent="0.35">
      <c r="A3216" s="32">
        <v>37</v>
      </c>
      <c r="B3216" s="32" t="s">
        <v>165</v>
      </c>
      <c r="K3216" s="32" t="s">
        <v>245</v>
      </c>
    </row>
    <row r="3217" spans="1:11" x14ac:dyDescent="0.35">
      <c r="A3217" s="32">
        <v>38</v>
      </c>
      <c r="B3217" s="32" t="s">
        <v>22</v>
      </c>
      <c r="D3217" s="32">
        <v>11.63</v>
      </c>
      <c r="E3217" s="32">
        <v>41.71</v>
      </c>
      <c r="G3217" s="32">
        <v>405</v>
      </c>
      <c r="H3217" s="32" t="s">
        <v>13</v>
      </c>
      <c r="I3217" s="32">
        <v>41.71</v>
      </c>
      <c r="K3217" s="32" t="s">
        <v>244</v>
      </c>
    </row>
    <row r="3218" spans="1:11" x14ac:dyDescent="0.35">
      <c r="A3218" s="32">
        <v>39</v>
      </c>
      <c r="B3218" s="32" t="s">
        <v>164</v>
      </c>
      <c r="D3218" s="32">
        <v>11.65</v>
      </c>
      <c r="E3218" s="32">
        <v>44.267000000000003</v>
      </c>
      <c r="G3218" s="32">
        <v>396</v>
      </c>
      <c r="H3218" s="32" t="s">
        <v>13</v>
      </c>
      <c r="I3218" s="32">
        <v>44.267000000000003</v>
      </c>
      <c r="K3218" s="32" t="s">
        <v>243</v>
      </c>
    </row>
    <row r="3219" spans="1:11" x14ac:dyDescent="0.35">
      <c r="A3219" s="32">
        <v>40</v>
      </c>
      <c r="B3219" s="32" t="s">
        <v>163</v>
      </c>
      <c r="K3219" s="32" t="s">
        <v>242</v>
      </c>
    </row>
    <row r="3220" spans="1:11" x14ac:dyDescent="0.35">
      <c r="A3220" s="32">
        <v>41</v>
      </c>
      <c r="B3220" s="32" t="s">
        <v>162</v>
      </c>
      <c r="D3220" s="32">
        <v>10.81</v>
      </c>
      <c r="E3220" s="32">
        <v>0.54100000000000004</v>
      </c>
      <c r="G3220" s="32">
        <v>6</v>
      </c>
      <c r="H3220" s="32" t="s">
        <v>13</v>
      </c>
      <c r="I3220" s="32">
        <v>0.54100000000000004</v>
      </c>
      <c r="K3220" s="32" t="s">
        <v>241</v>
      </c>
    </row>
    <row r="3221" spans="1:11" x14ac:dyDescent="0.35">
      <c r="A3221" s="32">
        <v>42</v>
      </c>
      <c r="B3221" s="32" t="s">
        <v>161</v>
      </c>
      <c r="D3221" s="32">
        <v>11.61</v>
      </c>
      <c r="E3221" s="32">
        <v>6.7969999999999997</v>
      </c>
      <c r="G3221" s="32">
        <v>67</v>
      </c>
      <c r="H3221" s="32" t="s">
        <v>13</v>
      </c>
      <c r="I3221" s="32">
        <v>6.7969999999999997</v>
      </c>
      <c r="K3221" s="32" t="s">
        <v>240</v>
      </c>
    </row>
    <row r="3222" spans="1:11" x14ac:dyDescent="0.35">
      <c r="A3222" s="32">
        <v>43</v>
      </c>
      <c r="B3222" s="32" t="s">
        <v>160</v>
      </c>
      <c r="D3222" s="32">
        <v>11.41</v>
      </c>
      <c r="E3222" s="32">
        <v>0.56899999999999995</v>
      </c>
      <c r="G3222" s="32">
        <v>6</v>
      </c>
      <c r="H3222" s="32" t="s">
        <v>13</v>
      </c>
      <c r="I3222" s="32">
        <v>0.56899999999999995</v>
      </c>
      <c r="K3222" s="32" t="s">
        <v>239</v>
      </c>
    </row>
    <row r="3223" spans="1:11" x14ac:dyDescent="0.35">
      <c r="A3223" s="32">
        <v>44</v>
      </c>
      <c r="B3223" s="32" t="s">
        <v>159</v>
      </c>
      <c r="D3223" s="32">
        <v>11.94</v>
      </c>
      <c r="E3223" s="32">
        <v>46.631999999999998</v>
      </c>
      <c r="G3223" s="32">
        <v>2.641</v>
      </c>
      <c r="H3223" s="32" t="s">
        <v>13</v>
      </c>
      <c r="I3223" s="32">
        <v>46.631999999999998</v>
      </c>
      <c r="K3223" s="32" t="s">
        <v>238</v>
      </c>
    </row>
    <row r="3224" spans="1:11" x14ac:dyDescent="0.35">
      <c r="A3224" s="32">
        <v>45</v>
      </c>
      <c r="B3224" s="32" t="s">
        <v>22</v>
      </c>
      <c r="H3224" s="32" t="s">
        <v>95</v>
      </c>
      <c r="K3224" s="32" t="s">
        <v>237</v>
      </c>
    </row>
    <row r="3225" spans="1:11" x14ac:dyDescent="0.35">
      <c r="A3225" s="32">
        <v>46</v>
      </c>
      <c r="B3225" s="32" t="s">
        <v>158</v>
      </c>
      <c r="D3225" s="32">
        <v>11.91</v>
      </c>
      <c r="E3225" s="32">
        <v>22.690999999999999</v>
      </c>
      <c r="G3225" s="32">
        <v>206</v>
      </c>
      <c r="H3225" s="32" t="s">
        <v>13</v>
      </c>
      <c r="I3225" s="32">
        <v>22.690999999999999</v>
      </c>
      <c r="K3225" s="32" t="s">
        <v>236</v>
      </c>
    </row>
    <row r="3226" spans="1:11" x14ac:dyDescent="0.35">
      <c r="A3226" s="32">
        <v>47</v>
      </c>
      <c r="B3226" s="32" t="s">
        <v>157</v>
      </c>
      <c r="K3226" s="32" t="s">
        <v>235</v>
      </c>
    </row>
    <row r="3227" spans="1:11" x14ac:dyDescent="0.35">
      <c r="A3227" s="32">
        <v>48</v>
      </c>
      <c r="B3227" s="32" t="s">
        <v>156</v>
      </c>
      <c r="D3227" s="32">
        <v>10.88</v>
      </c>
      <c r="E3227" s="32">
        <v>1.486</v>
      </c>
      <c r="G3227" s="32">
        <v>15</v>
      </c>
      <c r="H3227" s="32" t="s">
        <v>13</v>
      </c>
      <c r="I3227" s="32">
        <v>1.486</v>
      </c>
      <c r="K3227" s="32" t="s">
        <v>234</v>
      </c>
    </row>
    <row r="3229" spans="1:11" x14ac:dyDescent="0.35">
      <c r="A3229" s="32" t="s">
        <v>352</v>
      </c>
    </row>
    <row r="3231" spans="1:11" x14ac:dyDescent="0.35">
      <c r="B3231" s="32" t="s">
        <v>3</v>
      </c>
      <c r="C3231" s="32" t="s">
        <v>4</v>
      </c>
      <c r="D3231" s="32" t="s">
        <v>5</v>
      </c>
      <c r="E3231" s="32" t="s">
        <v>6</v>
      </c>
      <c r="F3231" s="32" t="s">
        <v>7</v>
      </c>
      <c r="G3231" s="32" t="s">
        <v>8</v>
      </c>
      <c r="H3231" s="32" t="s">
        <v>9</v>
      </c>
      <c r="I3231" s="32" t="s">
        <v>10</v>
      </c>
      <c r="J3231" s="32" t="s">
        <v>11</v>
      </c>
      <c r="K3231" s="32" t="s">
        <v>282</v>
      </c>
    </row>
    <row r="3232" spans="1:11" x14ac:dyDescent="0.35">
      <c r="A3232" s="32">
        <v>1</v>
      </c>
      <c r="B3232" s="32" t="s">
        <v>12</v>
      </c>
      <c r="D3232" s="32">
        <v>11.52</v>
      </c>
      <c r="E3232" s="32">
        <v>194.964</v>
      </c>
      <c r="G3232" s="32">
        <v>1627</v>
      </c>
      <c r="H3232" s="32" t="s">
        <v>13</v>
      </c>
      <c r="I3232" s="32">
        <v>194.964</v>
      </c>
      <c r="K3232" s="32" t="s">
        <v>281</v>
      </c>
    </row>
    <row r="3233" spans="1:11" x14ac:dyDescent="0.35">
      <c r="A3233" s="32">
        <v>2</v>
      </c>
      <c r="B3233" s="32" t="s">
        <v>14</v>
      </c>
      <c r="D3233" s="32">
        <v>11.56</v>
      </c>
      <c r="E3233" s="32">
        <v>923.28899999999999</v>
      </c>
      <c r="G3233" s="32">
        <v>809.57299999999998</v>
      </c>
      <c r="H3233" s="32" t="s">
        <v>13</v>
      </c>
      <c r="I3233" s="32">
        <v>923.28899999999999</v>
      </c>
      <c r="K3233" s="32" t="s">
        <v>280</v>
      </c>
    </row>
    <row r="3234" spans="1:11" x14ac:dyDescent="0.35">
      <c r="A3234" s="32">
        <v>3</v>
      </c>
      <c r="B3234" s="32" t="s">
        <v>15</v>
      </c>
      <c r="D3234" s="32">
        <v>11.56</v>
      </c>
      <c r="E3234" s="32">
        <v>733.72</v>
      </c>
      <c r="G3234" s="32">
        <v>4586</v>
      </c>
      <c r="H3234" s="32" t="s">
        <v>13</v>
      </c>
      <c r="I3234" s="32">
        <v>733.72</v>
      </c>
      <c r="K3234" s="32" t="s">
        <v>279</v>
      </c>
    </row>
    <row r="3235" spans="1:11" x14ac:dyDescent="0.35">
      <c r="A3235" s="32">
        <v>4</v>
      </c>
      <c r="B3235" s="32" t="s">
        <v>17</v>
      </c>
      <c r="D3235" s="32">
        <v>11.56</v>
      </c>
      <c r="E3235" s="32">
        <v>3804.7130000000002</v>
      </c>
      <c r="G3235" s="32">
        <v>34.609000000000002</v>
      </c>
      <c r="H3235" s="32" t="s">
        <v>13</v>
      </c>
      <c r="I3235" s="32">
        <v>3804.7130000000002</v>
      </c>
      <c r="K3235" s="32" t="s">
        <v>278</v>
      </c>
    </row>
    <row r="3236" spans="1:11" x14ac:dyDescent="0.35">
      <c r="A3236" s="32">
        <v>5</v>
      </c>
      <c r="B3236" s="32" t="s">
        <v>18</v>
      </c>
      <c r="D3236" s="32">
        <v>11.57</v>
      </c>
      <c r="E3236" s="32">
        <v>6137.07</v>
      </c>
      <c r="G3236" s="32">
        <v>1302.585</v>
      </c>
      <c r="H3236" s="32" t="s">
        <v>13</v>
      </c>
      <c r="I3236" s="32">
        <v>6137.07</v>
      </c>
      <c r="K3236" s="32" t="s">
        <v>277</v>
      </c>
    </row>
    <row r="3237" spans="1:11" x14ac:dyDescent="0.35">
      <c r="A3237" s="32">
        <v>6</v>
      </c>
      <c r="B3237" s="32" t="s">
        <v>19</v>
      </c>
      <c r="D3237" s="32">
        <v>11.46</v>
      </c>
      <c r="E3237" s="32">
        <v>26769.187999999998</v>
      </c>
      <c r="G3237" s="32">
        <v>200802</v>
      </c>
      <c r="H3237" s="32" t="s">
        <v>13</v>
      </c>
      <c r="I3237" s="32">
        <v>26769.187999999998</v>
      </c>
      <c r="K3237" s="32" t="s">
        <v>276</v>
      </c>
    </row>
    <row r="3238" spans="1:11" x14ac:dyDescent="0.35">
      <c r="A3238" s="32">
        <v>7</v>
      </c>
      <c r="B3238" s="32" t="s">
        <v>20</v>
      </c>
      <c r="D3238" s="32">
        <v>11.49</v>
      </c>
      <c r="E3238" s="32">
        <v>48568.987999999998</v>
      </c>
      <c r="G3238" s="32">
        <v>1938.6379999999999</v>
      </c>
      <c r="H3238" s="32" t="s">
        <v>13</v>
      </c>
      <c r="I3238" s="32">
        <v>48568.987999999998</v>
      </c>
      <c r="K3238" s="32" t="s">
        <v>275</v>
      </c>
    </row>
    <row r="3239" spans="1:11" x14ac:dyDescent="0.35">
      <c r="A3239" s="32">
        <v>8</v>
      </c>
      <c r="B3239" s="32" t="s">
        <v>21</v>
      </c>
      <c r="D3239" s="32">
        <v>11.53</v>
      </c>
      <c r="E3239" s="32">
        <v>98993.898000000001</v>
      </c>
      <c r="G3239" s="32">
        <v>3633.145</v>
      </c>
      <c r="H3239" s="32" t="s">
        <v>13</v>
      </c>
      <c r="I3239" s="32">
        <v>98993.898000000001</v>
      </c>
      <c r="K3239" s="32" t="s">
        <v>274</v>
      </c>
    </row>
    <row r="3240" spans="1:11" x14ac:dyDescent="0.35">
      <c r="A3240" s="32">
        <v>9</v>
      </c>
      <c r="B3240" s="32" t="s">
        <v>22</v>
      </c>
      <c r="D3240" s="32">
        <v>11.55</v>
      </c>
      <c r="E3240" s="32">
        <v>69.694000000000003</v>
      </c>
      <c r="G3240" s="32">
        <v>8.5559999999999992</v>
      </c>
      <c r="H3240" s="32" t="s">
        <v>13</v>
      </c>
      <c r="I3240" s="32">
        <v>69.694000000000003</v>
      </c>
      <c r="K3240" s="32" t="s">
        <v>273</v>
      </c>
    </row>
    <row r="3241" spans="1:11" x14ac:dyDescent="0.35">
      <c r="A3241" s="32">
        <v>10</v>
      </c>
      <c r="B3241" s="32" t="s">
        <v>22</v>
      </c>
      <c r="D3241" s="32">
        <v>11.56</v>
      </c>
      <c r="E3241" s="32">
        <v>235.791</v>
      </c>
      <c r="G3241" s="32">
        <v>7.641</v>
      </c>
      <c r="H3241" s="32" t="s">
        <v>13</v>
      </c>
      <c r="I3241" s="32">
        <v>235.791</v>
      </c>
      <c r="K3241" s="32" t="s">
        <v>272</v>
      </c>
    </row>
    <row r="3242" spans="1:11" x14ac:dyDescent="0.35">
      <c r="A3242" s="32">
        <v>11</v>
      </c>
      <c r="B3242" s="32" t="s">
        <v>24</v>
      </c>
      <c r="D3242" s="32">
        <v>11.56</v>
      </c>
      <c r="E3242" s="32">
        <v>78.727999999999994</v>
      </c>
      <c r="G3242" s="32">
        <v>657</v>
      </c>
      <c r="H3242" s="32" t="s">
        <v>13</v>
      </c>
      <c r="I3242" s="32">
        <v>78.727999999999994</v>
      </c>
      <c r="K3242" s="32" t="s">
        <v>271</v>
      </c>
    </row>
    <row r="3243" spans="1:11" x14ac:dyDescent="0.35">
      <c r="A3243" s="32">
        <v>12</v>
      </c>
      <c r="B3243" s="32" t="s">
        <v>25</v>
      </c>
      <c r="D3243" s="32">
        <v>11.61</v>
      </c>
      <c r="E3243" s="32">
        <v>6.774</v>
      </c>
      <c r="G3243" s="32">
        <v>41</v>
      </c>
      <c r="H3243" s="32" t="s">
        <v>13</v>
      </c>
      <c r="I3243" s="32">
        <v>6.774</v>
      </c>
      <c r="K3243" s="32" t="s">
        <v>270</v>
      </c>
    </row>
    <row r="3244" spans="1:11" x14ac:dyDescent="0.35">
      <c r="A3244" s="32">
        <v>13</v>
      </c>
      <c r="B3244" s="32" t="s">
        <v>26</v>
      </c>
      <c r="D3244" s="32">
        <v>11.57</v>
      </c>
      <c r="E3244" s="32">
        <v>19.033000000000001</v>
      </c>
      <c r="G3244" s="32">
        <v>166</v>
      </c>
      <c r="H3244" s="32" t="s">
        <v>13</v>
      </c>
      <c r="I3244" s="32">
        <v>19.033000000000001</v>
      </c>
      <c r="K3244" s="32" t="s">
        <v>269</v>
      </c>
    </row>
    <row r="3245" spans="1:11" x14ac:dyDescent="0.35">
      <c r="A3245" s="32">
        <v>14</v>
      </c>
      <c r="B3245" s="32" t="s">
        <v>27</v>
      </c>
      <c r="D3245" s="32">
        <v>11.6</v>
      </c>
      <c r="E3245" s="32">
        <v>19556.543000000001</v>
      </c>
      <c r="G3245" s="32">
        <v>1272.2460000000001</v>
      </c>
      <c r="H3245" s="32" t="s">
        <v>13</v>
      </c>
      <c r="I3245" s="32">
        <v>19556.543000000001</v>
      </c>
      <c r="K3245" s="32" t="s">
        <v>268</v>
      </c>
    </row>
    <row r="3246" spans="1:11" x14ac:dyDescent="0.35">
      <c r="A3246" s="32">
        <v>15</v>
      </c>
      <c r="B3246" s="32" t="s">
        <v>28</v>
      </c>
      <c r="D3246" s="32">
        <v>11.61</v>
      </c>
      <c r="E3246" s="32">
        <v>20232.305</v>
      </c>
      <c r="G3246" s="32">
        <v>9720.1610000000001</v>
      </c>
      <c r="H3246" s="32" t="s">
        <v>13</v>
      </c>
      <c r="I3246" s="32">
        <v>20232.305</v>
      </c>
      <c r="K3246" s="32" t="s">
        <v>267</v>
      </c>
    </row>
    <row r="3247" spans="1:11" x14ac:dyDescent="0.35">
      <c r="A3247" s="32">
        <v>16</v>
      </c>
      <c r="B3247" s="32" t="s">
        <v>29</v>
      </c>
      <c r="D3247" s="32">
        <v>11.63</v>
      </c>
      <c r="E3247" s="32">
        <v>18778.289000000001</v>
      </c>
      <c r="G3247" s="32">
        <v>138846</v>
      </c>
      <c r="H3247" s="32" t="s">
        <v>13</v>
      </c>
      <c r="I3247" s="32">
        <v>18778.289000000001</v>
      </c>
      <c r="K3247" s="32" t="s">
        <v>266</v>
      </c>
    </row>
    <row r="3248" spans="1:11" x14ac:dyDescent="0.35">
      <c r="A3248" s="32">
        <v>17</v>
      </c>
      <c r="B3248" s="32" t="s">
        <v>22</v>
      </c>
      <c r="D3248" s="32">
        <v>11.6</v>
      </c>
      <c r="E3248" s="32">
        <v>84.167000000000002</v>
      </c>
      <c r="G3248" s="32">
        <v>4.5999999999999996</v>
      </c>
      <c r="H3248" s="32" t="s">
        <v>13</v>
      </c>
      <c r="I3248" s="32">
        <v>84.167000000000002</v>
      </c>
      <c r="K3248" s="32" t="s">
        <v>265</v>
      </c>
    </row>
    <row r="3249" spans="1:11" x14ac:dyDescent="0.35">
      <c r="A3249" s="32">
        <v>18</v>
      </c>
      <c r="B3249" s="32" t="s">
        <v>182</v>
      </c>
      <c r="D3249" s="32">
        <v>11.6</v>
      </c>
      <c r="E3249" s="32">
        <v>16.341999999999999</v>
      </c>
      <c r="G3249" s="32">
        <v>84.665000000000006</v>
      </c>
      <c r="H3249" s="32" t="s">
        <v>13</v>
      </c>
      <c r="I3249" s="32">
        <v>16.341999999999999</v>
      </c>
      <c r="K3249" s="32" t="s">
        <v>264</v>
      </c>
    </row>
    <row r="3250" spans="1:11" x14ac:dyDescent="0.35">
      <c r="A3250" s="32">
        <v>19</v>
      </c>
      <c r="B3250" s="32" t="s">
        <v>181</v>
      </c>
      <c r="K3250" s="32" t="s">
        <v>263</v>
      </c>
    </row>
    <row r="3251" spans="1:11" x14ac:dyDescent="0.35">
      <c r="A3251" s="32">
        <v>20</v>
      </c>
      <c r="B3251" s="32" t="s">
        <v>180</v>
      </c>
      <c r="K3251" s="32" t="s">
        <v>262</v>
      </c>
    </row>
    <row r="3252" spans="1:11" x14ac:dyDescent="0.35">
      <c r="A3252" s="32">
        <v>21</v>
      </c>
      <c r="B3252" s="32" t="s">
        <v>179</v>
      </c>
      <c r="K3252" s="32" t="s">
        <v>261</v>
      </c>
    </row>
    <row r="3253" spans="1:11" x14ac:dyDescent="0.35">
      <c r="A3253" s="32">
        <v>22</v>
      </c>
      <c r="B3253" s="32" t="s">
        <v>178</v>
      </c>
      <c r="K3253" s="32" t="s">
        <v>260</v>
      </c>
    </row>
    <row r="3254" spans="1:11" x14ac:dyDescent="0.35">
      <c r="A3254" s="32">
        <v>23</v>
      </c>
      <c r="B3254" s="32" t="s">
        <v>177</v>
      </c>
      <c r="K3254" s="32" t="s">
        <v>259</v>
      </c>
    </row>
    <row r="3255" spans="1:11" x14ac:dyDescent="0.35">
      <c r="A3255" s="32">
        <v>24</v>
      </c>
      <c r="B3255" s="32" t="s">
        <v>22</v>
      </c>
      <c r="D3255" s="32">
        <v>11.65</v>
      </c>
      <c r="E3255" s="32">
        <v>45.267000000000003</v>
      </c>
      <c r="G3255" s="32">
        <v>376</v>
      </c>
      <c r="H3255" s="32" t="s">
        <v>13</v>
      </c>
      <c r="I3255" s="32">
        <v>45.267000000000003</v>
      </c>
      <c r="K3255" s="32" t="s">
        <v>258</v>
      </c>
    </row>
    <row r="3256" spans="1:11" x14ac:dyDescent="0.35">
      <c r="A3256" s="32">
        <v>25</v>
      </c>
      <c r="B3256" s="32" t="s">
        <v>176</v>
      </c>
      <c r="K3256" s="32" t="s">
        <v>257</v>
      </c>
    </row>
    <row r="3257" spans="1:11" x14ac:dyDescent="0.35">
      <c r="A3257" s="32">
        <v>26</v>
      </c>
      <c r="B3257" s="32" t="s">
        <v>175</v>
      </c>
      <c r="D3257" s="32">
        <v>11.65</v>
      </c>
      <c r="E3257" s="32">
        <v>2.621</v>
      </c>
      <c r="G3257" s="32">
        <v>26</v>
      </c>
      <c r="H3257" s="32" t="s">
        <v>13</v>
      </c>
      <c r="I3257" s="32">
        <v>2.621</v>
      </c>
      <c r="K3257" s="32" t="s">
        <v>256</v>
      </c>
    </row>
    <row r="3258" spans="1:11" x14ac:dyDescent="0.35">
      <c r="A3258" s="32">
        <v>27</v>
      </c>
      <c r="B3258" s="32" t="s">
        <v>174</v>
      </c>
      <c r="K3258" s="32" t="s">
        <v>255</v>
      </c>
    </row>
    <row r="3259" spans="1:11" x14ac:dyDescent="0.35">
      <c r="A3259" s="32">
        <v>28</v>
      </c>
      <c r="B3259" s="32" t="s">
        <v>173</v>
      </c>
      <c r="K3259" s="32" t="s">
        <v>254</v>
      </c>
    </row>
    <row r="3260" spans="1:11" x14ac:dyDescent="0.35">
      <c r="A3260" s="32">
        <v>29</v>
      </c>
      <c r="B3260" s="32" t="s">
        <v>172</v>
      </c>
      <c r="K3260" s="32" t="s">
        <v>253</v>
      </c>
    </row>
    <row r="3261" spans="1:11" x14ac:dyDescent="0.35">
      <c r="A3261" s="32">
        <v>30</v>
      </c>
      <c r="B3261" s="32" t="s">
        <v>171</v>
      </c>
      <c r="K3261" s="32" t="s">
        <v>252</v>
      </c>
    </row>
    <row r="3262" spans="1:11" x14ac:dyDescent="0.35">
      <c r="A3262" s="32">
        <v>31</v>
      </c>
      <c r="B3262" s="32" t="s">
        <v>22</v>
      </c>
      <c r="D3262" s="32">
        <v>11.56</v>
      </c>
      <c r="E3262" s="32">
        <v>77.819999999999993</v>
      </c>
      <c r="G3262" s="32">
        <v>4.766</v>
      </c>
      <c r="H3262" s="32" t="s">
        <v>13</v>
      </c>
      <c r="I3262" s="32">
        <v>77.819999999999993</v>
      </c>
      <c r="K3262" s="32" t="s">
        <v>251</v>
      </c>
    </row>
    <row r="3263" spans="1:11" x14ac:dyDescent="0.35">
      <c r="A3263" s="32">
        <v>32</v>
      </c>
      <c r="B3263" s="32" t="s">
        <v>170</v>
      </c>
      <c r="K3263" s="32" t="s">
        <v>250</v>
      </c>
    </row>
    <row r="3264" spans="1:11" x14ac:dyDescent="0.35">
      <c r="A3264" s="32">
        <v>33</v>
      </c>
      <c r="B3264" s="32" t="s">
        <v>169</v>
      </c>
      <c r="D3264" s="32">
        <v>11.48</v>
      </c>
      <c r="E3264" s="32">
        <v>10.814</v>
      </c>
      <c r="G3264" s="32">
        <v>5.5549999999999997</v>
      </c>
      <c r="H3264" s="32" t="s">
        <v>13</v>
      </c>
      <c r="I3264" s="32">
        <v>10.814</v>
      </c>
      <c r="K3264" s="32" t="s">
        <v>249</v>
      </c>
    </row>
    <row r="3265" spans="1:11" x14ac:dyDescent="0.35">
      <c r="A3265" s="32">
        <v>34</v>
      </c>
      <c r="B3265" s="32" t="s">
        <v>168</v>
      </c>
      <c r="K3265" s="32" t="s">
        <v>248</v>
      </c>
    </row>
    <row r="3266" spans="1:11" x14ac:dyDescent="0.35">
      <c r="A3266" s="32">
        <v>35</v>
      </c>
      <c r="B3266" s="32" t="s">
        <v>167</v>
      </c>
      <c r="D3266" s="32">
        <v>11.56</v>
      </c>
      <c r="E3266" s="32">
        <v>21.721</v>
      </c>
      <c r="G3266" s="32">
        <v>215</v>
      </c>
      <c r="H3266" s="32" t="s">
        <v>13</v>
      </c>
      <c r="I3266" s="32">
        <v>21.721</v>
      </c>
      <c r="K3266" s="32" t="s">
        <v>247</v>
      </c>
    </row>
    <row r="3267" spans="1:11" x14ac:dyDescent="0.35">
      <c r="A3267" s="32">
        <v>36</v>
      </c>
      <c r="B3267" s="32" t="s">
        <v>166</v>
      </c>
      <c r="D3267" s="32">
        <v>11.56</v>
      </c>
      <c r="E3267" s="32">
        <v>7.6479999999999997</v>
      </c>
      <c r="G3267" s="32">
        <v>78</v>
      </c>
      <c r="H3267" s="32" t="s">
        <v>13</v>
      </c>
      <c r="I3267" s="32">
        <v>7.6479999999999997</v>
      </c>
      <c r="K3267" s="32" t="s">
        <v>246</v>
      </c>
    </row>
    <row r="3268" spans="1:11" x14ac:dyDescent="0.35">
      <c r="A3268" s="32">
        <v>37</v>
      </c>
      <c r="B3268" s="32" t="s">
        <v>165</v>
      </c>
      <c r="K3268" s="32" t="s">
        <v>245</v>
      </c>
    </row>
    <row r="3269" spans="1:11" x14ac:dyDescent="0.35">
      <c r="A3269" s="32">
        <v>38</v>
      </c>
      <c r="B3269" s="32" t="s">
        <v>22</v>
      </c>
      <c r="D3269" s="32">
        <v>11.61</v>
      </c>
      <c r="E3269" s="32">
        <v>8.0510000000000002</v>
      </c>
      <c r="G3269" s="32">
        <v>78</v>
      </c>
      <c r="H3269" s="32" t="s">
        <v>13</v>
      </c>
      <c r="I3269" s="32">
        <v>8.0510000000000002</v>
      </c>
      <c r="K3269" s="32" t="s">
        <v>244</v>
      </c>
    </row>
    <row r="3270" spans="1:11" x14ac:dyDescent="0.35">
      <c r="A3270" s="32">
        <v>39</v>
      </c>
      <c r="B3270" s="32" t="s">
        <v>164</v>
      </c>
      <c r="K3270" s="32" t="s">
        <v>243</v>
      </c>
    </row>
    <row r="3271" spans="1:11" x14ac:dyDescent="0.35">
      <c r="A3271" s="32">
        <v>40</v>
      </c>
      <c r="B3271" s="32" t="s">
        <v>163</v>
      </c>
      <c r="K3271" s="32" t="s">
        <v>242</v>
      </c>
    </row>
    <row r="3272" spans="1:11" x14ac:dyDescent="0.35">
      <c r="A3272" s="32">
        <v>41</v>
      </c>
      <c r="B3272" s="32" t="s">
        <v>162</v>
      </c>
      <c r="K3272" s="32" t="s">
        <v>241</v>
      </c>
    </row>
    <row r="3273" spans="1:11" x14ac:dyDescent="0.35">
      <c r="A3273" s="32">
        <v>42</v>
      </c>
      <c r="B3273" s="32" t="s">
        <v>161</v>
      </c>
      <c r="D3273" s="32">
        <v>11.65</v>
      </c>
      <c r="E3273" s="32">
        <v>23.722999999999999</v>
      </c>
      <c r="G3273" s="32">
        <v>229</v>
      </c>
      <c r="H3273" s="32" t="s">
        <v>13</v>
      </c>
      <c r="I3273" s="32">
        <v>23.722999999999999</v>
      </c>
      <c r="K3273" s="32" t="s">
        <v>240</v>
      </c>
    </row>
    <row r="3274" spans="1:11" x14ac:dyDescent="0.35">
      <c r="A3274" s="32">
        <v>43</v>
      </c>
      <c r="B3274" s="32" t="s">
        <v>160</v>
      </c>
      <c r="K3274" s="32" t="s">
        <v>239</v>
      </c>
    </row>
    <row r="3275" spans="1:11" x14ac:dyDescent="0.35">
      <c r="A3275" s="32">
        <v>44</v>
      </c>
      <c r="B3275" s="32" t="s">
        <v>159</v>
      </c>
      <c r="K3275" s="32" t="s">
        <v>238</v>
      </c>
    </row>
    <row r="3276" spans="1:11" x14ac:dyDescent="0.35">
      <c r="A3276" s="32">
        <v>45</v>
      </c>
      <c r="B3276" s="32" t="s">
        <v>22</v>
      </c>
      <c r="D3276" s="32">
        <v>11.74</v>
      </c>
      <c r="E3276" s="32">
        <v>215.82900000000001</v>
      </c>
      <c r="G3276" s="32">
        <v>7.1230000000000002</v>
      </c>
      <c r="H3276" s="32" t="s">
        <v>13</v>
      </c>
      <c r="I3276" s="32">
        <v>215.82900000000001</v>
      </c>
      <c r="K3276" s="32" t="s">
        <v>237</v>
      </c>
    </row>
    <row r="3277" spans="1:11" x14ac:dyDescent="0.35">
      <c r="A3277" s="32">
        <v>46</v>
      </c>
      <c r="B3277" s="32" t="s">
        <v>158</v>
      </c>
      <c r="D3277" s="32">
        <v>11.72</v>
      </c>
      <c r="E3277" s="32">
        <v>28.018999999999998</v>
      </c>
      <c r="G3277" s="32">
        <v>4.3769999999999998</v>
      </c>
      <c r="H3277" s="32" t="s">
        <v>13</v>
      </c>
      <c r="I3277" s="32">
        <v>28.018999999999998</v>
      </c>
      <c r="K3277" s="32" t="s">
        <v>236</v>
      </c>
    </row>
    <row r="3278" spans="1:11" x14ac:dyDescent="0.35">
      <c r="A3278" s="32">
        <v>47</v>
      </c>
      <c r="B3278" s="32" t="s">
        <v>157</v>
      </c>
      <c r="K3278" s="32" t="s">
        <v>235</v>
      </c>
    </row>
    <row r="3279" spans="1:11" x14ac:dyDescent="0.35">
      <c r="A3279" s="32">
        <v>48</v>
      </c>
      <c r="B3279" s="32" t="s">
        <v>156</v>
      </c>
      <c r="D3279" s="32">
        <v>11.4</v>
      </c>
      <c r="E3279" s="32">
        <v>1.0820000000000001</v>
      </c>
      <c r="G3279" s="32">
        <v>9</v>
      </c>
      <c r="H3279" s="32" t="s">
        <v>13</v>
      </c>
      <c r="I3279" s="32">
        <v>1.0820000000000001</v>
      </c>
      <c r="K3279" s="32" t="s">
        <v>234</v>
      </c>
    </row>
    <row r="3281" spans="1:11" x14ac:dyDescent="0.35">
      <c r="A3281" s="32" t="s">
        <v>351</v>
      </c>
    </row>
    <row r="3283" spans="1:11" x14ac:dyDescent="0.35">
      <c r="B3283" s="32" t="s">
        <v>3</v>
      </c>
      <c r="C3283" s="32" t="s">
        <v>4</v>
      </c>
      <c r="D3283" s="32" t="s">
        <v>5</v>
      </c>
      <c r="E3283" s="32" t="s">
        <v>6</v>
      </c>
      <c r="F3283" s="32" t="s">
        <v>7</v>
      </c>
      <c r="G3283" s="32" t="s">
        <v>8</v>
      </c>
      <c r="H3283" s="32" t="s">
        <v>9</v>
      </c>
      <c r="I3283" s="32" t="s">
        <v>10</v>
      </c>
      <c r="J3283" s="32" t="s">
        <v>11</v>
      </c>
      <c r="K3283" s="32" t="s">
        <v>282</v>
      </c>
    </row>
    <row r="3284" spans="1:11" x14ac:dyDescent="0.35">
      <c r="A3284" s="32">
        <v>1</v>
      </c>
      <c r="B3284" s="32" t="s">
        <v>12</v>
      </c>
      <c r="F3284" s="32">
        <v>16637.717000000001</v>
      </c>
      <c r="K3284" s="32" t="s">
        <v>281</v>
      </c>
    </row>
    <row r="3285" spans="1:11" x14ac:dyDescent="0.35">
      <c r="A3285" s="32">
        <v>2</v>
      </c>
      <c r="B3285" s="32" t="s">
        <v>14</v>
      </c>
      <c r="D3285" s="32">
        <v>11.97</v>
      </c>
      <c r="E3285" s="32">
        <v>19.077000000000002</v>
      </c>
      <c r="F3285" s="32">
        <v>14442.151</v>
      </c>
      <c r="G3285" s="32">
        <v>175</v>
      </c>
      <c r="H3285" s="32" t="s">
        <v>13</v>
      </c>
      <c r="K3285" s="32" t="s">
        <v>280</v>
      </c>
    </row>
    <row r="3286" spans="1:11" x14ac:dyDescent="0.35">
      <c r="A3286" s="32">
        <v>3</v>
      </c>
      <c r="B3286" s="32" t="s">
        <v>15</v>
      </c>
      <c r="D3286" s="32">
        <v>11.98</v>
      </c>
      <c r="E3286" s="32">
        <v>22.565999999999999</v>
      </c>
      <c r="F3286" s="32">
        <v>14939.226000000001</v>
      </c>
      <c r="G3286" s="32">
        <v>206</v>
      </c>
      <c r="H3286" s="32" t="s">
        <v>13</v>
      </c>
      <c r="K3286" s="32" t="s">
        <v>279</v>
      </c>
    </row>
    <row r="3287" spans="1:11" x14ac:dyDescent="0.35">
      <c r="A3287" s="32">
        <v>4</v>
      </c>
      <c r="B3287" s="32" t="s">
        <v>17</v>
      </c>
      <c r="D3287" s="32">
        <v>12.01</v>
      </c>
      <c r="E3287" s="32">
        <v>97.344999999999999</v>
      </c>
      <c r="F3287" s="32">
        <v>14017.550999999999</v>
      </c>
      <c r="G3287" s="32">
        <v>755</v>
      </c>
      <c r="H3287" s="32" t="s">
        <v>13</v>
      </c>
      <c r="K3287" s="32" t="s">
        <v>278</v>
      </c>
    </row>
    <row r="3288" spans="1:11" x14ac:dyDescent="0.35">
      <c r="A3288" s="32">
        <v>5</v>
      </c>
      <c r="B3288" s="32" t="s">
        <v>18</v>
      </c>
      <c r="D3288" s="32">
        <v>12.04</v>
      </c>
      <c r="E3288" s="32">
        <v>201.05500000000001</v>
      </c>
      <c r="F3288" s="32">
        <v>15819.927</v>
      </c>
      <c r="G3288" s="32">
        <v>11.555999999999999</v>
      </c>
      <c r="H3288" s="32" t="s">
        <v>16</v>
      </c>
      <c r="K3288" s="32" t="s">
        <v>277</v>
      </c>
    </row>
    <row r="3289" spans="1:11" x14ac:dyDescent="0.35">
      <c r="A3289" s="32">
        <v>6</v>
      </c>
      <c r="B3289" s="32" t="s">
        <v>19</v>
      </c>
      <c r="D3289" s="32">
        <v>11.91</v>
      </c>
      <c r="E3289" s="32">
        <v>1344.277</v>
      </c>
      <c r="F3289" s="32">
        <v>14259.822</v>
      </c>
      <c r="G3289" s="32">
        <v>43.997</v>
      </c>
      <c r="H3289" s="32" t="s">
        <v>13</v>
      </c>
      <c r="K3289" s="32" t="s">
        <v>276</v>
      </c>
    </row>
    <row r="3290" spans="1:11" x14ac:dyDescent="0.35">
      <c r="A3290" s="32">
        <v>7</v>
      </c>
      <c r="B3290" s="32" t="s">
        <v>20</v>
      </c>
      <c r="D3290" s="32">
        <v>11.94</v>
      </c>
      <c r="E3290" s="32">
        <v>2955.3960000000002</v>
      </c>
      <c r="F3290" s="32">
        <v>11049.457</v>
      </c>
      <c r="G3290" s="32">
        <v>21932</v>
      </c>
      <c r="H3290" s="32" t="s">
        <v>13</v>
      </c>
      <c r="K3290" s="32" t="s">
        <v>275</v>
      </c>
    </row>
    <row r="3291" spans="1:11" x14ac:dyDescent="0.35">
      <c r="A3291" s="32">
        <v>8</v>
      </c>
      <c r="B3291" s="32" t="s">
        <v>21</v>
      </c>
      <c r="D3291" s="32">
        <v>11.97</v>
      </c>
      <c r="E3291" s="32">
        <v>4788.9350000000004</v>
      </c>
      <c r="F3291" s="32">
        <v>12460.611999999999</v>
      </c>
      <c r="G3291" s="32">
        <v>34766</v>
      </c>
      <c r="H3291" s="32" t="s">
        <v>13</v>
      </c>
      <c r="K3291" s="32" t="s">
        <v>274</v>
      </c>
    </row>
    <row r="3292" spans="1:11" x14ac:dyDescent="0.35">
      <c r="A3292" s="32">
        <v>9</v>
      </c>
      <c r="B3292" s="32" t="s">
        <v>22</v>
      </c>
      <c r="F3292" s="32">
        <v>4.9729999999999999</v>
      </c>
      <c r="K3292" s="32" t="s">
        <v>273</v>
      </c>
    </row>
    <row r="3293" spans="1:11" x14ac:dyDescent="0.35">
      <c r="A3293" s="32">
        <v>10</v>
      </c>
      <c r="B3293" s="32" t="s">
        <v>22</v>
      </c>
      <c r="F3293" s="32">
        <v>0.68200000000000005</v>
      </c>
      <c r="K3293" s="32" t="s">
        <v>272</v>
      </c>
    </row>
    <row r="3294" spans="1:11" x14ac:dyDescent="0.35">
      <c r="A3294" s="32">
        <v>11</v>
      </c>
      <c r="B3294" s="32" t="s">
        <v>24</v>
      </c>
      <c r="F3294" s="32">
        <v>6414.2780000000002</v>
      </c>
      <c r="K3294" s="32" t="s">
        <v>271</v>
      </c>
    </row>
    <row r="3295" spans="1:11" x14ac:dyDescent="0.35">
      <c r="A3295" s="32">
        <v>12</v>
      </c>
      <c r="B3295" s="32" t="s">
        <v>25</v>
      </c>
      <c r="D3295" s="32">
        <v>12.15</v>
      </c>
      <c r="E3295" s="32">
        <v>10.161</v>
      </c>
      <c r="F3295" s="32">
        <v>5459.8980000000001</v>
      </c>
      <c r="G3295" s="32">
        <v>90</v>
      </c>
      <c r="H3295" s="32" t="s">
        <v>13</v>
      </c>
      <c r="K3295" s="32" t="s">
        <v>270</v>
      </c>
    </row>
    <row r="3296" spans="1:11" x14ac:dyDescent="0.35">
      <c r="A3296" s="32">
        <v>13</v>
      </c>
      <c r="B3296" s="32" t="s">
        <v>26</v>
      </c>
      <c r="F3296" s="32">
        <v>5569.0519999999997</v>
      </c>
      <c r="K3296" s="32" t="s">
        <v>269</v>
      </c>
    </row>
    <row r="3297" spans="1:11" x14ac:dyDescent="0.35">
      <c r="A3297" s="32">
        <v>14</v>
      </c>
      <c r="B3297" s="32" t="s">
        <v>27</v>
      </c>
      <c r="D3297" s="32">
        <v>12.05</v>
      </c>
      <c r="E3297" s="32">
        <v>685.37099999999998</v>
      </c>
      <c r="F3297" s="32">
        <v>5405.7439999999997</v>
      </c>
      <c r="G3297" s="32">
        <v>118.744</v>
      </c>
      <c r="H3297" s="32" t="s">
        <v>13</v>
      </c>
      <c r="K3297" s="32" t="s">
        <v>268</v>
      </c>
    </row>
    <row r="3298" spans="1:11" x14ac:dyDescent="0.35">
      <c r="A3298" s="32">
        <v>15</v>
      </c>
      <c r="B3298" s="32" t="s">
        <v>28</v>
      </c>
      <c r="D3298" s="32">
        <v>12.05</v>
      </c>
      <c r="E3298" s="32">
        <v>775.08699999999999</v>
      </c>
      <c r="F3298" s="32">
        <v>5358.6040000000003</v>
      </c>
      <c r="G3298" s="32">
        <v>5491</v>
      </c>
      <c r="H3298" s="32" t="s">
        <v>13</v>
      </c>
      <c r="K3298" s="32" t="s">
        <v>267</v>
      </c>
    </row>
    <row r="3299" spans="1:11" x14ac:dyDescent="0.35">
      <c r="A3299" s="32">
        <v>16</v>
      </c>
      <c r="B3299" s="32" t="s">
        <v>29</v>
      </c>
      <c r="D3299" s="32">
        <v>12.05</v>
      </c>
      <c r="E3299" s="32">
        <v>542.57799999999997</v>
      </c>
      <c r="F3299" s="32">
        <v>5299.5119999999997</v>
      </c>
      <c r="G3299" s="32">
        <v>3685</v>
      </c>
      <c r="H3299" s="32" t="s">
        <v>13</v>
      </c>
      <c r="K3299" s="32" t="s">
        <v>266</v>
      </c>
    </row>
    <row r="3300" spans="1:11" x14ac:dyDescent="0.35">
      <c r="A3300" s="32">
        <v>17</v>
      </c>
      <c r="B3300" s="32" t="s">
        <v>22</v>
      </c>
      <c r="K3300" s="32" t="s">
        <v>265</v>
      </c>
    </row>
    <row r="3301" spans="1:11" x14ac:dyDescent="0.35">
      <c r="A3301" s="32">
        <v>18</v>
      </c>
      <c r="B3301" s="32" t="s">
        <v>182</v>
      </c>
      <c r="F3301" s="32">
        <v>7333.607</v>
      </c>
      <c r="K3301" s="32" t="s">
        <v>264</v>
      </c>
    </row>
    <row r="3302" spans="1:11" x14ac:dyDescent="0.35">
      <c r="A3302" s="32">
        <v>19</v>
      </c>
      <c r="B3302" s="32" t="s">
        <v>181</v>
      </c>
      <c r="F3302" s="32">
        <v>7556.9229999999998</v>
      </c>
      <c r="K3302" s="32" t="s">
        <v>263</v>
      </c>
    </row>
    <row r="3303" spans="1:11" x14ac:dyDescent="0.35">
      <c r="A3303" s="32">
        <v>20</v>
      </c>
      <c r="B3303" s="32" t="s">
        <v>180</v>
      </c>
      <c r="F3303" s="32">
        <v>7543.0190000000002</v>
      </c>
      <c r="K3303" s="32" t="s">
        <v>262</v>
      </c>
    </row>
    <row r="3304" spans="1:11" x14ac:dyDescent="0.35">
      <c r="A3304" s="32">
        <v>21</v>
      </c>
      <c r="B3304" s="32" t="s">
        <v>179</v>
      </c>
      <c r="F3304" s="32">
        <v>8613.116</v>
      </c>
      <c r="K3304" s="32" t="s">
        <v>261</v>
      </c>
    </row>
    <row r="3305" spans="1:11" x14ac:dyDescent="0.35">
      <c r="A3305" s="32">
        <v>22</v>
      </c>
      <c r="B3305" s="32" t="s">
        <v>178</v>
      </c>
      <c r="F3305" s="32">
        <v>6789.0309999999999</v>
      </c>
      <c r="K3305" s="32" t="s">
        <v>260</v>
      </c>
    </row>
    <row r="3306" spans="1:11" x14ac:dyDescent="0.35">
      <c r="A3306" s="32">
        <v>23</v>
      </c>
      <c r="B3306" s="32" t="s">
        <v>177</v>
      </c>
      <c r="F3306" s="32">
        <v>6441.085</v>
      </c>
      <c r="K3306" s="32" t="s">
        <v>259</v>
      </c>
    </row>
    <row r="3307" spans="1:11" x14ac:dyDescent="0.35">
      <c r="A3307" s="32">
        <v>24</v>
      </c>
      <c r="B3307" s="32" t="s">
        <v>22</v>
      </c>
      <c r="K3307" s="32" t="s">
        <v>258</v>
      </c>
    </row>
    <row r="3308" spans="1:11" x14ac:dyDescent="0.35">
      <c r="A3308" s="32">
        <v>25</v>
      </c>
      <c r="B3308" s="32" t="s">
        <v>176</v>
      </c>
      <c r="F3308" s="32">
        <v>6856.3789999999999</v>
      </c>
      <c r="K3308" s="32" t="s">
        <v>257</v>
      </c>
    </row>
    <row r="3309" spans="1:11" x14ac:dyDescent="0.35">
      <c r="A3309" s="32">
        <v>26</v>
      </c>
      <c r="B3309" s="32" t="s">
        <v>175</v>
      </c>
      <c r="F3309" s="32">
        <v>8361.857</v>
      </c>
      <c r="K3309" s="32" t="s">
        <v>256</v>
      </c>
    </row>
    <row r="3310" spans="1:11" x14ac:dyDescent="0.35">
      <c r="A3310" s="32">
        <v>27</v>
      </c>
      <c r="B3310" s="32" t="s">
        <v>174</v>
      </c>
      <c r="F3310" s="32">
        <v>8247.3469999999998</v>
      </c>
      <c r="K3310" s="32" t="s">
        <v>255</v>
      </c>
    </row>
    <row r="3311" spans="1:11" x14ac:dyDescent="0.35">
      <c r="A3311" s="32">
        <v>28</v>
      </c>
      <c r="B3311" s="32" t="s">
        <v>173</v>
      </c>
      <c r="F3311" s="32">
        <v>7625.9110000000001</v>
      </c>
      <c r="K3311" s="32" t="s">
        <v>254</v>
      </c>
    </row>
    <row r="3312" spans="1:11" x14ac:dyDescent="0.35">
      <c r="A3312" s="32">
        <v>29</v>
      </c>
      <c r="B3312" s="32" t="s">
        <v>172</v>
      </c>
      <c r="F3312" s="32">
        <v>7830.348</v>
      </c>
      <c r="K3312" s="32" t="s">
        <v>253</v>
      </c>
    </row>
    <row r="3313" spans="1:11" x14ac:dyDescent="0.35">
      <c r="A3313" s="32">
        <v>30</v>
      </c>
      <c r="B3313" s="32" t="s">
        <v>171</v>
      </c>
      <c r="F3313" s="32">
        <v>6655.14</v>
      </c>
      <c r="K3313" s="32" t="s">
        <v>252</v>
      </c>
    </row>
    <row r="3314" spans="1:11" x14ac:dyDescent="0.35">
      <c r="A3314" s="32">
        <v>31</v>
      </c>
      <c r="B3314" s="32" t="s">
        <v>22</v>
      </c>
      <c r="K3314" s="32" t="s">
        <v>251</v>
      </c>
    </row>
    <row r="3315" spans="1:11" x14ac:dyDescent="0.35">
      <c r="A3315" s="32">
        <v>32</v>
      </c>
      <c r="B3315" s="32" t="s">
        <v>170</v>
      </c>
      <c r="F3315" s="32">
        <v>8732.8430000000008</v>
      </c>
      <c r="K3315" s="32" t="s">
        <v>250</v>
      </c>
    </row>
    <row r="3316" spans="1:11" x14ac:dyDescent="0.35">
      <c r="A3316" s="32">
        <v>33</v>
      </c>
      <c r="B3316" s="32" t="s">
        <v>169</v>
      </c>
      <c r="F3316" s="32">
        <v>7852.2110000000002</v>
      </c>
      <c r="K3316" s="32" t="s">
        <v>249</v>
      </c>
    </row>
    <row r="3317" spans="1:11" x14ac:dyDescent="0.35">
      <c r="A3317" s="32">
        <v>34</v>
      </c>
      <c r="B3317" s="32" t="s">
        <v>168</v>
      </c>
      <c r="F3317" s="32">
        <v>9807.1959999999999</v>
      </c>
      <c r="K3317" s="32" t="s">
        <v>248</v>
      </c>
    </row>
    <row r="3318" spans="1:11" x14ac:dyDescent="0.35">
      <c r="A3318" s="32">
        <v>35</v>
      </c>
      <c r="B3318" s="32" t="s">
        <v>167</v>
      </c>
      <c r="F3318" s="32">
        <v>10189.86</v>
      </c>
      <c r="K3318" s="32" t="s">
        <v>247</v>
      </c>
    </row>
    <row r="3319" spans="1:11" x14ac:dyDescent="0.35">
      <c r="A3319" s="32">
        <v>36</v>
      </c>
      <c r="B3319" s="32" t="s">
        <v>166</v>
      </c>
      <c r="F3319" s="32">
        <v>10207.86</v>
      </c>
      <c r="K3319" s="32" t="s">
        <v>246</v>
      </c>
    </row>
    <row r="3320" spans="1:11" x14ac:dyDescent="0.35">
      <c r="A3320" s="32">
        <v>37</v>
      </c>
      <c r="B3320" s="32" t="s">
        <v>165</v>
      </c>
      <c r="F3320" s="32">
        <v>8814.884</v>
      </c>
      <c r="K3320" s="32" t="s">
        <v>245</v>
      </c>
    </row>
    <row r="3321" spans="1:11" x14ac:dyDescent="0.35">
      <c r="A3321" s="32">
        <v>38</v>
      </c>
      <c r="B3321" s="32" t="s">
        <v>22</v>
      </c>
      <c r="K3321" s="32" t="s">
        <v>244</v>
      </c>
    </row>
    <row r="3322" spans="1:11" x14ac:dyDescent="0.35">
      <c r="A3322" s="32">
        <v>39</v>
      </c>
      <c r="B3322" s="32" t="s">
        <v>164</v>
      </c>
      <c r="F3322" s="32">
        <v>8410.0660000000007</v>
      </c>
      <c r="K3322" s="32" t="s">
        <v>243</v>
      </c>
    </row>
    <row r="3323" spans="1:11" x14ac:dyDescent="0.35">
      <c r="A3323" s="32">
        <v>40</v>
      </c>
      <c r="B3323" s="32" t="s">
        <v>163</v>
      </c>
      <c r="F3323" s="32">
        <v>8557.7710000000006</v>
      </c>
      <c r="K3323" s="32" t="s">
        <v>242</v>
      </c>
    </row>
    <row r="3324" spans="1:11" x14ac:dyDescent="0.35">
      <c r="A3324" s="32">
        <v>41</v>
      </c>
      <c r="B3324" s="32" t="s">
        <v>162</v>
      </c>
      <c r="F3324" s="32">
        <v>9876.0840000000007</v>
      </c>
      <c r="K3324" s="32" t="s">
        <v>241</v>
      </c>
    </row>
    <row r="3325" spans="1:11" x14ac:dyDescent="0.35">
      <c r="A3325" s="32">
        <v>42</v>
      </c>
      <c r="B3325" s="32" t="s">
        <v>161</v>
      </c>
      <c r="F3325" s="32">
        <v>10133.361000000001</v>
      </c>
      <c r="K3325" s="32" t="s">
        <v>240</v>
      </c>
    </row>
    <row r="3326" spans="1:11" x14ac:dyDescent="0.35">
      <c r="A3326" s="32">
        <v>43</v>
      </c>
      <c r="B3326" s="32" t="s">
        <v>160</v>
      </c>
      <c r="D3326" s="32">
        <v>12.07</v>
      </c>
      <c r="E3326" s="32">
        <v>1.921</v>
      </c>
      <c r="F3326" s="32">
        <v>10043.648999999999</v>
      </c>
      <c r="G3326" s="32">
        <v>17</v>
      </c>
      <c r="H3326" s="32" t="s">
        <v>13</v>
      </c>
      <c r="K3326" s="32" t="s">
        <v>239</v>
      </c>
    </row>
    <row r="3327" spans="1:11" x14ac:dyDescent="0.35">
      <c r="A3327" s="32">
        <v>44</v>
      </c>
      <c r="B3327" s="32" t="s">
        <v>159</v>
      </c>
      <c r="F3327" s="32">
        <v>9604.0540000000001</v>
      </c>
      <c r="K3327" s="32" t="s">
        <v>238</v>
      </c>
    </row>
    <row r="3328" spans="1:11" x14ac:dyDescent="0.35">
      <c r="A3328" s="32">
        <v>45</v>
      </c>
      <c r="B3328" s="32" t="s">
        <v>22</v>
      </c>
      <c r="K3328" s="32" t="s">
        <v>237</v>
      </c>
    </row>
    <row r="3329" spans="1:11" x14ac:dyDescent="0.35">
      <c r="A3329" s="32">
        <v>46</v>
      </c>
      <c r="B3329" s="32" t="s">
        <v>158</v>
      </c>
      <c r="F3329" s="32">
        <v>9362.0679999999993</v>
      </c>
      <c r="K3329" s="32" t="s">
        <v>236</v>
      </c>
    </row>
    <row r="3330" spans="1:11" x14ac:dyDescent="0.35">
      <c r="A3330" s="32">
        <v>47</v>
      </c>
      <c r="B3330" s="32" t="s">
        <v>157</v>
      </c>
      <c r="F3330" s="32">
        <v>7438.8729999999996</v>
      </c>
      <c r="K3330" s="32" t="s">
        <v>235</v>
      </c>
    </row>
    <row r="3331" spans="1:11" x14ac:dyDescent="0.35">
      <c r="A3331" s="32">
        <v>48</v>
      </c>
      <c r="B3331" s="32" t="s">
        <v>156</v>
      </c>
      <c r="F3331" s="32">
        <v>7497.73</v>
      </c>
      <c r="K3331" s="32" t="s">
        <v>234</v>
      </c>
    </row>
    <row r="3333" spans="1:11" x14ac:dyDescent="0.35">
      <c r="A3333" s="32" t="s">
        <v>350</v>
      </c>
    </row>
    <row r="3335" spans="1:11" x14ac:dyDescent="0.35">
      <c r="B3335" s="32" t="s">
        <v>3</v>
      </c>
      <c r="C3335" s="32" t="s">
        <v>4</v>
      </c>
      <c r="D3335" s="32" t="s">
        <v>5</v>
      </c>
      <c r="E3335" s="32" t="s">
        <v>6</v>
      </c>
      <c r="F3335" s="32" t="s">
        <v>7</v>
      </c>
      <c r="G3335" s="32" t="s">
        <v>8</v>
      </c>
      <c r="H3335" s="32" t="s">
        <v>9</v>
      </c>
      <c r="I3335" s="32" t="s">
        <v>10</v>
      </c>
      <c r="J3335" s="32" t="s">
        <v>11</v>
      </c>
      <c r="K3335" s="32" t="s">
        <v>282</v>
      </c>
    </row>
    <row r="3336" spans="1:11" x14ac:dyDescent="0.35">
      <c r="A3336" s="32">
        <v>1</v>
      </c>
      <c r="B3336" s="32" t="s">
        <v>12</v>
      </c>
      <c r="D3336" s="32">
        <v>11.7</v>
      </c>
      <c r="E3336" s="32">
        <v>6.9249999999999998</v>
      </c>
      <c r="F3336" s="32">
        <v>16637.717000000001</v>
      </c>
      <c r="G3336" s="32">
        <v>0.52900000000000003</v>
      </c>
      <c r="H3336" s="32" t="s">
        <v>16</v>
      </c>
      <c r="K3336" s="32" t="s">
        <v>281</v>
      </c>
    </row>
    <row r="3337" spans="1:11" x14ac:dyDescent="0.35">
      <c r="A3337" s="32">
        <v>2</v>
      </c>
      <c r="B3337" s="32" t="s">
        <v>14</v>
      </c>
      <c r="D3337" s="32">
        <v>11.98</v>
      </c>
      <c r="E3337" s="32">
        <v>3.9180000000000001</v>
      </c>
      <c r="F3337" s="32">
        <v>14442.151</v>
      </c>
      <c r="G3337" s="32">
        <v>0.27300000000000002</v>
      </c>
      <c r="H3337" s="32" t="s">
        <v>16</v>
      </c>
      <c r="K3337" s="32" t="s">
        <v>280</v>
      </c>
    </row>
    <row r="3338" spans="1:11" x14ac:dyDescent="0.35">
      <c r="A3338" s="32">
        <v>3</v>
      </c>
      <c r="B3338" s="32" t="s">
        <v>15</v>
      </c>
      <c r="D3338" s="32">
        <v>11.95</v>
      </c>
      <c r="E3338" s="32">
        <v>54.680999999999997</v>
      </c>
      <c r="F3338" s="32">
        <v>14939.226000000001</v>
      </c>
      <c r="G3338" s="32">
        <v>482</v>
      </c>
      <c r="H3338" s="32" t="s">
        <v>16</v>
      </c>
      <c r="K3338" s="32" t="s">
        <v>279</v>
      </c>
    </row>
    <row r="3339" spans="1:11" x14ac:dyDescent="0.35">
      <c r="A3339" s="32">
        <v>4</v>
      </c>
      <c r="B3339" s="32" t="s">
        <v>17</v>
      </c>
      <c r="D3339" s="32">
        <v>12.01</v>
      </c>
      <c r="E3339" s="32">
        <v>187.09399999999999</v>
      </c>
      <c r="F3339" s="32">
        <v>14017.550999999999</v>
      </c>
      <c r="G3339" s="32">
        <v>28.065000000000001</v>
      </c>
      <c r="H3339" s="32" t="s">
        <v>16</v>
      </c>
      <c r="K3339" s="32" t="s">
        <v>278</v>
      </c>
    </row>
    <row r="3340" spans="1:11" x14ac:dyDescent="0.35">
      <c r="A3340" s="32">
        <v>5</v>
      </c>
      <c r="B3340" s="32" t="s">
        <v>18</v>
      </c>
      <c r="D3340" s="32">
        <v>11.99</v>
      </c>
      <c r="E3340" s="32">
        <v>355.24900000000002</v>
      </c>
      <c r="F3340" s="32">
        <v>15819.927</v>
      </c>
      <c r="G3340" s="32">
        <v>2573</v>
      </c>
      <c r="H3340" s="32" t="s">
        <v>16</v>
      </c>
      <c r="K3340" s="32" t="s">
        <v>277</v>
      </c>
    </row>
    <row r="3341" spans="1:11" x14ac:dyDescent="0.35">
      <c r="A3341" s="32">
        <v>6</v>
      </c>
      <c r="B3341" s="32" t="s">
        <v>19</v>
      </c>
      <c r="D3341" s="32">
        <v>11.91</v>
      </c>
      <c r="E3341" s="32">
        <v>872.67100000000005</v>
      </c>
      <c r="F3341" s="32">
        <v>14259.822</v>
      </c>
      <c r="G3341" s="32">
        <v>148.256</v>
      </c>
      <c r="H3341" s="32" t="s">
        <v>16</v>
      </c>
      <c r="K3341" s="32" t="s">
        <v>276</v>
      </c>
    </row>
    <row r="3342" spans="1:11" x14ac:dyDescent="0.35">
      <c r="A3342" s="32">
        <v>7</v>
      </c>
      <c r="B3342" s="32" t="s">
        <v>20</v>
      </c>
      <c r="D3342" s="32">
        <v>11.92</v>
      </c>
      <c r="E3342" s="32">
        <v>2422.0129999999999</v>
      </c>
      <c r="F3342" s="32">
        <v>11049.457</v>
      </c>
      <c r="G3342" s="32">
        <v>79.049000000000007</v>
      </c>
      <c r="H3342" s="32" t="s">
        <v>16</v>
      </c>
      <c r="K3342" s="32" t="s">
        <v>275</v>
      </c>
    </row>
    <row r="3343" spans="1:11" x14ac:dyDescent="0.35">
      <c r="A3343" s="32">
        <v>8</v>
      </c>
      <c r="B3343" s="32" t="s">
        <v>21</v>
      </c>
      <c r="D3343" s="32">
        <v>11.97</v>
      </c>
      <c r="E3343" s="32">
        <v>4070.8870000000002</v>
      </c>
      <c r="F3343" s="32">
        <v>12460.611999999999</v>
      </c>
      <c r="G3343" s="32">
        <v>195.12899999999999</v>
      </c>
      <c r="H3343" s="32" t="s">
        <v>16</v>
      </c>
      <c r="K3343" s="32" t="s">
        <v>274</v>
      </c>
    </row>
    <row r="3344" spans="1:11" x14ac:dyDescent="0.35">
      <c r="A3344" s="32">
        <v>9</v>
      </c>
      <c r="B3344" s="32" t="s">
        <v>22</v>
      </c>
      <c r="F3344" s="32">
        <v>4.9729999999999999</v>
      </c>
      <c r="K3344" s="32" t="s">
        <v>273</v>
      </c>
    </row>
    <row r="3345" spans="1:11" x14ac:dyDescent="0.35">
      <c r="A3345" s="32">
        <v>10</v>
      </c>
      <c r="B3345" s="32" t="s">
        <v>22</v>
      </c>
      <c r="F3345" s="32">
        <v>0.68200000000000005</v>
      </c>
      <c r="K3345" s="32" t="s">
        <v>272</v>
      </c>
    </row>
    <row r="3346" spans="1:11" x14ac:dyDescent="0.35">
      <c r="A3346" s="32">
        <v>11</v>
      </c>
      <c r="B3346" s="32" t="s">
        <v>24</v>
      </c>
      <c r="F3346" s="32">
        <v>6414.2780000000002</v>
      </c>
      <c r="K3346" s="32" t="s">
        <v>271</v>
      </c>
    </row>
    <row r="3347" spans="1:11" x14ac:dyDescent="0.35">
      <c r="A3347" s="32">
        <v>12</v>
      </c>
      <c r="B3347" s="32" t="s">
        <v>25</v>
      </c>
      <c r="F3347" s="32">
        <v>5459.8980000000001</v>
      </c>
      <c r="K3347" s="32" t="s">
        <v>270</v>
      </c>
    </row>
    <row r="3348" spans="1:11" x14ac:dyDescent="0.35">
      <c r="A3348" s="32">
        <v>13</v>
      </c>
      <c r="B3348" s="32" t="s">
        <v>26</v>
      </c>
      <c r="F3348" s="32">
        <v>5569.0519999999997</v>
      </c>
      <c r="K3348" s="32" t="s">
        <v>269</v>
      </c>
    </row>
    <row r="3349" spans="1:11" x14ac:dyDescent="0.35">
      <c r="A3349" s="32">
        <v>14</v>
      </c>
      <c r="B3349" s="32" t="s">
        <v>27</v>
      </c>
      <c r="F3349" s="32">
        <v>5405.7439999999997</v>
      </c>
      <c r="K3349" s="32" t="s">
        <v>268</v>
      </c>
    </row>
    <row r="3350" spans="1:11" x14ac:dyDescent="0.35">
      <c r="A3350" s="32">
        <v>15</v>
      </c>
      <c r="B3350" s="32" t="s">
        <v>28</v>
      </c>
      <c r="F3350" s="32">
        <v>5358.6040000000003</v>
      </c>
      <c r="K3350" s="32" t="s">
        <v>267</v>
      </c>
    </row>
    <row r="3351" spans="1:11" x14ac:dyDescent="0.35">
      <c r="A3351" s="32">
        <v>16</v>
      </c>
      <c r="B3351" s="32" t="s">
        <v>29</v>
      </c>
      <c r="F3351" s="32">
        <v>5299.5119999999997</v>
      </c>
      <c r="K3351" s="32" t="s">
        <v>266</v>
      </c>
    </row>
    <row r="3352" spans="1:11" x14ac:dyDescent="0.35">
      <c r="A3352" s="32">
        <v>17</v>
      </c>
      <c r="B3352" s="32" t="s">
        <v>22</v>
      </c>
      <c r="K3352" s="32" t="s">
        <v>265</v>
      </c>
    </row>
    <row r="3353" spans="1:11" x14ac:dyDescent="0.35">
      <c r="A3353" s="32">
        <v>18</v>
      </c>
      <c r="B3353" s="32" t="s">
        <v>182</v>
      </c>
      <c r="F3353" s="32">
        <v>7333.607</v>
      </c>
      <c r="K3353" s="32" t="s">
        <v>264</v>
      </c>
    </row>
    <row r="3354" spans="1:11" x14ac:dyDescent="0.35">
      <c r="A3354" s="32">
        <v>19</v>
      </c>
      <c r="B3354" s="32" t="s">
        <v>181</v>
      </c>
      <c r="F3354" s="32">
        <v>7556.9229999999998</v>
      </c>
      <c r="K3354" s="32" t="s">
        <v>263</v>
      </c>
    </row>
    <row r="3355" spans="1:11" x14ac:dyDescent="0.35">
      <c r="A3355" s="32">
        <v>20</v>
      </c>
      <c r="B3355" s="32" t="s">
        <v>180</v>
      </c>
      <c r="F3355" s="32">
        <v>7543.0190000000002</v>
      </c>
      <c r="K3355" s="32" t="s">
        <v>262</v>
      </c>
    </row>
    <row r="3356" spans="1:11" x14ac:dyDescent="0.35">
      <c r="A3356" s="32">
        <v>21</v>
      </c>
      <c r="B3356" s="32" t="s">
        <v>179</v>
      </c>
      <c r="F3356" s="32">
        <v>8613.116</v>
      </c>
      <c r="K3356" s="32" t="s">
        <v>261</v>
      </c>
    </row>
    <row r="3357" spans="1:11" x14ac:dyDescent="0.35">
      <c r="A3357" s="32">
        <v>22</v>
      </c>
      <c r="B3357" s="32" t="s">
        <v>178</v>
      </c>
      <c r="F3357" s="32">
        <v>6789.0309999999999</v>
      </c>
      <c r="K3357" s="32" t="s">
        <v>260</v>
      </c>
    </row>
    <row r="3358" spans="1:11" x14ac:dyDescent="0.35">
      <c r="A3358" s="32">
        <v>23</v>
      </c>
      <c r="B3358" s="32" t="s">
        <v>177</v>
      </c>
      <c r="F3358" s="32">
        <v>6441.085</v>
      </c>
      <c r="K3358" s="32" t="s">
        <v>259</v>
      </c>
    </row>
    <row r="3359" spans="1:11" x14ac:dyDescent="0.35">
      <c r="A3359" s="32">
        <v>24</v>
      </c>
      <c r="B3359" s="32" t="s">
        <v>22</v>
      </c>
      <c r="K3359" s="32" t="s">
        <v>258</v>
      </c>
    </row>
    <row r="3360" spans="1:11" x14ac:dyDescent="0.35">
      <c r="A3360" s="32">
        <v>25</v>
      </c>
      <c r="B3360" s="32" t="s">
        <v>176</v>
      </c>
      <c r="F3360" s="32">
        <v>6856.3789999999999</v>
      </c>
      <c r="K3360" s="32" t="s">
        <v>257</v>
      </c>
    </row>
    <row r="3361" spans="1:11" x14ac:dyDescent="0.35">
      <c r="A3361" s="32">
        <v>26</v>
      </c>
      <c r="B3361" s="32" t="s">
        <v>175</v>
      </c>
      <c r="F3361" s="32">
        <v>8361.857</v>
      </c>
      <c r="K3361" s="32" t="s">
        <v>256</v>
      </c>
    </row>
    <row r="3362" spans="1:11" x14ac:dyDescent="0.35">
      <c r="A3362" s="32">
        <v>27</v>
      </c>
      <c r="B3362" s="32" t="s">
        <v>174</v>
      </c>
      <c r="F3362" s="32">
        <v>8247.3469999999998</v>
      </c>
      <c r="K3362" s="32" t="s">
        <v>255</v>
      </c>
    </row>
    <row r="3363" spans="1:11" x14ac:dyDescent="0.35">
      <c r="A3363" s="32">
        <v>28</v>
      </c>
      <c r="B3363" s="32" t="s">
        <v>173</v>
      </c>
      <c r="F3363" s="32">
        <v>7625.9110000000001</v>
      </c>
      <c r="K3363" s="32" t="s">
        <v>254</v>
      </c>
    </row>
    <row r="3364" spans="1:11" x14ac:dyDescent="0.35">
      <c r="A3364" s="32">
        <v>29</v>
      </c>
      <c r="B3364" s="32" t="s">
        <v>172</v>
      </c>
      <c r="F3364" s="32">
        <v>7830.348</v>
      </c>
      <c r="K3364" s="32" t="s">
        <v>253</v>
      </c>
    </row>
    <row r="3365" spans="1:11" x14ac:dyDescent="0.35">
      <c r="A3365" s="32">
        <v>30</v>
      </c>
      <c r="B3365" s="32" t="s">
        <v>171</v>
      </c>
      <c r="F3365" s="32">
        <v>6655.14</v>
      </c>
      <c r="K3365" s="32" t="s">
        <v>252</v>
      </c>
    </row>
    <row r="3366" spans="1:11" x14ac:dyDescent="0.35">
      <c r="A3366" s="32">
        <v>31</v>
      </c>
      <c r="B3366" s="32" t="s">
        <v>22</v>
      </c>
      <c r="K3366" s="32" t="s">
        <v>251</v>
      </c>
    </row>
    <row r="3367" spans="1:11" x14ac:dyDescent="0.35">
      <c r="A3367" s="32">
        <v>32</v>
      </c>
      <c r="B3367" s="32" t="s">
        <v>170</v>
      </c>
      <c r="F3367" s="32">
        <v>8732.8430000000008</v>
      </c>
      <c r="K3367" s="32" t="s">
        <v>250</v>
      </c>
    </row>
    <row r="3368" spans="1:11" x14ac:dyDescent="0.35">
      <c r="A3368" s="32">
        <v>33</v>
      </c>
      <c r="B3368" s="32" t="s">
        <v>169</v>
      </c>
      <c r="F3368" s="32">
        <v>7852.2110000000002</v>
      </c>
      <c r="K3368" s="32" t="s">
        <v>249</v>
      </c>
    </row>
    <row r="3369" spans="1:11" x14ac:dyDescent="0.35">
      <c r="A3369" s="32">
        <v>34</v>
      </c>
      <c r="B3369" s="32" t="s">
        <v>168</v>
      </c>
      <c r="F3369" s="32">
        <v>9807.1959999999999</v>
      </c>
      <c r="K3369" s="32" t="s">
        <v>248</v>
      </c>
    </row>
    <row r="3370" spans="1:11" x14ac:dyDescent="0.35">
      <c r="A3370" s="32">
        <v>35</v>
      </c>
      <c r="B3370" s="32" t="s">
        <v>167</v>
      </c>
      <c r="F3370" s="32">
        <v>10189.86</v>
      </c>
      <c r="K3370" s="32" t="s">
        <v>247</v>
      </c>
    </row>
    <row r="3371" spans="1:11" x14ac:dyDescent="0.35">
      <c r="A3371" s="32">
        <v>36</v>
      </c>
      <c r="B3371" s="32" t="s">
        <v>166</v>
      </c>
      <c r="F3371" s="32">
        <v>10207.86</v>
      </c>
      <c r="K3371" s="32" t="s">
        <v>246</v>
      </c>
    </row>
    <row r="3372" spans="1:11" x14ac:dyDescent="0.35">
      <c r="A3372" s="32">
        <v>37</v>
      </c>
      <c r="B3372" s="32" t="s">
        <v>165</v>
      </c>
      <c r="F3372" s="32">
        <v>8814.884</v>
      </c>
      <c r="K3372" s="32" t="s">
        <v>245</v>
      </c>
    </row>
    <row r="3373" spans="1:11" x14ac:dyDescent="0.35">
      <c r="A3373" s="32">
        <v>38</v>
      </c>
      <c r="B3373" s="32" t="s">
        <v>22</v>
      </c>
      <c r="K3373" s="32" t="s">
        <v>244</v>
      </c>
    </row>
    <row r="3374" spans="1:11" x14ac:dyDescent="0.35">
      <c r="A3374" s="32">
        <v>39</v>
      </c>
      <c r="B3374" s="32" t="s">
        <v>164</v>
      </c>
      <c r="F3374" s="32">
        <v>8410.0660000000007</v>
      </c>
      <c r="K3374" s="32" t="s">
        <v>243</v>
      </c>
    </row>
    <row r="3375" spans="1:11" x14ac:dyDescent="0.35">
      <c r="A3375" s="32">
        <v>40</v>
      </c>
      <c r="B3375" s="32" t="s">
        <v>163</v>
      </c>
      <c r="F3375" s="32">
        <v>8557.7710000000006</v>
      </c>
      <c r="K3375" s="32" t="s">
        <v>242</v>
      </c>
    </row>
    <row r="3376" spans="1:11" x14ac:dyDescent="0.35">
      <c r="A3376" s="32">
        <v>41</v>
      </c>
      <c r="B3376" s="32" t="s">
        <v>162</v>
      </c>
      <c r="F3376" s="32">
        <v>9876.0840000000007</v>
      </c>
      <c r="K3376" s="32" t="s">
        <v>241</v>
      </c>
    </row>
    <row r="3377" spans="1:11" x14ac:dyDescent="0.35">
      <c r="A3377" s="32">
        <v>42</v>
      </c>
      <c r="B3377" s="32" t="s">
        <v>161</v>
      </c>
      <c r="F3377" s="32">
        <v>10133.361000000001</v>
      </c>
      <c r="K3377" s="32" t="s">
        <v>240</v>
      </c>
    </row>
    <row r="3378" spans="1:11" x14ac:dyDescent="0.35">
      <c r="A3378" s="32">
        <v>43</v>
      </c>
      <c r="B3378" s="32" t="s">
        <v>160</v>
      </c>
      <c r="F3378" s="32">
        <v>10043.648999999999</v>
      </c>
      <c r="K3378" s="32" t="s">
        <v>239</v>
      </c>
    </row>
    <row r="3379" spans="1:11" x14ac:dyDescent="0.35">
      <c r="A3379" s="32">
        <v>44</v>
      </c>
      <c r="B3379" s="32" t="s">
        <v>159</v>
      </c>
      <c r="F3379" s="32">
        <v>9604.0540000000001</v>
      </c>
      <c r="K3379" s="32" t="s">
        <v>238</v>
      </c>
    </row>
    <row r="3380" spans="1:11" x14ac:dyDescent="0.35">
      <c r="A3380" s="32">
        <v>45</v>
      </c>
      <c r="B3380" s="32" t="s">
        <v>22</v>
      </c>
      <c r="K3380" s="32" t="s">
        <v>237</v>
      </c>
    </row>
    <row r="3381" spans="1:11" x14ac:dyDescent="0.35">
      <c r="A3381" s="32">
        <v>46</v>
      </c>
      <c r="B3381" s="32" t="s">
        <v>158</v>
      </c>
      <c r="F3381" s="32">
        <v>9362.0679999999993</v>
      </c>
      <c r="K3381" s="32" t="s">
        <v>236</v>
      </c>
    </row>
    <row r="3382" spans="1:11" x14ac:dyDescent="0.35">
      <c r="A3382" s="32">
        <v>47</v>
      </c>
      <c r="B3382" s="32" t="s">
        <v>157</v>
      </c>
      <c r="F3382" s="32">
        <v>7438.8729999999996</v>
      </c>
      <c r="K3382" s="32" t="s">
        <v>235</v>
      </c>
    </row>
    <row r="3383" spans="1:11" x14ac:dyDescent="0.35">
      <c r="A3383" s="32">
        <v>48</v>
      </c>
      <c r="B3383" s="32" t="s">
        <v>156</v>
      </c>
      <c r="F3383" s="32">
        <v>7497.73</v>
      </c>
      <c r="K3383" s="32" t="s">
        <v>234</v>
      </c>
    </row>
    <row r="3385" spans="1:11" x14ac:dyDescent="0.35">
      <c r="A3385" s="32" t="s">
        <v>349</v>
      </c>
    </row>
    <row r="3387" spans="1:11" x14ac:dyDescent="0.35">
      <c r="B3387" s="32" t="s">
        <v>3</v>
      </c>
      <c r="C3387" s="32" t="s">
        <v>4</v>
      </c>
      <c r="D3387" s="32" t="s">
        <v>5</v>
      </c>
      <c r="E3387" s="32" t="s">
        <v>6</v>
      </c>
      <c r="F3387" s="32" t="s">
        <v>7</v>
      </c>
      <c r="G3387" s="32" t="s">
        <v>8</v>
      </c>
      <c r="H3387" s="32" t="s">
        <v>9</v>
      </c>
      <c r="I3387" s="32" t="s">
        <v>10</v>
      </c>
      <c r="J3387" s="32" t="s">
        <v>11</v>
      </c>
      <c r="K3387" s="32" t="s">
        <v>282</v>
      </c>
    </row>
    <row r="3388" spans="1:11" x14ac:dyDescent="0.35">
      <c r="A3388" s="32">
        <v>1</v>
      </c>
      <c r="B3388" s="32" t="s">
        <v>12</v>
      </c>
      <c r="D3388" s="32">
        <v>13.33</v>
      </c>
      <c r="E3388" s="32">
        <v>40689.800999999999</v>
      </c>
      <c r="G3388" s="32">
        <v>1723.39</v>
      </c>
      <c r="H3388" s="32" t="s">
        <v>13</v>
      </c>
      <c r="I3388" s="32">
        <v>40689.800999999999</v>
      </c>
      <c r="K3388" s="32" t="s">
        <v>281</v>
      </c>
    </row>
    <row r="3389" spans="1:11" x14ac:dyDescent="0.35">
      <c r="A3389" s="32">
        <v>2</v>
      </c>
      <c r="B3389" s="32" t="s">
        <v>14</v>
      </c>
      <c r="D3389" s="32">
        <v>13.34</v>
      </c>
      <c r="E3389" s="32">
        <v>36095.207000000002</v>
      </c>
      <c r="G3389" s="32">
        <v>216.44</v>
      </c>
      <c r="H3389" s="32" t="s">
        <v>13</v>
      </c>
      <c r="I3389" s="32">
        <v>36095.207000000002</v>
      </c>
      <c r="K3389" s="32" t="s">
        <v>280</v>
      </c>
    </row>
    <row r="3390" spans="1:11" x14ac:dyDescent="0.35">
      <c r="A3390" s="32">
        <v>3</v>
      </c>
      <c r="B3390" s="32" t="s">
        <v>15</v>
      </c>
      <c r="D3390" s="32">
        <v>13.36</v>
      </c>
      <c r="E3390" s="32">
        <v>37979.938000000002</v>
      </c>
      <c r="G3390" s="32">
        <v>641.21500000000003</v>
      </c>
      <c r="H3390" s="32" t="s">
        <v>13</v>
      </c>
      <c r="I3390" s="32">
        <v>37979.938000000002</v>
      </c>
      <c r="K3390" s="32" t="s">
        <v>279</v>
      </c>
    </row>
    <row r="3391" spans="1:11" x14ac:dyDescent="0.35">
      <c r="A3391" s="32">
        <v>4</v>
      </c>
      <c r="B3391" s="32" t="s">
        <v>17</v>
      </c>
      <c r="D3391" s="32">
        <v>13.36</v>
      </c>
      <c r="E3391" s="32">
        <v>33747.171999999999</v>
      </c>
      <c r="G3391" s="32">
        <v>669.56399999999996</v>
      </c>
      <c r="H3391" s="32" t="s">
        <v>13</v>
      </c>
      <c r="I3391" s="32">
        <v>33747.171999999999</v>
      </c>
      <c r="K3391" s="32" t="s">
        <v>278</v>
      </c>
    </row>
    <row r="3392" spans="1:11" x14ac:dyDescent="0.35">
      <c r="A3392" s="32">
        <v>5</v>
      </c>
      <c r="B3392" s="32" t="s">
        <v>18</v>
      </c>
      <c r="D3392" s="32">
        <v>13.36</v>
      </c>
      <c r="E3392" s="32">
        <v>39159.300999999999</v>
      </c>
      <c r="G3392" s="32">
        <v>872.50699999999995</v>
      </c>
      <c r="H3392" s="32" t="s">
        <v>13</v>
      </c>
      <c r="I3392" s="32">
        <v>39159.300999999999</v>
      </c>
      <c r="K3392" s="32" t="s">
        <v>277</v>
      </c>
    </row>
    <row r="3393" spans="1:11" x14ac:dyDescent="0.35">
      <c r="A3393" s="32">
        <v>6</v>
      </c>
      <c r="B3393" s="32" t="s">
        <v>19</v>
      </c>
      <c r="D3393" s="32">
        <v>13.29</v>
      </c>
      <c r="E3393" s="32">
        <v>31353.115000000002</v>
      </c>
      <c r="G3393" s="32">
        <v>163.155</v>
      </c>
      <c r="H3393" s="32" t="s">
        <v>13</v>
      </c>
      <c r="I3393" s="32">
        <v>31353.115000000002</v>
      </c>
      <c r="K3393" s="32" t="s">
        <v>276</v>
      </c>
    </row>
    <row r="3394" spans="1:11" x14ac:dyDescent="0.35">
      <c r="A3394" s="32">
        <v>7</v>
      </c>
      <c r="B3394" s="32" t="s">
        <v>20</v>
      </c>
      <c r="D3394" s="32">
        <v>13.31</v>
      </c>
      <c r="E3394" s="32">
        <v>24876.851999999999</v>
      </c>
      <c r="G3394" s="32">
        <v>267.15800000000002</v>
      </c>
      <c r="H3394" s="32" t="s">
        <v>13</v>
      </c>
      <c r="I3394" s="32">
        <v>24876.851999999999</v>
      </c>
      <c r="K3394" s="32" t="s">
        <v>275</v>
      </c>
    </row>
    <row r="3395" spans="1:11" x14ac:dyDescent="0.35">
      <c r="A3395" s="32">
        <v>8</v>
      </c>
      <c r="B3395" s="32" t="s">
        <v>21</v>
      </c>
      <c r="D3395" s="32">
        <v>13.33</v>
      </c>
      <c r="E3395" s="32">
        <v>27180.736000000001</v>
      </c>
      <c r="G3395" s="32">
        <v>84.465000000000003</v>
      </c>
      <c r="H3395" s="32" t="s">
        <v>13</v>
      </c>
      <c r="I3395" s="32">
        <v>27180.736000000001</v>
      </c>
      <c r="K3395" s="32" t="s">
        <v>274</v>
      </c>
    </row>
    <row r="3396" spans="1:11" x14ac:dyDescent="0.35">
      <c r="A3396" s="32">
        <v>9</v>
      </c>
      <c r="B3396" s="32" t="s">
        <v>22</v>
      </c>
      <c r="D3396" s="32">
        <v>13.39</v>
      </c>
      <c r="E3396" s="32">
        <v>104.06699999999999</v>
      </c>
      <c r="G3396" s="32">
        <v>4.8090000000000002</v>
      </c>
      <c r="H3396" s="32" t="s">
        <v>13</v>
      </c>
      <c r="I3396" s="32">
        <v>104.06699999999999</v>
      </c>
      <c r="K3396" s="32" t="s">
        <v>273</v>
      </c>
    </row>
    <row r="3397" spans="1:11" x14ac:dyDescent="0.35">
      <c r="A3397" s="32">
        <v>10</v>
      </c>
      <c r="B3397" s="32" t="s">
        <v>22</v>
      </c>
      <c r="K3397" s="32" t="s">
        <v>272</v>
      </c>
    </row>
    <row r="3398" spans="1:11" x14ac:dyDescent="0.35">
      <c r="A3398" s="32">
        <v>11</v>
      </c>
      <c r="B3398" s="32" t="s">
        <v>24</v>
      </c>
      <c r="D3398" s="32">
        <v>13.37</v>
      </c>
      <c r="E3398" s="32">
        <v>11892.281000000001</v>
      </c>
      <c r="G3398" s="32">
        <v>479.45499999999998</v>
      </c>
      <c r="H3398" s="32" t="s">
        <v>13</v>
      </c>
      <c r="I3398" s="32">
        <v>11892.281000000001</v>
      </c>
      <c r="K3398" s="32" t="s">
        <v>271</v>
      </c>
    </row>
    <row r="3399" spans="1:11" x14ac:dyDescent="0.35">
      <c r="A3399" s="32">
        <v>12</v>
      </c>
      <c r="B3399" s="32" t="s">
        <v>25</v>
      </c>
      <c r="D3399" s="32">
        <v>13.37</v>
      </c>
      <c r="E3399" s="32">
        <v>11647.291999999999</v>
      </c>
      <c r="G3399" s="32">
        <v>451.31900000000002</v>
      </c>
      <c r="H3399" s="32" t="s">
        <v>13</v>
      </c>
      <c r="I3399" s="32">
        <v>11647.291999999999</v>
      </c>
      <c r="K3399" s="32" t="s">
        <v>270</v>
      </c>
    </row>
    <row r="3400" spans="1:11" x14ac:dyDescent="0.35">
      <c r="A3400" s="32">
        <v>13</v>
      </c>
      <c r="B3400" s="32" t="s">
        <v>26</v>
      </c>
      <c r="D3400" s="32">
        <v>13.37</v>
      </c>
      <c r="E3400" s="32">
        <v>11095.197</v>
      </c>
      <c r="G3400" s="32">
        <v>75.405000000000001</v>
      </c>
      <c r="H3400" s="32" t="s">
        <v>13</v>
      </c>
      <c r="I3400" s="32">
        <v>11095.197</v>
      </c>
      <c r="K3400" s="32" t="s">
        <v>269</v>
      </c>
    </row>
    <row r="3401" spans="1:11" x14ac:dyDescent="0.35">
      <c r="A3401" s="32">
        <v>14</v>
      </c>
      <c r="B3401" s="32" t="s">
        <v>27</v>
      </c>
      <c r="D3401" s="32">
        <v>13.41</v>
      </c>
      <c r="E3401" s="32">
        <v>11531.352000000001</v>
      </c>
      <c r="G3401" s="32">
        <v>113.83</v>
      </c>
      <c r="H3401" s="32" t="s">
        <v>13</v>
      </c>
      <c r="I3401" s="32">
        <v>11531.352000000001</v>
      </c>
      <c r="K3401" s="32" t="s">
        <v>268</v>
      </c>
    </row>
    <row r="3402" spans="1:11" x14ac:dyDescent="0.35">
      <c r="A3402" s="32">
        <v>15</v>
      </c>
      <c r="B3402" s="32" t="s">
        <v>28</v>
      </c>
      <c r="D3402" s="32">
        <v>13.41</v>
      </c>
      <c r="E3402" s="32">
        <v>12029.308000000001</v>
      </c>
      <c r="G3402" s="32">
        <v>247.89599999999999</v>
      </c>
      <c r="H3402" s="32" t="s">
        <v>13</v>
      </c>
      <c r="I3402" s="32">
        <v>12029.308000000001</v>
      </c>
      <c r="K3402" s="32" t="s">
        <v>267</v>
      </c>
    </row>
    <row r="3403" spans="1:11" x14ac:dyDescent="0.35">
      <c r="A3403" s="32">
        <v>16</v>
      </c>
      <c r="B3403" s="32" t="s">
        <v>29</v>
      </c>
      <c r="D3403" s="32">
        <v>13.42</v>
      </c>
      <c r="E3403" s="32">
        <v>11215.118</v>
      </c>
      <c r="G3403" s="32">
        <v>1064.23</v>
      </c>
      <c r="H3403" s="32" t="s">
        <v>13</v>
      </c>
      <c r="I3403" s="32">
        <v>11215.118</v>
      </c>
      <c r="K3403" s="32" t="s">
        <v>266</v>
      </c>
    </row>
    <row r="3404" spans="1:11" x14ac:dyDescent="0.35">
      <c r="A3404" s="32">
        <v>17</v>
      </c>
      <c r="B3404" s="32" t="s">
        <v>22</v>
      </c>
      <c r="K3404" s="32" t="s">
        <v>265</v>
      </c>
    </row>
    <row r="3405" spans="1:11" x14ac:dyDescent="0.35">
      <c r="A3405" s="32">
        <v>18</v>
      </c>
      <c r="B3405" s="32" t="s">
        <v>182</v>
      </c>
      <c r="D3405" s="32">
        <v>13.42</v>
      </c>
      <c r="E3405" s="32">
        <v>14303.522999999999</v>
      </c>
      <c r="G3405" s="32">
        <v>91096.551000000007</v>
      </c>
      <c r="H3405" s="32" t="s">
        <v>13</v>
      </c>
      <c r="I3405" s="32">
        <v>14303.522999999999</v>
      </c>
      <c r="K3405" s="32" t="s">
        <v>264</v>
      </c>
    </row>
    <row r="3406" spans="1:11" x14ac:dyDescent="0.35">
      <c r="A3406" s="32">
        <v>19</v>
      </c>
      <c r="B3406" s="32" t="s">
        <v>181</v>
      </c>
      <c r="D3406" s="32">
        <v>13.42</v>
      </c>
      <c r="E3406" s="32">
        <v>13586.268</v>
      </c>
      <c r="G3406" s="32">
        <v>1555.9659999999999</v>
      </c>
      <c r="H3406" s="32" t="s">
        <v>13</v>
      </c>
      <c r="I3406" s="32">
        <v>13586.268</v>
      </c>
      <c r="K3406" s="32" t="s">
        <v>263</v>
      </c>
    </row>
    <row r="3407" spans="1:11" x14ac:dyDescent="0.35">
      <c r="A3407" s="32">
        <v>20</v>
      </c>
      <c r="B3407" s="32" t="s">
        <v>180</v>
      </c>
      <c r="D3407" s="32">
        <v>13.44</v>
      </c>
      <c r="E3407" s="32">
        <v>14246.736000000001</v>
      </c>
      <c r="G3407" s="32">
        <v>1384.8520000000001</v>
      </c>
      <c r="H3407" s="32" t="s">
        <v>13</v>
      </c>
      <c r="I3407" s="32">
        <v>14246.736000000001</v>
      </c>
      <c r="K3407" s="32" t="s">
        <v>262</v>
      </c>
    </row>
    <row r="3408" spans="1:11" x14ac:dyDescent="0.35">
      <c r="A3408" s="32">
        <v>21</v>
      </c>
      <c r="B3408" s="32" t="s">
        <v>179</v>
      </c>
      <c r="D3408" s="32">
        <v>13.44</v>
      </c>
      <c r="E3408" s="32">
        <v>12497.550999999999</v>
      </c>
      <c r="G3408" s="32">
        <v>189.92400000000001</v>
      </c>
      <c r="H3408" s="32" t="s">
        <v>13</v>
      </c>
      <c r="I3408" s="32">
        <v>12497.550999999999</v>
      </c>
      <c r="K3408" s="32" t="s">
        <v>261</v>
      </c>
    </row>
    <row r="3409" spans="1:11" x14ac:dyDescent="0.35">
      <c r="A3409" s="32">
        <v>22</v>
      </c>
      <c r="B3409" s="32" t="s">
        <v>178</v>
      </c>
      <c r="D3409" s="32">
        <v>13.44</v>
      </c>
      <c r="E3409" s="32">
        <v>11936.793</v>
      </c>
      <c r="G3409" s="32">
        <v>3182.7170000000001</v>
      </c>
      <c r="H3409" s="32" t="s">
        <v>13</v>
      </c>
      <c r="I3409" s="32">
        <v>11936.793</v>
      </c>
      <c r="K3409" s="32" t="s">
        <v>260</v>
      </c>
    </row>
    <row r="3410" spans="1:11" x14ac:dyDescent="0.35">
      <c r="A3410" s="32">
        <v>23</v>
      </c>
      <c r="B3410" s="32" t="s">
        <v>177</v>
      </c>
      <c r="D3410" s="32">
        <v>13.46</v>
      </c>
      <c r="E3410" s="32">
        <v>10641.741</v>
      </c>
      <c r="G3410" s="32">
        <v>67818</v>
      </c>
      <c r="H3410" s="32" t="s">
        <v>13</v>
      </c>
      <c r="I3410" s="32">
        <v>10641.741</v>
      </c>
      <c r="K3410" s="32" t="s">
        <v>259</v>
      </c>
    </row>
    <row r="3411" spans="1:11" x14ac:dyDescent="0.35">
      <c r="A3411" s="32">
        <v>24</v>
      </c>
      <c r="B3411" s="32" t="s">
        <v>22</v>
      </c>
      <c r="D3411" s="32">
        <v>13.49</v>
      </c>
      <c r="E3411" s="32">
        <v>43.981999999999999</v>
      </c>
      <c r="G3411" s="32">
        <v>2.8530000000000002</v>
      </c>
      <c r="H3411" s="32" t="s">
        <v>13</v>
      </c>
      <c r="I3411" s="32">
        <v>43.981999999999999</v>
      </c>
      <c r="K3411" s="32" t="s">
        <v>258</v>
      </c>
    </row>
    <row r="3412" spans="1:11" x14ac:dyDescent="0.35">
      <c r="A3412" s="32">
        <v>25</v>
      </c>
      <c r="B3412" s="32" t="s">
        <v>176</v>
      </c>
      <c r="D3412" s="32">
        <v>13.47</v>
      </c>
      <c r="E3412" s="32">
        <v>11983.558999999999</v>
      </c>
      <c r="G3412" s="32">
        <v>437.66</v>
      </c>
      <c r="H3412" s="32" t="s">
        <v>13</v>
      </c>
      <c r="I3412" s="32">
        <v>11983.558999999999</v>
      </c>
      <c r="K3412" s="32" t="s">
        <v>257</v>
      </c>
    </row>
    <row r="3413" spans="1:11" x14ac:dyDescent="0.35">
      <c r="A3413" s="32">
        <v>26</v>
      </c>
      <c r="B3413" s="32" t="s">
        <v>175</v>
      </c>
      <c r="D3413" s="32">
        <v>13.47</v>
      </c>
      <c r="E3413" s="32">
        <v>11308.573</v>
      </c>
      <c r="G3413" s="32">
        <v>185.637</v>
      </c>
      <c r="H3413" s="32" t="s">
        <v>13</v>
      </c>
      <c r="I3413" s="32">
        <v>11308.573</v>
      </c>
      <c r="K3413" s="32" t="s">
        <v>256</v>
      </c>
    </row>
    <row r="3414" spans="1:11" x14ac:dyDescent="0.35">
      <c r="A3414" s="32">
        <v>27</v>
      </c>
      <c r="B3414" s="32" t="s">
        <v>174</v>
      </c>
      <c r="D3414" s="32">
        <v>13.47</v>
      </c>
      <c r="E3414" s="32">
        <v>11266.558999999999</v>
      </c>
      <c r="G3414" s="32">
        <v>925.572</v>
      </c>
      <c r="H3414" s="32" t="s">
        <v>13</v>
      </c>
      <c r="I3414" s="32">
        <v>11266.558999999999</v>
      </c>
      <c r="K3414" s="32" t="s">
        <v>255</v>
      </c>
    </row>
    <row r="3415" spans="1:11" x14ac:dyDescent="0.35">
      <c r="A3415" s="32">
        <v>28</v>
      </c>
      <c r="B3415" s="32" t="s">
        <v>173</v>
      </c>
      <c r="D3415" s="32">
        <v>13.45</v>
      </c>
      <c r="E3415" s="32">
        <v>11589.213</v>
      </c>
      <c r="G3415" s="32">
        <v>240.185</v>
      </c>
      <c r="H3415" s="32" t="s">
        <v>13</v>
      </c>
      <c r="I3415" s="32">
        <v>11589.213</v>
      </c>
      <c r="K3415" s="32" t="s">
        <v>254</v>
      </c>
    </row>
    <row r="3416" spans="1:11" x14ac:dyDescent="0.35">
      <c r="A3416" s="32">
        <v>29</v>
      </c>
      <c r="B3416" s="32" t="s">
        <v>172</v>
      </c>
      <c r="D3416" s="32">
        <v>13.42</v>
      </c>
      <c r="E3416" s="32">
        <v>11507.958000000001</v>
      </c>
      <c r="G3416" s="32">
        <v>1420.731</v>
      </c>
      <c r="H3416" s="32" t="s">
        <v>13</v>
      </c>
      <c r="I3416" s="32">
        <v>11507.958000000001</v>
      </c>
      <c r="K3416" s="32" t="s">
        <v>253</v>
      </c>
    </row>
    <row r="3417" spans="1:11" x14ac:dyDescent="0.35">
      <c r="A3417" s="32">
        <v>30</v>
      </c>
      <c r="B3417" s="32" t="s">
        <v>171</v>
      </c>
      <c r="D3417" s="32">
        <v>13.36</v>
      </c>
      <c r="E3417" s="32">
        <v>11597.773999999999</v>
      </c>
      <c r="G3417" s="32">
        <v>2117.3440000000001</v>
      </c>
      <c r="H3417" s="32" t="s">
        <v>13</v>
      </c>
      <c r="I3417" s="32">
        <v>11597.773999999999</v>
      </c>
      <c r="K3417" s="32" t="s">
        <v>252</v>
      </c>
    </row>
    <row r="3418" spans="1:11" x14ac:dyDescent="0.35">
      <c r="A3418" s="32">
        <v>31</v>
      </c>
      <c r="B3418" s="32" t="s">
        <v>22</v>
      </c>
      <c r="K3418" s="32" t="s">
        <v>251</v>
      </c>
    </row>
    <row r="3419" spans="1:11" x14ac:dyDescent="0.35">
      <c r="A3419" s="32">
        <v>32</v>
      </c>
      <c r="B3419" s="32" t="s">
        <v>170</v>
      </c>
      <c r="D3419" s="32">
        <v>13.31</v>
      </c>
      <c r="E3419" s="32">
        <v>11413.746999999999</v>
      </c>
      <c r="G3419" s="32">
        <v>171.42</v>
      </c>
      <c r="H3419" s="32" t="s">
        <v>13</v>
      </c>
      <c r="I3419" s="32">
        <v>11413.746999999999</v>
      </c>
      <c r="K3419" s="32" t="s">
        <v>250</v>
      </c>
    </row>
    <row r="3420" spans="1:11" x14ac:dyDescent="0.35">
      <c r="A3420" s="32">
        <v>33</v>
      </c>
      <c r="B3420" s="32" t="s">
        <v>169</v>
      </c>
      <c r="D3420" s="32">
        <v>13.33</v>
      </c>
      <c r="E3420" s="32">
        <v>10497.812</v>
      </c>
      <c r="G3420" s="32">
        <v>382.16800000000001</v>
      </c>
      <c r="H3420" s="32" t="s">
        <v>13</v>
      </c>
      <c r="I3420" s="32">
        <v>10497.812</v>
      </c>
      <c r="K3420" s="32" t="s">
        <v>249</v>
      </c>
    </row>
    <row r="3421" spans="1:11" x14ac:dyDescent="0.35">
      <c r="A3421" s="32">
        <v>34</v>
      </c>
      <c r="B3421" s="32" t="s">
        <v>168</v>
      </c>
      <c r="D3421" s="32">
        <v>13.37</v>
      </c>
      <c r="E3421" s="32">
        <v>15723.157999999999</v>
      </c>
      <c r="G3421" s="32">
        <v>526.13300000000004</v>
      </c>
      <c r="H3421" s="32" t="s">
        <v>13</v>
      </c>
      <c r="I3421" s="32">
        <v>15723.157999999999</v>
      </c>
      <c r="K3421" s="32" t="s">
        <v>248</v>
      </c>
    </row>
    <row r="3422" spans="1:11" x14ac:dyDescent="0.35">
      <c r="A3422" s="32">
        <v>35</v>
      </c>
      <c r="B3422" s="32" t="s">
        <v>167</v>
      </c>
      <c r="D3422" s="32">
        <v>13.39</v>
      </c>
      <c r="E3422" s="32">
        <v>14455.79</v>
      </c>
      <c r="G3422" s="32">
        <v>91132</v>
      </c>
      <c r="H3422" s="32" t="s">
        <v>13</v>
      </c>
      <c r="I3422" s="32">
        <v>14455.79</v>
      </c>
      <c r="K3422" s="32" t="s">
        <v>247</v>
      </c>
    </row>
    <row r="3423" spans="1:11" x14ac:dyDescent="0.35">
      <c r="A3423" s="32">
        <v>36</v>
      </c>
      <c r="B3423" s="32" t="s">
        <v>166</v>
      </c>
      <c r="D3423" s="32">
        <v>13.39</v>
      </c>
      <c r="E3423" s="32">
        <v>18298.675999999999</v>
      </c>
      <c r="G3423" s="32">
        <v>136.62899999999999</v>
      </c>
      <c r="H3423" s="32" t="s">
        <v>13</v>
      </c>
      <c r="I3423" s="32">
        <v>18298.675999999999</v>
      </c>
      <c r="K3423" s="32" t="s">
        <v>246</v>
      </c>
    </row>
    <row r="3424" spans="1:11" x14ac:dyDescent="0.35">
      <c r="A3424" s="32">
        <v>37</v>
      </c>
      <c r="B3424" s="32" t="s">
        <v>165</v>
      </c>
      <c r="D3424" s="32">
        <v>13.39</v>
      </c>
      <c r="E3424" s="32">
        <v>14690.529</v>
      </c>
      <c r="G3424" s="32">
        <v>167.864</v>
      </c>
      <c r="H3424" s="32" t="s">
        <v>13</v>
      </c>
      <c r="I3424" s="32">
        <v>14690.529</v>
      </c>
      <c r="K3424" s="32" t="s">
        <v>245</v>
      </c>
    </row>
    <row r="3425" spans="1:11" x14ac:dyDescent="0.35">
      <c r="A3425" s="32">
        <v>38</v>
      </c>
      <c r="B3425" s="32" t="s">
        <v>22</v>
      </c>
      <c r="K3425" s="32" t="s">
        <v>244</v>
      </c>
    </row>
    <row r="3426" spans="1:11" x14ac:dyDescent="0.35">
      <c r="A3426" s="32">
        <v>39</v>
      </c>
      <c r="B3426" s="32" t="s">
        <v>164</v>
      </c>
      <c r="D3426" s="32">
        <v>13.42</v>
      </c>
      <c r="E3426" s="32">
        <v>13657.874</v>
      </c>
      <c r="G3426" s="32">
        <v>91.299000000000007</v>
      </c>
      <c r="H3426" s="32" t="s">
        <v>13</v>
      </c>
      <c r="I3426" s="32">
        <v>13657.874</v>
      </c>
      <c r="K3426" s="32" t="s">
        <v>243</v>
      </c>
    </row>
    <row r="3427" spans="1:11" x14ac:dyDescent="0.35">
      <c r="A3427" s="32">
        <v>40</v>
      </c>
      <c r="B3427" s="32" t="s">
        <v>163</v>
      </c>
      <c r="D3427" s="32">
        <v>13.42</v>
      </c>
      <c r="E3427" s="32">
        <v>15926.61</v>
      </c>
      <c r="G3427" s="32">
        <v>99452</v>
      </c>
      <c r="H3427" s="32" t="s">
        <v>13</v>
      </c>
      <c r="I3427" s="32">
        <v>15926.61</v>
      </c>
      <c r="K3427" s="32" t="s">
        <v>242</v>
      </c>
    </row>
    <row r="3428" spans="1:11" x14ac:dyDescent="0.35">
      <c r="A3428" s="32">
        <v>41</v>
      </c>
      <c r="B3428" s="32" t="s">
        <v>162</v>
      </c>
      <c r="D3428" s="32">
        <v>13.42</v>
      </c>
      <c r="E3428" s="32">
        <v>17799.131000000001</v>
      </c>
      <c r="G3428" s="32">
        <v>1161.874</v>
      </c>
      <c r="H3428" s="32" t="s">
        <v>13</v>
      </c>
      <c r="I3428" s="32">
        <v>17799.131000000001</v>
      </c>
      <c r="K3428" s="32" t="s">
        <v>241</v>
      </c>
    </row>
    <row r="3429" spans="1:11" x14ac:dyDescent="0.35">
      <c r="A3429" s="32">
        <v>42</v>
      </c>
      <c r="B3429" s="32" t="s">
        <v>161</v>
      </c>
      <c r="D3429" s="32">
        <v>13.47</v>
      </c>
      <c r="E3429" s="32">
        <v>18321.528999999999</v>
      </c>
      <c r="G3429" s="32">
        <v>1438.97</v>
      </c>
      <c r="H3429" s="32" t="s">
        <v>13</v>
      </c>
      <c r="I3429" s="32">
        <v>18321.528999999999</v>
      </c>
      <c r="K3429" s="32" t="s">
        <v>240</v>
      </c>
    </row>
    <row r="3430" spans="1:11" x14ac:dyDescent="0.35">
      <c r="A3430" s="32">
        <v>43</v>
      </c>
      <c r="B3430" s="32" t="s">
        <v>160</v>
      </c>
      <c r="D3430" s="32">
        <v>13.46</v>
      </c>
      <c r="E3430" s="32">
        <v>17738.741999999998</v>
      </c>
      <c r="G3430" s="32">
        <v>114331</v>
      </c>
      <c r="H3430" s="32" t="s">
        <v>13</v>
      </c>
      <c r="I3430" s="32">
        <v>17738.741999999998</v>
      </c>
      <c r="K3430" s="32" t="s">
        <v>239</v>
      </c>
    </row>
    <row r="3431" spans="1:11" x14ac:dyDescent="0.35">
      <c r="A3431" s="32">
        <v>44</v>
      </c>
      <c r="B3431" s="32" t="s">
        <v>159</v>
      </c>
      <c r="D3431" s="32">
        <v>13.5</v>
      </c>
      <c r="E3431" s="32">
        <v>19555.072</v>
      </c>
      <c r="G3431" s="32">
        <v>1983.8440000000001</v>
      </c>
      <c r="H3431" s="32" t="s">
        <v>13</v>
      </c>
      <c r="I3431" s="32">
        <v>19555.072</v>
      </c>
      <c r="K3431" s="32" t="s">
        <v>238</v>
      </c>
    </row>
    <row r="3432" spans="1:11" x14ac:dyDescent="0.35">
      <c r="A3432" s="32">
        <v>45</v>
      </c>
      <c r="B3432" s="32" t="s">
        <v>22</v>
      </c>
      <c r="D3432" s="32">
        <v>13.5</v>
      </c>
      <c r="E3432" s="32">
        <v>23.206</v>
      </c>
      <c r="G3432" s="32">
        <v>3.7509999999999999</v>
      </c>
      <c r="H3432" s="32" t="s">
        <v>13</v>
      </c>
      <c r="I3432" s="32">
        <v>23.206</v>
      </c>
      <c r="K3432" s="32" t="s">
        <v>237</v>
      </c>
    </row>
    <row r="3433" spans="1:11" x14ac:dyDescent="0.35">
      <c r="A3433" s="32">
        <v>46</v>
      </c>
      <c r="B3433" s="32" t="s">
        <v>158</v>
      </c>
      <c r="D3433" s="32">
        <v>13.5</v>
      </c>
      <c r="E3433" s="32">
        <v>18234.710999999999</v>
      </c>
      <c r="G3433" s="32">
        <v>714.50900000000001</v>
      </c>
      <c r="H3433" s="32" t="s">
        <v>13</v>
      </c>
      <c r="I3433" s="32">
        <v>18234.710999999999</v>
      </c>
      <c r="K3433" s="32" t="s">
        <v>236</v>
      </c>
    </row>
    <row r="3434" spans="1:11" x14ac:dyDescent="0.35">
      <c r="A3434" s="32">
        <v>47</v>
      </c>
      <c r="B3434" s="32" t="s">
        <v>157</v>
      </c>
      <c r="D3434" s="32">
        <v>13.5</v>
      </c>
      <c r="E3434" s="32">
        <v>14472.663</v>
      </c>
      <c r="G3434" s="32">
        <v>96179</v>
      </c>
      <c r="H3434" s="32" t="s">
        <v>13</v>
      </c>
      <c r="I3434" s="32">
        <v>14472.663</v>
      </c>
      <c r="K3434" s="32" t="s">
        <v>235</v>
      </c>
    </row>
    <row r="3435" spans="1:11" x14ac:dyDescent="0.35">
      <c r="A3435" s="32">
        <v>48</v>
      </c>
      <c r="B3435" s="32" t="s">
        <v>156</v>
      </c>
      <c r="D3435" s="32">
        <v>13.49</v>
      </c>
      <c r="E3435" s="32">
        <v>14478.732</v>
      </c>
      <c r="G3435" s="32">
        <v>542.62199999999996</v>
      </c>
      <c r="H3435" s="32" t="s">
        <v>13</v>
      </c>
      <c r="I3435" s="32">
        <v>14478.732</v>
      </c>
      <c r="K3435" s="32" t="s">
        <v>234</v>
      </c>
    </row>
    <row r="3437" spans="1:11" x14ac:dyDescent="0.35">
      <c r="A3437" s="32" t="s">
        <v>348</v>
      </c>
    </row>
    <row r="3439" spans="1:11" x14ac:dyDescent="0.35">
      <c r="B3439" s="32" t="s">
        <v>3</v>
      </c>
      <c r="C3439" s="32" t="s">
        <v>4</v>
      </c>
      <c r="D3439" s="32" t="s">
        <v>5</v>
      </c>
      <c r="E3439" s="32" t="s">
        <v>6</v>
      </c>
      <c r="F3439" s="32" t="s">
        <v>7</v>
      </c>
      <c r="G3439" s="32" t="s">
        <v>8</v>
      </c>
      <c r="H3439" s="32" t="s">
        <v>9</v>
      </c>
      <c r="I3439" s="32" t="s">
        <v>10</v>
      </c>
      <c r="J3439" s="32" t="s">
        <v>11</v>
      </c>
      <c r="K3439" s="32" t="s">
        <v>282</v>
      </c>
    </row>
    <row r="3440" spans="1:11" x14ac:dyDescent="0.35">
      <c r="A3440" s="32">
        <v>1</v>
      </c>
      <c r="B3440" s="32" t="s">
        <v>12</v>
      </c>
      <c r="D3440" s="32">
        <v>13.12</v>
      </c>
      <c r="E3440" s="32">
        <v>582.08900000000006</v>
      </c>
      <c r="F3440" s="32">
        <v>8092.8680000000004</v>
      </c>
      <c r="G3440" s="32">
        <v>6.5460000000000003</v>
      </c>
      <c r="H3440" s="32" t="s">
        <v>16</v>
      </c>
      <c r="K3440" s="32" t="s">
        <v>281</v>
      </c>
    </row>
    <row r="3441" spans="1:11" x14ac:dyDescent="0.35">
      <c r="A3441" s="32">
        <v>2</v>
      </c>
      <c r="B3441" s="32" t="s">
        <v>14</v>
      </c>
      <c r="D3441" s="32">
        <v>13.08</v>
      </c>
      <c r="E3441" s="32">
        <v>655.58199999999999</v>
      </c>
      <c r="F3441" s="32">
        <v>8014.8249999999998</v>
      </c>
      <c r="G3441" s="32">
        <v>11.614000000000001</v>
      </c>
      <c r="H3441" s="32" t="s">
        <v>16</v>
      </c>
      <c r="K3441" s="32" t="s">
        <v>280</v>
      </c>
    </row>
    <row r="3442" spans="1:11" x14ac:dyDescent="0.35">
      <c r="A3442" s="32">
        <v>3</v>
      </c>
      <c r="B3442" s="32" t="s">
        <v>15</v>
      </c>
      <c r="D3442" s="32">
        <v>13.06</v>
      </c>
      <c r="E3442" s="32">
        <v>1201.664</v>
      </c>
      <c r="F3442" s="32">
        <v>7789.75</v>
      </c>
      <c r="G3442" s="32">
        <v>8.5299999999999994</v>
      </c>
      <c r="H3442" s="32" t="s">
        <v>16</v>
      </c>
      <c r="K3442" s="32" t="s">
        <v>279</v>
      </c>
    </row>
    <row r="3443" spans="1:11" x14ac:dyDescent="0.35">
      <c r="A3443" s="32">
        <v>4</v>
      </c>
      <c r="B3443" s="32" t="s">
        <v>17</v>
      </c>
      <c r="D3443" s="32">
        <v>13.03</v>
      </c>
      <c r="E3443" s="32">
        <v>1572.106</v>
      </c>
      <c r="F3443" s="32">
        <v>7364.6239999999998</v>
      </c>
      <c r="G3443" s="32">
        <v>10.553000000000001</v>
      </c>
      <c r="H3443" s="32" t="s">
        <v>13</v>
      </c>
      <c r="K3443" s="32" t="s">
        <v>278</v>
      </c>
    </row>
    <row r="3444" spans="1:11" x14ac:dyDescent="0.35">
      <c r="A3444" s="32">
        <v>5</v>
      </c>
      <c r="B3444" s="32" t="s">
        <v>18</v>
      </c>
      <c r="D3444" s="32">
        <v>13.05</v>
      </c>
      <c r="E3444" s="32">
        <v>2271.3130000000001</v>
      </c>
      <c r="F3444" s="32">
        <v>8117.5230000000001</v>
      </c>
      <c r="G3444" s="32">
        <v>29.189</v>
      </c>
      <c r="H3444" s="32" t="s">
        <v>13</v>
      </c>
      <c r="K3444" s="32" t="s">
        <v>277</v>
      </c>
    </row>
    <row r="3445" spans="1:11" x14ac:dyDescent="0.35">
      <c r="A3445" s="32">
        <v>6</v>
      </c>
      <c r="B3445" s="32" t="s">
        <v>19</v>
      </c>
      <c r="D3445" s="32">
        <v>12.96</v>
      </c>
      <c r="E3445" s="32">
        <v>8166.67</v>
      </c>
      <c r="F3445" s="32">
        <v>6441.4610000000002</v>
      </c>
      <c r="G3445" s="32">
        <v>183.309</v>
      </c>
      <c r="H3445" s="32" t="s">
        <v>23</v>
      </c>
      <c r="K3445" s="32" t="s">
        <v>276</v>
      </c>
    </row>
    <row r="3446" spans="1:11" x14ac:dyDescent="0.35">
      <c r="A3446" s="32">
        <v>7</v>
      </c>
      <c r="B3446" s="32" t="s">
        <v>20</v>
      </c>
      <c r="D3446" s="32">
        <v>12.96</v>
      </c>
      <c r="E3446" s="32">
        <v>13376.504999999999</v>
      </c>
      <c r="F3446" s="32">
        <v>5311.9489999999996</v>
      </c>
      <c r="G3446" s="32">
        <v>149.52799999999999</v>
      </c>
      <c r="H3446" s="32" t="s">
        <v>16</v>
      </c>
      <c r="K3446" s="32" t="s">
        <v>275</v>
      </c>
    </row>
    <row r="3447" spans="1:11" x14ac:dyDescent="0.35">
      <c r="A3447" s="32">
        <v>8</v>
      </c>
      <c r="B3447" s="32" t="s">
        <v>21</v>
      </c>
      <c r="D3447" s="32">
        <v>12.99</v>
      </c>
      <c r="E3447" s="32">
        <v>26634.780999999999</v>
      </c>
      <c r="F3447" s="32">
        <v>4766.5889999999999</v>
      </c>
      <c r="G3447" s="32">
        <v>321.49700000000001</v>
      </c>
      <c r="H3447" s="32" t="s">
        <v>16</v>
      </c>
      <c r="K3447" s="32" t="s">
        <v>274</v>
      </c>
    </row>
    <row r="3448" spans="1:11" x14ac:dyDescent="0.35">
      <c r="A3448" s="32">
        <v>9</v>
      </c>
      <c r="B3448" s="32" t="s">
        <v>22</v>
      </c>
      <c r="K3448" s="32" t="s">
        <v>273</v>
      </c>
    </row>
    <row r="3449" spans="1:11" x14ac:dyDescent="0.35">
      <c r="A3449" s="32">
        <v>10</v>
      </c>
      <c r="B3449" s="32" t="s">
        <v>22</v>
      </c>
      <c r="D3449" s="32">
        <v>13.2</v>
      </c>
      <c r="E3449" s="32">
        <v>501.35500000000002</v>
      </c>
      <c r="G3449" s="32">
        <v>4.8410000000000002</v>
      </c>
      <c r="H3449" s="32" t="s">
        <v>13</v>
      </c>
      <c r="K3449" s="32" t="s">
        <v>272</v>
      </c>
    </row>
    <row r="3450" spans="1:11" x14ac:dyDescent="0.35">
      <c r="A3450" s="32">
        <v>11</v>
      </c>
      <c r="B3450" s="32" t="s">
        <v>24</v>
      </c>
      <c r="D3450" s="32">
        <v>13.03</v>
      </c>
      <c r="E3450" s="32">
        <v>3584.2429999999999</v>
      </c>
      <c r="F3450" s="32">
        <v>2451.924</v>
      </c>
      <c r="G3450" s="32">
        <v>56.209000000000003</v>
      </c>
      <c r="H3450" s="32" t="s">
        <v>13</v>
      </c>
      <c r="K3450" s="32" t="s">
        <v>271</v>
      </c>
    </row>
    <row r="3451" spans="1:11" x14ac:dyDescent="0.35">
      <c r="A3451" s="32">
        <v>12</v>
      </c>
      <c r="B3451" s="32" t="s">
        <v>25</v>
      </c>
      <c r="D3451" s="32">
        <v>13.09</v>
      </c>
      <c r="E3451" s="32">
        <v>395.06099999999998</v>
      </c>
      <c r="F3451" s="32">
        <v>2271.8000000000002</v>
      </c>
      <c r="G3451" s="32">
        <v>7.8920000000000003</v>
      </c>
      <c r="H3451" s="32" t="s">
        <v>16</v>
      </c>
      <c r="K3451" s="32" t="s">
        <v>270</v>
      </c>
    </row>
    <row r="3452" spans="1:11" x14ac:dyDescent="0.35">
      <c r="A3452" s="32">
        <v>13</v>
      </c>
      <c r="B3452" s="32" t="s">
        <v>26</v>
      </c>
      <c r="D3452" s="32">
        <v>13.11</v>
      </c>
      <c r="E3452" s="32">
        <v>394.23</v>
      </c>
      <c r="F3452" s="32">
        <v>1817.396</v>
      </c>
      <c r="G3452" s="32">
        <v>4.0419999999999998</v>
      </c>
      <c r="H3452" s="32" t="s">
        <v>13</v>
      </c>
      <c r="K3452" s="32" t="s">
        <v>269</v>
      </c>
    </row>
    <row r="3453" spans="1:11" x14ac:dyDescent="0.35">
      <c r="A3453" s="32">
        <v>14</v>
      </c>
      <c r="B3453" s="32" t="s">
        <v>27</v>
      </c>
      <c r="D3453" s="32">
        <v>13.06</v>
      </c>
      <c r="E3453" s="32">
        <v>5492.2659999999996</v>
      </c>
      <c r="F3453" s="32">
        <v>2217.1590000000001</v>
      </c>
      <c r="G3453" s="32">
        <v>97.759</v>
      </c>
      <c r="H3453" s="32" t="s">
        <v>13</v>
      </c>
      <c r="K3453" s="32" t="s">
        <v>268</v>
      </c>
    </row>
    <row r="3454" spans="1:11" x14ac:dyDescent="0.35">
      <c r="A3454" s="32">
        <v>15</v>
      </c>
      <c r="B3454" s="32" t="s">
        <v>28</v>
      </c>
      <c r="D3454" s="32">
        <v>13.08</v>
      </c>
      <c r="E3454" s="32">
        <v>7511.2169999999996</v>
      </c>
      <c r="F3454" s="32">
        <v>2505.1089999999999</v>
      </c>
      <c r="G3454" s="32">
        <v>71.326999999999998</v>
      </c>
      <c r="H3454" s="32" t="s">
        <v>16</v>
      </c>
      <c r="K3454" s="32" t="s">
        <v>267</v>
      </c>
    </row>
    <row r="3455" spans="1:11" x14ac:dyDescent="0.35">
      <c r="A3455" s="32">
        <v>16</v>
      </c>
      <c r="B3455" s="32" t="s">
        <v>29</v>
      </c>
      <c r="D3455" s="32">
        <v>13.08</v>
      </c>
      <c r="E3455" s="32">
        <v>5234.2849999999999</v>
      </c>
      <c r="F3455" s="32">
        <v>1762.056</v>
      </c>
      <c r="G3455" s="32">
        <v>141.33699999999999</v>
      </c>
      <c r="H3455" s="32" t="s">
        <v>16</v>
      </c>
      <c r="K3455" s="32" t="s">
        <v>266</v>
      </c>
    </row>
    <row r="3456" spans="1:11" x14ac:dyDescent="0.35">
      <c r="A3456" s="32">
        <v>17</v>
      </c>
      <c r="B3456" s="32" t="s">
        <v>22</v>
      </c>
      <c r="H3456" s="32" t="s">
        <v>95</v>
      </c>
      <c r="K3456" s="32" t="s">
        <v>265</v>
      </c>
    </row>
    <row r="3457" spans="1:11" x14ac:dyDescent="0.35">
      <c r="A3457" s="32">
        <v>18</v>
      </c>
      <c r="B3457" s="32" t="s">
        <v>182</v>
      </c>
      <c r="D3457" s="32">
        <v>13.11</v>
      </c>
      <c r="E3457" s="32">
        <v>639.80799999999999</v>
      </c>
      <c r="F3457" s="32">
        <v>3034.1579999999999</v>
      </c>
      <c r="G3457" s="32">
        <v>11.66</v>
      </c>
      <c r="H3457" s="32" t="s">
        <v>16</v>
      </c>
      <c r="K3457" s="32" t="s">
        <v>264</v>
      </c>
    </row>
    <row r="3458" spans="1:11" x14ac:dyDescent="0.35">
      <c r="A3458" s="32">
        <v>19</v>
      </c>
      <c r="B3458" s="32" t="s">
        <v>181</v>
      </c>
      <c r="D3458" s="32">
        <v>13.12</v>
      </c>
      <c r="E3458" s="32">
        <v>505.92500000000001</v>
      </c>
      <c r="F3458" s="32">
        <v>3000.8330000000001</v>
      </c>
      <c r="G3458" s="32">
        <v>4.532</v>
      </c>
      <c r="H3458" s="32" t="s">
        <v>13</v>
      </c>
      <c r="K3458" s="32" t="s">
        <v>263</v>
      </c>
    </row>
    <row r="3459" spans="1:11" x14ac:dyDescent="0.35">
      <c r="A3459" s="32">
        <v>20</v>
      </c>
      <c r="B3459" s="32" t="s">
        <v>180</v>
      </c>
      <c r="D3459" s="32">
        <v>13.11</v>
      </c>
      <c r="E3459" s="32">
        <v>454.59399999999999</v>
      </c>
      <c r="F3459" s="32">
        <v>2957.7550000000001</v>
      </c>
      <c r="G3459" s="32">
        <v>9.218</v>
      </c>
      <c r="H3459" s="32" t="s">
        <v>13</v>
      </c>
      <c r="K3459" s="32" t="s">
        <v>262</v>
      </c>
    </row>
    <row r="3460" spans="1:11" x14ac:dyDescent="0.35">
      <c r="A3460" s="32">
        <v>21</v>
      </c>
      <c r="B3460" s="32" t="s">
        <v>179</v>
      </c>
      <c r="D3460" s="32">
        <v>13.11</v>
      </c>
      <c r="E3460" s="32">
        <v>975.43299999999999</v>
      </c>
      <c r="F3460" s="32">
        <v>2249.7800000000002</v>
      </c>
      <c r="G3460" s="32">
        <v>16.151</v>
      </c>
      <c r="H3460" s="32" t="s">
        <v>16</v>
      </c>
      <c r="K3460" s="32" t="s">
        <v>261</v>
      </c>
    </row>
    <row r="3461" spans="1:11" x14ac:dyDescent="0.35">
      <c r="A3461" s="32">
        <v>22</v>
      </c>
      <c r="B3461" s="32" t="s">
        <v>178</v>
      </c>
      <c r="D3461" s="32">
        <v>13.12</v>
      </c>
      <c r="E3461" s="32">
        <v>294.048</v>
      </c>
      <c r="F3461" s="32">
        <v>2723.3319999999999</v>
      </c>
      <c r="G3461" s="32">
        <v>6.5860000000000003</v>
      </c>
      <c r="H3461" s="32" t="s">
        <v>16</v>
      </c>
      <c r="K3461" s="32" t="s">
        <v>260</v>
      </c>
    </row>
    <row r="3462" spans="1:11" x14ac:dyDescent="0.35">
      <c r="A3462" s="32">
        <v>23</v>
      </c>
      <c r="B3462" s="32" t="s">
        <v>177</v>
      </c>
      <c r="D3462" s="32">
        <v>13.15</v>
      </c>
      <c r="E3462" s="32">
        <v>163.96899999999999</v>
      </c>
      <c r="F3462" s="32">
        <v>2283.6460000000002</v>
      </c>
      <c r="G3462" s="32">
        <v>3.6320000000000001</v>
      </c>
      <c r="H3462" s="32" t="s">
        <v>16</v>
      </c>
      <c r="K3462" s="32" t="s">
        <v>259</v>
      </c>
    </row>
    <row r="3463" spans="1:11" x14ac:dyDescent="0.35">
      <c r="A3463" s="32">
        <v>24</v>
      </c>
      <c r="B3463" s="32" t="s">
        <v>22</v>
      </c>
      <c r="D3463" s="32">
        <v>13.17</v>
      </c>
      <c r="E3463" s="32">
        <v>137.084</v>
      </c>
      <c r="G3463" s="32">
        <v>2.7730000000000001</v>
      </c>
      <c r="H3463" s="32" t="s">
        <v>13</v>
      </c>
      <c r="K3463" s="32" t="s">
        <v>258</v>
      </c>
    </row>
    <row r="3464" spans="1:11" x14ac:dyDescent="0.35">
      <c r="A3464" s="32">
        <v>25</v>
      </c>
      <c r="B3464" s="32" t="s">
        <v>176</v>
      </c>
      <c r="D3464" s="32">
        <v>13.17</v>
      </c>
      <c r="E3464" s="32">
        <v>527.72400000000005</v>
      </c>
      <c r="F3464" s="32">
        <v>1724.848</v>
      </c>
      <c r="G3464" s="32">
        <v>8.8919999999999995</v>
      </c>
      <c r="H3464" s="32" t="s">
        <v>13</v>
      </c>
      <c r="K3464" s="32" t="s">
        <v>257</v>
      </c>
    </row>
    <row r="3465" spans="1:11" x14ac:dyDescent="0.35">
      <c r="A3465" s="32">
        <v>26</v>
      </c>
      <c r="B3465" s="32" t="s">
        <v>175</v>
      </c>
      <c r="D3465" s="32">
        <v>13.14</v>
      </c>
      <c r="E3465" s="32">
        <v>485.42200000000003</v>
      </c>
      <c r="F3465" s="32">
        <v>2218.471</v>
      </c>
      <c r="G3465" s="32">
        <v>12.22</v>
      </c>
      <c r="H3465" s="32" t="s">
        <v>36</v>
      </c>
      <c r="K3465" s="32" t="s">
        <v>256</v>
      </c>
    </row>
    <row r="3466" spans="1:11" x14ac:dyDescent="0.35">
      <c r="A3466" s="32">
        <v>27</v>
      </c>
      <c r="B3466" s="32" t="s">
        <v>174</v>
      </c>
      <c r="D3466" s="32">
        <v>13.15</v>
      </c>
      <c r="E3466" s="32">
        <v>359.63499999999999</v>
      </c>
      <c r="F3466" s="32">
        <v>2598.377</v>
      </c>
      <c r="G3466" s="32">
        <v>4.4960000000000004</v>
      </c>
      <c r="H3466" s="32" t="s">
        <v>13</v>
      </c>
      <c r="K3466" s="32" t="s">
        <v>255</v>
      </c>
    </row>
    <row r="3467" spans="1:11" x14ac:dyDescent="0.35">
      <c r="A3467" s="32">
        <v>28</v>
      </c>
      <c r="B3467" s="32" t="s">
        <v>173</v>
      </c>
      <c r="D3467" s="32">
        <v>13.15</v>
      </c>
      <c r="E3467" s="32">
        <v>384.76</v>
      </c>
      <c r="F3467" s="32">
        <v>2438.7890000000002</v>
      </c>
      <c r="G3467" s="32">
        <v>3.399</v>
      </c>
      <c r="H3467" s="32" t="s">
        <v>13</v>
      </c>
      <c r="K3467" s="32" t="s">
        <v>254</v>
      </c>
    </row>
    <row r="3468" spans="1:11" x14ac:dyDescent="0.35">
      <c r="A3468" s="32">
        <v>29</v>
      </c>
      <c r="B3468" s="32" t="s">
        <v>172</v>
      </c>
      <c r="D3468" s="32">
        <v>13.09</v>
      </c>
      <c r="E3468" s="32">
        <v>950.97699999999998</v>
      </c>
      <c r="F3468" s="32">
        <v>1988.3130000000001</v>
      </c>
      <c r="G3468" s="32">
        <v>14.144</v>
      </c>
      <c r="H3468" s="32" t="s">
        <v>16</v>
      </c>
      <c r="K3468" s="32" t="s">
        <v>253</v>
      </c>
    </row>
    <row r="3469" spans="1:11" x14ac:dyDescent="0.35">
      <c r="A3469" s="32">
        <v>30</v>
      </c>
      <c r="B3469" s="32" t="s">
        <v>171</v>
      </c>
      <c r="D3469" s="32">
        <v>13.07</v>
      </c>
      <c r="E3469" s="32">
        <v>397.02499999999998</v>
      </c>
      <c r="F3469" s="32">
        <v>2087.422</v>
      </c>
      <c r="G3469" s="32">
        <v>7.5430000000000001</v>
      </c>
      <c r="H3469" s="32" t="s">
        <v>13</v>
      </c>
      <c r="K3469" s="32" t="s">
        <v>252</v>
      </c>
    </row>
    <row r="3470" spans="1:11" x14ac:dyDescent="0.35">
      <c r="A3470" s="32">
        <v>31</v>
      </c>
      <c r="B3470" s="32" t="s">
        <v>22</v>
      </c>
      <c r="H3470" s="32" t="s">
        <v>95</v>
      </c>
      <c r="K3470" s="32" t="s">
        <v>251</v>
      </c>
    </row>
    <row r="3471" spans="1:11" x14ac:dyDescent="0.35">
      <c r="A3471" s="32">
        <v>32</v>
      </c>
      <c r="B3471" s="32" t="s">
        <v>170</v>
      </c>
      <c r="D3471" s="32">
        <v>12.96</v>
      </c>
      <c r="E3471" s="32">
        <v>2217.2330000000002</v>
      </c>
      <c r="F3471" s="32">
        <v>2907.0940000000001</v>
      </c>
      <c r="G3471" s="32">
        <v>43.125</v>
      </c>
      <c r="H3471" s="32" t="s">
        <v>16</v>
      </c>
      <c r="K3471" s="32" t="s">
        <v>250</v>
      </c>
    </row>
    <row r="3472" spans="1:11" x14ac:dyDescent="0.35">
      <c r="A3472" s="32">
        <v>33</v>
      </c>
      <c r="B3472" s="32" t="s">
        <v>169</v>
      </c>
      <c r="D3472" s="32">
        <v>12.96</v>
      </c>
      <c r="E3472" s="32">
        <v>488.18</v>
      </c>
      <c r="F3472" s="32">
        <v>2080.127</v>
      </c>
      <c r="G3472" s="32">
        <v>9.6959999999999997</v>
      </c>
      <c r="H3472" s="32" t="s">
        <v>16</v>
      </c>
      <c r="K3472" s="32" t="s">
        <v>249</v>
      </c>
    </row>
    <row r="3473" spans="1:11" x14ac:dyDescent="0.35">
      <c r="A3473" s="32">
        <v>34</v>
      </c>
      <c r="B3473" s="32" t="s">
        <v>168</v>
      </c>
      <c r="D3473" s="32">
        <v>13.03</v>
      </c>
      <c r="E3473" s="32">
        <v>407.01</v>
      </c>
      <c r="F3473" s="32">
        <v>3637.8409999999999</v>
      </c>
      <c r="G3473" s="32">
        <v>9.8510000000000009</v>
      </c>
      <c r="H3473" s="32" t="s">
        <v>16</v>
      </c>
      <c r="K3473" s="32" t="s">
        <v>248</v>
      </c>
    </row>
    <row r="3474" spans="1:11" x14ac:dyDescent="0.35">
      <c r="A3474" s="32">
        <v>35</v>
      </c>
      <c r="B3474" s="32" t="s">
        <v>167</v>
      </c>
      <c r="D3474" s="32">
        <v>13.03</v>
      </c>
      <c r="E3474" s="32">
        <v>748.01800000000003</v>
      </c>
      <c r="F3474" s="32">
        <v>2822.4389999999999</v>
      </c>
      <c r="G3474" s="32">
        <v>12.573</v>
      </c>
      <c r="H3474" s="32" t="s">
        <v>16</v>
      </c>
      <c r="K3474" s="32" t="s">
        <v>247</v>
      </c>
    </row>
    <row r="3475" spans="1:11" x14ac:dyDescent="0.35">
      <c r="A3475" s="32">
        <v>36</v>
      </c>
      <c r="B3475" s="32" t="s">
        <v>166</v>
      </c>
      <c r="D3475" s="32">
        <v>13.07</v>
      </c>
      <c r="E3475" s="32">
        <v>926.50599999999997</v>
      </c>
      <c r="F3475" s="32">
        <v>3615.067</v>
      </c>
      <c r="G3475" s="32">
        <v>7.3940000000000001</v>
      </c>
      <c r="H3475" s="32" t="s">
        <v>13</v>
      </c>
      <c r="K3475" s="32" t="s">
        <v>246</v>
      </c>
    </row>
    <row r="3476" spans="1:11" x14ac:dyDescent="0.35">
      <c r="A3476" s="32">
        <v>37</v>
      </c>
      <c r="B3476" s="32" t="s">
        <v>165</v>
      </c>
      <c r="D3476" s="32">
        <v>13.05</v>
      </c>
      <c r="E3476" s="32">
        <v>749.60799999999995</v>
      </c>
      <c r="F3476" s="32">
        <v>3528.3319999999999</v>
      </c>
      <c r="G3476" s="32">
        <v>11.862</v>
      </c>
      <c r="H3476" s="32" t="s">
        <v>13</v>
      </c>
      <c r="K3476" s="32" t="s">
        <v>245</v>
      </c>
    </row>
    <row r="3477" spans="1:11" x14ac:dyDescent="0.35">
      <c r="A3477" s="32">
        <v>38</v>
      </c>
      <c r="B3477" s="32" t="s">
        <v>22</v>
      </c>
      <c r="H3477" s="32" t="s">
        <v>95</v>
      </c>
      <c r="K3477" s="32" t="s">
        <v>244</v>
      </c>
    </row>
    <row r="3478" spans="1:11" x14ac:dyDescent="0.35">
      <c r="A3478" s="32">
        <v>39</v>
      </c>
      <c r="B3478" s="32" t="s">
        <v>164</v>
      </c>
      <c r="D3478" s="32">
        <v>13.09</v>
      </c>
      <c r="E3478" s="32">
        <v>628.42100000000005</v>
      </c>
      <c r="F3478" s="32">
        <v>2678.6959999999999</v>
      </c>
      <c r="G3478" s="32">
        <v>8.6229999999999993</v>
      </c>
      <c r="H3478" s="32" t="s">
        <v>13</v>
      </c>
      <c r="K3478" s="32" t="s">
        <v>243</v>
      </c>
    </row>
    <row r="3479" spans="1:11" x14ac:dyDescent="0.35">
      <c r="A3479" s="32">
        <v>40</v>
      </c>
      <c r="B3479" s="32" t="s">
        <v>163</v>
      </c>
      <c r="D3479" s="32">
        <v>13.09</v>
      </c>
      <c r="E3479" s="32">
        <v>895.45600000000002</v>
      </c>
      <c r="F3479" s="32">
        <v>2726.9879999999998</v>
      </c>
      <c r="G3479" s="32">
        <v>15.805</v>
      </c>
      <c r="H3479" s="32" t="s">
        <v>13</v>
      </c>
      <c r="K3479" s="32" t="s">
        <v>242</v>
      </c>
    </row>
    <row r="3480" spans="1:11" x14ac:dyDescent="0.35">
      <c r="A3480" s="32">
        <v>41</v>
      </c>
      <c r="B3480" s="32" t="s">
        <v>162</v>
      </c>
      <c r="D3480" s="32">
        <v>13.09</v>
      </c>
      <c r="E3480" s="32">
        <v>1019.333</v>
      </c>
      <c r="F3480" s="32">
        <v>5082.2690000000002</v>
      </c>
      <c r="G3480" s="32">
        <v>17.597999999999999</v>
      </c>
      <c r="H3480" s="32" t="s">
        <v>16</v>
      </c>
      <c r="K3480" s="32" t="s">
        <v>241</v>
      </c>
    </row>
    <row r="3481" spans="1:11" x14ac:dyDescent="0.35">
      <c r="A3481" s="32">
        <v>42</v>
      </c>
      <c r="B3481" s="32" t="s">
        <v>161</v>
      </c>
      <c r="D3481" s="32">
        <v>13.14</v>
      </c>
      <c r="E3481" s="32">
        <v>1100.625</v>
      </c>
      <c r="F3481" s="32">
        <v>4210.3850000000002</v>
      </c>
      <c r="G3481" s="32">
        <v>13.365</v>
      </c>
      <c r="H3481" s="32" t="s">
        <v>13</v>
      </c>
      <c r="K3481" s="32" t="s">
        <v>240</v>
      </c>
    </row>
    <row r="3482" spans="1:11" x14ac:dyDescent="0.35">
      <c r="A3482" s="32">
        <v>43</v>
      </c>
      <c r="B3482" s="32" t="s">
        <v>160</v>
      </c>
      <c r="D3482" s="32">
        <v>13.12</v>
      </c>
      <c r="E3482" s="32">
        <v>1031.01</v>
      </c>
      <c r="F3482" s="32">
        <v>3844.7510000000002</v>
      </c>
      <c r="G3482" s="32">
        <v>11.882999999999999</v>
      </c>
      <c r="H3482" s="32" t="s">
        <v>16</v>
      </c>
      <c r="K3482" s="32" t="s">
        <v>239</v>
      </c>
    </row>
    <row r="3483" spans="1:11" x14ac:dyDescent="0.35">
      <c r="A3483" s="32">
        <v>44</v>
      </c>
      <c r="B3483" s="32" t="s">
        <v>159</v>
      </c>
      <c r="D3483" s="32">
        <v>13.2</v>
      </c>
      <c r="E3483" s="32">
        <v>832.06299999999999</v>
      </c>
      <c r="F3483" s="32">
        <v>3926.4209999999998</v>
      </c>
      <c r="G3483" s="32">
        <v>10.266</v>
      </c>
      <c r="H3483" s="32" t="s">
        <v>13</v>
      </c>
      <c r="K3483" s="32" t="s">
        <v>238</v>
      </c>
    </row>
    <row r="3484" spans="1:11" x14ac:dyDescent="0.35">
      <c r="A3484" s="32">
        <v>45</v>
      </c>
      <c r="B3484" s="32" t="s">
        <v>22</v>
      </c>
      <c r="D3484" s="32">
        <v>13.31</v>
      </c>
      <c r="E3484" s="32">
        <v>309.77800000000002</v>
      </c>
      <c r="G3484" s="32">
        <v>2.258</v>
      </c>
      <c r="H3484" s="32" t="s">
        <v>16</v>
      </c>
      <c r="K3484" s="32" t="s">
        <v>237</v>
      </c>
    </row>
    <row r="3485" spans="1:11" x14ac:dyDescent="0.35">
      <c r="A3485" s="32">
        <v>46</v>
      </c>
      <c r="B3485" s="32" t="s">
        <v>158</v>
      </c>
      <c r="D3485" s="32">
        <v>13.17</v>
      </c>
      <c r="E3485" s="32">
        <v>1079.2149999999999</v>
      </c>
      <c r="F3485" s="32">
        <v>4791.03</v>
      </c>
      <c r="G3485" s="32">
        <v>8.7899999999999991</v>
      </c>
      <c r="H3485" s="32" t="s">
        <v>13</v>
      </c>
      <c r="K3485" s="32" t="s">
        <v>236</v>
      </c>
    </row>
    <row r="3486" spans="1:11" x14ac:dyDescent="0.35">
      <c r="A3486" s="32">
        <v>47</v>
      </c>
      <c r="B3486" s="32" t="s">
        <v>157</v>
      </c>
      <c r="D3486" s="32">
        <v>13.18</v>
      </c>
      <c r="E3486" s="32">
        <v>175.98699999999999</v>
      </c>
      <c r="F3486" s="32">
        <v>3140.8530000000001</v>
      </c>
      <c r="G3486" s="32">
        <v>2.7850000000000001</v>
      </c>
      <c r="H3486" s="32" t="s">
        <v>16</v>
      </c>
      <c r="K3486" s="32" t="s">
        <v>235</v>
      </c>
    </row>
    <row r="3487" spans="1:11" x14ac:dyDescent="0.35">
      <c r="A3487" s="32">
        <v>48</v>
      </c>
      <c r="B3487" s="32" t="s">
        <v>156</v>
      </c>
      <c r="D3487" s="32">
        <v>13.15</v>
      </c>
      <c r="E3487" s="32">
        <v>760.16200000000003</v>
      </c>
      <c r="F3487" s="32">
        <v>3659.982</v>
      </c>
      <c r="G3487" s="32">
        <v>12.368</v>
      </c>
      <c r="H3487" s="32" t="s">
        <v>13</v>
      </c>
      <c r="K3487" s="32" t="s">
        <v>234</v>
      </c>
    </row>
    <row r="3489" spans="1:11" x14ac:dyDescent="0.35">
      <c r="A3489" s="32" t="s">
        <v>347</v>
      </c>
    </row>
    <row r="3491" spans="1:11" x14ac:dyDescent="0.35">
      <c r="B3491" s="32" t="s">
        <v>3</v>
      </c>
      <c r="C3491" s="32" t="s">
        <v>4</v>
      </c>
      <c r="D3491" s="32" t="s">
        <v>5</v>
      </c>
      <c r="E3491" s="32" t="s">
        <v>6</v>
      </c>
      <c r="F3491" s="32" t="s">
        <v>7</v>
      </c>
      <c r="G3491" s="32" t="s">
        <v>8</v>
      </c>
      <c r="H3491" s="32" t="s">
        <v>9</v>
      </c>
      <c r="I3491" s="32" t="s">
        <v>10</v>
      </c>
      <c r="J3491" s="32" t="s">
        <v>11</v>
      </c>
      <c r="K3491" s="32" t="s">
        <v>282</v>
      </c>
    </row>
    <row r="3492" spans="1:11" x14ac:dyDescent="0.35">
      <c r="A3492" s="32">
        <v>1</v>
      </c>
      <c r="B3492" s="32" t="s">
        <v>12</v>
      </c>
      <c r="D3492" s="32">
        <v>13.18</v>
      </c>
      <c r="E3492" s="32">
        <v>68.772999999999996</v>
      </c>
      <c r="F3492" s="32">
        <v>8092.8680000000004</v>
      </c>
      <c r="G3492" s="32">
        <v>65.174999999999997</v>
      </c>
      <c r="H3492" s="32" t="s">
        <v>16</v>
      </c>
      <c r="K3492" s="32" t="s">
        <v>281</v>
      </c>
    </row>
    <row r="3493" spans="1:11" x14ac:dyDescent="0.35">
      <c r="A3493" s="32">
        <v>2</v>
      </c>
      <c r="B3493" s="32" t="s">
        <v>14</v>
      </c>
      <c r="D3493" s="32">
        <v>13.05</v>
      </c>
      <c r="E3493" s="32">
        <v>90.022999999999996</v>
      </c>
      <c r="F3493" s="32">
        <v>8014.8249999999998</v>
      </c>
      <c r="G3493" s="32">
        <v>7.3310000000000004</v>
      </c>
      <c r="H3493" s="32" t="s">
        <v>13</v>
      </c>
      <c r="K3493" s="32" t="s">
        <v>280</v>
      </c>
    </row>
    <row r="3494" spans="1:11" x14ac:dyDescent="0.35">
      <c r="A3494" s="32">
        <v>3</v>
      </c>
      <c r="B3494" s="32" t="s">
        <v>15</v>
      </c>
      <c r="D3494" s="32">
        <v>13.06</v>
      </c>
      <c r="E3494" s="32">
        <v>75.61</v>
      </c>
      <c r="F3494" s="32">
        <v>7789.75</v>
      </c>
      <c r="G3494" s="32">
        <v>8.61</v>
      </c>
      <c r="H3494" s="32" t="s">
        <v>16</v>
      </c>
      <c r="K3494" s="32" t="s">
        <v>279</v>
      </c>
    </row>
    <row r="3495" spans="1:11" x14ac:dyDescent="0.35">
      <c r="A3495" s="32">
        <v>4</v>
      </c>
      <c r="B3495" s="32" t="s">
        <v>17</v>
      </c>
      <c r="D3495" s="32">
        <v>13.05</v>
      </c>
      <c r="E3495" s="32">
        <v>103.08499999999999</v>
      </c>
      <c r="F3495" s="32">
        <v>7364.6239999999998</v>
      </c>
      <c r="G3495" s="32">
        <v>1.28</v>
      </c>
      <c r="H3495" s="32" t="s">
        <v>16</v>
      </c>
      <c r="K3495" s="32" t="s">
        <v>278</v>
      </c>
    </row>
    <row r="3496" spans="1:11" x14ac:dyDescent="0.35">
      <c r="A3496" s="32">
        <v>5</v>
      </c>
      <c r="B3496" s="32" t="s">
        <v>18</v>
      </c>
      <c r="D3496" s="32">
        <v>13.03</v>
      </c>
      <c r="E3496" s="32">
        <v>740.18600000000004</v>
      </c>
      <c r="F3496" s="32">
        <v>8117.5230000000001</v>
      </c>
      <c r="G3496" s="32">
        <v>48.470999999999997</v>
      </c>
      <c r="H3496" s="32" t="s">
        <v>13</v>
      </c>
      <c r="K3496" s="32" t="s">
        <v>277</v>
      </c>
    </row>
    <row r="3497" spans="1:11" x14ac:dyDescent="0.35">
      <c r="A3497" s="32">
        <v>6</v>
      </c>
      <c r="B3497" s="32" t="s">
        <v>19</v>
      </c>
      <c r="D3497" s="32">
        <v>12.95</v>
      </c>
      <c r="E3497" s="32">
        <v>2133.471</v>
      </c>
      <c r="F3497" s="32">
        <v>6441.4610000000002</v>
      </c>
      <c r="G3497" s="32">
        <v>35.579000000000001</v>
      </c>
      <c r="H3497" s="32" t="s">
        <v>13</v>
      </c>
      <c r="K3497" s="32" t="s">
        <v>276</v>
      </c>
    </row>
    <row r="3498" spans="1:11" x14ac:dyDescent="0.35">
      <c r="A3498" s="32">
        <v>7</v>
      </c>
      <c r="B3498" s="32" t="s">
        <v>20</v>
      </c>
      <c r="D3498" s="32">
        <v>12.98</v>
      </c>
      <c r="E3498" s="32">
        <v>4445.3959999999997</v>
      </c>
      <c r="F3498" s="32">
        <v>5311.9489999999996</v>
      </c>
      <c r="G3498" s="32">
        <v>82.382999999999996</v>
      </c>
      <c r="H3498" s="32" t="s">
        <v>13</v>
      </c>
      <c r="K3498" s="32" t="s">
        <v>275</v>
      </c>
    </row>
    <row r="3499" spans="1:11" x14ac:dyDescent="0.35">
      <c r="A3499" s="32">
        <v>8</v>
      </c>
      <c r="B3499" s="32" t="s">
        <v>21</v>
      </c>
      <c r="D3499" s="32">
        <v>13</v>
      </c>
      <c r="E3499" s="32">
        <v>8187.567</v>
      </c>
      <c r="F3499" s="32">
        <v>4766.5889999999999</v>
      </c>
      <c r="G3499" s="32">
        <v>152.197</v>
      </c>
      <c r="H3499" s="32" t="s">
        <v>13</v>
      </c>
      <c r="K3499" s="32" t="s">
        <v>274</v>
      </c>
    </row>
    <row r="3500" spans="1:11" x14ac:dyDescent="0.35">
      <c r="A3500" s="32">
        <v>9</v>
      </c>
      <c r="B3500" s="32" t="s">
        <v>22</v>
      </c>
      <c r="D3500" s="32">
        <v>13.29</v>
      </c>
      <c r="E3500" s="32">
        <v>40.417000000000002</v>
      </c>
      <c r="G3500" s="32">
        <v>312</v>
      </c>
      <c r="H3500" s="32" t="s">
        <v>13</v>
      </c>
      <c r="K3500" s="32" t="s">
        <v>273</v>
      </c>
    </row>
    <row r="3501" spans="1:11" x14ac:dyDescent="0.35">
      <c r="A3501" s="32">
        <v>10</v>
      </c>
      <c r="B3501" s="32" t="s">
        <v>22</v>
      </c>
      <c r="D3501" s="32">
        <v>13.09</v>
      </c>
      <c r="E3501" s="32">
        <v>154.803</v>
      </c>
      <c r="G3501" s="32">
        <v>8.173</v>
      </c>
      <c r="H3501" s="32" t="s">
        <v>13</v>
      </c>
      <c r="K3501" s="32" t="s">
        <v>272</v>
      </c>
    </row>
    <row r="3502" spans="1:11" x14ac:dyDescent="0.35">
      <c r="A3502" s="32">
        <v>11</v>
      </c>
      <c r="B3502" s="32" t="s">
        <v>24</v>
      </c>
      <c r="D3502" s="32">
        <v>13.02</v>
      </c>
      <c r="E3502" s="32">
        <v>1057.32</v>
      </c>
      <c r="F3502" s="32">
        <v>2451.924</v>
      </c>
      <c r="G3502" s="32">
        <v>7399</v>
      </c>
      <c r="H3502" s="32" t="s">
        <v>13</v>
      </c>
      <c r="K3502" s="32" t="s">
        <v>271</v>
      </c>
    </row>
    <row r="3503" spans="1:11" x14ac:dyDescent="0.35">
      <c r="A3503" s="32">
        <v>12</v>
      </c>
      <c r="B3503" s="32" t="s">
        <v>25</v>
      </c>
      <c r="D3503" s="32">
        <v>13.11</v>
      </c>
      <c r="E3503" s="32">
        <v>202.25299999999999</v>
      </c>
      <c r="F3503" s="32">
        <v>2271.8000000000002</v>
      </c>
      <c r="G3503" s="32">
        <v>1129</v>
      </c>
      <c r="H3503" s="32" t="s">
        <v>13</v>
      </c>
      <c r="K3503" s="32" t="s">
        <v>270</v>
      </c>
    </row>
    <row r="3504" spans="1:11" x14ac:dyDescent="0.35">
      <c r="A3504" s="32">
        <v>13</v>
      </c>
      <c r="B3504" s="32" t="s">
        <v>26</v>
      </c>
      <c r="D3504" s="32">
        <v>13.08</v>
      </c>
      <c r="E3504" s="32">
        <v>4.2069999999999999</v>
      </c>
      <c r="F3504" s="32">
        <v>1817.396</v>
      </c>
      <c r="G3504" s="32">
        <v>0.91800000000000004</v>
      </c>
      <c r="H3504" s="32" t="s">
        <v>16</v>
      </c>
      <c r="K3504" s="32" t="s">
        <v>269</v>
      </c>
    </row>
    <row r="3505" spans="1:11" x14ac:dyDescent="0.35">
      <c r="A3505" s="32">
        <v>14</v>
      </c>
      <c r="B3505" s="32" t="s">
        <v>27</v>
      </c>
      <c r="D3505" s="32">
        <v>13.06</v>
      </c>
      <c r="E3505" s="32">
        <v>1532.5319999999999</v>
      </c>
      <c r="F3505" s="32">
        <v>2217.1590000000001</v>
      </c>
      <c r="G3505" s="32">
        <v>11083</v>
      </c>
      <c r="H3505" s="32" t="s">
        <v>13</v>
      </c>
      <c r="K3505" s="32" t="s">
        <v>268</v>
      </c>
    </row>
    <row r="3506" spans="1:11" x14ac:dyDescent="0.35">
      <c r="A3506" s="32">
        <v>15</v>
      </c>
      <c r="B3506" s="32" t="s">
        <v>28</v>
      </c>
      <c r="D3506" s="32">
        <v>13.08</v>
      </c>
      <c r="E3506" s="32">
        <v>2436.1970000000001</v>
      </c>
      <c r="F3506" s="32">
        <v>2505.1089999999999</v>
      </c>
      <c r="G3506" s="32">
        <v>462.90800000000002</v>
      </c>
      <c r="H3506" s="32" t="s">
        <v>13</v>
      </c>
      <c r="K3506" s="32" t="s">
        <v>267</v>
      </c>
    </row>
    <row r="3507" spans="1:11" x14ac:dyDescent="0.35">
      <c r="A3507" s="32">
        <v>16</v>
      </c>
      <c r="B3507" s="32" t="s">
        <v>29</v>
      </c>
      <c r="D3507" s="32">
        <v>13.08</v>
      </c>
      <c r="E3507" s="32">
        <v>2026.125</v>
      </c>
      <c r="F3507" s="32">
        <v>1762.056</v>
      </c>
      <c r="G3507" s="32">
        <v>113.673</v>
      </c>
      <c r="H3507" s="32" t="s">
        <v>13</v>
      </c>
      <c r="K3507" s="32" t="s">
        <v>266</v>
      </c>
    </row>
    <row r="3508" spans="1:11" x14ac:dyDescent="0.35">
      <c r="A3508" s="32">
        <v>17</v>
      </c>
      <c r="B3508" s="32" t="s">
        <v>22</v>
      </c>
      <c r="H3508" s="32" t="s">
        <v>95</v>
      </c>
      <c r="K3508" s="32" t="s">
        <v>265</v>
      </c>
    </row>
    <row r="3509" spans="1:11" x14ac:dyDescent="0.35">
      <c r="A3509" s="32">
        <v>18</v>
      </c>
      <c r="B3509" s="32" t="s">
        <v>182</v>
      </c>
      <c r="D3509" s="32">
        <v>13.08</v>
      </c>
      <c r="E3509" s="32">
        <v>142.999</v>
      </c>
      <c r="F3509" s="32">
        <v>3034.1579999999999</v>
      </c>
      <c r="G3509" s="32">
        <v>1044</v>
      </c>
      <c r="H3509" s="32" t="s">
        <v>13</v>
      </c>
      <c r="K3509" s="32" t="s">
        <v>264</v>
      </c>
    </row>
    <row r="3510" spans="1:11" x14ac:dyDescent="0.35">
      <c r="A3510" s="32">
        <v>19</v>
      </c>
      <c r="B3510" s="32" t="s">
        <v>181</v>
      </c>
      <c r="D3510" s="32">
        <v>13.12</v>
      </c>
      <c r="E3510" s="32">
        <v>46.895000000000003</v>
      </c>
      <c r="F3510" s="32">
        <v>3000.8330000000001</v>
      </c>
      <c r="G3510" s="32">
        <v>33.197000000000003</v>
      </c>
      <c r="H3510" s="32" t="s">
        <v>16</v>
      </c>
      <c r="K3510" s="32" t="s">
        <v>263</v>
      </c>
    </row>
    <row r="3511" spans="1:11" x14ac:dyDescent="0.35">
      <c r="A3511" s="32">
        <v>20</v>
      </c>
      <c r="B3511" s="32" t="s">
        <v>180</v>
      </c>
      <c r="D3511" s="32">
        <v>13.15</v>
      </c>
      <c r="E3511" s="32">
        <v>82.099000000000004</v>
      </c>
      <c r="F3511" s="32">
        <v>2957.7550000000001</v>
      </c>
      <c r="G3511" s="32">
        <v>660</v>
      </c>
      <c r="H3511" s="32" t="s">
        <v>13</v>
      </c>
      <c r="K3511" s="32" t="s">
        <v>262</v>
      </c>
    </row>
    <row r="3512" spans="1:11" x14ac:dyDescent="0.35">
      <c r="A3512" s="32">
        <v>21</v>
      </c>
      <c r="B3512" s="32" t="s">
        <v>179</v>
      </c>
      <c r="D3512" s="32">
        <v>13.11</v>
      </c>
      <c r="E3512" s="32">
        <v>254.459</v>
      </c>
      <c r="F3512" s="32">
        <v>2249.7800000000002</v>
      </c>
      <c r="G3512" s="32">
        <v>5.3760000000000003</v>
      </c>
      <c r="H3512" s="32" t="s">
        <v>13</v>
      </c>
      <c r="K3512" s="32" t="s">
        <v>261</v>
      </c>
    </row>
    <row r="3513" spans="1:11" x14ac:dyDescent="0.35">
      <c r="A3513" s="32">
        <v>22</v>
      </c>
      <c r="B3513" s="32" t="s">
        <v>178</v>
      </c>
      <c r="D3513" s="32">
        <v>13.18</v>
      </c>
      <c r="E3513" s="32">
        <v>139.47499999999999</v>
      </c>
      <c r="F3513" s="32">
        <v>2723.3319999999999</v>
      </c>
      <c r="G3513" s="32">
        <v>10.074</v>
      </c>
      <c r="H3513" s="32" t="s">
        <v>13</v>
      </c>
      <c r="K3513" s="32" t="s">
        <v>260</v>
      </c>
    </row>
    <row r="3514" spans="1:11" x14ac:dyDescent="0.35">
      <c r="A3514" s="32">
        <v>23</v>
      </c>
      <c r="B3514" s="32" t="s">
        <v>177</v>
      </c>
      <c r="D3514" s="32">
        <v>13.11</v>
      </c>
      <c r="E3514" s="32">
        <v>164.523</v>
      </c>
      <c r="F3514" s="32">
        <v>2283.6460000000002</v>
      </c>
      <c r="G3514" s="32">
        <v>1274</v>
      </c>
      <c r="H3514" s="32" t="s">
        <v>13</v>
      </c>
      <c r="K3514" s="32" t="s">
        <v>259</v>
      </c>
    </row>
    <row r="3515" spans="1:11" x14ac:dyDescent="0.35">
      <c r="A3515" s="32">
        <v>24</v>
      </c>
      <c r="B3515" s="32" t="s">
        <v>22</v>
      </c>
      <c r="D3515" s="32">
        <v>13.18</v>
      </c>
      <c r="E3515" s="32">
        <v>49.061999999999998</v>
      </c>
      <c r="G3515" s="32">
        <v>327</v>
      </c>
      <c r="H3515" s="32" t="s">
        <v>13</v>
      </c>
      <c r="K3515" s="32" t="s">
        <v>258</v>
      </c>
    </row>
    <row r="3516" spans="1:11" x14ac:dyDescent="0.35">
      <c r="A3516" s="32">
        <v>25</v>
      </c>
      <c r="B3516" s="32" t="s">
        <v>176</v>
      </c>
      <c r="D3516" s="32">
        <v>13.28</v>
      </c>
      <c r="E3516" s="32">
        <v>59.268999999999998</v>
      </c>
      <c r="F3516" s="32">
        <v>1724.848</v>
      </c>
      <c r="G3516" s="32">
        <v>3.391</v>
      </c>
      <c r="H3516" s="32" t="s">
        <v>13</v>
      </c>
      <c r="K3516" s="32" t="s">
        <v>257</v>
      </c>
    </row>
    <row r="3517" spans="1:11" x14ac:dyDescent="0.35">
      <c r="A3517" s="32">
        <v>26</v>
      </c>
      <c r="B3517" s="32" t="s">
        <v>175</v>
      </c>
      <c r="D3517" s="32">
        <v>13.12</v>
      </c>
      <c r="E3517" s="32">
        <v>189.989</v>
      </c>
      <c r="F3517" s="32">
        <v>2218.471</v>
      </c>
      <c r="G3517" s="32">
        <v>5.8369999999999997</v>
      </c>
      <c r="H3517" s="32" t="s">
        <v>13</v>
      </c>
      <c r="K3517" s="32" t="s">
        <v>256</v>
      </c>
    </row>
    <row r="3518" spans="1:11" x14ac:dyDescent="0.35">
      <c r="A3518" s="32">
        <v>27</v>
      </c>
      <c r="B3518" s="32" t="s">
        <v>174</v>
      </c>
      <c r="D3518" s="32">
        <v>13.11</v>
      </c>
      <c r="E3518" s="32">
        <v>29.376999999999999</v>
      </c>
      <c r="F3518" s="32">
        <v>2598.377</v>
      </c>
      <c r="G3518" s="32">
        <v>254</v>
      </c>
      <c r="H3518" s="32" t="s">
        <v>16</v>
      </c>
      <c r="K3518" s="32" t="s">
        <v>255</v>
      </c>
    </row>
    <row r="3519" spans="1:11" x14ac:dyDescent="0.35">
      <c r="A3519" s="32">
        <v>28</v>
      </c>
      <c r="B3519" s="32" t="s">
        <v>173</v>
      </c>
      <c r="D3519" s="32">
        <v>13.08</v>
      </c>
      <c r="E3519" s="32">
        <v>21.349</v>
      </c>
      <c r="F3519" s="32">
        <v>2438.7890000000002</v>
      </c>
      <c r="G3519" s="32">
        <v>177</v>
      </c>
      <c r="H3519" s="32" t="s">
        <v>13</v>
      </c>
      <c r="K3519" s="32" t="s">
        <v>254</v>
      </c>
    </row>
    <row r="3520" spans="1:11" x14ac:dyDescent="0.35">
      <c r="A3520" s="32">
        <v>29</v>
      </c>
      <c r="B3520" s="32" t="s">
        <v>172</v>
      </c>
      <c r="D3520" s="32">
        <v>13.12</v>
      </c>
      <c r="E3520" s="32">
        <v>276.05200000000002</v>
      </c>
      <c r="F3520" s="32">
        <v>1988.3130000000001</v>
      </c>
      <c r="G3520" s="32">
        <v>9.1669999999999998</v>
      </c>
      <c r="H3520" s="32" t="s">
        <v>13</v>
      </c>
      <c r="K3520" s="32" t="s">
        <v>253</v>
      </c>
    </row>
    <row r="3521" spans="1:11" x14ac:dyDescent="0.35">
      <c r="A3521" s="32">
        <v>30</v>
      </c>
      <c r="B3521" s="32" t="s">
        <v>171</v>
      </c>
      <c r="D3521" s="32">
        <v>13.23</v>
      </c>
      <c r="E3521" s="32">
        <v>43.072000000000003</v>
      </c>
      <c r="F3521" s="32">
        <v>2087.422</v>
      </c>
      <c r="G3521" s="32">
        <v>208</v>
      </c>
      <c r="H3521" s="32" t="s">
        <v>13</v>
      </c>
      <c r="K3521" s="32" t="s">
        <v>252</v>
      </c>
    </row>
    <row r="3522" spans="1:11" x14ac:dyDescent="0.35">
      <c r="A3522" s="32">
        <v>31</v>
      </c>
      <c r="B3522" s="32" t="s">
        <v>22</v>
      </c>
      <c r="H3522" s="32" t="s">
        <v>95</v>
      </c>
      <c r="K3522" s="32" t="s">
        <v>251</v>
      </c>
    </row>
    <row r="3523" spans="1:11" x14ac:dyDescent="0.35">
      <c r="A3523" s="32">
        <v>32</v>
      </c>
      <c r="B3523" s="32" t="s">
        <v>170</v>
      </c>
      <c r="D3523" s="32">
        <v>12.99</v>
      </c>
      <c r="E3523" s="32">
        <v>367.34199999999998</v>
      </c>
      <c r="F3523" s="32">
        <v>2907.0940000000001</v>
      </c>
      <c r="G3523" s="32">
        <v>2685</v>
      </c>
      <c r="H3523" s="32" t="s">
        <v>13</v>
      </c>
      <c r="K3523" s="32" t="s">
        <v>250</v>
      </c>
    </row>
    <row r="3524" spans="1:11" x14ac:dyDescent="0.35">
      <c r="A3524" s="32">
        <v>33</v>
      </c>
      <c r="B3524" s="32" t="s">
        <v>169</v>
      </c>
      <c r="D3524" s="32">
        <v>12.98</v>
      </c>
      <c r="E3524" s="32">
        <v>167.857</v>
      </c>
      <c r="F3524" s="32">
        <v>2080.127</v>
      </c>
      <c r="G3524" s="32">
        <v>7.577</v>
      </c>
      <c r="H3524" s="32" t="s">
        <v>13</v>
      </c>
      <c r="K3524" s="32" t="s">
        <v>249</v>
      </c>
    </row>
    <row r="3525" spans="1:11" x14ac:dyDescent="0.35">
      <c r="A3525" s="32">
        <v>34</v>
      </c>
      <c r="B3525" s="32" t="s">
        <v>168</v>
      </c>
      <c r="D3525" s="32">
        <v>13.03</v>
      </c>
      <c r="E3525" s="32">
        <v>168.51599999999999</v>
      </c>
      <c r="F3525" s="32">
        <v>3637.8409999999999</v>
      </c>
      <c r="G3525" s="32">
        <v>11.205</v>
      </c>
      <c r="H3525" s="32" t="s">
        <v>13</v>
      </c>
      <c r="K3525" s="32" t="s">
        <v>248</v>
      </c>
    </row>
    <row r="3526" spans="1:11" x14ac:dyDescent="0.35">
      <c r="A3526" s="32">
        <v>35</v>
      </c>
      <c r="B3526" s="32" t="s">
        <v>167</v>
      </c>
      <c r="D3526" s="32">
        <v>13.05</v>
      </c>
      <c r="E3526" s="32">
        <v>250.04400000000001</v>
      </c>
      <c r="F3526" s="32">
        <v>2822.4389999999999</v>
      </c>
      <c r="G3526" s="32">
        <v>4.4219999999999997</v>
      </c>
      <c r="H3526" s="32" t="s">
        <v>13</v>
      </c>
      <c r="K3526" s="32" t="s">
        <v>247</v>
      </c>
    </row>
    <row r="3527" spans="1:11" x14ac:dyDescent="0.35">
      <c r="A3527" s="32">
        <v>36</v>
      </c>
      <c r="B3527" s="32" t="s">
        <v>166</v>
      </c>
      <c r="D3527" s="32">
        <v>13.04</v>
      </c>
      <c r="E3527" s="32">
        <v>138.595</v>
      </c>
      <c r="F3527" s="32">
        <v>3615.067</v>
      </c>
      <c r="G3527" s="32">
        <v>3.2749999999999999</v>
      </c>
      <c r="H3527" s="32" t="s">
        <v>13</v>
      </c>
      <c r="K3527" s="32" t="s">
        <v>246</v>
      </c>
    </row>
    <row r="3528" spans="1:11" x14ac:dyDescent="0.35">
      <c r="A3528" s="32">
        <v>37</v>
      </c>
      <c r="B3528" s="32" t="s">
        <v>165</v>
      </c>
      <c r="D3528" s="32">
        <v>13.08</v>
      </c>
      <c r="E3528" s="32">
        <v>80.573999999999998</v>
      </c>
      <c r="F3528" s="32">
        <v>3528.3319999999999</v>
      </c>
      <c r="G3528" s="32">
        <v>2.988</v>
      </c>
      <c r="H3528" s="32" t="s">
        <v>16</v>
      </c>
      <c r="K3528" s="32" t="s">
        <v>245</v>
      </c>
    </row>
    <row r="3529" spans="1:11" x14ac:dyDescent="0.35">
      <c r="A3529" s="32">
        <v>38</v>
      </c>
      <c r="B3529" s="32" t="s">
        <v>22</v>
      </c>
      <c r="H3529" s="32" t="s">
        <v>95</v>
      </c>
      <c r="K3529" s="32" t="s">
        <v>244</v>
      </c>
    </row>
    <row r="3530" spans="1:11" x14ac:dyDescent="0.35">
      <c r="A3530" s="32">
        <v>39</v>
      </c>
      <c r="B3530" s="32" t="s">
        <v>164</v>
      </c>
      <c r="D3530" s="32">
        <v>13.06</v>
      </c>
      <c r="E3530" s="32">
        <v>385.06799999999998</v>
      </c>
      <c r="F3530" s="32">
        <v>2678.6959999999999</v>
      </c>
      <c r="G3530" s="32">
        <v>5.1909999999999998</v>
      </c>
      <c r="H3530" s="32" t="s">
        <v>13</v>
      </c>
      <c r="K3530" s="32" t="s">
        <v>243</v>
      </c>
    </row>
    <row r="3531" spans="1:11" x14ac:dyDescent="0.35">
      <c r="A3531" s="32">
        <v>40</v>
      </c>
      <c r="B3531" s="32" t="s">
        <v>163</v>
      </c>
      <c r="D3531" s="32">
        <v>13.08</v>
      </c>
      <c r="E3531" s="32">
        <v>327.471</v>
      </c>
      <c r="F3531" s="32">
        <v>2726.9879999999998</v>
      </c>
      <c r="G3531" s="32">
        <v>13.887</v>
      </c>
      <c r="H3531" s="32" t="s">
        <v>13</v>
      </c>
      <c r="K3531" s="32" t="s">
        <v>242</v>
      </c>
    </row>
    <row r="3532" spans="1:11" x14ac:dyDescent="0.35">
      <c r="A3532" s="32">
        <v>41</v>
      </c>
      <c r="B3532" s="32" t="s">
        <v>162</v>
      </c>
      <c r="D3532" s="32">
        <v>13.11</v>
      </c>
      <c r="E3532" s="32">
        <v>159.29300000000001</v>
      </c>
      <c r="F3532" s="32">
        <v>5082.2690000000002</v>
      </c>
      <c r="G3532" s="32">
        <v>37.622</v>
      </c>
      <c r="H3532" s="32" t="s">
        <v>13</v>
      </c>
      <c r="K3532" s="32" t="s">
        <v>241</v>
      </c>
    </row>
    <row r="3533" spans="1:11" x14ac:dyDescent="0.35">
      <c r="A3533" s="32">
        <v>42</v>
      </c>
      <c r="B3533" s="32" t="s">
        <v>161</v>
      </c>
      <c r="D3533" s="32">
        <v>13.15</v>
      </c>
      <c r="E3533" s="32">
        <v>250.46600000000001</v>
      </c>
      <c r="F3533" s="32">
        <v>4210.3850000000002</v>
      </c>
      <c r="G3533" s="32">
        <v>2.6389999999999998</v>
      </c>
      <c r="H3533" s="32" t="s">
        <v>13</v>
      </c>
      <c r="K3533" s="32" t="s">
        <v>240</v>
      </c>
    </row>
    <row r="3534" spans="1:11" x14ac:dyDescent="0.35">
      <c r="A3534" s="32">
        <v>43</v>
      </c>
      <c r="B3534" s="32" t="s">
        <v>160</v>
      </c>
      <c r="D3534" s="32">
        <v>13.17</v>
      </c>
      <c r="E3534" s="32">
        <v>167.84800000000001</v>
      </c>
      <c r="F3534" s="32">
        <v>3844.7510000000002</v>
      </c>
      <c r="G3534" s="32">
        <v>1150</v>
      </c>
      <c r="H3534" s="32" t="s">
        <v>13</v>
      </c>
      <c r="K3534" s="32" t="s">
        <v>239</v>
      </c>
    </row>
    <row r="3535" spans="1:11" x14ac:dyDescent="0.35">
      <c r="A3535" s="32">
        <v>44</v>
      </c>
      <c r="B3535" s="32" t="s">
        <v>159</v>
      </c>
      <c r="D3535" s="32">
        <v>13.17</v>
      </c>
      <c r="E3535" s="32">
        <v>310.66000000000003</v>
      </c>
      <c r="F3535" s="32">
        <v>3926.4209999999998</v>
      </c>
      <c r="G3535" s="32">
        <v>26.738</v>
      </c>
      <c r="H3535" s="32" t="s">
        <v>13</v>
      </c>
      <c r="K3535" s="32" t="s">
        <v>238</v>
      </c>
    </row>
    <row r="3536" spans="1:11" x14ac:dyDescent="0.35">
      <c r="A3536" s="32">
        <v>45</v>
      </c>
      <c r="B3536" s="32" t="s">
        <v>22</v>
      </c>
      <c r="H3536" s="32" t="s">
        <v>95</v>
      </c>
      <c r="K3536" s="32" t="s">
        <v>237</v>
      </c>
    </row>
    <row r="3537" spans="1:11" x14ac:dyDescent="0.35">
      <c r="A3537" s="32">
        <v>46</v>
      </c>
      <c r="B3537" s="32" t="s">
        <v>158</v>
      </c>
      <c r="D3537" s="32">
        <v>13.18</v>
      </c>
      <c r="E3537" s="32">
        <v>166.798</v>
      </c>
      <c r="F3537" s="32">
        <v>4791.03</v>
      </c>
      <c r="G3537" s="32">
        <v>1.8620000000000001</v>
      </c>
      <c r="H3537" s="32" t="s">
        <v>16</v>
      </c>
      <c r="K3537" s="32" t="s">
        <v>236</v>
      </c>
    </row>
    <row r="3538" spans="1:11" x14ac:dyDescent="0.35">
      <c r="A3538" s="32">
        <v>47</v>
      </c>
      <c r="B3538" s="32" t="s">
        <v>157</v>
      </c>
      <c r="D3538" s="32">
        <v>13.17</v>
      </c>
      <c r="E3538" s="32">
        <v>201.047</v>
      </c>
      <c r="F3538" s="32">
        <v>3140.8530000000001</v>
      </c>
      <c r="G3538" s="32">
        <v>3.8969999999999998</v>
      </c>
      <c r="H3538" s="32" t="s">
        <v>13</v>
      </c>
      <c r="K3538" s="32" t="s">
        <v>235</v>
      </c>
    </row>
    <row r="3539" spans="1:11" x14ac:dyDescent="0.35">
      <c r="A3539" s="32">
        <v>48</v>
      </c>
      <c r="B3539" s="32" t="s">
        <v>156</v>
      </c>
      <c r="D3539" s="32">
        <v>13.15</v>
      </c>
      <c r="E3539" s="32">
        <v>199.393</v>
      </c>
      <c r="F3539" s="32">
        <v>3659.982</v>
      </c>
      <c r="G3539" s="32">
        <v>5.56</v>
      </c>
      <c r="H3539" s="32" t="s">
        <v>13</v>
      </c>
      <c r="K3539" s="32" t="s">
        <v>234</v>
      </c>
    </row>
    <row r="3541" spans="1:11" x14ac:dyDescent="0.35">
      <c r="A3541" s="32" t="s">
        <v>346</v>
      </c>
    </row>
    <row r="3543" spans="1:11" x14ac:dyDescent="0.35">
      <c r="B3543" s="32" t="s">
        <v>3</v>
      </c>
      <c r="C3543" s="32" t="s">
        <v>4</v>
      </c>
      <c r="D3543" s="32" t="s">
        <v>5</v>
      </c>
      <c r="E3543" s="32" t="s">
        <v>6</v>
      </c>
      <c r="F3543" s="32" t="s">
        <v>7</v>
      </c>
      <c r="G3543" s="32" t="s">
        <v>8</v>
      </c>
      <c r="H3543" s="32" t="s">
        <v>9</v>
      </c>
      <c r="I3543" s="32" t="s">
        <v>10</v>
      </c>
      <c r="J3543" s="32" t="s">
        <v>11</v>
      </c>
      <c r="K3543" s="32" t="s">
        <v>282</v>
      </c>
    </row>
    <row r="3544" spans="1:11" x14ac:dyDescent="0.35">
      <c r="A3544" s="32">
        <v>1</v>
      </c>
      <c r="F3544" s="32">
        <v>8092.8680000000004</v>
      </c>
      <c r="K3544" s="32" t="s">
        <v>281</v>
      </c>
    </row>
    <row r="3545" spans="1:11" x14ac:dyDescent="0.35">
      <c r="A3545" s="32">
        <v>2</v>
      </c>
      <c r="F3545" s="32">
        <v>8014.8249999999998</v>
      </c>
      <c r="K3545" s="32" t="s">
        <v>280</v>
      </c>
    </row>
    <row r="3546" spans="1:11" x14ac:dyDescent="0.35">
      <c r="A3546" s="32">
        <v>3</v>
      </c>
      <c r="F3546" s="32">
        <v>7789.75</v>
      </c>
      <c r="K3546" s="32" t="s">
        <v>279</v>
      </c>
    </row>
    <row r="3547" spans="1:11" x14ac:dyDescent="0.35">
      <c r="A3547" s="32">
        <v>4</v>
      </c>
      <c r="F3547" s="32">
        <v>7364.6239999999998</v>
      </c>
      <c r="K3547" s="32" t="s">
        <v>278</v>
      </c>
    </row>
    <row r="3548" spans="1:11" x14ac:dyDescent="0.35">
      <c r="A3548" s="32">
        <v>5</v>
      </c>
      <c r="F3548" s="32">
        <v>8117.5230000000001</v>
      </c>
      <c r="K3548" s="32" t="s">
        <v>277</v>
      </c>
    </row>
    <row r="3549" spans="1:11" x14ac:dyDescent="0.35">
      <c r="A3549" s="32">
        <v>6</v>
      </c>
      <c r="F3549" s="32">
        <v>6441.4610000000002</v>
      </c>
      <c r="K3549" s="32" t="s">
        <v>276</v>
      </c>
    </row>
    <row r="3550" spans="1:11" x14ac:dyDescent="0.35">
      <c r="A3550" s="32">
        <v>7</v>
      </c>
      <c r="F3550" s="32">
        <v>5311.9489999999996</v>
      </c>
      <c r="K3550" s="32" t="s">
        <v>275</v>
      </c>
    </row>
    <row r="3551" spans="1:11" x14ac:dyDescent="0.35">
      <c r="A3551" s="32">
        <v>8</v>
      </c>
      <c r="F3551" s="32">
        <v>4766.5889999999999</v>
      </c>
      <c r="K3551" s="32" t="s">
        <v>274</v>
      </c>
    </row>
    <row r="3552" spans="1:11" x14ac:dyDescent="0.35">
      <c r="A3552" s="32">
        <v>9</v>
      </c>
      <c r="K3552" s="32" t="s">
        <v>273</v>
      </c>
    </row>
    <row r="3553" spans="1:11" x14ac:dyDescent="0.35">
      <c r="A3553" s="32">
        <v>10</v>
      </c>
      <c r="K3553" s="32" t="s">
        <v>272</v>
      </c>
    </row>
    <row r="3554" spans="1:11" x14ac:dyDescent="0.35">
      <c r="A3554" s="32">
        <v>11</v>
      </c>
      <c r="F3554" s="32">
        <v>2451.924</v>
      </c>
      <c r="K3554" s="32" t="s">
        <v>271</v>
      </c>
    </row>
    <row r="3555" spans="1:11" x14ac:dyDescent="0.35">
      <c r="A3555" s="32">
        <v>12</v>
      </c>
      <c r="F3555" s="32">
        <v>2271.8000000000002</v>
      </c>
      <c r="K3555" s="32" t="s">
        <v>270</v>
      </c>
    </row>
    <row r="3556" spans="1:11" x14ac:dyDescent="0.35">
      <c r="A3556" s="32">
        <v>13</v>
      </c>
      <c r="F3556" s="32">
        <v>1817.396</v>
      </c>
      <c r="K3556" s="32" t="s">
        <v>269</v>
      </c>
    </row>
    <row r="3557" spans="1:11" x14ac:dyDescent="0.35">
      <c r="A3557" s="32">
        <v>14</v>
      </c>
      <c r="F3557" s="32">
        <v>2217.1590000000001</v>
      </c>
      <c r="K3557" s="32" t="s">
        <v>268</v>
      </c>
    </row>
    <row r="3558" spans="1:11" x14ac:dyDescent="0.35">
      <c r="A3558" s="32">
        <v>15</v>
      </c>
      <c r="F3558" s="32">
        <v>2505.1089999999999</v>
      </c>
      <c r="K3558" s="32" t="s">
        <v>267</v>
      </c>
    </row>
    <row r="3559" spans="1:11" x14ac:dyDescent="0.35">
      <c r="A3559" s="32">
        <v>16</v>
      </c>
      <c r="F3559" s="32">
        <v>1762.056</v>
      </c>
      <c r="K3559" s="32" t="s">
        <v>266</v>
      </c>
    </row>
    <row r="3560" spans="1:11" x14ac:dyDescent="0.35">
      <c r="A3560" s="32">
        <v>17</v>
      </c>
      <c r="K3560" s="32" t="s">
        <v>265</v>
      </c>
    </row>
    <row r="3561" spans="1:11" x14ac:dyDescent="0.35">
      <c r="A3561" s="32">
        <v>18</v>
      </c>
      <c r="F3561" s="32">
        <v>3034.1579999999999</v>
      </c>
      <c r="K3561" s="32" t="s">
        <v>264</v>
      </c>
    </row>
    <row r="3562" spans="1:11" x14ac:dyDescent="0.35">
      <c r="A3562" s="32">
        <v>19</v>
      </c>
      <c r="F3562" s="32">
        <v>3000.8330000000001</v>
      </c>
      <c r="K3562" s="32" t="s">
        <v>263</v>
      </c>
    </row>
    <row r="3563" spans="1:11" x14ac:dyDescent="0.35">
      <c r="A3563" s="32">
        <v>20</v>
      </c>
      <c r="F3563" s="32">
        <v>2957.7550000000001</v>
      </c>
      <c r="K3563" s="32" t="s">
        <v>262</v>
      </c>
    </row>
    <row r="3564" spans="1:11" x14ac:dyDescent="0.35">
      <c r="A3564" s="32">
        <v>21</v>
      </c>
      <c r="F3564" s="32">
        <v>2249.7800000000002</v>
      </c>
      <c r="K3564" s="32" t="s">
        <v>261</v>
      </c>
    </row>
    <row r="3565" spans="1:11" x14ac:dyDescent="0.35">
      <c r="A3565" s="32">
        <v>22</v>
      </c>
      <c r="F3565" s="32">
        <v>2723.3319999999999</v>
      </c>
      <c r="K3565" s="32" t="s">
        <v>260</v>
      </c>
    </row>
    <row r="3566" spans="1:11" x14ac:dyDescent="0.35">
      <c r="A3566" s="32">
        <v>23</v>
      </c>
      <c r="F3566" s="32">
        <v>2283.6460000000002</v>
      </c>
      <c r="K3566" s="32" t="s">
        <v>259</v>
      </c>
    </row>
    <row r="3567" spans="1:11" x14ac:dyDescent="0.35">
      <c r="A3567" s="32">
        <v>24</v>
      </c>
      <c r="K3567" s="32" t="s">
        <v>258</v>
      </c>
    </row>
    <row r="3568" spans="1:11" x14ac:dyDescent="0.35">
      <c r="A3568" s="32">
        <v>25</v>
      </c>
      <c r="F3568" s="32">
        <v>1724.848</v>
      </c>
      <c r="K3568" s="32" t="s">
        <v>257</v>
      </c>
    </row>
    <row r="3569" spans="1:11" x14ac:dyDescent="0.35">
      <c r="A3569" s="32">
        <v>26</v>
      </c>
      <c r="F3569" s="32">
        <v>2218.471</v>
      </c>
      <c r="K3569" s="32" t="s">
        <v>256</v>
      </c>
    </row>
    <row r="3570" spans="1:11" x14ac:dyDescent="0.35">
      <c r="A3570" s="32">
        <v>27</v>
      </c>
      <c r="F3570" s="32">
        <v>2598.377</v>
      </c>
      <c r="K3570" s="32" t="s">
        <v>255</v>
      </c>
    </row>
    <row r="3571" spans="1:11" x14ac:dyDescent="0.35">
      <c r="A3571" s="32">
        <v>28</v>
      </c>
      <c r="F3571" s="32">
        <v>2438.7890000000002</v>
      </c>
      <c r="K3571" s="32" t="s">
        <v>254</v>
      </c>
    </row>
    <row r="3572" spans="1:11" x14ac:dyDescent="0.35">
      <c r="A3572" s="32">
        <v>29</v>
      </c>
      <c r="F3572" s="32">
        <v>1988.3130000000001</v>
      </c>
      <c r="K3572" s="32" t="s">
        <v>253</v>
      </c>
    </row>
    <row r="3573" spans="1:11" x14ac:dyDescent="0.35">
      <c r="A3573" s="32">
        <v>30</v>
      </c>
      <c r="F3573" s="32">
        <v>2087.422</v>
      </c>
      <c r="K3573" s="32" t="s">
        <v>252</v>
      </c>
    </row>
    <row r="3574" spans="1:11" x14ac:dyDescent="0.35">
      <c r="A3574" s="32">
        <v>31</v>
      </c>
      <c r="K3574" s="32" t="s">
        <v>251</v>
      </c>
    </row>
    <row r="3575" spans="1:11" x14ac:dyDescent="0.35">
      <c r="A3575" s="32">
        <v>32</v>
      </c>
      <c r="F3575" s="32">
        <v>2907.0940000000001</v>
      </c>
      <c r="K3575" s="32" t="s">
        <v>250</v>
      </c>
    </row>
    <row r="3576" spans="1:11" x14ac:dyDescent="0.35">
      <c r="A3576" s="32">
        <v>33</v>
      </c>
      <c r="F3576" s="32">
        <v>2080.127</v>
      </c>
      <c r="K3576" s="32" t="s">
        <v>249</v>
      </c>
    </row>
    <row r="3577" spans="1:11" x14ac:dyDescent="0.35">
      <c r="A3577" s="32">
        <v>34</v>
      </c>
      <c r="F3577" s="32">
        <v>3637.8409999999999</v>
      </c>
      <c r="K3577" s="32" t="s">
        <v>248</v>
      </c>
    </row>
    <row r="3578" spans="1:11" x14ac:dyDescent="0.35">
      <c r="A3578" s="32">
        <v>35</v>
      </c>
      <c r="F3578" s="32">
        <v>2822.4389999999999</v>
      </c>
      <c r="K3578" s="32" t="s">
        <v>247</v>
      </c>
    </row>
    <row r="3579" spans="1:11" x14ac:dyDescent="0.35">
      <c r="A3579" s="32">
        <v>36</v>
      </c>
      <c r="F3579" s="32">
        <v>3615.067</v>
      </c>
      <c r="K3579" s="32" t="s">
        <v>246</v>
      </c>
    </row>
    <row r="3580" spans="1:11" x14ac:dyDescent="0.35">
      <c r="A3580" s="32">
        <v>37</v>
      </c>
      <c r="F3580" s="32">
        <v>3528.3319999999999</v>
      </c>
      <c r="K3580" s="32" t="s">
        <v>245</v>
      </c>
    </row>
    <row r="3581" spans="1:11" x14ac:dyDescent="0.35">
      <c r="A3581" s="32">
        <v>38</v>
      </c>
      <c r="K3581" s="32" t="s">
        <v>244</v>
      </c>
    </row>
    <row r="3582" spans="1:11" x14ac:dyDescent="0.35">
      <c r="A3582" s="32">
        <v>39</v>
      </c>
      <c r="F3582" s="32">
        <v>2678.6959999999999</v>
      </c>
      <c r="K3582" s="32" t="s">
        <v>243</v>
      </c>
    </row>
    <row r="3583" spans="1:11" x14ac:dyDescent="0.35">
      <c r="A3583" s="32">
        <v>40</v>
      </c>
      <c r="F3583" s="32">
        <v>2726.9879999999998</v>
      </c>
      <c r="K3583" s="32" t="s">
        <v>242</v>
      </c>
    </row>
    <row r="3584" spans="1:11" x14ac:dyDescent="0.35">
      <c r="A3584" s="32">
        <v>41</v>
      </c>
      <c r="F3584" s="32">
        <v>5082.2690000000002</v>
      </c>
      <c r="K3584" s="32" t="s">
        <v>241</v>
      </c>
    </row>
    <row r="3585" spans="1:11" x14ac:dyDescent="0.35">
      <c r="A3585" s="32">
        <v>42</v>
      </c>
      <c r="F3585" s="32">
        <v>4210.3850000000002</v>
      </c>
      <c r="K3585" s="32" t="s">
        <v>240</v>
      </c>
    </row>
    <row r="3586" spans="1:11" x14ac:dyDescent="0.35">
      <c r="A3586" s="32">
        <v>43</v>
      </c>
      <c r="F3586" s="32">
        <v>3844.7510000000002</v>
      </c>
      <c r="K3586" s="32" t="s">
        <v>239</v>
      </c>
    </row>
    <row r="3587" spans="1:11" x14ac:dyDescent="0.35">
      <c r="A3587" s="32">
        <v>44</v>
      </c>
      <c r="F3587" s="32">
        <v>3926.4209999999998</v>
      </c>
      <c r="K3587" s="32" t="s">
        <v>238</v>
      </c>
    </row>
    <row r="3588" spans="1:11" x14ac:dyDescent="0.35">
      <c r="A3588" s="32">
        <v>45</v>
      </c>
      <c r="K3588" s="32" t="s">
        <v>237</v>
      </c>
    </row>
    <row r="3589" spans="1:11" x14ac:dyDescent="0.35">
      <c r="A3589" s="32">
        <v>46</v>
      </c>
      <c r="F3589" s="32">
        <v>4791.03</v>
      </c>
      <c r="K3589" s="32" t="s">
        <v>236</v>
      </c>
    </row>
    <row r="3590" spans="1:11" x14ac:dyDescent="0.35">
      <c r="A3590" s="32">
        <v>47</v>
      </c>
      <c r="F3590" s="32">
        <v>3140.8530000000001</v>
      </c>
      <c r="K3590" s="32" t="s">
        <v>235</v>
      </c>
    </row>
    <row r="3591" spans="1:11" x14ac:dyDescent="0.35">
      <c r="A3591" s="32">
        <v>48</v>
      </c>
      <c r="F3591" s="32">
        <v>3659.982</v>
      </c>
      <c r="K3591" s="32" t="s">
        <v>234</v>
      </c>
    </row>
    <row r="3593" spans="1:11" x14ac:dyDescent="0.35">
      <c r="A3593" s="32" t="s">
        <v>345</v>
      </c>
    </row>
    <row r="3595" spans="1:11" x14ac:dyDescent="0.35">
      <c r="B3595" s="32" t="s">
        <v>3</v>
      </c>
      <c r="C3595" s="32" t="s">
        <v>4</v>
      </c>
      <c r="D3595" s="32" t="s">
        <v>5</v>
      </c>
      <c r="E3595" s="32" t="s">
        <v>6</v>
      </c>
      <c r="F3595" s="32" t="s">
        <v>7</v>
      </c>
      <c r="G3595" s="32" t="s">
        <v>8</v>
      </c>
      <c r="H3595" s="32" t="s">
        <v>9</v>
      </c>
      <c r="I3595" s="32" t="s">
        <v>10</v>
      </c>
      <c r="J3595" s="32" t="s">
        <v>11</v>
      </c>
      <c r="K3595" s="32" t="s">
        <v>282</v>
      </c>
    </row>
    <row r="3596" spans="1:11" x14ac:dyDescent="0.35">
      <c r="A3596" s="32">
        <v>1</v>
      </c>
      <c r="B3596" s="32" t="s">
        <v>12</v>
      </c>
      <c r="D3596" s="32">
        <v>11.08</v>
      </c>
      <c r="E3596" s="32">
        <v>112.80800000000001</v>
      </c>
      <c r="G3596" s="32">
        <v>969</v>
      </c>
      <c r="H3596" s="32" t="s">
        <v>16</v>
      </c>
      <c r="I3596" s="32">
        <v>112.80800000000001</v>
      </c>
      <c r="K3596" s="32" t="s">
        <v>281</v>
      </c>
    </row>
    <row r="3597" spans="1:11" x14ac:dyDescent="0.35">
      <c r="A3597" s="32">
        <v>2</v>
      </c>
      <c r="B3597" s="32" t="s">
        <v>14</v>
      </c>
      <c r="D3597" s="32">
        <v>11.11</v>
      </c>
      <c r="E3597" s="32">
        <v>181.578</v>
      </c>
      <c r="G3597" s="32">
        <v>1583</v>
      </c>
      <c r="H3597" s="32" t="s">
        <v>16</v>
      </c>
      <c r="I3597" s="32">
        <v>181.578</v>
      </c>
      <c r="K3597" s="32" t="s">
        <v>280</v>
      </c>
    </row>
    <row r="3598" spans="1:11" x14ac:dyDescent="0.35">
      <c r="A3598" s="32">
        <v>3</v>
      </c>
      <c r="B3598" s="32" t="s">
        <v>15</v>
      </c>
      <c r="D3598" s="32">
        <v>11.08</v>
      </c>
      <c r="E3598" s="32">
        <v>472.32600000000002</v>
      </c>
      <c r="G3598" s="32">
        <v>4808</v>
      </c>
      <c r="H3598" s="32" t="s">
        <v>16</v>
      </c>
      <c r="I3598" s="32">
        <v>472.32600000000002</v>
      </c>
      <c r="K3598" s="32" t="s">
        <v>279</v>
      </c>
    </row>
    <row r="3599" spans="1:11" x14ac:dyDescent="0.35">
      <c r="A3599" s="32">
        <v>4</v>
      </c>
      <c r="B3599" s="32" t="s">
        <v>17</v>
      </c>
      <c r="D3599" s="32">
        <v>11.09</v>
      </c>
      <c r="E3599" s="32">
        <v>1470.944</v>
      </c>
      <c r="G3599" s="32">
        <v>109.84099999999999</v>
      </c>
      <c r="H3599" s="32" t="s">
        <v>16</v>
      </c>
      <c r="I3599" s="32">
        <v>1470.944</v>
      </c>
      <c r="K3599" s="32" t="s">
        <v>278</v>
      </c>
    </row>
    <row r="3600" spans="1:11" x14ac:dyDescent="0.35">
      <c r="A3600" s="32">
        <v>5</v>
      </c>
      <c r="B3600" s="32" t="s">
        <v>18</v>
      </c>
      <c r="D3600" s="32">
        <v>11.1</v>
      </c>
      <c r="E3600" s="32">
        <v>973.30399999999997</v>
      </c>
      <c r="G3600" s="32">
        <v>15.938000000000001</v>
      </c>
      <c r="H3600" s="32" t="s">
        <v>16</v>
      </c>
      <c r="I3600" s="32">
        <v>973.30399999999997</v>
      </c>
      <c r="K3600" s="32" t="s">
        <v>277</v>
      </c>
    </row>
    <row r="3601" spans="1:11" x14ac:dyDescent="0.35">
      <c r="A3601" s="32">
        <v>6</v>
      </c>
      <c r="B3601" s="32" t="s">
        <v>19</v>
      </c>
      <c r="D3601" s="32">
        <v>10.99</v>
      </c>
      <c r="E3601" s="32">
        <v>7500.3879999999999</v>
      </c>
      <c r="G3601" s="32">
        <v>275.69499999999999</v>
      </c>
      <c r="H3601" s="32" t="s">
        <v>16</v>
      </c>
      <c r="I3601" s="32">
        <v>7500.3879999999999</v>
      </c>
      <c r="K3601" s="32" t="s">
        <v>276</v>
      </c>
    </row>
    <row r="3602" spans="1:11" x14ac:dyDescent="0.35">
      <c r="A3602" s="32">
        <v>7</v>
      </c>
      <c r="B3602" s="32" t="s">
        <v>20</v>
      </c>
      <c r="D3602" s="32">
        <v>11.03</v>
      </c>
      <c r="E3602" s="32">
        <v>14316.549000000001</v>
      </c>
      <c r="G3602" s="32">
        <v>125634</v>
      </c>
      <c r="H3602" s="32" t="s">
        <v>16</v>
      </c>
      <c r="I3602" s="32">
        <v>14316.549000000001</v>
      </c>
      <c r="K3602" s="32" t="s">
        <v>275</v>
      </c>
    </row>
    <row r="3603" spans="1:11" x14ac:dyDescent="0.35">
      <c r="A3603" s="32">
        <v>8</v>
      </c>
      <c r="B3603" s="32" t="s">
        <v>21</v>
      </c>
      <c r="D3603" s="32">
        <v>11.06</v>
      </c>
      <c r="E3603" s="32">
        <v>29608.896000000001</v>
      </c>
      <c r="G3603" s="32">
        <v>961.42499999999995</v>
      </c>
      <c r="H3603" s="32" t="s">
        <v>16</v>
      </c>
      <c r="I3603" s="32">
        <v>29608.896000000001</v>
      </c>
      <c r="K3603" s="32" t="s">
        <v>274</v>
      </c>
    </row>
    <row r="3604" spans="1:11" x14ac:dyDescent="0.35">
      <c r="A3604" s="32">
        <v>9</v>
      </c>
      <c r="B3604" s="32" t="s">
        <v>22</v>
      </c>
      <c r="K3604" s="32" t="s">
        <v>273</v>
      </c>
    </row>
    <row r="3605" spans="1:11" x14ac:dyDescent="0.35">
      <c r="A3605" s="32">
        <v>10</v>
      </c>
      <c r="B3605" s="32" t="s">
        <v>22</v>
      </c>
      <c r="K3605" s="32" t="s">
        <v>272</v>
      </c>
    </row>
    <row r="3606" spans="1:11" x14ac:dyDescent="0.35">
      <c r="A3606" s="32">
        <v>11</v>
      </c>
      <c r="B3606" s="32" t="s">
        <v>24</v>
      </c>
      <c r="D3606" s="32">
        <v>11.09</v>
      </c>
      <c r="E3606" s="32">
        <v>85.713999999999999</v>
      </c>
      <c r="G3606" s="32">
        <v>753</v>
      </c>
      <c r="H3606" s="32" t="s">
        <v>16</v>
      </c>
      <c r="I3606" s="32">
        <v>85.713999999999999</v>
      </c>
      <c r="K3606" s="32" t="s">
        <v>271</v>
      </c>
    </row>
    <row r="3607" spans="1:11" x14ac:dyDescent="0.35">
      <c r="A3607" s="32">
        <v>12</v>
      </c>
      <c r="B3607" s="32" t="s">
        <v>25</v>
      </c>
      <c r="K3607" s="32" t="s">
        <v>270</v>
      </c>
    </row>
    <row r="3608" spans="1:11" x14ac:dyDescent="0.35">
      <c r="A3608" s="32">
        <v>13</v>
      </c>
      <c r="B3608" s="32" t="s">
        <v>26</v>
      </c>
      <c r="K3608" s="32" t="s">
        <v>269</v>
      </c>
    </row>
    <row r="3609" spans="1:11" x14ac:dyDescent="0.35">
      <c r="A3609" s="32">
        <v>14</v>
      </c>
      <c r="B3609" s="32" t="s">
        <v>27</v>
      </c>
      <c r="D3609" s="32">
        <v>11.15</v>
      </c>
      <c r="E3609" s="32">
        <v>5334.1210000000001</v>
      </c>
      <c r="G3609" s="32">
        <v>94.465999999999994</v>
      </c>
      <c r="H3609" s="32" t="s">
        <v>16</v>
      </c>
      <c r="I3609" s="32">
        <v>5334.1210000000001</v>
      </c>
      <c r="K3609" s="32" t="s">
        <v>268</v>
      </c>
    </row>
    <row r="3610" spans="1:11" x14ac:dyDescent="0.35">
      <c r="A3610" s="32">
        <v>15</v>
      </c>
      <c r="B3610" s="32" t="s">
        <v>28</v>
      </c>
      <c r="D3610" s="32">
        <v>11.15</v>
      </c>
      <c r="E3610" s="32">
        <v>5038.0680000000002</v>
      </c>
      <c r="G3610" s="32">
        <v>96.748000000000005</v>
      </c>
      <c r="H3610" s="32" t="s">
        <v>16</v>
      </c>
      <c r="I3610" s="32">
        <v>5038.0680000000002</v>
      </c>
      <c r="K3610" s="32" t="s">
        <v>267</v>
      </c>
    </row>
    <row r="3611" spans="1:11" x14ac:dyDescent="0.35">
      <c r="A3611" s="32">
        <v>16</v>
      </c>
      <c r="B3611" s="32" t="s">
        <v>29</v>
      </c>
      <c r="D3611" s="32">
        <v>11.16</v>
      </c>
      <c r="E3611" s="32">
        <v>5206.902</v>
      </c>
      <c r="G3611" s="32">
        <v>47098</v>
      </c>
      <c r="H3611" s="32" t="s">
        <v>16</v>
      </c>
      <c r="I3611" s="32">
        <v>5206.902</v>
      </c>
      <c r="K3611" s="32" t="s">
        <v>266</v>
      </c>
    </row>
    <row r="3612" spans="1:11" x14ac:dyDescent="0.35">
      <c r="A3612" s="32">
        <v>17</v>
      </c>
      <c r="B3612" s="32" t="s">
        <v>22</v>
      </c>
      <c r="D3612" s="32">
        <v>11.13</v>
      </c>
      <c r="E3612" s="32">
        <v>20.026</v>
      </c>
      <c r="G3612" s="32">
        <v>0.76100000000000001</v>
      </c>
      <c r="H3612" s="32" t="s">
        <v>16</v>
      </c>
      <c r="I3612" s="32">
        <v>20.026</v>
      </c>
      <c r="K3612" s="32" t="s">
        <v>265</v>
      </c>
    </row>
    <row r="3613" spans="1:11" x14ac:dyDescent="0.35">
      <c r="A3613" s="32">
        <v>18</v>
      </c>
      <c r="B3613" s="32" t="s">
        <v>182</v>
      </c>
      <c r="K3613" s="32" t="s">
        <v>264</v>
      </c>
    </row>
    <row r="3614" spans="1:11" x14ac:dyDescent="0.35">
      <c r="A3614" s="32">
        <v>19</v>
      </c>
      <c r="B3614" s="32" t="s">
        <v>181</v>
      </c>
      <c r="K3614" s="32" t="s">
        <v>263</v>
      </c>
    </row>
    <row r="3615" spans="1:11" x14ac:dyDescent="0.35">
      <c r="A3615" s="32">
        <v>20</v>
      </c>
      <c r="B3615" s="32" t="s">
        <v>180</v>
      </c>
      <c r="D3615" s="32">
        <v>11.13</v>
      </c>
      <c r="E3615" s="32">
        <v>3.4630000000000001</v>
      </c>
      <c r="G3615" s="32">
        <v>34</v>
      </c>
      <c r="H3615" s="32" t="s">
        <v>16</v>
      </c>
      <c r="I3615" s="32">
        <v>3.4630000000000001</v>
      </c>
      <c r="K3615" s="32" t="s">
        <v>262</v>
      </c>
    </row>
    <row r="3616" spans="1:11" x14ac:dyDescent="0.35">
      <c r="A3616" s="32">
        <v>21</v>
      </c>
      <c r="B3616" s="32" t="s">
        <v>179</v>
      </c>
      <c r="K3616" s="32" t="s">
        <v>261</v>
      </c>
    </row>
    <row r="3617" spans="1:11" x14ac:dyDescent="0.35">
      <c r="A3617" s="32">
        <v>22</v>
      </c>
      <c r="B3617" s="32" t="s">
        <v>178</v>
      </c>
      <c r="K3617" s="32" t="s">
        <v>260</v>
      </c>
    </row>
    <row r="3618" spans="1:11" x14ac:dyDescent="0.35">
      <c r="A3618" s="32">
        <v>23</v>
      </c>
      <c r="B3618" s="32" t="s">
        <v>177</v>
      </c>
      <c r="K3618" s="32" t="s">
        <v>259</v>
      </c>
    </row>
    <row r="3619" spans="1:11" x14ac:dyDescent="0.35">
      <c r="A3619" s="32">
        <v>24</v>
      </c>
      <c r="B3619" s="32" t="s">
        <v>22</v>
      </c>
      <c r="K3619" s="32" t="s">
        <v>258</v>
      </c>
    </row>
    <row r="3620" spans="1:11" x14ac:dyDescent="0.35">
      <c r="A3620" s="32">
        <v>25</v>
      </c>
      <c r="B3620" s="32" t="s">
        <v>176</v>
      </c>
      <c r="K3620" s="32" t="s">
        <v>257</v>
      </c>
    </row>
    <row r="3621" spans="1:11" x14ac:dyDescent="0.35">
      <c r="A3621" s="32">
        <v>26</v>
      </c>
      <c r="B3621" s="32" t="s">
        <v>175</v>
      </c>
      <c r="K3621" s="32" t="s">
        <v>256</v>
      </c>
    </row>
    <row r="3622" spans="1:11" x14ac:dyDescent="0.35">
      <c r="A3622" s="32">
        <v>27</v>
      </c>
      <c r="B3622" s="32" t="s">
        <v>174</v>
      </c>
      <c r="D3622" s="32">
        <v>11.05</v>
      </c>
      <c r="E3622" s="32">
        <v>0.30599999999999999</v>
      </c>
      <c r="G3622" s="32">
        <v>3</v>
      </c>
      <c r="H3622" s="32" t="s">
        <v>16</v>
      </c>
      <c r="I3622" s="32">
        <v>0.30599999999999999</v>
      </c>
      <c r="K3622" s="32" t="s">
        <v>255</v>
      </c>
    </row>
    <row r="3623" spans="1:11" x14ac:dyDescent="0.35">
      <c r="A3623" s="32">
        <v>28</v>
      </c>
      <c r="B3623" s="32" t="s">
        <v>173</v>
      </c>
      <c r="K3623" s="32" t="s">
        <v>254</v>
      </c>
    </row>
    <row r="3624" spans="1:11" x14ac:dyDescent="0.35">
      <c r="A3624" s="32">
        <v>29</v>
      </c>
      <c r="B3624" s="32" t="s">
        <v>172</v>
      </c>
      <c r="K3624" s="32" t="s">
        <v>253</v>
      </c>
    </row>
    <row r="3625" spans="1:11" x14ac:dyDescent="0.35">
      <c r="A3625" s="32">
        <v>30</v>
      </c>
      <c r="B3625" s="32" t="s">
        <v>171</v>
      </c>
      <c r="K3625" s="32" t="s">
        <v>252</v>
      </c>
    </row>
    <row r="3626" spans="1:11" x14ac:dyDescent="0.35">
      <c r="A3626" s="32">
        <v>31</v>
      </c>
      <c r="B3626" s="32" t="s">
        <v>22</v>
      </c>
      <c r="K3626" s="32" t="s">
        <v>251</v>
      </c>
    </row>
    <row r="3627" spans="1:11" x14ac:dyDescent="0.35">
      <c r="A3627" s="32">
        <v>32</v>
      </c>
      <c r="B3627" s="32" t="s">
        <v>170</v>
      </c>
      <c r="D3627" s="32">
        <v>10.79</v>
      </c>
      <c r="E3627" s="32">
        <v>4.0919999999999996</v>
      </c>
      <c r="G3627" s="32">
        <v>44</v>
      </c>
      <c r="H3627" s="32" t="s">
        <v>16</v>
      </c>
      <c r="I3627" s="32">
        <v>4.0919999999999996</v>
      </c>
      <c r="K3627" s="32" t="s">
        <v>250</v>
      </c>
    </row>
    <row r="3628" spans="1:11" x14ac:dyDescent="0.35">
      <c r="A3628" s="32">
        <v>33</v>
      </c>
      <c r="B3628" s="32" t="s">
        <v>169</v>
      </c>
      <c r="K3628" s="32" t="s">
        <v>249</v>
      </c>
    </row>
    <row r="3629" spans="1:11" x14ac:dyDescent="0.35">
      <c r="A3629" s="32">
        <v>34</v>
      </c>
      <c r="B3629" s="32" t="s">
        <v>168</v>
      </c>
      <c r="K3629" s="32" t="s">
        <v>248</v>
      </c>
    </row>
    <row r="3630" spans="1:11" x14ac:dyDescent="0.35">
      <c r="A3630" s="32">
        <v>35</v>
      </c>
      <c r="B3630" s="32" t="s">
        <v>167</v>
      </c>
      <c r="D3630" s="32">
        <v>11.13</v>
      </c>
      <c r="E3630" s="32">
        <v>0.61099999999999999</v>
      </c>
      <c r="G3630" s="32">
        <v>6</v>
      </c>
      <c r="H3630" s="32" t="s">
        <v>16</v>
      </c>
      <c r="I3630" s="32">
        <v>0.61099999999999999</v>
      </c>
      <c r="K3630" s="32" t="s">
        <v>247</v>
      </c>
    </row>
    <row r="3631" spans="1:11" x14ac:dyDescent="0.35">
      <c r="A3631" s="32">
        <v>36</v>
      </c>
      <c r="B3631" s="32" t="s">
        <v>166</v>
      </c>
      <c r="D3631" s="32">
        <v>11.09</v>
      </c>
      <c r="E3631" s="32">
        <v>12.352</v>
      </c>
      <c r="G3631" s="32">
        <v>3.351</v>
      </c>
      <c r="H3631" s="32" t="s">
        <v>16</v>
      </c>
      <c r="I3631" s="32">
        <v>12.352</v>
      </c>
      <c r="K3631" s="32" t="s">
        <v>246</v>
      </c>
    </row>
    <row r="3632" spans="1:11" x14ac:dyDescent="0.35">
      <c r="A3632" s="32">
        <v>37</v>
      </c>
      <c r="B3632" s="32" t="s">
        <v>165</v>
      </c>
      <c r="D3632" s="32">
        <v>10.45</v>
      </c>
      <c r="E3632" s="32">
        <v>0.48099999999999998</v>
      </c>
      <c r="G3632" s="32">
        <v>5</v>
      </c>
      <c r="H3632" s="32" t="s">
        <v>16</v>
      </c>
      <c r="I3632" s="32">
        <v>0.48099999999999998</v>
      </c>
      <c r="K3632" s="32" t="s">
        <v>245</v>
      </c>
    </row>
    <row r="3633" spans="1:11" x14ac:dyDescent="0.35">
      <c r="A3633" s="32">
        <v>38</v>
      </c>
      <c r="B3633" s="32" t="s">
        <v>22</v>
      </c>
      <c r="K3633" s="32" t="s">
        <v>244</v>
      </c>
    </row>
    <row r="3634" spans="1:11" x14ac:dyDescent="0.35">
      <c r="A3634" s="32">
        <v>39</v>
      </c>
      <c r="B3634" s="32" t="s">
        <v>164</v>
      </c>
      <c r="K3634" s="32" t="s">
        <v>243</v>
      </c>
    </row>
    <row r="3635" spans="1:11" x14ac:dyDescent="0.35">
      <c r="A3635" s="32">
        <v>40</v>
      </c>
      <c r="B3635" s="32" t="s">
        <v>163</v>
      </c>
      <c r="K3635" s="32" t="s">
        <v>242</v>
      </c>
    </row>
    <row r="3636" spans="1:11" x14ac:dyDescent="0.35">
      <c r="A3636" s="32">
        <v>41</v>
      </c>
      <c r="B3636" s="32" t="s">
        <v>162</v>
      </c>
      <c r="K3636" s="32" t="s">
        <v>241</v>
      </c>
    </row>
    <row r="3637" spans="1:11" x14ac:dyDescent="0.35">
      <c r="A3637" s="32">
        <v>42</v>
      </c>
      <c r="B3637" s="32" t="s">
        <v>161</v>
      </c>
      <c r="D3637" s="32">
        <v>11.68</v>
      </c>
      <c r="E3637" s="32">
        <v>7.6529999999999996</v>
      </c>
      <c r="G3637" s="32">
        <v>75</v>
      </c>
      <c r="H3637" s="32" t="s">
        <v>16</v>
      </c>
      <c r="I3637" s="32">
        <v>7.6529999999999996</v>
      </c>
      <c r="K3637" s="32" t="s">
        <v>240</v>
      </c>
    </row>
    <row r="3638" spans="1:11" x14ac:dyDescent="0.35">
      <c r="A3638" s="32">
        <v>43</v>
      </c>
      <c r="B3638" s="32" t="s">
        <v>160</v>
      </c>
      <c r="K3638" s="32" t="s">
        <v>239</v>
      </c>
    </row>
    <row r="3639" spans="1:11" x14ac:dyDescent="0.35">
      <c r="A3639" s="32">
        <v>44</v>
      </c>
      <c r="B3639" s="32" t="s">
        <v>159</v>
      </c>
      <c r="D3639" s="32">
        <v>11.7</v>
      </c>
      <c r="E3639" s="32">
        <v>0.41799999999999998</v>
      </c>
      <c r="G3639" s="32">
        <v>4</v>
      </c>
      <c r="H3639" s="32" t="s">
        <v>16</v>
      </c>
      <c r="I3639" s="32">
        <v>0.41799999999999998</v>
      </c>
      <c r="K3639" s="32" t="s">
        <v>238</v>
      </c>
    </row>
    <row r="3640" spans="1:11" x14ac:dyDescent="0.35">
      <c r="A3640" s="32">
        <v>45</v>
      </c>
      <c r="B3640" s="32" t="s">
        <v>22</v>
      </c>
      <c r="K3640" s="32" t="s">
        <v>237</v>
      </c>
    </row>
    <row r="3641" spans="1:11" x14ac:dyDescent="0.35">
      <c r="A3641" s="32">
        <v>46</v>
      </c>
      <c r="B3641" s="32" t="s">
        <v>158</v>
      </c>
      <c r="D3641" s="32">
        <v>11.22</v>
      </c>
      <c r="E3641" s="32">
        <v>33.219000000000001</v>
      </c>
      <c r="G3641" s="32">
        <v>1.891</v>
      </c>
      <c r="H3641" s="32" t="s">
        <v>16</v>
      </c>
      <c r="I3641" s="32">
        <v>33.219000000000001</v>
      </c>
      <c r="K3641" s="32" t="s">
        <v>236</v>
      </c>
    </row>
    <row r="3642" spans="1:11" x14ac:dyDescent="0.35">
      <c r="A3642" s="32">
        <v>47</v>
      </c>
      <c r="B3642" s="32" t="s">
        <v>157</v>
      </c>
      <c r="D3642" s="32">
        <v>11.05</v>
      </c>
      <c r="E3642" s="32">
        <v>3.629</v>
      </c>
      <c r="G3642" s="32">
        <v>40</v>
      </c>
      <c r="H3642" s="32" t="s">
        <v>13</v>
      </c>
      <c r="I3642" s="32">
        <v>3.629</v>
      </c>
      <c r="K3642" s="32" t="s">
        <v>235</v>
      </c>
    </row>
    <row r="3643" spans="1:11" x14ac:dyDescent="0.35">
      <c r="A3643" s="32">
        <v>48</v>
      </c>
      <c r="B3643" s="32" t="s">
        <v>156</v>
      </c>
      <c r="D3643" s="32">
        <v>11.04</v>
      </c>
      <c r="E3643" s="32">
        <v>2.0910000000000002</v>
      </c>
      <c r="G3643" s="32">
        <v>17</v>
      </c>
      <c r="H3643" s="32" t="s">
        <v>16</v>
      </c>
      <c r="I3643" s="32">
        <v>2.0910000000000002</v>
      </c>
      <c r="K3643" s="32" t="s">
        <v>234</v>
      </c>
    </row>
    <row r="3645" spans="1:11" x14ac:dyDescent="0.35">
      <c r="A3645" s="32" t="s">
        <v>344</v>
      </c>
    </row>
    <row r="3647" spans="1:11" x14ac:dyDescent="0.35">
      <c r="B3647" s="32" t="s">
        <v>3</v>
      </c>
      <c r="C3647" s="32" t="s">
        <v>4</v>
      </c>
      <c r="D3647" s="32" t="s">
        <v>5</v>
      </c>
      <c r="E3647" s="32" t="s">
        <v>6</v>
      </c>
      <c r="F3647" s="32" t="s">
        <v>7</v>
      </c>
      <c r="G3647" s="32" t="s">
        <v>8</v>
      </c>
      <c r="H3647" s="32" t="s">
        <v>9</v>
      </c>
      <c r="I3647" s="32" t="s">
        <v>10</v>
      </c>
      <c r="J3647" s="32" t="s">
        <v>11</v>
      </c>
      <c r="K3647" s="32" t="s">
        <v>282</v>
      </c>
    </row>
    <row r="3648" spans="1:11" x14ac:dyDescent="0.35">
      <c r="A3648" s="32">
        <v>1</v>
      </c>
      <c r="B3648" s="32" t="s">
        <v>12</v>
      </c>
      <c r="D3648" s="32">
        <v>12.99</v>
      </c>
      <c r="E3648" s="32">
        <v>8092.8680000000004</v>
      </c>
      <c r="G3648" s="32">
        <v>57363</v>
      </c>
      <c r="H3648" s="32" t="s">
        <v>13</v>
      </c>
      <c r="I3648" s="32">
        <v>8092.8680000000004</v>
      </c>
      <c r="K3648" s="32" t="s">
        <v>281</v>
      </c>
    </row>
    <row r="3649" spans="1:11" x14ac:dyDescent="0.35">
      <c r="A3649" s="32">
        <v>2</v>
      </c>
      <c r="B3649" s="32" t="s">
        <v>14</v>
      </c>
      <c r="D3649" s="32">
        <v>13.01</v>
      </c>
      <c r="E3649" s="32">
        <v>8014.8249999999998</v>
      </c>
      <c r="G3649" s="32">
        <v>859.66800000000001</v>
      </c>
      <c r="H3649" s="32" t="s">
        <v>13</v>
      </c>
      <c r="I3649" s="32">
        <v>8014.8249999999998</v>
      </c>
      <c r="K3649" s="32" t="s">
        <v>280</v>
      </c>
    </row>
    <row r="3650" spans="1:11" x14ac:dyDescent="0.35">
      <c r="A3650" s="32">
        <v>3</v>
      </c>
      <c r="B3650" s="32" t="s">
        <v>15</v>
      </c>
      <c r="D3650" s="32">
        <v>13.01</v>
      </c>
      <c r="E3650" s="32">
        <v>7789.75</v>
      </c>
      <c r="G3650" s="32">
        <v>284.072</v>
      </c>
      <c r="H3650" s="32" t="s">
        <v>13</v>
      </c>
      <c r="I3650" s="32">
        <v>7789.75</v>
      </c>
      <c r="K3650" s="32" t="s">
        <v>279</v>
      </c>
    </row>
    <row r="3651" spans="1:11" x14ac:dyDescent="0.35">
      <c r="A3651" s="32">
        <v>4</v>
      </c>
      <c r="B3651" s="32" t="s">
        <v>17</v>
      </c>
      <c r="D3651" s="32">
        <v>13.02</v>
      </c>
      <c r="E3651" s="32">
        <v>7364.6239999999998</v>
      </c>
      <c r="G3651" s="32">
        <v>93.706999999999994</v>
      </c>
      <c r="H3651" s="32" t="s">
        <v>13</v>
      </c>
      <c r="I3651" s="32">
        <v>7364.6239999999998</v>
      </c>
      <c r="K3651" s="32" t="s">
        <v>278</v>
      </c>
    </row>
    <row r="3652" spans="1:11" x14ac:dyDescent="0.35">
      <c r="A3652" s="32">
        <v>5</v>
      </c>
      <c r="B3652" s="32" t="s">
        <v>18</v>
      </c>
      <c r="D3652" s="32">
        <v>13.03</v>
      </c>
      <c r="E3652" s="32">
        <v>8117.5230000000001</v>
      </c>
      <c r="G3652" s="32">
        <v>185.11099999999999</v>
      </c>
      <c r="H3652" s="32" t="s">
        <v>13</v>
      </c>
      <c r="I3652" s="32">
        <v>8117.5230000000001</v>
      </c>
      <c r="K3652" s="32" t="s">
        <v>277</v>
      </c>
    </row>
    <row r="3653" spans="1:11" x14ac:dyDescent="0.35">
      <c r="A3653" s="32">
        <v>6</v>
      </c>
      <c r="B3653" s="32" t="s">
        <v>19</v>
      </c>
      <c r="D3653" s="32">
        <v>12.96</v>
      </c>
      <c r="E3653" s="32">
        <v>6441.4610000000002</v>
      </c>
      <c r="G3653" s="32">
        <v>569.76099999999997</v>
      </c>
      <c r="H3653" s="32" t="s">
        <v>13</v>
      </c>
      <c r="I3653" s="32">
        <v>6441.4610000000002</v>
      </c>
      <c r="K3653" s="32" t="s">
        <v>276</v>
      </c>
    </row>
    <row r="3654" spans="1:11" x14ac:dyDescent="0.35">
      <c r="A3654" s="32">
        <v>7</v>
      </c>
      <c r="B3654" s="32" t="s">
        <v>20</v>
      </c>
      <c r="D3654" s="32">
        <v>12.98</v>
      </c>
      <c r="E3654" s="32">
        <v>5311.9489999999996</v>
      </c>
      <c r="G3654" s="32">
        <v>38562</v>
      </c>
      <c r="H3654" s="32" t="s">
        <v>13</v>
      </c>
      <c r="I3654" s="32">
        <v>5311.9489999999996</v>
      </c>
      <c r="K3654" s="32" t="s">
        <v>275</v>
      </c>
    </row>
    <row r="3655" spans="1:11" x14ac:dyDescent="0.35">
      <c r="A3655" s="32">
        <v>8</v>
      </c>
      <c r="B3655" s="32" t="s">
        <v>21</v>
      </c>
      <c r="D3655" s="32">
        <v>13</v>
      </c>
      <c r="E3655" s="32">
        <v>4766.5889999999999</v>
      </c>
      <c r="G3655" s="32">
        <v>326.584</v>
      </c>
      <c r="H3655" s="32" t="s">
        <v>13</v>
      </c>
      <c r="I3655" s="32">
        <v>4766.5889999999999</v>
      </c>
      <c r="K3655" s="32" t="s">
        <v>274</v>
      </c>
    </row>
    <row r="3656" spans="1:11" x14ac:dyDescent="0.35">
      <c r="A3656" s="32">
        <v>9</v>
      </c>
      <c r="B3656" s="32" t="s">
        <v>22</v>
      </c>
      <c r="K3656" s="32" t="s">
        <v>273</v>
      </c>
    </row>
    <row r="3657" spans="1:11" x14ac:dyDescent="0.35">
      <c r="A3657" s="32">
        <v>10</v>
      </c>
      <c r="B3657" s="32" t="s">
        <v>22</v>
      </c>
      <c r="K3657" s="32" t="s">
        <v>272</v>
      </c>
    </row>
    <row r="3658" spans="1:11" x14ac:dyDescent="0.35">
      <c r="A3658" s="32">
        <v>11</v>
      </c>
      <c r="B3658" s="32" t="s">
        <v>24</v>
      </c>
      <c r="D3658" s="32">
        <v>13.03</v>
      </c>
      <c r="E3658" s="32">
        <v>2451.924</v>
      </c>
      <c r="G3658" s="32">
        <v>17225</v>
      </c>
      <c r="H3658" s="32" t="s">
        <v>13</v>
      </c>
      <c r="I3658" s="32">
        <v>2451.924</v>
      </c>
      <c r="K3658" s="32" t="s">
        <v>271</v>
      </c>
    </row>
    <row r="3659" spans="1:11" x14ac:dyDescent="0.35">
      <c r="A3659" s="32">
        <v>12</v>
      </c>
      <c r="B3659" s="32" t="s">
        <v>25</v>
      </c>
      <c r="D3659" s="32">
        <v>13.05</v>
      </c>
      <c r="E3659" s="32">
        <v>2271.8000000000002</v>
      </c>
      <c r="G3659" s="32">
        <v>16629</v>
      </c>
      <c r="H3659" s="32" t="s">
        <v>13</v>
      </c>
      <c r="I3659" s="32">
        <v>2271.8000000000002</v>
      </c>
      <c r="K3659" s="32" t="s">
        <v>270</v>
      </c>
    </row>
    <row r="3660" spans="1:11" x14ac:dyDescent="0.35">
      <c r="A3660" s="32">
        <v>13</v>
      </c>
      <c r="B3660" s="32" t="s">
        <v>26</v>
      </c>
      <c r="D3660" s="32">
        <v>13.05</v>
      </c>
      <c r="E3660" s="32">
        <v>1817.396</v>
      </c>
      <c r="G3660" s="32">
        <v>12254</v>
      </c>
      <c r="H3660" s="32" t="s">
        <v>13</v>
      </c>
      <c r="I3660" s="32">
        <v>1817.396</v>
      </c>
      <c r="K3660" s="32" t="s">
        <v>269</v>
      </c>
    </row>
    <row r="3661" spans="1:11" x14ac:dyDescent="0.35">
      <c r="A3661" s="32">
        <v>14</v>
      </c>
      <c r="B3661" s="32" t="s">
        <v>27</v>
      </c>
      <c r="D3661" s="32">
        <v>13.05</v>
      </c>
      <c r="E3661" s="32">
        <v>2217.1590000000001</v>
      </c>
      <c r="G3661" s="32">
        <v>15212</v>
      </c>
      <c r="H3661" s="32" t="s">
        <v>13</v>
      </c>
      <c r="I3661" s="32">
        <v>2217.1590000000001</v>
      </c>
      <c r="K3661" s="32" t="s">
        <v>268</v>
      </c>
    </row>
    <row r="3662" spans="1:11" x14ac:dyDescent="0.35">
      <c r="A3662" s="32">
        <v>15</v>
      </c>
      <c r="B3662" s="32" t="s">
        <v>28</v>
      </c>
      <c r="D3662" s="32">
        <v>13.08</v>
      </c>
      <c r="E3662" s="32">
        <v>2505.1089999999999</v>
      </c>
      <c r="G3662" s="32">
        <v>16672</v>
      </c>
      <c r="H3662" s="32" t="s">
        <v>13</v>
      </c>
      <c r="I3662" s="32">
        <v>2505.1089999999999</v>
      </c>
      <c r="K3662" s="32" t="s">
        <v>267</v>
      </c>
    </row>
    <row r="3663" spans="1:11" x14ac:dyDescent="0.35">
      <c r="A3663" s="32">
        <v>16</v>
      </c>
      <c r="B3663" s="32" t="s">
        <v>29</v>
      </c>
      <c r="D3663" s="32">
        <v>13.08</v>
      </c>
      <c r="E3663" s="32">
        <v>1762.056</v>
      </c>
      <c r="G3663" s="32">
        <v>13009</v>
      </c>
      <c r="H3663" s="32" t="s">
        <v>13</v>
      </c>
      <c r="I3663" s="32">
        <v>1762.056</v>
      </c>
      <c r="K3663" s="32" t="s">
        <v>266</v>
      </c>
    </row>
    <row r="3664" spans="1:11" x14ac:dyDescent="0.35">
      <c r="A3664" s="32">
        <v>17</v>
      </c>
      <c r="B3664" s="32" t="s">
        <v>22</v>
      </c>
      <c r="H3664" s="32" t="s">
        <v>95</v>
      </c>
      <c r="K3664" s="32" t="s">
        <v>265</v>
      </c>
    </row>
    <row r="3665" spans="1:11" x14ac:dyDescent="0.35">
      <c r="A3665" s="32">
        <v>18</v>
      </c>
      <c r="B3665" s="32" t="s">
        <v>182</v>
      </c>
      <c r="D3665" s="32">
        <v>13.09</v>
      </c>
      <c r="E3665" s="32">
        <v>3034.1579999999999</v>
      </c>
      <c r="G3665" s="32">
        <v>22319</v>
      </c>
      <c r="H3665" s="32" t="s">
        <v>13</v>
      </c>
      <c r="I3665" s="32">
        <v>3034.1579999999999</v>
      </c>
      <c r="K3665" s="32" t="s">
        <v>264</v>
      </c>
    </row>
    <row r="3666" spans="1:11" x14ac:dyDescent="0.35">
      <c r="A3666" s="32">
        <v>19</v>
      </c>
      <c r="B3666" s="32" t="s">
        <v>181</v>
      </c>
      <c r="D3666" s="32">
        <v>13.09</v>
      </c>
      <c r="E3666" s="32">
        <v>3000.8330000000001</v>
      </c>
      <c r="G3666" s="32">
        <v>21169</v>
      </c>
      <c r="H3666" s="32" t="s">
        <v>13</v>
      </c>
      <c r="I3666" s="32">
        <v>3000.8330000000001</v>
      </c>
      <c r="K3666" s="32" t="s">
        <v>263</v>
      </c>
    </row>
    <row r="3667" spans="1:11" x14ac:dyDescent="0.35">
      <c r="A3667" s="32">
        <v>20</v>
      </c>
      <c r="B3667" s="32" t="s">
        <v>180</v>
      </c>
      <c r="D3667" s="32">
        <v>13.09</v>
      </c>
      <c r="E3667" s="32">
        <v>2957.7550000000001</v>
      </c>
      <c r="G3667" s="32">
        <v>509.15899999999999</v>
      </c>
      <c r="H3667" s="32" t="s">
        <v>13</v>
      </c>
      <c r="I3667" s="32">
        <v>2957.7550000000001</v>
      </c>
      <c r="K3667" s="32" t="s">
        <v>262</v>
      </c>
    </row>
    <row r="3668" spans="1:11" x14ac:dyDescent="0.35">
      <c r="A3668" s="32">
        <v>21</v>
      </c>
      <c r="B3668" s="32" t="s">
        <v>179</v>
      </c>
      <c r="D3668" s="32">
        <v>13.11</v>
      </c>
      <c r="E3668" s="32">
        <v>2249.7800000000002</v>
      </c>
      <c r="G3668" s="32">
        <v>72.814999999999998</v>
      </c>
      <c r="H3668" s="32" t="s">
        <v>13</v>
      </c>
      <c r="I3668" s="32">
        <v>2249.7800000000002</v>
      </c>
      <c r="K3668" s="32" t="s">
        <v>261</v>
      </c>
    </row>
    <row r="3669" spans="1:11" x14ac:dyDescent="0.35">
      <c r="A3669" s="32">
        <v>22</v>
      </c>
      <c r="B3669" s="32" t="s">
        <v>178</v>
      </c>
      <c r="D3669" s="32">
        <v>13.1</v>
      </c>
      <c r="E3669" s="32">
        <v>2723.3319999999999</v>
      </c>
      <c r="G3669" s="32">
        <v>259.404</v>
      </c>
      <c r="H3669" s="32" t="s">
        <v>13</v>
      </c>
      <c r="I3669" s="32">
        <v>2723.3319999999999</v>
      </c>
      <c r="K3669" s="32" t="s">
        <v>260</v>
      </c>
    </row>
    <row r="3670" spans="1:11" x14ac:dyDescent="0.35">
      <c r="A3670" s="32">
        <v>23</v>
      </c>
      <c r="B3670" s="32" t="s">
        <v>177</v>
      </c>
      <c r="D3670" s="32">
        <v>13.11</v>
      </c>
      <c r="E3670" s="32">
        <v>2283.6460000000002</v>
      </c>
      <c r="G3670" s="32">
        <v>16007</v>
      </c>
      <c r="H3670" s="32" t="s">
        <v>13</v>
      </c>
      <c r="I3670" s="32">
        <v>2283.6460000000002</v>
      </c>
      <c r="K3670" s="32" t="s">
        <v>259</v>
      </c>
    </row>
    <row r="3671" spans="1:11" x14ac:dyDescent="0.35">
      <c r="A3671" s="32">
        <v>24</v>
      </c>
      <c r="B3671" s="32" t="s">
        <v>22</v>
      </c>
      <c r="K3671" s="32" t="s">
        <v>258</v>
      </c>
    </row>
    <row r="3672" spans="1:11" x14ac:dyDescent="0.35">
      <c r="A3672" s="32">
        <v>25</v>
      </c>
      <c r="B3672" s="32" t="s">
        <v>176</v>
      </c>
      <c r="D3672" s="32">
        <v>13.12</v>
      </c>
      <c r="E3672" s="32">
        <v>1724.848</v>
      </c>
      <c r="G3672" s="32">
        <v>11607</v>
      </c>
      <c r="H3672" s="32" t="s">
        <v>13</v>
      </c>
      <c r="I3672" s="32">
        <v>1724.848</v>
      </c>
      <c r="K3672" s="32" t="s">
        <v>257</v>
      </c>
    </row>
    <row r="3673" spans="1:11" x14ac:dyDescent="0.35">
      <c r="A3673" s="32">
        <v>26</v>
      </c>
      <c r="B3673" s="32" t="s">
        <v>175</v>
      </c>
      <c r="D3673" s="32">
        <v>13.14</v>
      </c>
      <c r="E3673" s="32">
        <v>2218.471</v>
      </c>
      <c r="G3673" s="32">
        <v>73.295000000000002</v>
      </c>
      <c r="H3673" s="32" t="s">
        <v>13</v>
      </c>
      <c r="I3673" s="32">
        <v>2218.471</v>
      </c>
      <c r="K3673" s="32" t="s">
        <v>256</v>
      </c>
    </row>
    <row r="3674" spans="1:11" x14ac:dyDescent="0.35">
      <c r="A3674" s="32">
        <v>27</v>
      </c>
      <c r="B3674" s="32" t="s">
        <v>174</v>
      </c>
      <c r="D3674" s="32">
        <v>13.14</v>
      </c>
      <c r="E3674" s="32">
        <v>2598.377</v>
      </c>
      <c r="G3674" s="32">
        <v>18103</v>
      </c>
      <c r="H3674" s="32" t="s">
        <v>13</v>
      </c>
      <c r="I3674" s="32">
        <v>2598.377</v>
      </c>
      <c r="K3674" s="32" t="s">
        <v>255</v>
      </c>
    </row>
    <row r="3675" spans="1:11" x14ac:dyDescent="0.35">
      <c r="A3675" s="32">
        <v>28</v>
      </c>
      <c r="B3675" s="32" t="s">
        <v>173</v>
      </c>
      <c r="D3675" s="32">
        <v>13.11</v>
      </c>
      <c r="E3675" s="32">
        <v>2438.7890000000002</v>
      </c>
      <c r="G3675" s="32">
        <v>16991</v>
      </c>
      <c r="H3675" s="32" t="s">
        <v>13</v>
      </c>
      <c r="I3675" s="32">
        <v>2438.7890000000002</v>
      </c>
      <c r="K3675" s="32" t="s">
        <v>254</v>
      </c>
    </row>
    <row r="3676" spans="1:11" x14ac:dyDescent="0.35">
      <c r="A3676" s="32">
        <v>29</v>
      </c>
      <c r="B3676" s="32" t="s">
        <v>172</v>
      </c>
      <c r="D3676" s="32">
        <v>13.08</v>
      </c>
      <c r="E3676" s="32">
        <v>1988.3130000000001</v>
      </c>
      <c r="G3676" s="32">
        <v>358.40499999999997</v>
      </c>
      <c r="H3676" s="32" t="s">
        <v>13</v>
      </c>
      <c r="I3676" s="32">
        <v>1988.3130000000001</v>
      </c>
      <c r="K3676" s="32" t="s">
        <v>253</v>
      </c>
    </row>
    <row r="3677" spans="1:11" x14ac:dyDescent="0.35">
      <c r="A3677" s="32">
        <v>30</v>
      </c>
      <c r="B3677" s="32" t="s">
        <v>171</v>
      </c>
      <c r="D3677" s="32">
        <v>13.02</v>
      </c>
      <c r="E3677" s="32">
        <v>2087.422</v>
      </c>
      <c r="G3677" s="32">
        <v>79.655000000000001</v>
      </c>
      <c r="H3677" s="32" t="s">
        <v>13</v>
      </c>
      <c r="I3677" s="32">
        <v>2087.422</v>
      </c>
      <c r="K3677" s="32" t="s">
        <v>252</v>
      </c>
    </row>
    <row r="3678" spans="1:11" x14ac:dyDescent="0.35">
      <c r="A3678" s="32">
        <v>31</v>
      </c>
      <c r="B3678" s="32" t="s">
        <v>22</v>
      </c>
      <c r="H3678" s="32" t="s">
        <v>95</v>
      </c>
      <c r="K3678" s="32" t="s">
        <v>251</v>
      </c>
    </row>
    <row r="3679" spans="1:11" x14ac:dyDescent="0.35">
      <c r="A3679" s="32">
        <v>32</v>
      </c>
      <c r="B3679" s="32" t="s">
        <v>170</v>
      </c>
      <c r="D3679" s="32">
        <v>12.96</v>
      </c>
      <c r="E3679" s="32">
        <v>2907.0940000000001</v>
      </c>
      <c r="G3679" s="32">
        <v>1255.7190000000001</v>
      </c>
      <c r="H3679" s="32" t="s">
        <v>13</v>
      </c>
      <c r="I3679" s="32">
        <v>2907.0940000000001</v>
      </c>
      <c r="K3679" s="32" t="s">
        <v>250</v>
      </c>
    </row>
    <row r="3680" spans="1:11" x14ac:dyDescent="0.35">
      <c r="A3680" s="32">
        <v>33</v>
      </c>
      <c r="B3680" s="32" t="s">
        <v>169</v>
      </c>
      <c r="D3680" s="32">
        <v>12.98</v>
      </c>
      <c r="E3680" s="32">
        <v>2080.127</v>
      </c>
      <c r="G3680" s="32">
        <v>15174</v>
      </c>
      <c r="H3680" s="32" t="s">
        <v>13</v>
      </c>
      <c r="I3680" s="32">
        <v>2080.127</v>
      </c>
      <c r="K3680" s="32" t="s">
        <v>249</v>
      </c>
    </row>
    <row r="3681" spans="1:11" x14ac:dyDescent="0.35">
      <c r="A3681" s="32">
        <v>34</v>
      </c>
      <c r="B3681" s="32" t="s">
        <v>168</v>
      </c>
      <c r="D3681" s="32">
        <v>13.03</v>
      </c>
      <c r="E3681" s="32">
        <v>3637.8409999999999</v>
      </c>
      <c r="G3681" s="32">
        <v>493.37</v>
      </c>
      <c r="H3681" s="32" t="s">
        <v>13</v>
      </c>
      <c r="I3681" s="32">
        <v>3637.8409999999999</v>
      </c>
      <c r="K3681" s="32" t="s">
        <v>248</v>
      </c>
    </row>
    <row r="3682" spans="1:11" x14ac:dyDescent="0.35">
      <c r="A3682" s="32">
        <v>35</v>
      </c>
      <c r="B3682" s="32" t="s">
        <v>167</v>
      </c>
      <c r="D3682" s="32">
        <v>13.05</v>
      </c>
      <c r="E3682" s="32">
        <v>2822.4389999999999</v>
      </c>
      <c r="G3682" s="32">
        <v>20369</v>
      </c>
      <c r="H3682" s="32" t="s">
        <v>13</v>
      </c>
      <c r="I3682" s="32">
        <v>2822.4389999999999</v>
      </c>
      <c r="K3682" s="32" t="s">
        <v>247</v>
      </c>
    </row>
    <row r="3683" spans="1:11" x14ac:dyDescent="0.35">
      <c r="A3683" s="32">
        <v>36</v>
      </c>
      <c r="B3683" s="32" t="s">
        <v>166</v>
      </c>
      <c r="D3683" s="32">
        <v>13.04</v>
      </c>
      <c r="E3683" s="32">
        <v>3615.067</v>
      </c>
      <c r="G3683" s="32">
        <v>23415</v>
      </c>
      <c r="H3683" s="32" t="s">
        <v>13</v>
      </c>
      <c r="I3683" s="32">
        <v>3615.067</v>
      </c>
      <c r="K3683" s="32" t="s">
        <v>246</v>
      </c>
    </row>
    <row r="3684" spans="1:11" x14ac:dyDescent="0.35">
      <c r="A3684" s="32">
        <v>37</v>
      </c>
      <c r="B3684" s="32" t="s">
        <v>165</v>
      </c>
      <c r="D3684" s="32">
        <v>13.03</v>
      </c>
      <c r="E3684" s="32">
        <v>3528.3319999999999</v>
      </c>
      <c r="G3684" s="32">
        <v>24492</v>
      </c>
      <c r="H3684" s="32" t="s">
        <v>13</v>
      </c>
      <c r="I3684" s="32">
        <v>3528.3319999999999</v>
      </c>
      <c r="K3684" s="32" t="s">
        <v>245</v>
      </c>
    </row>
    <row r="3685" spans="1:11" x14ac:dyDescent="0.35">
      <c r="A3685" s="32">
        <v>38</v>
      </c>
      <c r="B3685" s="32" t="s">
        <v>22</v>
      </c>
      <c r="K3685" s="32" t="s">
        <v>244</v>
      </c>
    </row>
    <row r="3686" spans="1:11" x14ac:dyDescent="0.35">
      <c r="A3686" s="32">
        <v>39</v>
      </c>
      <c r="B3686" s="32" t="s">
        <v>164</v>
      </c>
      <c r="D3686" s="32">
        <v>13.06</v>
      </c>
      <c r="E3686" s="32">
        <v>2678.6959999999999</v>
      </c>
      <c r="G3686" s="32">
        <v>1236.749</v>
      </c>
      <c r="H3686" s="32" t="s">
        <v>13</v>
      </c>
      <c r="I3686" s="32">
        <v>2678.6959999999999</v>
      </c>
      <c r="K3686" s="32" t="s">
        <v>243</v>
      </c>
    </row>
    <row r="3687" spans="1:11" x14ac:dyDescent="0.35">
      <c r="A3687" s="32">
        <v>40</v>
      </c>
      <c r="B3687" s="32" t="s">
        <v>163</v>
      </c>
      <c r="D3687" s="32">
        <v>13.09</v>
      </c>
      <c r="E3687" s="32">
        <v>2726.9879999999998</v>
      </c>
      <c r="G3687" s="32">
        <v>645.05799999999999</v>
      </c>
      <c r="H3687" s="32" t="s">
        <v>13</v>
      </c>
      <c r="I3687" s="32">
        <v>2726.9879999999998</v>
      </c>
      <c r="K3687" s="32" t="s">
        <v>242</v>
      </c>
    </row>
    <row r="3688" spans="1:11" x14ac:dyDescent="0.35">
      <c r="A3688" s="32">
        <v>41</v>
      </c>
      <c r="B3688" s="32" t="s">
        <v>162</v>
      </c>
      <c r="D3688" s="32">
        <v>13.08</v>
      </c>
      <c r="E3688" s="32">
        <v>5082.2690000000002</v>
      </c>
      <c r="G3688" s="32">
        <v>94.453999999999994</v>
      </c>
      <c r="H3688" s="32" t="s">
        <v>13</v>
      </c>
      <c r="I3688" s="32">
        <v>5082.2690000000002</v>
      </c>
      <c r="K3688" s="32" t="s">
        <v>241</v>
      </c>
    </row>
    <row r="3689" spans="1:11" x14ac:dyDescent="0.35">
      <c r="A3689" s="32">
        <v>42</v>
      </c>
      <c r="B3689" s="32" t="s">
        <v>161</v>
      </c>
      <c r="D3689" s="32">
        <v>13.14</v>
      </c>
      <c r="E3689" s="32">
        <v>4210.3850000000002</v>
      </c>
      <c r="G3689" s="32">
        <v>29561</v>
      </c>
      <c r="H3689" s="32" t="s">
        <v>13</v>
      </c>
      <c r="I3689" s="32">
        <v>4210.3850000000002</v>
      </c>
      <c r="K3689" s="32" t="s">
        <v>240</v>
      </c>
    </row>
    <row r="3690" spans="1:11" x14ac:dyDescent="0.35">
      <c r="A3690" s="32">
        <v>43</v>
      </c>
      <c r="B3690" s="32" t="s">
        <v>160</v>
      </c>
      <c r="D3690" s="32">
        <v>13.11</v>
      </c>
      <c r="E3690" s="32">
        <v>3844.7510000000002</v>
      </c>
      <c r="G3690" s="32">
        <v>28127</v>
      </c>
      <c r="H3690" s="32" t="s">
        <v>13</v>
      </c>
      <c r="I3690" s="32">
        <v>3844.7510000000002</v>
      </c>
      <c r="K3690" s="32" t="s">
        <v>239</v>
      </c>
    </row>
    <row r="3691" spans="1:11" x14ac:dyDescent="0.35">
      <c r="A3691" s="32">
        <v>44</v>
      </c>
      <c r="B3691" s="32" t="s">
        <v>159</v>
      </c>
      <c r="D3691" s="32">
        <v>13.15</v>
      </c>
      <c r="E3691" s="32">
        <v>3926.4209999999998</v>
      </c>
      <c r="G3691" s="32">
        <v>27292</v>
      </c>
      <c r="H3691" s="32" t="s">
        <v>13</v>
      </c>
      <c r="I3691" s="32">
        <v>3926.4209999999998</v>
      </c>
      <c r="K3691" s="32" t="s">
        <v>238</v>
      </c>
    </row>
    <row r="3692" spans="1:11" x14ac:dyDescent="0.35">
      <c r="A3692" s="32">
        <v>45</v>
      </c>
      <c r="B3692" s="32" t="s">
        <v>22</v>
      </c>
      <c r="H3692" s="32" t="s">
        <v>95</v>
      </c>
      <c r="K3692" s="32" t="s">
        <v>237</v>
      </c>
    </row>
    <row r="3693" spans="1:11" x14ac:dyDescent="0.35">
      <c r="A3693" s="32">
        <v>46</v>
      </c>
      <c r="B3693" s="32" t="s">
        <v>158</v>
      </c>
      <c r="D3693" s="32">
        <v>13.17</v>
      </c>
      <c r="E3693" s="32">
        <v>4791.03</v>
      </c>
      <c r="G3693" s="32">
        <v>32278</v>
      </c>
      <c r="H3693" s="32" t="s">
        <v>13</v>
      </c>
      <c r="I3693" s="32">
        <v>4791.03</v>
      </c>
      <c r="K3693" s="32" t="s">
        <v>236</v>
      </c>
    </row>
    <row r="3694" spans="1:11" x14ac:dyDescent="0.35">
      <c r="A3694" s="32">
        <v>47</v>
      </c>
      <c r="B3694" s="32" t="s">
        <v>157</v>
      </c>
      <c r="D3694" s="32">
        <v>13.15</v>
      </c>
      <c r="E3694" s="32">
        <v>3140.8530000000001</v>
      </c>
      <c r="G3694" s="32">
        <v>22.548999999999999</v>
      </c>
      <c r="H3694" s="32" t="s">
        <v>13</v>
      </c>
      <c r="I3694" s="32">
        <v>3140.8530000000001</v>
      </c>
      <c r="K3694" s="32" t="s">
        <v>235</v>
      </c>
    </row>
    <row r="3695" spans="1:11" x14ac:dyDescent="0.35">
      <c r="A3695" s="32">
        <v>48</v>
      </c>
      <c r="B3695" s="32" t="s">
        <v>156</v>
      </c>
      <c r="D3695" s="32">
        <v>13.14</v>
      </c>
      <c r="E3695" s="32">
        <v>3659.982</v>
      </c>
      <c r="G3695" s="32">
        <v>197.149</v>
      </c>
      <c r="H3695" s="32" t="s">
        <v>13</v>
      </c>
      <c r="I3695" s="32">
        <v>3659.982</v>
      </c>
      <c r="K3695" s="32" t="s">
        <v>234</v>
      </c>
    </row>
    <row r="3697" spans="1:11" x14ac:dyDescent="0.35">
      <c r="A3697" s="32" t="s">
        <v>343</v>
      </c>
    </row>
    <row r="3699" spans="1:11" x14ac:dyDescent="0.35">
      <c r="B3699" s="32" t="s">
        <v>3</v>
      </c>
      <c r="C3699" s="32" t="s">
        <v>4</v>
      </c>
      <c r="D3699" s="32" t="s">
        <v>5</v>
      </c>
      <c r="E3699" s="32" t="s">
        <v>6</v>
      </c>
      <c r="F3699" s="32" t="s">
        <v>7</v>
      </c>
      <c r="G3699" s="32" t="s">
        <v>8</v>
      </c>
      <c r="H3699" s="32" t="s">
        <v>9</v>
      </c>
      <c r="I3699" s="32" t="s">
        <v>10</v>
      </c>
      <c r="J3699" s="32" t="s">
        <v>11</v>
      </c>
      <c r="K3699" s="32" t="s">
        <v>282</v>
      </c>
    </row>
    <row r="3700" spans="1:11" x14ac:dyDescent="0.35">
      <c r="A3700" s="32">
        <v>1</v>
      </c>
      <c r="B3700" s="32" t="s">
        <v>12</v>
      </c>
      <c r="D3700" s="32">
        <v>12.98</v>
      </c>
      <c r="E3700" s="32">
        <v>2831.308</v>
      </c>
      <c r="G3700" s="32">
        <v>20628</v>
      </c>
      <c r="H3700" s="32" t="s">
        <v>13</v>
      </c>
      <c r="I3700" s="32">
        <v>2831.308</v>
      </c>
      <c r="K3700" s="32" t="s">
        <v>281</v>
      </c>
    </row>
    <row r="3701" spans="1:11" x14ac:dyDescent="0.35">
      <c r="A3701" s="32">
        <v>2</v>
      </c>
      <c r="B3701" s="32" t="s">
        <v>14</v>
      </c>
      <c r="D3701" s="32">
        <v>13.02</v>
      </c>
      <c r="E3701" s="32">
        <v>2619.6080000000002</v>
      </c>
      <c r="G3701" s="32">
        <v>18494</v>
      </c>
      <c r="H3701" s="32" t="s">
        <v>13</v>
      </c>
      <c r="I3701" s="32">
        <v>2619.6080000000002</v>
      </c>
      <c r="K3701" s="32" t="s">
        <v>280</v>
      </c>
    </row>
    <row r="3702" spans="1:11" x14ac:dyDescent="0.35">
      <c r="A3702" s="32">
        <v>3</v>
      </c>
      <c r="B3702" s="32" t="s">
        <v>15</v>
      </c>
      <c r="D3702" s="32">
        <v>13.02</v>
      </c>
      <c r="E3702" s="32">
        <v>2699.614</v>
      </c>
      <c r="G3702" s="32">
        <v>19690</v>
      </c>
      <c r="H3702" s="32" t="s">
        <v>13</v>
      </c>
      <c r="I3702" s="32">
        <v>2699.614</v>
      </c>
      <c r="K3702" s="32" t="s">
        <v>279</v>
      </c>
    </row>
    <row r="3703" spans="1:11" x14ac:dyDescent="0.35">
      <c r="A3703" s="32">
        <v>4</v>
      </c>
      <c r="B3703" s="32" t="s">
        <v>17</v>
      </c>
      <c r="D3703" s="32">
        <v>13.02</v>
      </c>
      <c r="E3703" s="32">
        <v>2691.37</v>
      </c>
      <c r="G3703" s="32">
        <v>19175</v>
      </c>
      <c r="H3703" s="32" t="s">
        <v>13</v>
      </c>
      <c r="I3703" s="32">
        <v>2691.37</v>
      </c>
      <c r="K3703" s="32" t="s">
        <v>278</v>
      </c>
    </row>
    <row r="3704" spans="1:11" x14ac:dyDescent="0.35">
      <c r="A3704" s="32">
        <v>5</v>
      </c>
      <c r="B3704" s="32" t="s">
        <v>18</v>
      </c>
      <c r="D3704" s="32">
        <v>13.02</v>
      </c>
      <c r="E3704" s="32">
        <v>2702.2</v>
      </c>
      <c r="G3704" s="32">
        <v>86.09</v>
      </c>
      <c r="H3704" s="32" t="s">
        <v>13</v>
      </c>
      <c r="I3704" s="32">
        <v>2702.2</v>
      </c>
      <c r="K3704" s="32" t="s">
        <v>277</v>
      </c>
    </row>
    <row r="3705" spans="1:11" x14ac:dyDescent="0.35">
      <c r="A3705" s="32">
        <v>6</v>
      </c>
      <c r="B3705" s="32" t="s">
        <v>19</v>
      </c>
      <c r="D3705" s="32">
        <v>12.95</v>
      </c>
      <c r="E3705" s="32">
        <v>1880.133</v>
      </c>
      <c r="G3705" s="32">
        <v>2663.819</v>
      </c>
      <c r="H3705" s="32" t="s">
        <v>13</v>
      </c>
      <c r="I3705" s="32">
        <v>1880.133</v>
      </c>
      <c r="K3705" s="32" t="s">
        <v>276</v>
      </c>
    </row>
    <row r="3706" spans="1:11" x14ac:dyDescent="0.35">
      <c r="A3706" s="32">
        <v>7</v>
      </c>
      <c r="B3706" s="32" t="s">
        <v>20</v>
      </c>
      <c r="D3706" s="32">
        <v>12.98</v>
      </c>
      <c r="E3706" s="32">
        <v>1719.867</v>
      </c>
      <c r="G3706" s="32">
        <v>11453</v>
      </c>
      <c r="H3706" s="32" t="s">
        <v>13</v>
      </c>
      <c r="I3706" s="32">
        <v>1719.867</v>
      </c>
      <c r="K3706" s="32" t="s">
        <v>275</v>
      </c>
    </row>
    <row r="3707" spans="1:11" x14ac:dyDescent="0.35">
      <c r="A3707" s="32">
        <v>8</v>
      </c>
      <c r="B3707" s="32" t="s">
        <v>21</v>
      </c>
      <c r="D3707" s="32">
        <v>12.99</v>
      </c>
      <c r="E3707" s="32">
        <v>1543.5219999999999</v>
      </c>
      <c r="G3707" s="32">
        <v>111.369</v>
      </c>
      <c r="H3707" s="32" t="s">
        <v>13</v>
      </c>
      <c r="I3707" s="32">
        <v>1543.5219999999999</v>
      </c>
      <c r="K3707" s="32" t="s">
        <v>274</v>
      </c>
    </row>
    <row r="3708" spans="1:11" x14ac:dyDescent="0.35">
      <c r="A3708" s="32">
        <v>9</v>
      </c>
      <c r="B3708" s="32" t="s">
        <v>22</v>
      </c>
      <c r="K3708" s="32" t="s">
        <v>273</v>
      </c>
    </row>
    <row r="3709" spans="1:11" x14ac:dyDescent="0.35">
      <c r="A3709" s="32">
        <v>10</v>
      </c>
      <c r="B3709" s="32" t="s">
        <v>22</v>
      </c>
      <c r="K3709" s="32" t="s">
        <v>272</v>
      </c>
    </row>
    <row r="3710" spans="1:11" x14ac:dyDescent="0.35">
      <c r="A3710" s="32">
        <v>11</v>
      </c>
      <c r="B3710" s="32" t="s">
        <v>24</v>
      </c>
      <c r="D3710" s="32">
        <v>13.03</v>
      </c>
      <c r="E3710" s="32">
        <v>672.53300000000002</v>
      </c>
      <c r="G3710" s="32">
        <v>42.088000000000001</v>
      </c>
      <c r="H3710" s="32" t="s">
        <v>13</v>
      </c>
      <c r="I3710" s="32">
        <v>672.53300000000002</v>
      </c>
      <c r="K3710" s="32" t="s">
        <v>271</v>
      </c>
    </row>
    <row r="3711" spans="1:11" x14ac:dyDescent="0.35">
      <c r="A3711" s="32">
        <v>12</v>
      </c>
      <c r="B3711" s="32" t="s">
        <v>25</v>
      </c>
      <c r="D3711" s="32">
        <v>13.03</v>
      </c>
      <c r="E3711" s="32">
        <v>548.98800000000006</v>
      </c>
      <c r="G3711" s="32">
        <v>566.20000000000005</v>
      </c>
      <c r="H3711" s="32" t="s">
        <v>13</v>
      </c>
      <c r="I3711" s="32">
        <v>548.98800000000006</v>
      </c>
      <c r="K3711" s="32" t="s">
        <v>270</v>
      </c>
    </row>
    <row r="3712" spans="1:11" x14ac:dyDescent="0.35">
      <c r="A3712" s="32">
        <v>13</v>
      </c>
      <c r="B3712" s="32" t="s">
        <v>26</v>
      </c>
      <c r="D3712" s="32">
        <v>13.05</v>
      </c>
      <c r="E3712" s="32">
        <v>641.673</v>
      </c>
      <c r="G3712" s="32">
        <v>4326</v>
      </c>
      <c r="H3712" s="32" t="s">
        <v>13</v>
      </c>
      <c r="I3712" s="32">
        <v>641.673</v>
      </c>
      <c r="K3712" s="32" t="s">
        <v>269</v>
      </c>
    </row>
    <row r="3713" spans="1:11" x14ac:dyDescent="0.35">
      <c r="A3713" s="32">
        <v>14</v>
      </c>
      <c r="B3713" s="32" t="s">
        <v>27</v>
      </c>
      <c r="D3713" s="32">
        <v>13.06</v>
      </c>
      <c r="E3713" s="32">
        <v>746.11</v>
      </c>
      <c r="G3713" s="32">
        <v>18.798999999999999</v>
      </c>
      <c r="H3713" s="32" t="s">
        <v>13</v>
      </c>
      <c r="I3713" s="32">
        <v>746.11</v>
      </c>
      <c r="K3713" s="32" t="s">
        <v>268</v>
      </c>
    </row>
    <row r="3714" spans="1:11" x14ac:dyDescent="0.35">
      <c r="A3714" s="32">
        <v>15</v>
      </c>
      <c r="B3714" s="32" t="s">
        <v>28</v>
      </c>
      <c r="D3714" s="32">
        <v>13.08</v>
      </c>
      <c r="E3714" s="32">
        <v>732.29899999999998</v>
      </c>
      <c r="G3714" s="32">
        <v>34.875999999999998</v>
      </c>
      <c r="H3714" s="32" t="s">
        <v>13</v>
      </c>
      <c r="I3714" s="32">
        <v>732.29899999999998</v>
      </c>
      <c r="K3714" s="32" t="s">
        <v>267</v>
      </c>
    </row>
    <row r="3715" spans="1:11" x14ac:dyDescent="0.35">
      <c r="A3715" s="32">
        <v>16</v>
      </c>
      <c r="B3715" s="32" t="s">
        <v>29</v>
      </c>
      <c r="D3715" s="32">
        <v>13.09</v>
      </c>
      <c r="E3715" s="32">
        <v>639.24599999999998</v>
      </c>
      <c r="G3715" s="32">
        <v>13.9</v>
      </c>
      <c r="H3715" s="32" t="s">
        <v>13</v>
      </c>
      <c r="I3715" s="32">
        <v>639.24599999999998</v>
      </c>
      <c r="K3715" s="32" t="s">
        <v>266</v>
      </c>
    </row>
    <row r="3716" spans="1:11" x14ac:dyDescent="0.35">
      <c r="A3716" s="32">
        <v>17</v>
      </c>
      <c r="B3716" s="32" t="s">
        <v>22</v>
      </c>
      <c r="K3716" s="32" t="s">
        <v>265</v>
      </c>
    </row>
    <row r="3717" spans="1:11" x14ac:dyDescent="0.35">
      <c r="A3717" s="32">
        <v>18</v>
      </c>
      <c r="B3717" s="32" t="s">
        <v>182</v>
      </c>
      <c r="D3717" s="32">
        <v>13.11</v>
      </c>
      <c r="E3717" s="32">
        <v>920.36300000000006</v>
      </c>
      <c r="G3717" s="32">
        <v>128.00299999999999</v>
      </c>
      <c r="H3717" s="32" t="s">
        <v>13</v>
      </c>
      <c r="I3717" s="32">
        <v>920.36300000000006</v>
      </c>
      <c r="K3717" s="32" t="s">
        <v>264</v>
      </c>
    </row>
    <row r="3718" spans="1:11" x14ac:dyDescent="0.35">
      <c r="A3718" s="32">
        <v>19</v>
      </c>
      <c r="B3718" s="32" t="s">
        <v>181</v>
      </c>
      <c r="D3718" s="32">
        <v>13.09</v>
      </c>
      <c r="E3718" s="32">
        <v>831.30399999999997</v>
      </c>
      <c r="G3718" s="32">
        <v>51.646999999999998</v>
      </c>
      <c r="H3718" s="32" t="s">
        <v>13</v>
      </c>
      <c r="I3718" s="32">
        <v>831.30399999999997</v>
      </c>
      <c r="K3718" s="32" t="s">
        <v>263</v>
      </c>
    </row>
    <row r="3719" spans="1:11" x14ac:dyDescent="0.35">
      <c r="A3719" s="32">
        <v>20</v>
      </c>
      <c r="B3719" s="32" t="s">
        <v>180</v>
      </c>
      <c r="D3719" s="32">
        <v>13.09</v>
      </c>
      <c r="E3719" s="32">
        <v>575.63499999999999</v>
      </c>
      <c r="G3719" s="32">
        <v>6.9889999999999999</v>
      </c>
      <c r="H3719" s="32" t="s">
        <v>13</v>
      </c>
      <c r="I3719" s="32">
        <v>575.63499999999999</v>
      </c>
      <c r="K3719" s="32" t="s">
        <v>262</v>
      </c>
    </row>
    <row r="3720" spans="1:11" x14ac:dyDescent="0.35">
      <c r="A3720" s="32">
        <v>21</v>
      </c>
      <c r="B3720" s="32" t="s">
        <v>179</v>
      </c>
      <c r="D3720" s="32">
        <v>13.09</v>
      </c>
      <c r="E3720" s="32">
        <v>1257.2080000000001</v>
      </c>
      <c r="G3720" s="32">
        <v>11.196999999999999</v>
      </c>
      <c r="H3720" s="32" t="s">
        <v>13</v>
      </c>
      <c r="I3720" s="32">
        <v>1257.2080000000001</v>
      </c>
      <c r="K3720" s="32" t="s">
        <v>261</v>
      </c>
    </row>
    <row r="3721" spans="1:11" x14ac:dyDescent="0.35">
      <c r="A3721" s="32">
        <v>22</v>
      </c>
      <c r="B3721" s="32" t="s">
        <v>178</v>
      </c>
      <c r="D3721" s="32">
        <v>13.11</v>
      </c>
      <c r="E3721" s="32">
        <v>819.40300000000002</v>
      </c>
      <c r="G3721" s="32">
        <v>9.141</v>
      </c>
      <c r="H3721" s="32" t="s">
        <v>13</v>
      </c>
      <c r="I3721" s="32">
        <v>819.40300000000002</v>
      </c>
      <c r="K3721" s="32" t="s">
        <v>260</v>
      </c>
    </row>
    <row r="3722" spans="1:11" x14ac:dyDescent="0.35">
      <c r="A3722" s="32">
        <v>23</v>
      </c>
      <c r="B3722" s="32" t="s">
        <v>177</v>
      </c>
      <c r="D3722" s="32">
        <v>13.12</v>
      </c>
      <c r="E3722" s="32">
        <v>482.67700000000002</v>
      </c>
      <c r="G3722" s="32">
        <v>3238</v>
      </c>
      <c r="H3722" s="32" t="s">
        <v>13</v>
      </c>
      <c r="I3722" s="32">
        <v>482.67700000000002</v>
      </c>
      <c r="K3722" s="32" t="s">
        <v>259</v>
      </c>
    </row>
    <row r="3723" spans="1:11" x14ac:dyDescent="0.35">
      <c r="A3723" s="32">
        <v>24</v>
      </c>
      <c r="B3723" s="32" t="s">
        <v>22</v>
      </c>
      <c r="K3723" s="32" t="s">
        <v>258</v>
      </c>
    </row>
    <row r="3724" spans="1:11" x14ac:dyDescent="0.35">
      <c r="A3724" s="32">
        <v>25</v>
      </c>
      <c r="B3724" s="32" t="s">
        <v>176</v>
      </c>
      <c r="D3724" s="32">
        <v>13.14</v>
      </c>
      <c r="E3724" s="32">
        <v>548.15300000000002</v>
      </c>
      <c r="G3724" s="32">
        <v>51.954999999999998</v>
      </c>
      <c r="H3724" s="32" t="s">
        <v>13</v>
      </c>
      <c r="I3724" s="32">
        <v>548.15300000000002</v>
      </c>
      <c r="K3724" s="32" t="s">
        <v>257</v>
      </c>
    </row>
    <row r="3725" spans="1:11" x14ac:dyDescent="0.35">
      <c r="A3725" s="32">
        <v>26</v>
      </c>
      <c r="B3725" s="32" t="s">
        <v>175</v>
      </c>
      <c r="D3725" s="32">
        <v>13.14</v>
      </c>
      <c r="E3725" s="32">
        <v>527.40599999999995</v>
      </c>
      <c r="G3725" s="32">
        <v>3138</v>
      </c>
      <c r="H3725" s="32" t="s">
        <v>13</v>
      </c>
      <c r="I3725" s="32">
        <v>527.40599999999995</v>
      </c>
      <c r="K3725" s="32" t="s">
        <v>256</v>
      </c>
    </row>
    <row r="3726" spans="1:11" x14ac:dyDescent="0.35">
      <c r="A3726" s="32">
        <v>27</v>
      </c>
      <c r="B3726" s="32" t="s">
        <v>174</v>
      </c>
      <c r="D3726" s="32">
        <v>13.12</v>
      </c>
      <c r="E3726" s="32">
        <v>650.48099999999999</v>
      </c>
      <c r="G3726" s="32">
        <v>4663</v>
      </c>
      <c r="H3726" s="32" t="s">
        <v>13</v>
      </c>
      <c r="I3726" s="32">
        <v>650.48099999999999</v>
      </c>
      <c r="K3726" s="32" t="s">
        <v>255</v>
      </c>
    </row>
    <row r="3727" spans="1:11" x14ac:dyDescent="0.35">
      <c r="A3727" s="32">
        <v>28</v>
      </c>
      <c r="B3727" s="32" t="s">
        <v>173</v>
      </c>
      <c r="D3727" s="32">
        <v>13.11</v>
      </c>
      <c r="E3727" s="32">
        <v>828.11099999999999</v>
      </c>
      <c r="G3727" s="32">
        <v>362.87099999999998</v>
      </c>
      <c r="H3727" s="32" t="s">
        <v>13</v>
      </c>
      <c r="I3727" s="32">
        <v>828.11099999999999</v>
      </c>
      <c r="K3727" s="32" t="s">
        <v>254</v>
      </c>
    </row>
    <row r="3728" spans="1:11" x14ac:dyDescent="0.35">
      <c r="A3728" s="32">
        <v>29</v>
      </c>
      <c r="B3728" s="32" t="s">
        <v>172</v>
      </c>
      <c r="D3728" s="32">
        <v>13.09</v>
      </c>
      <c r="E3728" s="32">
        <v>620.65499999999997</v>
      </c>
      <c r="G3728" s="32">
        <v>4516</v>
      </c>
      <c r="H3728" s="32" t="s">
        <v>13</v>
      </c>
      <c r="I3728" s="32">
        <v>620.65499999999997</v>
      </c>
      <c r="K3728" s="32" t="s">
        <v>253</v>
      </c>
    </row>
    <row r="3729" spans="1:11" x14ac:dyDescent="0.35">
      <c r="A3729" s="32">
        <v>30</v>
      </c>
      <c r="B3729" s="32" t="s">
        <v>171</v>
      </c>
      <c r="D3729" s="32">
        <v>13.02</v>
      </c>
      <c r="E3729" s="32">
        <v>857.46299999999997</v>
      </c>
      <c r="G3729" s="32">
        <v>15.728</v>
      </c>
      <c r="H3729" s="32" t="s">
        <v>13</v>
      </c>
      <c r="I3729" s="32">
        <v>857.46299999999997</v>
      </c>
      <c r="K3729" s="32" t="s">
        <v>252</v>
      </c>
    </row>
    <row r="3730" spans="1:11" x14ac:dyDescent="0.35">
      <c r="A3730" s="32">
        <v>31</v>
      </c>
      <c r="B3730" s="32" t="s">
        <v>22</v>
      </c>
      <c r="K3730" s="32" t="s">
        <v>251</v>
      </c>
    </row>
    <row r="3731" spans="1:11" x14ac:dyDescent="0.35">
      <c r="A3731" s="32">
        <v>32</v>
      </c>
      <c r="B3731" s="32" t="s">
        <v>170</v>
      </c>
      <c r="D3731" s="32">
        <v>12.96</v>
      </c>
      <c r="E3731" s="32">
        <v>1167.9110000000001</v>
      </c>
      <c r="G3731" s="32">
        <v>239.58099999999999</v>
      </c>
      <c r="H3731" s="32" t="s">
        <v>13</v>
      </c>
      <c r="I3731" s="32">
        <v>1167.9110000000001</v>
      </c>
      <c r="K3731" s="32" t="s">
        <v>250</v>
      </c>
    </row>
    <row r="3732" spans="1:11" x14ac:dyDescent="0.35">
      <c r="A3732" s="32">
        <v>33</v>
      </c>
      <c r="B3732" s="32" t="s">
        <v>169</v>
      </c>
      <c r="D3732" s="32">
        <v>12.98</v>
      </c>
      <c r="E3732" s="32">
        <v>700.93899999999996</v>
      </c>
      <c r="G3732" s="32">
        <v>150</v>
      </c>
      <c r="H3732" s="32" t="s">
        <v>13</v>
      </c>
      <c r="I3732" s="32">
        <v>700.93899999999996</v>
      </c>
      <c r="K3732" s="32" t="s">
        <v>249</v>
      </c>
    </row>
    <row r="3733" spans="1:11" x14ac:dyDescent="0.35">
      <c r="A3733" s="32">
        <v>34</v>
      </c>
      <c r="B3733" s="32" t="s">
        <v>168</v>
      </c>
      <c r="D3733" s="32">
        <v>13.03</v>
      </c>
      <c r="E3733" s="32">
        <v>1044.6980000000001</v>
      </c>
      <c r="G3733" s="32">
        <v>7313</v>
      </c>
      <c r="H3733" s="32" t="s">
        <v>13</v>
      </c>
      <c r="I3733" s="32">
        <v>1044.6980000000001</v>
      </c>
      <c r="K3733" s="32" t="s">
        <v>248</v>
      </c>
    </row>
    <row r="3734" spans="1:11" x14ac:dyDescent="0.35">
      <c r="A3734" s="32">
        <v>35</v>
      </c>
      <c r="B3734" s="32" t="s">
        <v>167</v>
      </c>
      <c r="D3734" s="32">
        <v>13.05</v>
      </c>
      <c r="E3734" s="32">
        <v>927.94600000000003</v>
      </c>
      <c r="G3734" s="32">
        <v>6770</v>
      </c>
      <c r="H3734" s="32" t="s">
        <v>13</v>
      </c>
      <c r="I3734" s="32">
        <v>927.94600000000003</v>
      </c>
      <c r="K3734" s="32" t="s">
        <v>247</v>
      </c>
    </row>
    <row r="3735" spans="1:11" x14ac:dyDescent="0.35">
      <c r="A3735" s="32">
        <v>36</v>
      </c>
      <c r="B3735" s="32" t="s">
        <v>166</v>
      </c>
      <c r="D3735" s="32">
        <v>13.05</v>
      </c>
      <c r="E3735" s="32">
        <v>933.99099999999999</v>
      </c>
      <c r="G3735" s="32">
        <v>36.229999999999997</v>
      </c>
      <c r="H3735" s="32" t="s">
        <v>13</v>
      </c>
      <c r="I3735" s="32">
        <v>933.99099999999999</v>
      </c>
      <c r="K3735" s="32" t="s">
        <v>246</v>
      </c>
    </row>
    <row r="3736" spans="1:11" x14ac:dyDescent="0.35">
      <c r="A3736" s="32">
        <v>37</v>
      </c>
      <c r="B3736" s="32" t="s">
        <v>165</v>
      </c>
      <c r="D3736" s="32">
        <v>13.06</v>
      </c>
      <c r="E3736" s="32">
        <v>918.98900000000003</v>
      </c>
      <c r="G3736" s="32">
        <v>88.488</v>
      </c>
      <c r="H3736" s="32" t="s">
        <v>13</v>
      </c>
      <c r="I3736" s="32">
        <v>918.98900000000003</v>
      </c>
      <c r="K3736" s="32" t="s">
        <v>245</v>
      </c>
    </row>
    <row r="3737" spans="1:11" x14ac:dyDescent="0.35">
      <c r="A3737" s="32">
        <v>38</v>
      </c>
      <c r="B3737" s="32" t="s">
        <v>22</v>
      </c>
      <c r="K3737" s="32" t="s">
        <v>244</v>
      </c>
    </row>
    <row r="3738" spans="1:11" x14ac:dyDescent="0.35">
      <c r="A3738" s="32">
        <v>39</v>
      </c>
      <c r="B3738" s="32" t="s">
        <v>164</v>
      </c>
      <c r="D3738" s="32">
        <v>13.06</v>
      </c>
      <c r="E3738" s="32">
        <v>1063.8910000000001</v>
      </c>
      <c r="G3738" s="32">
        <v>151.84700000000001</v>
      </c>
      <c r="H3738" s="32" t="s">
        <v>13</v>
      </c>
      <c r="I3738" s="32">
        <v>1063.8910000000001</v>
      </c>
      <c r="K3738" s="32" t="s">
        <v>243</v>
      </c>
    </row>
    <row r="3739" spans="1:11" x14ac:dyDescent="0.35">
      <c r="A3739" s="32">
        <v>40</v>
      </c>
      <c r="B3739" s="32" t="s">
        <v>163</v>
      </c>
      <c r="D3739" s="32">
        <v>13.09</v>
      </c>
      <c r="E3739" s="32">
        <v>955.16899999999998</v>
      </c>
      <c r="G3739" s="32">
        <v>7019</v>
      </c>
      <c r="H3739" s="32" t="s">
        <v>13</v>
      </c>
      <c r="I3739" s="32">
        <v>955.16899999999998</v>
      </c>
      <c r="K3739" s="32" t="s">
        <v>242</v>
      </c>
    </row>
    <row r="3740" spans="1:11" x14ac:dyDescent="0.35">
      <c r="A3740" s="32">
        <v>41</v>
      </c>
      <c r="B3740" s="32" t="s">
        <v>162</v>
      </c>
      <c r="D3740" s="32">
        <v>13.06</v>
      </c>
      <c r="E3740" s="32">
        <v>1310.1010000000001</v>
      </c>
      <c r="G3740" s="32">
        <v>44.185000000000002</v>
      </c>
      <c r="H3740" s="32" t="s">
        <v>13</v>
      </c>
      <c r="I3740" s="32">
        <v>1310.1010000000001</v>
      </c>
      <c r="K3740" s="32" t="s">
        <v>241</v>
      </c>
    </row>
    <row r="3741" spans="1:11" x14ac:dyDescent="0.35">
      <c r="A3741" s="32">
        <v>42</v>
      </c>
      <c r="B3741" s="32" t="s">
        <v>161</v>
      </c>
      <c r="D3741" s="32">
        <v>13.14</v>
      </c>
      <c r="E3741" s="32">
        <v>994.81899999999996</v>
      </c>
      <c r="G3741" s="32">
        <v>7369</v>
      </c>
      <c r="H3741" s="32" t="s">
        <v>13</v>
      </c>
      <c r="I3741" s="32">
        <v>994.81899999999996</v>
      </c>
      <c r="K3741" s="32" t="s">
        <v>240</v>
      </c>
    </row>
    <row r="3742" spans="1:11" x14ac:dyDescent="0.35">
      <c r="A3742" s="32">
        <v>43</v>
      </c>
      <c r="B3742" s="32" t="s">
        <v>160</v>
      </c>
      <c r="D3742" s="32">
        <v>13.11</v>
      </c>
      <c r="E3742" s="32">
        <v>1440.548</v>
      </c>
      <c r="G3742" s="32">
        <v>9785</v>
      </c>
      <c r="H3742" s="32" t="s">
        <v>13</v>
      </c>
      <c r="I3742" s="32">
        <v>1440.548</v>
      </c>
      <c r="K3742" s="32" t="s">
        <v>239</v>
      </c>
    </row>
    <row r="3743" spans="1:11" x14ac:dyDescent="0.35">
      <c r="A3743" s="32">
        <v>44</v>
      </c>
      <c r="B3743" s="32" t="s">
        <v>159</v>
      </c>
      <c r="D3743" s="32">
        <v>13.15</v>
      </c>
      <c r="E3743" s="32">
        <v>1157.6659999999999</v>
      </c>
      <c r="G3743" s="32">
        <v>74.009</v>
      </c>
      <c r="H3743" s="32" t="s">
        <v>13</v>
      </c>
      <c r="I3743" s="32">
        <v>1157.6659999999999</v>
      </c>
      <c r="K3743" s="32" t="s">
        <v>238</v>
      </c>
    </row>
    <row r="3744" spans="1:11" x14ac:dyDescent="0.35">
      <c r="A3744" s="32">
        <v>45</v>
      </c>
      <c r="B3744" s="32" t="s">
        <v>22</v>
      </c>
      <c r="K3744" s="32" t="s">
        <v>237</v>
      </c>
    </row>
    <row r="3745" spans="1:11" x14ac:dyDescent="0.35">
      <c r="A3745" s="32">
        <v>46</v>
      </c>
      <c r="B3745" s="32" t="s">
        <v>158</v>
      </c>
      <c r="D3745" s="32">
        <v>13.17</v>
      </c>
      <c r="E3745" s="32">
        <v>1242.992</v>
      </c>
      <c r="G3745" s="32">
        <v>12.257</v>
      </c>
      <c r="H3745" s="32" t="s">
        <v>13</v>
      </c>
      <c r="I3745" s="32">
        <v>1242.992</v>
      </c>
      <c r="K3745" s="32" t="s">
        <v>236</v>
      </c>
    </row>
    <row r="3746" spans="1:11" x14ac:dyDescent="0.35">
      <c r="A3746" s="32">
        <v>47</v>
      </c>
      <c r="B3746" s="32" t="s">
        <v>157</v>
      </c>
      <c r="D3746" s="32">
        <v>13.15</v>
      </c>
      <c r="E3746" s="32">
        <v>885.14400000000001</v>
      </c>
      <c r="G3746" s="32">
        <v>34.271999999999998</v>
      </c>
      <c r="H3746" s="32" t="s">
        <v>13</v>
      </c>
      <c r="I3746" s="32">
        <v>885.14400000000001</v>
      </c>
      <c r="K3746" s="32" t="s">
        <v>235</v>
      </c>
    </row>
    <row r="3747" spans="1:11" x14ac:dyDescent="0.35">
      <c r="A3747" s="32">
        <v>48</v>
      </c>
      <c r="B3747" s="32" t="s">
        <v>156</v>
      </c>
      <c r="D3747" s="32">
        <v>13.15</v>
      </c>
      <c r="E3747" s="32">
        <v>958.56799999999998</v>
      </c>
      <c r="G3747" s="32">
        <v>7015</v>
      </c>
      <c r="H3747" s="32" t="s">
        <v>13</v>
      </c>
      <c r="I3747" s="32">
        <v>958.56799999999998</v>
      </c>
      <c r="K3747" s="32" t="s">
        <v>234</v>
      </c>
    </row>
    <row r="3749" spans="1:11" x14ac:dyDescent="0.35">
      <c r="A3749" s="32" t="s">
        <v>342</v>
      </c>
    </row>
    <row r="3751" spans="1:11" x14ac:dyDescent="0.35">
      <c r="B3751" s="32" t="s">
        <v>3</v>
      </c>
      <c r="C3751" s="32" t="s">
        <v>4</v>
      </c>
      <c r="D3751" s="32" t="s">
        <v>5</v>
      </c>
      <c r="E3751" s="32" t="s">
        <v>6</v>
      </c>
      <c r="F3751" s="32" t="s">
        <v>7</v>
      </c>
      <c r="G3751" s="32" t="s">
        <v>8</v>
      </c>
      <c r="H3751" s="32" t="s">
        <v>9</v>
      </c>
      <c r="I3751" s="32" t="s">
        <v>10</v>
      </c>
      <c r="J3751" s="32" t="s">
        <v>11</v>
      </c>
      <c r="K3751" s="32" t="s">
        <v>282</v>
      </c>
    </row>
    <row r="3752" spans="1:11" x14ac:dyDescent="0.35">
      <c r="A3752" s="32">
        <v>1</v>
      </c>
      <c r="B3752" s="32" t="s">
        <v>12</v>
      </c>
      <c r="K3752" s="32" t="s">
        <v>281</v>
      </c>
    </row>
    <row r="3753" spans="1:11" x14ac:dyDescent="0.35">
      <c r="A3753" s="32">
        <v>2</v>
      </c>
      <c r="B3753" s="32" t="s">
        <v>14</v>
      </c>
      <c r="K3753" s="32" t="s">
        <v>280</v>
      </c>
    </row>
    <row r="3754" spans="1:11" x14ac:dyDescent="0.35">
      <c r="A3754" s="32">
        <v>3</v>
      </c>
      <c r="B3754" s="32" t="s">
        <v>15</v>
      </c>
      <c r="K3754" s="32" t="s">
        <v>279</v>
      </c>
    </row>
    <row r="3755" spans="1:11" x14ac:dyDescent="0.35">
      <c r="A3755" s="32">
        <v>4</v>
      </c>
      <c r="B3755" s="32" t="s">
        <v>17</v>
      </c>
      <c r="K3755" s="32" t="s">
        <v>278</v>
      </c>
    </row>
    <row r="3756" spans="1:11" x14ac:dyDescent="0.35">
      <c r="A3756" s="32">
        <v>5</v>
      </c>
      <c r="B3756" s="32" t="s">
        <v>18</v>
      </c>
      <c r="D3756" s="32">
        <v>13.34</v>
      </c>
      <c r="E3756" s="32">
        <v>49.435000000000002</v>
      </c>
      <c r="G3756" s="32">
        <v>350</v>
      </c>
      <c r="H3756" s="32" t="s">
        <v>13</v>
      </c>
      <c r="I3756" s="32">
        <v>49.435000000000002</v>
      </c>
      <c r="K3756" s="32" t="s">
        <v>277</v>
      </c>
    </row>
    <row r="3757" spans="1:11" x14ac:dyDescent="0.35">
      <c r="A3757" s="32">
        <v>6</v>
      </c>
      <c r="B3757" s="32" t="s">
        <v>19</v>
      </c>
      <c r="K3757" s="32" t="s">
        <v>276</v>
      </c>
    </row>
    <row r="3758" spans="1:11" x14ac:dyDescent="0.35">
      <c r="A3758" s="32">
        <v>7</v>
      </c>
      <c r="B3758" s="32" t="s">
        <v>20</v>
      </c>
      <c r="D3758" s="32">
        <v>13.34</v>
      </c>
      <c r="E3758" s="32">
        <v>41.283999999999999</v>
      </c>
      <c r="G3758" s="32">
        <v>6.4050000000000002</v>
      </c>
      <c r="H3758" s="32" t="s">
        <v>13</v>
      </c>
      <c r="I3758" s="32">
        <v>41.283999999999999</v>
      </c>
      <c r="K3758" s="32" t="s">
        <v>275</v>
      </c>
    </row>
    <row r="3759" spans="1:11" x14ac:dyDescent="0.35">
      <c r="A3759" s="32">
        <v>8</v>
      </c>
      <c r="B3759" s="32" t="s">
        <v>21</v>
      </c>
      <c r="D3759" s="32">
        <v>13.38</v>
      </c>
      <c r="E3759" s="32">
        <v>224.69200000000001</v>
      </c>
      <c r="G3759" s="32">
        <v>3.0569999999999999</v>
      </c>
      <c r="H3759" s="32" t="s">
        <v>13</v>
      </c>
      <c r="I3759" s="32">
        <v>224.69200000000001</v>
      </c>
      <c r="K3759" s="32" t="s">
        <v>274</v>
      </c>
    </row>
    <row r="3760" spans="1:11" x14ac:dyDescent="0.35">
      <c r="A3760" s="32">
        <v>9</v>
      </c>
      <c r="B3760" s="32" t="s">
        <v>22</v>
      </c>
      <c r="K3760" s="32" t="s">
        <v>273</v>
      </c>
    </row>
    <row r="3761" spans="1:11" x14ac:dyDescent="0.35">
      <c r="A3761" s="32">
        <v>10</v>
      </c>
      <c r="B3761" s="32" t="s">
        <v>22</v>
      </c>
      <c r="K3761" s="32" t="s">
        <v>272</v>
      </c>
    </row>
    <row r="3762" spans="1:11" x14ac:dyDescent="0.35">
      <c r="A3762" s="32">
        <v>11</v>
      </c>
      <c r="B3762" s="32" t="s">
        <v>24</v>
      </c>
      <c r="K3762" s="32" t="s">
        <v>271</v>
      </c>
    </row>
    <row r="3763" spans="1:11" x14ac:dyDescent="0.35">
      <c r="A3763" s="32">
        <v>12</v>
      </c>
      <c r="B3763" s="32" t="s">
        <v>25</v>
      </c>
      <c r="K3763" s="32" t="s">
        <v>270</v>
      </c>
    </row>
    <row r="3764" spans="1:11" x14ac:dyDescent="0.35">
      <c r="A3764" s="32">
        <v>13</v>
      </c>
      <c r="B3764" s="32" t="s">
        <v>26</v>
      </c>
      <c r="D3764" s="32">
        <v>13</v>
      </c>
      <c r="E3764" s="32">
        <v>8.2590000000000003</v>
      </c>
      <c r="G3764" s="32">
        <v>78</v>
      </c>
      <c r="H3764" s="32" t="s">
        <v>13</v>
      </c>
      <c r="I3764" s="32">
        <v>8.2590000000000003</v>
      </c>
      <c r="K3764" s="32" t="s">
        <v>269</v>
      </c>
    </row>
    <row r="3765" spans="1:11" x14ac:dyDescent="0.35">
      <c r="A3765" s="32">
        <v>14</v>
      </c>
      <c r="B3765" s="32" t="s">
        <v>27</v>
      </c>
      <c r="K3765" s="32" t="s">
        <v>268</v>
      </c>
    </row>
    <row r="3766" spans="1:11" x14ac:dyDescent="0.35">
      <c r="A3766" s="32">
        <v>15</v>
      </c>
      <c r="B3766" s="32" t="s">
        <v>28</v>
      </c>
      <c r="K3766" s="32" t="s">
        <v>267</v>
      </c>
    </row>
    <row r="3767" spans="1:11" x14ac:dyDescent="0.35">
      <c r="A3767" s="32">
        <v>16</v>
      </c>
      <c r="B3767" s="32" t="s">
        <v>29</v>
      </c>
      <c r="K3767" s="32" t="s">
        <v>266</v>
      </c>
    </row>
    <row r="3768" spans="1:11" x14ac:dyDescent="0.35">
      <c r="A3768" s="32">
        <v>17</v>
      </c>
      <c r="B3768" s="32" t="s">
        <v>22</v>
      </c>
      <c r="K3768" s="32" t="s">
        <v>265</v>
      </c>
    </row>
    <row r="3769" spans="1:11" x14ac:dyDescent="0.35">
      <c r="A3769" s="32">
        <v>18</v>
      </c>
      <c r="B3769" s="32" t="s">
        <v>182</v>
      </c>
      <c r="K3769" s="32" t="s">
        <v>264</v>
      </c>
    </row>
    <row r="3770" spans="1:11" x14ac:dyDescent="0.35">
      <c r="A3770" s="32">
        <v>19</v>
      </c>
      <c r="B3770" s="32" t="s">
        <v>181</v>
      </c>
      <c r="K3770" s="32" t="s">
        <v>263</v>
      </c>
    </row>
    <row r="3771" spans="1:11" x14ac:dyDescent="0.35">
      <c r="A3771" s="32">
        <v>20</v>
      </c>
      <c r="B3771" s="32" t="s">
        <v>180</v>
      </c>
      <c r="K3771" s="32" t="s">
        <v>262</v>
      </c>
    </row>
    <row r="3772" spans="1:11" x14ac:dyDescent="0.35">
      <c r="A3772" s="32">
        <v>21</v>
      </c>
      <c r="B3772" s="32" t="s">
        <v>179</v>
      </c>
      <c r="K3772" s="32" t="s">
        <v>261</v>
      </c>
    </row>
    <row r="3773" spans="1:11" x14ac:dyDescent="0.35">
      <c r="A3773" s="32">
        <v>22</v>
      </c>
      <c r="B3773" s="32" t="s">
        <v>178</v>
      </c>
      <c r="K3773" s="32" t="s">
        <v>260</v>
      </c>
    </row>
    <row r="3774" spans="1:11" x14ac:dyDescent="0.35">
      <c r="A3774" s="32">
        <v>23</v>
      </c>
      <c r="B3774" s="32" t="s">
        <v>177</v>
      </c>
      <c r="K3774" s="32" t="s">
        <v>259</v>
      </c>
    </row>
    <row r="3775" spans="1:11" x14ac:dyDescent="0.35">
      <c r="A3775" s="32">
        <v>24</v>
      </c>
      <c r="B3775" s="32" t="s">
        <v>22</v>
      </c>
      <c r="K3775" s="32" t="s">
        <v>258</v>
      </c>
    </row>
    <row r="3776" spans="1:11" x14ac:dyDescent="0.35">
      <c r="A3776" s="32">
        <v>25</v>
      </c>
      <c r="B3776" s="32" t="s">
        <v>176</v>
      </c>
      <c r="K3776" s="32" t="s">
        <v>257</v>
      </c>
    </row>
    <row r="3777" spans="1:11" x14ac:dyDescent="0.35">
      <c r="A3777" s="32">
        <v>26</v>
      </c>
      <c r="B3777" s="32" t="s">
        <v>175</v>
      </c>
      <c r="K3777" s="32" t="s">
        <v>256</v>
      </c>
    </row>
    <row r="3778" spans="1:11" x14ac:dyDescent="0.35">
      <c r="A3778" s="32">
        <v>27</v>
      </c>
      <c r="B3778" s="32" t="s">
        <v>174</v>
      </c>
      <c r="D3778" s="32">
        <v>13.05</v>
      </c>
      <c r="E3778" s="32">
        <v>0.60599999999999998</v>
      </c>
      <c r="G3778" s="32">
        <v>6</v>
      </c>
      <c r="H3778" s="32" t="s">
        <v>13</v>
      </c>
      <c r="I3778" s="32">
        <v>0.60599999999999998</v>
      </c>
      <c r="K3778" s="32" t="s">
        <v>255</v>
      </c>
    </row>
    <row r="3779" spans="1:11" x14ac:dyDescent="0.35">
      <c r="A3779" s="32">
        <v>28</v>
      </c>
      <c r="B3779" s="32" t="s">
        <v>173</v>
      </c>
      <c r="K3779" s="32" t="s">
        <v>254</v>
      </c>
    </row>
    <row r="3780" spans="1:11" x14ac:dyDescent="0.35">
      <c r="A3780" s="32">
        <v>29</v>
      </c>
      <c r="B3780" s="32" t="s">
        <v>172</v>
      </c>
      <c r="K3780" s="32" t="s">
        <v>253</v>
      </c>
    </row>
    <row r="3781" spans="1:11" x14ac:dyDescent="0.35">
      <c r="A3781" s="32">
        <v>30</v>
      </c>
      <c r="B3781" s="32" t="s">
        <v>171</v>
      </c>
      <c r="K3781" s="32" t="s">
        <v>252</v>
      </c>
    </row>
    <row r="3782" spans="1:11" x14ac:dyDescent="0.35">
      <c r="A3782" s="32">
        <v>31</v>
      </c>
      <c r="B3782" s="32" t="s">
        <v>22</v>
      </c>
      <c r="K3782" s="32" t="s">
        <v>251</v>
      </c>
    </row>
    <row r="3783" spans="1:11" x14ac:dyDescent="0.35">
      <c r="A3783" s="32">
        <v>32</v>
      </c>
      <c r="B3783" s="32" t="s">
        <v>170</v>
      </c>
      <c r="D3783" s="32">
        <v>13.42</v>
      </c>
      <c r="E3783" s="32">
        <v>2.5379999999999998</v>
      </c>
      <c r="G3783" s="32">
        <v>21</v>
      </c>
      <c r="H3783" s="32" t="s">
        <v>13</v>
      </c>
      <c r="I3783" s="32">
        <v>2.5379999999999998</v>
      </c>
      <c r="K3783" s="32" t="s">
        <v>250</v>
      </c>
    </row>
    <row r="3784" spans="1:11" x14ac:dyDescent="0.35">
      <c r="A3784" s="32">
        <v>33</v>
      </c>
      <c r="B3784" s="32" t="s">
        <v>169</v>
      </c>
      <c r="K3784" s="32" t="s">
        <v>249</v>
      </c>
    </row>
    <row r="3785" spans="1:11" x14ac:dyDescent="0.35">
      <c r="A3785" s="32">
        <v>34</v>
      </c>
      <c r="B3785" s="32" t="s">
        <v>168</v>
      </c>
      <c r="K3785" s="32" t="s">
        <v>248</v>
      </c>
    </row>
    <row r="3786" spans="1:11" x14ac:dyDescent="0.35">
      <c r="A3786" s="32">
        <v>35</v>
      </c>
      <c r="B3786" s="32" t="s">
        <v>167</v>
      </c>
      <c r="D3786" s="32">
        <v>13.5</v>
      </c>
      <c r="E3786" s="32">
        <v>30.902999999999999</v>
      </c>
      <c r="G3786" s="32">
        <v>284</v>
      </c>
      <c r="H3786" s="32" t="s">
        <v>13</v>
      </c>
      <c r="I3786" s="32">
        <v>30.902999999999999</v>
      </c>
      <c r="K3786" s="32" t="s">
        <v>247</v>
      </c>
    </row>
    <row r="3787" spans="1:11" x14ac:dyDescent="0.35">
      <c r="A3787" s="32">
        <v>36</v>
      </c>
      <c r="B3787" s="32" t="s">
        <v>166</v>
      </c>
      <c r="K3787" s="32" t="s">
        <v>246</v>
      </c>
    </row>
    <row r="3788" spans="1:11" x14ac:dyDescent="0.35">
      <c r="A3788" s="32">
        <v>37</v>
      </c>
      <c r="B3788" s="32" t="s">
        <v>165</v>
      </c>
      <c r="K3788" s="32" t="s">
        <v>245</v>
      </c>
    </row>
    <row r="3789" spans="1:11" x14ac:dyDescent="0.35">
      <c r="A3789" s="32">
        <v>38</v>
      </c>
      <c r="B3789" s="32" t="s">
        <v>22</v>
      </c>
      <c r="K3789" s="32" t="s">
        <v>244</v>
      </c>
    </row>
    <row r="3790" spans="1:11" x14ac:dyDescent="0.35">
      <c r="A3790" s="32">
        <v>39</v>
      </c>
      <c r="B3790" s="32" t="s">
        <v>164</v>
      </c>
      <c r="K3790" s="32" t="s">
        <v>243</v>
      </c>
    </row>
    <row r="3791" spans="1:11" x14ac:dyDescent="0.35">
      <c r="A3791" s="32">
        <v>40</v>
      </c>
      <c r="B3791" s="32" t="s">
        <v>163</v>
      </c>
      <c r="K3791" s="32" t="s">
        <v>242</v>
      </c>
    </row>
    <row r="3792" spans="1:11" x14ac:dyDescent="0.35">
      <c r="A3792" s="32">
        <v>41</v>
      </c>
      <c r="B3792" s="32" t="s">
        <v>162</v>
      </c>
      <c r="K3792" s="32" t="s">
        <v>241</v>
      </c>
    </row>
    <row r="3793" spans="1:11" x14ac:dyDescent="0.35">
      <c r="A3793" s="32">
        <v>42</v>
      </c>
      <c r="B3793" s="32" t="s">
        <v>161</v>
      </c>
      <c r="K3793" s="32" t="s">
        <v>240</v>
      </c>
    </row>
    <row r="3794" spans="1:11" x14ac:dyDescent="0.35">
      <c r="A3794" s="32">
        <v>43</v>
      </c>
      <c r="B3794" s="32" t="s">
        <v>160</v>
      </c>
      <c r="K3794" s="32" t="s">
        <v>239</v>
      </c>
    </row>
    <row r="3795" spans="1:11" x14ac:dyDescent="0.35">
      <c r="A3795" s="32">
        <v>44</v>
      </c>
      <c r="B3795" s="32" t="s">
        <v>159</v>
      </c>
      <c r="K3795" s="32" t="s">
        <v>238</v>
      </c>
    </row>
    <row r="3796" spans="1:11" x14ac:dyDescent="0.35">
      <c r="A3796" s="32">
        <v>45</v>
      </c>
      <c r="B3796" s="32" t="s">
        <v>22</v>
      </c>
      <c r="K3796" s="32" t="s">
        <v>237</v>
      </c>
    </row>
    <row r="3797" spans="1:11" x14ac:dyDescent="0.35">
      <c r="A3797" s="32">
        <v>46</v>
      </c>
      <c r="B3797" s="32" t="s">
        <v>158</v>
      </c>
      <c r="D3797" s="32">
        <v>13.02</v>
      </c>
      <c r="E3797" s="32">
        <v>3.1680000000000001</v>
      </c>
      <c r="G3797" s="32">
        <v>30</v>
      </c>
      <c r="H3797" s="32" t="s">
        <v>13</v>
      </c>
      <c r="I3797" s="32">
        <v>3.1680000000000001</v>
      </c>
      <c r="K3797" s="32" t="s">
        <v>236</v>
      </c>
    </row>
    <row r="3798" spans="1:11" x14ac:dyDescent="0.35">
      <c r="A3798" s="32">
        <v>47</v>
      </c>
      <c r="B3798" s="32" t="s">
        <v>157</v>
      </c>
      <c r="D3798" s="32">
        <v>13.02</v>
      </c>
      <c r="E3798" s="32">
        <v>14.585000000000001</v>
      </c>
      <c r="G3798" s="32">
        <v>136</v>
      </c>
      <c r="H3798" s="32" t="s">
        <v>13</v>
      </c>
      <c r="I3798" s="32">
        <v>14.585000000000001</v>
      </c>
      <c r="K3798" s="32" t="s">
        <v>235</v>
      </c>
    </row>
    <row r="3799" spans="1:11" x14ac:dyDescent="0.35">
      <c r="A3799" s="32">
        <v>48</v>
      </c>
      <c r="B3799" s="32" t="s">
        <v>156</v>
      </c>
      <c r="K3799" s="32" t="s">
        <v>234</v>
      </c>
    </row>
    <row r="3801" spans="1:11" x14ac:dyDescent="0.35">
      <c r="A3801" s="32" t="s">
        <v>341</v>
      </c>
    </row>
    <row r="3803" spans="1:11" x14ac:dyDescent="0.35">
      <c r="B3803" s="32" t="s">
        <v>3</v>
      </c>
      <c r="C3803" s="32" t="s">
        <v>4</v>
      </c>
      <c r="D3803" s="32" t="s">
        <v>5</v>
      </c>
      <c r="E3803" s="32" t="s">
        <v>6</v>
      </c>
      <c r="F3803" s="32" t="s">
        <v>7</v>
      </c>
      <c r="G3803" s="32" t="s">
        <v>8</v>
      </c>
      <c r="H3803" s="32" t="s">
        <v>9</v>
      </c>
      <c r="I3803" s="32" t="s">
        <v>10</v>
      </c>
      <c r="J3803" s="32" t="s">
        <v>11</v>
      </c>
      <c r="K3803" s="32" t="s">
        <v>282</v>
      </c>
    </row>
    <row r="3804" spans="1:11" x14ac:dyDescent="0.35">
      <c r="A3804" s="32">
        <v>1</v>
      </c>
      <c r="B3804" s="32" t="s">
        <v>12</v>
      </c>
      <c r="K3804" s="32" t="s">
        <v>281</v>
      </c>
    </row>
    <row r="3805" spans="1:11" x14ac:dyDescent="0.35">
      <c r="A3805" s="32">
        <v>2</v>
      </c>
      <c r="B3805" s="32" t="s">
        <v>14</v>
      </c>
      <c r="K3805" s="32" t="s">
        <v>280</v>
      </c>
    </row>
    <row r="3806" spans="1:11" x14ac:dyDescent="0.35">
      <c r="A3806" s="32">
        <v>3</v>
      </c>
      <c r="B3806" s="32" t="s">
        <v>15</v>
      </c>
      <c r="K3806" s="32" t="s">
        <v>279</v>
      </c>
    </row>
    <row r="3807" spans="1:11" x14ac:dyDescent="0.35">
      <c r="A3807" s="32">
        <v>4</v>
      </c>
      <c r="B3807" s="32" t="s">
        <v>17</v>
      </c>
      <c r="D3807" s="32">
        <v>13.52</v>
      </c>
      <c r="E3807" s="32">
        <v>3.9140000000000001</v>
      </c>
      <c r="G3807" s="32">
        <v>38</v>
      </c>
      <c r="H3807" s="32" t="s">
        <v>13</v>
      </c>
      <c r="I3807" s="32">
        <v>3.9140000000000001</v>
      </c>
      <c r="K3807" s="32" t="s">
        <v>278</v>
      </c>
    </row>
    <row r="3808" spans="1:11" x14ac:dyDescent="0.35">
      <c r="A3808" s="32">
        <v>5</v>
      </c>
      <c r="B3808" s="32" t="s">
        <v>18</v>
      </c>
      <c r="K3808" s="32" t="s">
        <v>277</v>
      </c>
    </row>
    <row r="3809" spans="1:11" x14ac:dyDescent="0.35">
      <c r="A3809" s="32">
        <v>6</v>
      </c>
      <c r="B3809" s="32" t="s">
        <v>19</v>
      </c>
      <c r="K3809" s="32" t="s">
        <v>276</v>
      </c>
    </row>
    <row r="3810" spans="1:11" x14ac:dyDescent="0.35">
      <c r="A3810" s="32">
        <v>7</v>
      </c>
      <c r="B3810" s="32" t="s">
        <v>20</v>
      </c>
      <c r="D3810" s="32">
        <v>13.28</v>
      </c>
      <c r="E3810" s="32">
        <v>5.4420000000000002</v>
      </c>
      <c r="G3810" s="32">
        <v>46</v>
      </c>
      <c r="H3810" s="32" t="s">
        <v>13</v>
      </c>
      <c r="I3810" s="32">
        <v>5.4420000000000002</v>
      </c>
      <c r="K3810" s="32" t="s">
        <v>275</v>
      </c>
    </row>
    <row r="3811" spans="1:11" x14ac:dyDescent="0.35">
      <c r="A3811" s="32">
        <v>8</v>
      </c>
      <c r="B3811" s="32" t="s">
        <v>21</v>
      </c>
      <c r="K3811" s="32" t="s">
        <v>274</v>
      </c>
    </row>
    <row r="3812" spans="1:11" x14ac:dyDescent="0.35">
      <c r="A3812" s="32">
        <v>9</v>
      </c>
      <c r="B3812" s="32" t="s">
        <v>22</v>
      </c>
      <c r="K3812" s="32" t="s">
        <v>273</v>
      </c>
    </row>
    <row r="3813" spans="1:11" x14ac:dyDescent="0.35">
      <c r="A3813" s="32">
        <v>10</v>
      </c>
      <c r="B3813" s="32" t="s">
        <v>22</v>
      </c>
      <c r="K3813" s="32" t="s">
        <v>272</v>
      </c>
    </row>
    <row r="3814" spans="1:11" x14ac:dyDescent="0.35">
      <c r="A3814" s="32">
        <v>11</v>
      </c>
      <c r="B3814" s="32" t="s">
        <v>24</v>
      </c>
      <c r="D3814" s="32">
        <v>13.79</v>
      </c>
      <c r="E3814" s="32">
        <v>9.5660000000000007</v>
      </c>
      <c r="G3814" s="32">
        <v>92</v>
      </c>
      <c r="H3814" s="32" t="s">
        <v>13</v>
      </c>
      <c r="I3814" s="32">
        <v>9.5660000000000007</v>
      </c>
      <c r="K3814" s="32" t="s">
        <v>271</v>
      </c>
    </row>
    <row r="3815" spans="1:11" x14ac:dyDescent="0.35">
      <c r="A3815" s="32">
        <v>12</v>
      </c>
      <c r="B3815" s="32" t="s">
        <v>25</v>
      </c>
      <c r="K3815" s="32" t="s">
        <v>270</v>
      </c>
    </row>
    <row r="3816" spans="1:11" x14ac:dyDescent="0.35">
      <c r="A3816" s="32">
        <v>13</v>
      </c>
      <c r="B3816" s="32" t="s">
        <v>26</v>
      </c>
      <c r="K3816" s="32" t="s">
        <v>269</v>
      </c>
    </row>
    <row r="3817" spans="1:11" x14ac:dyDescent="0.35">
      <c r="A3817" s="32">
        <v>14</v>
      </c>
      <c r="B3817" s="32" t="s">
        <v>27</v>
      </c>
      <c r="K3817" s="32" t="s">
        <v>268</v>
      </c>
    </row>
    <row r="3818" spans="1:11" x14ac:dyDescent="0.35">
      <c r="A3818" s="32">
        <v>15</v>
      </c>
      <c r="B3818" s="32" t="s">
        <v>28</v>
      </c>
      <c r="K3818" s="32" t="s">
        <v>267</v>
      </c>
    </row>
    <row r="3819" spans="1:11" x14ac:dyDescent="0.35">
      <c r="A3819" s="32">
        <v>16</v>
      </c>
      <c r="B3819" s="32" t="s">
        <v>29</v>
      </c>
      <c r="K3819" s="32" t="s">
        <v>266</v>
      </c>
    </row>
    <row r="3820" spans="1:11" x14ac:dyDescent="0.35">
      <c r="A3820" s="32">
        <v>17</v>
      </c>
      <c r="B3820" s="32" t="s">
        <v>22</v>
      </c>
      <c r="D3820" s="32">
        <v>13.2</v>
      </c>
      <c r="E3820" s="32">
        <v>20.021999999999998</v>
      </c>
      <c r="G3820" s="32">
        <v>175</v>
      </c>
      <c r="H3820" s="32" t="s">
        <v>13</v>
      </c>
      <c r="I3820" s="32">
        <v>20.021999999999998</v>
      </c>
      <c r="K3820" s="32" t="s">
        <v>265</v>
      </c>
    </row>
    <row r="3821" spans="1:11" x14ac:dyDescent="0.35">
      <c r="A3821" s="32">
        <v>18</v>
      </c>
      <c r="B3821" s="32" t="s">
        <v>182</v>
      </c>
      <c r="K3821" s="32" t="s">
        <v>264</v>
      </c>
    </row>
    <row r="3822" spans="1:11" x14ac:dyDescent="0.35">
      <c r="A3822" s="32">
        <v>19</v>
      </c>
      <c r="B3822" s="32" t="s">
        <v>181</v>
      </c>
      <c r="K3822" s="32" t="s">
        <v>263</v>
      </c>
    </row>
    <row r="3823" spans="1:11" x14ac:dyDescent="0.35">
      <c r="A3823" s="32">
        <v>20</v>
      </c>
      <c r="B3823" s="32" t="s">
        <v>180</v>
      </c>
      <c r="K3823" s="32" t="s">
        <v>262</v>
      </c>
    </row>
    <row r="3824" spans="1:11" x14ac:dyDescent="0.35">
      <c r="A3824" s="32">
        <v>21</v>
      </c>
      <c r="B3824" s="32" t="s">
        <v>179</v>
      </c>
      <c r="D3824" s="32">
        <v>13.66</v>
      </c>
      <c r="E3824" s="32">
        <v>3.5760000000000001</v>
      </c>
      <c r="G3824" s="32">
        <v>35</v>
      </c>
      <c r="H3824" s="32" t="s">
        <v>13</v>
      </c>
      <c r="I3824" s="32">
        <v>3.5760000000000001</v>
      </c>
      <c r="K3824" s="32" t="s">
        <v>261</v>
      </c>
    </row>
    <row r="3825" spans="1:11" x14ac:dyDescent="0.35">
      <c r="A3825" s="32">
        <v>22</v>
      </c>
      <c r="B3825" s="32" t="s">
        <v>178</v>
      </c>
      <c r="K3825" s="32" t="s">
        <v>260</v>
      </c>
    </row>
    <row r="3826" spans="1:11" x14ac:dyDescent="0.35">
      <c r="A3826" s="32">
        <v>23</v>
      </c>
      <c r="B3826" s="32" t="s">
        <v>177</v>
      </c>
      <c r="D3826" s="32">
        <v>13.54</v>
      </c>
      <c r="E3826" s="32">
        <v>18.463000000000001</v>
      </c>
      <c r="G3826" s="32">
        <v>186</v>
      </c>
      <c r="H3826" s="32" t="s">
        <v>13</v>
      </c>
      <c r="I3826" s="32">
        <v>18.463000000000001</v>
      </c>
      <c r="K3826" s="32" t="s">
        <v>259</v>
      </c>
    </row>
    <row r="3827" spans="1:11" x14ac:dyDescent="0.35">
      <c r="A3827" s="32">
        <v>24</v>
      </c>
      <c r="B3827" s="32" t="s">
        <v>22</v>
      </c>
      <c r="K3827" s="32" t="s">
        <v>258</v>
      </c>
    </row>
    <row r="3828" spans="1:11" x14ac:dyDescent="0.35">
      <c r="A3828" s="32">
        <v>25</v>
      </c>
      <c r="B3828" s="32" t="s">
        <v>176</v>
      </c>
      <c r="K3828" s="32" t="s">
        <v>257</v>
      </c>
    </row>
    <row r="3829" spans="1:11" x14ac:dyDescent="0.35">
      <c r="A3829" s="32">
        <v>26</v>
      </c>
      <c r="B3829" s="32" t="s">
        <v>175</v>
      </c>
      <c r="K3829" s="32" t="s">
        <v>256</v>
      </c>
    </row>
    <row r="3830" spans="1:11" x14ac:dyDescent="0.35">
      <c r="A3830" s="32">
        <v>27</v>
      </c>
      <c r="B3830" s="32" t="s">
        <v>174</v>
      </c>
      <c r="K3830" s="32" t="s">
        <v>255</v>
      </c>
    </row>
    <row r="3831" spans="1:11" x14ac:dyDescent="0.35">
      <c r="A3831" s="32">
        <v>28</v>
      </c>
      <c r="B3831" s="32" t="s">
        <v>173</v>
      </c>
      <c r="K3831" s="32" t="s">
        <v>254</v>
      </c>
    </row>
    <row r="3832" spans="1:11" x14ac:dyDescent="0.35">
      <c r="A3832" s="32">
        <v>29</v>
      </c>
      <c r="B3832" s="32" t="s">
        <v>172</v>
      </c>
      <c r="K3832" s="32" t="s">
        <v>253</v>
      </c>
    </row>
    <row r="3833" spans="1:11" x14ac:dyDescent="0.35">
      <c r="A3833" s="32">
        <v>30</v>
      </c>
      <c r="B3833" s="32" t="s">
        <v>171</v>
      </c>
      <c r="K3833" s="32" t="s">
        <v>252</v>
      </c>
    </row>
    <row r="3834" spans="1:11" x14ac:dyDescent="0.35">
      <c r="A3834" s="32">
        <v>31</v>
      </c>
      <c r="B3834" s="32" t="s">
        <v>22</v>
      </c>
      <c r="K3834" s="32" t="s">
        <v>251</v>
      </c>
    </row>
    <row r="3835" spans="1:11" x14ac:dyDescent="0.35">
      <c r="A3835" s="32">
        <v>32</v>
      </c>
      <c r="B3835" s="32" t="s">
        <v>170</v>
      </c>
      <c r="K3835" s="32" t="s">
        <v>250</v>
      </c>
    </row>
    <row r="3836" spans="1:11" x14ac:dyDescent="0.35">
      <c r="A3836" s="32">
        <v>33</v>
      </c>
      <c r="B3836" s="32" t="s">
        <v>169</v>
      </c>
      <c r="K3836" s="32" t="s">
        <v>249</v>
      </c>
    </row>
    <row r="3837" spans="1:11" x14ac:dyDescent="0.35">
      <c r="A3837" s="32">
        <v>34</v>
      </c>
      <c r="B3837" s="32" t="s">
        <v>168</v>
      </c>
      <c r="K3837" s="32" t="s">
        <v>248</v>
      </c>
    </row>
    <row r="3838" spans="1:11" x14ac:dyDescent="0.35">
      <c r="A3838" s="32">
        <v>35</v>
      </c>
      <c r="B3838" s="32" t="s">
        <v>167</v>
      </c>
      <c r="K3838" s="32" t="s">
        <v>247</v>
      </c>
    </row>
    <row r="3839" spans="1:11" x14ac:dyDescent="0.35">
      <c r="A3839" s="32">
        <v>36</v>
      </c>
      <c r="B3839" s="32" t="s">
        <v>166</v>
      </c>
      <c r="K3839" s="32" t="s">
        <v>246</v>
      </c>
    </row>
    <row r="3840" spans="1:11" x14ac:dyDescent="0.35">
      <c r="A3840" s="32">
        <v>37</v>
      </c>
      <c r="B3840" s="32" t="s">
        <v>165</v>
      </c>
      <c r="K3840" s="32" t="s">
        <v>245</v>
      </c>
    </row>
    <row r="3841" spans="1:11" x14ac:dyDescent="0.35">
      <c r="A3841" s="32">
        <v>38</v>
      </c>
      <c r="B3841" s="32" t="s">
        <v>22</v>
      </c>
      <c r="K3841" s="32" t="s">
        <v>244</v>
      </c>
    </row>
    <row r="3842" spans="1:11" x14ac:dyDescent="0.35">
      <c r="A3842" s="32">
        <v>39</v>
      </c>
      <c r="B3842" s="32" t="s">
        <v>164</v>
      </c>
      <c r="K3842" s="32" t="s">
        <v>243</v>
      </c>
    </row>
    <row r="3843" spans="1:11" x14ac:dyDescent="0.35">
      <c r="A3843" s="32">
        <v>40</v>
      </c>
      <c r="B3843" s="32" t="s">
        <v>163</v>
      </c>
      <c r="K3843" s="32" t="s">
        <v>242</v>
      </c>
    </row>
    <row r="3844" spans="1:11" x14ac:dyDescent="0.35">
      <c r="A3844" s="32">
        <v>41</v>
      </c>
      <c r="B3844" s="32" t="s">
        <v>162</v>
      </c>
      <c r="K3844" s="32" t="s">
        <v>241</v>
      </c>
    </row>
    <row r="3845" spans="1:11" x14ac:dyDescent="0.35">
      <c r="A3845" s="32">
        <v>42</v>
      </c>
      <c r="B3845" s="32" t="s">
        <v>161</v>
      </c>
      <c r="K3845" s="32" t="s">
        <v>240</v>
      </c>
    </row>
    <row r="3846" spans="1:11" x14ac:dyDescent="0.35">
      <c r="A3846" s="32">
        <v>43</v>
      </c>
      <c r="B3846" s="32" t="s">
        <v>160</v>
      </c>
      <c r="K3846" s="32" t="s">
        <v>239</v>
      </c>
    </row>
    <row r="3847" spans="1:11" x14ac:dyDescent="0.35">
      <c r="A3847" s="32">
        <v>44</v>
      </c>
      <c r="B3847" s="32" t="s">
        <v>159</v>
      </c>
      <c r="K3847" s="32" t="s">
        <v>238</v>
      </c>
    </row>
    <row r="3848" spans="1:11" x14ac:dyDescent="0.35">
      <c r="A3848" s="32">
        <v>45</v>
      </c>
      <c r="B3848" s="32" t="s">
        <v>22</v>
      </c>
      <c r="K3848" s="32" t="s">
        <v>237</v>
      </c>
    </row>
    <row r="3849" spans="1:11" x14ac:dyDescent="0.35">
      <c r="A3849" s="32">
        <v>46</v>
      </c>
      <c r="B3849" s="32" t="s">
        <v>158</v>
      </c>
      <c r="K3849" s="32" t="s">
        <v>236</v>
      </c>
    </row>
    <row r="3850" spans="1:11" x14ac:dyDescent="0.35">
      <c r="A3850" s="32">
        <v>47</v>
      </c>
      <c r="B3850" s="32" t="s">
        <v>157</v>
      </c>
      <c r="K3850" s="32" t="s">
        <v>235</v>
      </c>
    </row>
    <row r="3851" spans="1:11" x14ac:dyDescent="0.35">
      <c r="A3851" s="32">
        <v>48</v>
      </c>
      <c r="B3851" s="32" t="s">
        <v>156</v>
      </c>
      <c r="K3851" s="32" t="s">
        <v>234</v>
      </c>
    </row>
    <row r="3853" spans="1:11" x14ac:dyDescent="0.35">
      <c r="A3853" s="32" t="s">
        <v>340</v>
      </c>
    </row>
    <row r="3855" spans="1:11" x14ac:dyDescent="0.35">
      <c r="B3855" s="32" t="s">
        <v>3</v>
      </c>
      <c r="C3855" s="32" t="s">
        <v>4</v>
      </c>
      <c r="D3855" s="32" t="s">
        <v>5</v>
      </c>
      <c r="E3855" s="32" t="s">
        <v>6</v>
      </c>
      <c r="F3855" s="32" t="s">
        <v>7</v>
      </c>
      <c r="G3855" s="32" t="s">
        <v>8</v>
      </c>
      <c r="H3855" s="32" t="s">
        <v>9</v>
      </c>
      <c r="I3855" s="32" t="s">
        <v>10</v>
      </c>
      <c r="J3855" s="32" t="s">
        <v>11</v>
      </c>
      <c r="K3855" s="32" t="s">
        <v>282</v>
      </c>
    </row>
    <row r="3856" spans="1:11" x14ac:dyDescent="0.35">
      <c r="A3856" s="32">
        <v>1</v>
      </c>
      <c r="B3856" s="32" t="s">
        <v>12</v>
      </c>
      <c r="D3856" s="32">
        <v>13.09</v>
      </c>
      <c r="E3856" s="32">
        <v>100.982</v>
      </c>
      <c r="F3856" s="32">
        <v>13205.620999999999</v>
      </c>
      <c r="G3856" s="32">
        <v>4.5709999999999997</v>
      </c>
      <c r="H3856" s="32" t="s">
        <v>13</v>
      </c>
      <c r="K3856" s="32" t="s">
        <v>281</v>
      </c>
    </row>
    <row r="3857" spans="1:11" x14ac:dyDescent="0.35">
      <c r="A3857" s="32">
        <v>2</v>
      </c>
      <c r="B3857" s="32" t="s">
        <v>14</v>
      </c>
      <c r="D3857" s="32">
        <v>13.13</v>
      </c>
      <c r="E3857" s="32">
        <v>29.256</v>
      </c>
      <c r="F3857" s="32">
        <v>13259.294</v>
      </c>
      <c r="G3857" s="32">
        <v>213</v>
      </c>
      <c r="H3857" s="32" t="s">
        <v>13</v>
      </c>
      <c r="K3857" s="32" t="s">
        <v>280</v>
      </c>
    </row>
    <row r="3858" spans="1:11" x14ac:dyDescent="0.35">
      <c r="A3858" s="32">
        <v>3</v>
      </c>
      <c r="B3858" s="32" t="s">
        <v>15</v>
      </c>
      <c r="D3858" s="32">
        <v>13.16</v>
      </c>
      <c r="E3858" s="32">
        <v>554.35</v>
      </c>
      <c r="F3858" s="32">
        <v>14266.168</v>
      </c>
      <c r="G3858" s="32">
        <v>14.606999999999999</v>
      </c>
      <c r="H3858" s="32" t="s">
        <v>13</v>
      </c>
      <c r="K3858" s="32" t="s">
        <v>279</v>
      </c>
    </row>
    <row r="3859" spans="1:11" x14ac:dyDescent="0.35">
      <c r="A3859" s="32">
        <v>4</v>
      </c>
      <c r="B3859" s="32" t="s">
        <v>17</v>
      </c>
      <c r="D3859" s="32">
        <v>13.17</v>
      </c>
      <c r="E3859" s="32">
        <v>1532.0809999999999</v>
      </c>
      <c r="F3859" s="32">
        <v>12275.191000000001</v>
      </c>
      <c r="G3859" s="32">
        <v>13.18</v>
      </c>
      <c r="H3859" s="32" t="s">
        <v>16</v>
      </c>
      <c r="K3859" s="32" t="s">
        <v>278</v>
      </c>
    </row>
    <row r="3860" spans="1:11" x14ac:dyDescent="0.35">
      <c r="A3860" s="32">
        <v>5</v>
      </c>
      <c r="B3860" s="32" t="s">
        <v>18</v>
      </c>
      <c r="D3860" s="32">
        <v>13.17</v>
      </c>
      <c r="E3860" s="32">
        <v>1987.902</v>
      </c>
      <c r="F3860" s="32">
        <v>14683.087</v>
      </c>
      <c r="G3860" s="32">
        <v>335.88799999999998</v>
      </c>
      <c r="H3860" s="32" t="s">
        <v>13</v>
      </c>
      <c r="K3860" s="32" t="s">
        <v>277</v>
      </c>
    </row>
    <row r="3861" spans="1:11" x14ac:dyDescent="0.35">
      <c r="A3861" s="32">
        <v>6</v>
      </c>
      <c r="B3861" s="32" t="s">
        <v>19</v>
      </c>
      <c r="D3861" s="32">
        <v>13.09</v>
      </c>
      <c r="E3861" s="32">
        <v>9972.6360000000004</v>
      </c>
      <c r="F3861" s="32">
        <v>12289.724</v>
      </c>
      <c r="G3861" s="32">
        <v>132.64099999999999</v>
      </c>
      <c r="H3861" s="32" t="s">
        <v>13</v>
      </c>
      <c r="K3861" s="32" t="s">
        <v>276</v>
      </c>
    </row>
    <row r="3862" spans="1:11" x14ac:dyDescent="0.35">
      <c r="A3862" s="32">
        <v>7</v>
      </c>
      <c r="B3862" s="32" t="s">
        <v>20</v>
      </c>
      <c r="D3862" s="32">
        <v>13.11</v>
      </c>
      <c r="E3862" s="32">
        <v>17594.710999999999</v>
      </c>
      <c r="F3862" s="32">
        <v>9146.0249999999996</v>
      </c>
      <c r="G3862" s="32">
        <v>1701.693</v>
      </c>
      <c r="H3862" s="32" t="s">
        <v>13</v>
      </c>
      <c r="K3862" s="32" t="s">
        <v>275</v>
      </c>
    </row>
    <row r="3863" spans="1:11" x14ac:dyDescent="0.35">
      <c r="A3863" s="32">
        <v>8</v>
      </c>
      <c r="B3863" s="32" t="s">
        <v>21</v>
      </c>
      <c r="D3863" s="32">
        <v>13.12</v>
      </c>
      <c r="E3863" s="32">
        <v>38660.688000000002</v>
      </c>
      <c r="F3863" s="32">
        <v>10540.907999999999</v>
      </c>
      <c r="G3863" s="32">
        <v>339.35899999999998</v>
      </c>
      <c r="H3863" s="32" t="s">
        <v>13</v>
      </c>
      <c r="K3863" s="32" t="s">
        <v>274</v>
      </c>
    </row>
    <row r="3864" spans="1:11" x14ac:dyDescent="0.35">
      <c r="A3864" s="32">
        <v>9</v>
      </c>
      <c r="B3864" s="32" t="s">
        <v>22</v>
      </c>
      <c r="D3864" s="32">
        <v>12.82</v>
      </c>
      <c r="E3864" s="32">
        <v>5.3129999999999997</v>
      </c>
      <c r="G3864" s="32">
        <v>52</v>
      </c>
      <c r="H3864" s="32" t="s">
        <v>13</v>
      </c>
      <c r="K3864" s="32" t="s">
        <v>273</v>
      </c>
    </row>
    <row r="3865" spans="1:11" x14ac:dyDescent="0.35">
      <c r="A3865" s="32">
        <v>10</v>
      </c>
      <c r="B3865" s="32" t="s">
        <v>22</v>
      </c>
      <c r="D3865" s="32">
        <v>13.17</v>
      </c>
      <c r="E3865" s="32">
        <v>73.828999999999994</v>
      </c>
      <c r="G3865" s="32">
        <v>13.353999999999999</v>
      </c>
      <c r="H3865" s="32" t="s">
        <v>13</v>
      </c>
      <c r="K3865" s="32" t="s">
        <v>272</v>
      </c>
    </row>
    <row r="3866" spans="1:11" x14ac:dyDescent="0.35">
      <c r="A3866" s="32">
        <v>11</v>
      </c>
      <c r="B3866" s="32" t="s">
        <v>24</v>
      </c>
      <c r="D3866" s="32">
        <v>13.17</v>
      </c>
      <c r="E3866" s="32">
        <v>8.9130000000000003</v>
      </c>
      <c r="F3866" s="32">
        <v>4312.3370000000004</v>
      </c>
      <c r="G3866" s="32">
        <v>1.2749999999999999</v>
      </c>
      <c r="H3866" s="32" t="s">
        <v>16</v>
      </c>
      <c r="K3866" s="32" t="s">
        <v>271</v>
      </c>
    </row>
    <row r="3867" spans="1:11" x14ac:dyDescent="0.35">
      <c r="A3867" s="32">
        <v>12</v>
      </c>
      <c r="B3867" s="32" t="s">
        <v>25</v>
      </c>
      <c r="F3867" s="32">
        <v>3563.5549999999998</v>
      </c>
      <c r="K3867" s="32" t="s">
        <v>270</v>
      </c>
    </row>
    <row r="3868" spans="1:11" x14ac:dyDescent="0.35">
      <c r="A3868" s="32">
        <v>13</v>
      </c>
      <c r="B3868" s="32" t="s">
        <v>26</v>
      </c>
      <c r="D3868" s="32">
        <v>13.17</v>
      </c>
      <c r="E3868" s="32">
        <v>16.847000000000001</v>
      </c>
      <c r="F3868" s="32">
        <v>4440.152</v>
      </c>
      <c r="G3868" s="32">
        <v>149</v>
      </c>
      <c r="H3868" s="32" t="s">
        <v>13</v>
      </c>
      <c r="K3868" s="32" t="s">
        <v>269</v>
      </c>
    </row>
    <row r="3869" spans="1:11" x14ac:dyDescent="0.35">
      <c r="A3869" s="32">
        <v>14</v>
      </c>
      <c r="B3869" s="32" t="s">
        <v>27</v>
      </c>
      <c r="D3869" s="32">
        <v>13.2</v>
      </c>
      <c r="E3869" s="32">
        <v>6559.1530000000002</v>
      </c>
      <c r="F3869" s="32">
        <v>4327.7060000000001</v>
      </c>
      <c r="G3869" s="32">
        <v>1002.67</v>
      </c>
      <c r="H3869" s="32" t="s">
        <v>13</v>
      </c>
      <c r="K3869" s="32" t="s">
        <v>268</v>
      </c>
    </row>
    <row r="3870" spans="1:11" x14ac:dyDescent="0.35">
      <c r="A3870" s="32">
        <v>15</v>
      </c>
      <c r="B3870" s="32" t="s">
        <v>28</v>
      </c>
      <c r="D3870" s="32">
        <v>13.21</v>
      </c>
      <c r="E3870" s="32">
        <v>7005.2979999999998</v>
      </c>
      <c r="F3870" s="32">
        <v>4560.75</v>
      </c>
      <c r="G3870" s="32">
        <v>562.58299999999997</v>
      </c>
      <c r="H3870" s="32" t="s">
        <v>16</v>
      </c>
      <c r="K3870" s="32" t="s">
        <v>267</v>
      </c>
    </row>
    <row r="3871" spans="1:11" x14ac:dyDescent="0.35">
      <c r="A3871" s="32">
        <v>16</v>
      </c>
      <c r="B3871" s="32" t="s">
        <v>29</v>
      </c>
      <c r="D3871" s="32">
        <v>13.21</v>
      </c>
      <c r="E3871" s="32">
        <v>6847.0479999999998</v>
      </c>
      <c r="F3871" s="32">
        <v>4386.9089999999997</v>
      </c>
      <c r="G3871" s="32">
        <v>1706.56</v>
      </c>
      <c r="H3871" s="32" t="s">
        <v>13</v>
      </c>
      <c r="K3871" s="32" t="s">
        <v>266</v>
      </c>
    </row>
    <row r="3872" spans="1:11" x14ac:dyDescent="0.35">
      <c r="A3872" s="32">
        <v>17</v>
      </c>
      <c r="B3872" s="32" t="s">
        <v>22</v>
      </c>
      <c r="D3872" s="32">
        <v>13.23</v>
      </c>
      <c r="E3872" s="32">
        <v>3.8940000000000001</v>
      </c>
      <c r="G3872" s="32">
        <v>33</v>
      </c>
      <c r="H3872" s="32" t="s">
        <v>13</v>
      </c>
      <c r="K3872" s="32" t="s">
        <v>265</v>
      </c>
    </row>
    <row r="3873" spans="1:11" x14ac:dyDescent="0.35">
      <c r="A3873" s="32">
        <v>18</v>
      </c>
      <c r="B3873" s="32" t="s">
        <v>182</v>
      </c>
      <c r="D3873" s="32">
        <v>13.2</v>
      </c>
      <c r="E3873" s="32">
        <v>119.214</v>
      </c>
      <c r="F3873" s="32">
        <v>6129.6530000000002</v>
      </c>
      <c r="G3873" s="32">
        <v>5.5709999999999997</v>
      </c>
      <c r="H3873" s="32" t="s">
        <v>13</v>
      </c>
      <c r="K3873" s="32" t="s">
        <v>264</v>
      </c>
    </row>
    <row r="3874" spans="1:11" x14ac:dyDescent="0.35">
      <c r="A3874" s="32">
        <v>19</v>
      </c>
      <c r="B3874" s="32" t="s">
        <v>181</v>
      </c>
      <c r="F3874" s="32">
        <v>6202.174</v>
      </c>
      <c r="K3874" s="32" t="s">
        <v>263</v>
      </c>
    </row>
    <row r="3875" spans="1:11" x14ac:dyDescent="0.35">
      <c r="A3875" s="32">
        <v>20</v>
      </c>
      <c r="B3875" s="32" t="s">
        <v>180</v>
      </c>
      <c r="D3875" s="32">
        <v>13.23</v>
      </c>
      <c r="E3875" s="32">
        <v>18.457999999999998</v>
      </c>
      <c r="F3875" s="32">
        <v>5567.8819999999996</v>
      </c>
      <c r="G3875" s="32">
        <v>4.0830000000000002</v>
      </c>
      <c r="H3875" s="32" t="s">
        <v>13</v>
      </c>
      <c r="K3875" s="32" t="s">
        <v>262</v>
      </c>
    </row>
    <row r="3876" spans="1:11" x14ac:dyDescent="0.35">
      <c r="A3876" s="32">
        <v>21</v>
      </c>
      <c r="B3876" s="32" t="s">
        <v>179</v>
      </c>
      <c r="D3876" s="32">
        <v>13.25</v>
      </c>
      <c r="E3876" s="32">
        <v>16.422000000000001</v>
      </c>
      <c r="F3876" s="32">
        <v>5829.7250000000004</v>
      </c>
      <c r="G3876" s="32">
        <v>2.5150000000000001</v>
      </c>
      <c r="H3876" s="32" t="s">
        <v>16</v>
      </c>
      <c r="K3876" s="32" t="s">
        <v>261</v>
      </c>
    </row>
    <row r="3877" spans="1:11" x14ac:dyDescent="0.35">
      <c r="A3877" s="32">
        <v>22</v>
      </c>
      <c r="B3877" s="32" t="s">
        <v>178</v>
      </c>
      <c r="D3877" s="32">
        <v>13.22</v>
      </c>
      <c r="E3877" s="32">
        <v>98.808000000000007</v>
      </c>
      <c r="F3877" s="32">
        <v>5298.2860000000001</v>
      </c>
      <c r="G3877" s="32">
        <v>729</v>
      </c>
      <c r="H3877" s="32" t="s">
        <v>13</v>
      </c>
      <c r="K3877" s="32" t="s">
        <v>260</v>
      </c>
    </row>
    <row r="3878" spans="1:11" x14ac:dyDescent="0.35">
      <c r="A3878" s="32">
        <v>23</v>
      </c>
      <c r="B3878" s="32" t="s">
        <v>177</v>
      </c>
      <c r="D3878" s="32">
        <v>13.25</v>
      </c>
      <c r="E3878" s="32">
        <v>11.622999999999999</v>
      </c>
      <c r="F3878" s="32">
        <v>5070.0050000000001</v>
      </c>
      <c r="G3878" s="32">
        <v>99</v>
      </c>
      <c r="H3878" s="32" t="s">
        <v>13</v>
      </c>
      <c r="K3878" s="32" t="s">
        <v>259</v>
      </c>
    </row>
    <row r="3879" spans="1:11" x14ac:dyDescent="0.35">
      <c r="A3879" s="32">
        <v>24</v>
      </c>
      <c r="B3879" s="32" t="s">
        <v>22</v>
      </c>
      <c r="D3879" s="32">
        <v>13.26</v>
      </c>
      <c r="E3879" s="32">
        <v>30.588000000000001</v>
      </c>
      <c r="G3879" s="32">
        <v>252</v>
      </c>
      <c r="H3879" s="32" t="s">
        <v>13</v>
      </c>
      <c r="K3879" s="32" t="s">
        <v>258</v>
      </c>
    </row>
    <row r="3880" spans="1:11" x14ac:dyDescent="0.35">
      <c r="A3880" s="32">
        <v>25</v>
      </c>
      <c r="B3880" s="32" t="s">
        <v>176</v>
      </c>
      <c r="F3880" s="32">
        <v>5768.7759999999998</v>
      </c>
      <c r="K3880" s="32" t="s">
        <v>257</v>
      </c>
    </row>
    <row r="3881" spans="1:11" x14ac:dyDescent="0.35">
      <c r="A3881" s="32">
        <v>26</v>
      </c>
      <c r="B3881" s="32" t="s">
        <v>175</v>
      </c>
      <c r="D3881" s="32">
        <v>13.26</v>
      </c>
      <c r="E3881" s="32">
        <v>4.601</v>
      </c>
      <c r="F3881" s="32">
        <v>5622.4629999999997</v>
      </c>
      <c r="G3881" s="32">
        <v>39</v>
      </c>
      <c r="H3881" s="32" t="s">
        <v>13</v>
      </c>
      <c r="K3881" s="32" t="s">
        <v>256</v>
      </c>
    </row>
    <row r="3882" spans="1:11" x14ac:dyDescent="0.35">
      <c r="A3882" s="32">
        <v>27</v>
      </c>
      <c r="B3882" s="32" t="s">
        <v>174</v>
      </c>
      <c r="D3882" s="32">
        <v>13.28</v>
      </c>
      <c r="E3882" s="32">
        <v>3.8119999999999998</v>
      </c>
      <c r="F3882" s="32">
        <v>6493.59</v>
      </c>
      <c r="G3882" s="32">
        <v>32</v>
      </c>
      <c r="H3882" s="32" t="s">
        <v>13</v>
      </c>
      <c r="K3882" s="32" t="s">
        <v>255</v>
      </c>
    </row>
    <row r="3883" spans="1:11" x14ac:dyDescent="0.35">
      <c r="A3883" s="32">
        <v>28</v>
      </c>
      <c r="B3883" s="32" t="s">
        <v>173</v>
      </c>
      <c r="F3883" s="32">
        <v>5176.3779999999997</v>
      </c>
      <c r="K3883" s="32" t="s">
        <v>254</v>
      </c>
    </row>
    <row r="3884" spans="1:11" x14ac:dyDescent="0.35">
      <c r="A3884" s="32">
        <v>29</v>
      </c>
      <c r="B3884" s="32" t="s">
        <v>172</v>
      </c>
      <c r="D3884" s="32">
        <v>13.39</v>
      </c>
      <c r="E3884" s="32">
        <v>8.0909999999999993</v>
      </c>
      <c r="F3884" s="32">
        <v>4979.1779999999999</v>
      </c>
      <c r="G3884" s="32">
        <v>68</v>
      </c>
      <c r="H3884" s="32" t="s">
        <v>13</v>
      </c>
      <c r="K3884" s="32" t="s">
        <v>253</v>
      </c>
    </row>
    <row r="3885" spans="1:11" x14ac:dyDescent="0.35">
      <c r="A3885" s="32">
        <v>30</v>
      </c>
      <c r="B3885" s="32" t="s">
        <v>171</v>
      </c>
      <c r="D3885" s="32">
        <v>13.19</v>
      </c>
      <c r="E3885" s="32">
        <v>8.5779999999999994</v>
      </c>
      <c r="F3885" s="32">
        <v>5149.4989999999998</v>
      </c>
      <c r="G3885" s="32">
        <v>4.069</v>
      </c>
      <c r="H3885" s="32" t="s">
        <v>16</v>
      </c>
      <c r="K3885" s="32" t="s">
        <v>252</v>
      </c>
    </row>
    <row r="3886" spans="1:11" x14ac:dyDescent="0.35">
      <c r="A3886" s="32">
        <v>31</v>
      </c>
      <c r="B3886" s="32" t="s">
        <v>22</v>
      </c>
      <c r="D3886" s="32">
        <v>13.17</v>
      </c>
      <c r="E3886" s="32">
        <v>37.985999999999997</v>
      </c>
      <c r="G3886" s="32">
        <v>10.332000000000001</v>
      </c>
      <c r="H3886" s="32" t="s">
        <v>13</v>
      </c>
      <c r="K3886" s="32" t="s">
        <v>251</v>
      </c>
    </row>
    <row r="3887" spans="1:11" x14ac:dyDescent="0.35">
      <c r="A3887" s="32">
        <v>32</v>
      </c>
      <c r="B3887" s="32" t="s">
        <v>170</v>
      </c>
      <c r="D3887" s="32">
        <v>13.12</v>
      </c>
      <c r="E3887" s="32">
        <v>59.136000000000003</v>
      </c>
      <c r="F3887" s="32">
        <v>6155.0550000000003</v>
      </c>
      <c r="G3887" s="32">
        <v>11.9</v>
      </c>
      <c r="H3887" s="32" t="s">
        <v>13</v>
      </c>
      <c r="K3887" s="32" t="s">
        <v>250</v>
      </c>
    </row>
    <row r="3888" spans="1:11" x14ac:dyDescent="0.35">
      <c r="A3888" s="32">
        <v>33</v>
      </c>
      <c r="B3888" s="32" t="s">
        <v>169</v>
      </c>
      <c r="D3888" s="32">
        <v>13.17</v>
      </c>
      <c r="E3888" s="32">
        <v>2.6560000000000001</v>
      </c>
      <c r="F3888" s="32">
        <v>5160.451</v>
      </c>
      <c r="G3888" s="32">
        <v>24</v>
      </c>
      <c r="H3888" s="32" t="s">
        <v>13</v>
      </c>
      <c r="K3888" s="32" t="s">
        <v>249</v>
      </c>
    </row>
    <row r="3889" spans="1:11" x14ac:dyDescent="0.35">
      <c r="A3889" s="32">
        <v>34</v>
      </c>
      <c r="B3889" s="32" t="s">
        <v>168</v>
      </c>
      <c r="D3889" s="32">
        <v>13.17</v>
      </c>
      <c r="E3889" s="32">
        <v>0.85499999999999998</v>
      </c>
      <c r="F3889" s="32">
        <v>7465.0320000000002</v>
      </c>
      <c r="G3889" s="32">
        <v>8</v>
      </c>
      <c r="H3889" s="32" t="s">
        <v>13</v>
      </c>
      <c r="K3889" s="32" t="s">
        <v>248</v>
      </c>
    </row>
    <row r="3890" spans="1:11" x14ac:dyDescent="0.35">
      <c r="A3890" s="32">
        <v>35</v>
      </c>
      <c r="B3890" s="32" t="s">
        <v>167</v>
      </c>
      <c r="D3890" s="32">
        <v>13.18</v>
      </c>
      <c r="E3890" s="32">
        <v>135.96600000000001</v>
      </c>
      <c r="F3890" s="32">
        <v>7342.4539999999997</v>
      </c>
      <c r="G3890" s="32">
        <v>6.585</v>
      </c>
      <c r="H3890" s="32" t="s">
        <v>13</v>
      </c>
      <c r="K3890" s="32" t="s">
        <v>247</v>
      </c>
    </row>
    <row r="3891" spans="1:11" x14ac:dyDescent="0.35">
      <c r="A3891" s="32">
        <v>36</v>
      </c>
      <c r="B3891" s="32" t="s">
        <v>166</v>
      </c>
      <c r="D3891" s="32">
        <v>13.08</v>
      </c>
      <c r="E3891" s="32">
        <v>13.218</v>
      </c>
      <c r="F3891" s="32">
        <v>8155.6750000000002</v>
      </c>
      <c r="G3891" s="32">
        <v>121</v>
      </c>
      <c r="H3891" s="32" t="s">
        <v>13</v>
      </c>
      <c r="K3891" s="32" t="s">
        <v>246</v>
      </c>
    </row>
    <row r="3892" spans="1:11" x14ac:dyDescent="0.35">
      <c r="A3892" s="32">
        <v>37</v>
      </c>
      <c r="B3892" s="32" t="s">
        <v>165</v>
      </c>
      <c r="D3892" s="32">
        <v>12.95</v>
      </c>
      <c r="E3892" s="32">
        <v>13.503</v>
      </c>
      <c r="F3892" s="32">
        <v>5978.1549999999997</v>
      </c>
      <c r="G3892" s="32">
        <v>128</v>
      </c>
      <c r="H3892" s="32" t="s">
        <v>13</v>
      </c>
      <c r="K3892" s="32" t="s">
        <v>245</v>
      </c>
    </row>
    <row r="3893" spans="1:11" x14ac:dyDescent="0.35">
      <c r="A3893" s="32">
        <v>38</v>
      </c>
      <c r="B3893" s="32" t="s">
        <v>22</v>
      </c>
      <c r="K3893" s="32" t="s">
        <v>244</v>
      </c>
    </row>
    <row r="3894" spans="1:11" x14ac:dyDescent="0.35">
      <c r="A3894" s="32">
        <v>39</v>
      </c>
      <c r="B3894" s="32" t="s">
        <v>164</v>
      </c>
      <c r="F3894" s="32">
        <v>5182.6809999999996</v>
      </c>
      <c r="K3894" s="32" t="s">
        <v>243</v>
      </c>
    </row>
    <row r="3895" spans="1:11" x14ac:dyDescent="0.35">
      <c r="A3895" s="32">
        <v>40</v>
      </c>
      <c r="B3895" s="32" t="s">
        <v>163</v>
      </c>
      <c r="D3895" s="32">
        <v>13.2</v>
      </c>
      <c r="E3895" s="32">
        <v>15.983000000000001</v>
      </c>
      <c r="F3895" s="32">
        <v>6315.5990000000002</v>
      </c>
      <c r="G3895" s="32">
        <v>91</v>
      </c>
      <c r="H3895" s="32" t="s">
        <v>13</v>
      </c>
      <c r="K3895" s="32" t="s">
        <v>242</v>
      </c>
    </row>
    <row r="3896" spans="1:11" x14ac:dyDescent="0.35">
      <c r="A3896" s="32">
        <v>41</v>
      </c>
      <c r="B3896" s="32" t="s">
        <v>162</v>
      </c>
      <c r="D3896" s="32">
        <v>13.21</v>
      </c>
      <c r="E3896" s="32">
        <v>7.39</v>
      </c>
      <c r="F3896" s="32">
        <v>7248.6540000000005</v>
      </c>
      <c r="G3896" s="32">
        <v>64</v>
      </c>
      <c r="H3896" s="32" t="s">
        <v>13</v>
      </c>
      <c r="K3896" s="32" t="s">
        <v>241</v>
      </c>
    </row>
    <row r="3897" spans="1:11" x14ac:dyDescent="0.35">
      <c r="A3897" s="32">
        <v>42</v>
      </c>
      <c r="B3897" s="32" t="s">
        <v>161</v>
      </c>
      <c r="D3897" s="32">
        <v>13.26</v>
      </c>
      <c r="E3897" s="32">
        <v>34.374000000000002</v>
      </c>
      <c r="F3897" s="32">
        <v>7757.7420000000002</v>
      </c>
      <c r="G3897" s="32">
        <v>276</v>
      </c>
      <c r="H3897" s="32" t="s">
        <v>16</v>
      </c>
      <c r="K3897" s="32" t="s">
        <v>240</v>
      </c>
    </row>
    <row r="3898" spans="1:11" x14ac:dyDescent="0.35">
      <c r="A3898" s="32">
        <v>43</v>
      </c>
      <c r="B3898" s="32" t="s">
        <v>160</v>
      </c>
      <c r="D3898" s="32">
        <v>13.22</v>
      </c>
      <c r="E3898" s="32">
        <v>23.937000000000001</v>
      </c>
      <c r="F3898" s="32">
        <v>7034.8119999999999</v>
      </c>
      <c r="G3898" s="32">
        <v>193</v>
      </c>
      <c r="H3898" s="32" t="s">
        <v>13</v>
      </c>
      <c r="K3898" s="32" t="s">
        <v>239</v>
      </c>
    </row>
    <row r="3899" spans="1:11" x14ac:dyDescent="0.35">
      <c r="A3899" s="32">
        <v>44</v>
      </c>
      <c r="B3899" s="32" t="s">
        <v>159</v>
      </c>
      <c r="D3899" s="32">
        <v>13.33</v>
      </c>
      <c r="E3899" s="32">
        <v>36.789000000000001</v>
      </c>
      <c r="F3899" s="32">
        <v>7000.2709999999997</v>
      </c>
      <c r="G3899" s="32">
        <v>309</v>
      </c>
      <c r="H3899" s="32" t="s">
        <v>13</v>
      </c>
      <c r="K3899" s="32" t="s">
        <v>238</v>
      </c>
    </row>
    <row r="3900" spans="1:11" x14ac:dyDescent="0.35">
      <c r="A3900" s="32">
        <v>45</v>
      </c>
      <c r="B3900" s="32" t="s">
        <v>22</v>
      </c>
      <c r="D3900" s="32">
        <v>13.47</v>
      </c>
      <c r="E3900" s="32">
        <v>19.542999999999999</v>
      </c>
      <c r="F3900" s="32">
        <v>7.6239999999999997</v>
      </c>
      <c r="G3900" s="32">
        <v>170</v>
      </c>
      <c r="H3900" s="32" t="s">
        <v>13</v>
      </c>
      <c r="K3900" s="32" t="s">
        <v>237</v>
      </c>
    </row>
    <row r="3901" spans="1:11" x14ac:dyDescent="0.35">
      <c r="A3901" s="32">
        <v>46</v>
      </c>
      <c r="B3901" s="32" t="s">
        <v>158</v>
      </c>
      <c r="D3901" s="32">
        <v>13.39</v>
      </c>
      <c r="E3901" s="32">
        <v>64.899000000000001</v>
      </c>
      <c r="F3901" s="32">
        <v>6690.9380000000001</v>
      </c>
      <c r="G3901" s="32">
        <v>487</v>
      </c>
      <c r="H3901" s="32" t="s">
        <v>13</v>
      </c>
      <c r="K3901" s="32" t="s">
        <v>236</v>
      </c>
    </row>
    <row r="3902" spans="1:11" x14ac:dyDescent="0.35">
      <c r="A3902" s="32">
        <v>47</v>
      </c>
      <c r="B3902" s="32" t="s">
        <v>157</v>
      </c>
      <c r="F3902" s="32">
        <v>5311.4620000000004</v>
      </c>
      <c r="K3902" s="32" t="s">
        <v>235</v>
      </c>
    </row>
    <row r="3903" spans="1:11" x14ac:dyDescent="0.35">
      <c r="A3903" s="32">
        <v>48</v>
      </c>
      <c r="B3903" s="32" t="s">
        <v>156</v>
      </c>
      <c r="F3903" s="32">
        <v>5807.9979999999996</v>
      </c>
      <c r="K3903" s="32" t="s">
        <v>234</v>
      </c>
    </row>
    <row r="3905" spans="1:11" x14ac:dyDescent="0.35">
      <c r="A3905" s="32" t="s">
        <v>339</v>
      </c>
    </row>
    <row r="3907" spans="1:11" x14ac:dyDescent="0.35">
      <c r="B3907" s="32" t="s">
        <v>3</v>
      </c>
      <c r="C3907" s="32" t="s">
        <v>4</v>
      </c>
      <c r="D3907" s="32" t="s">
        <v>5</v>
      </c>
      <c r="E3907" s="32" t="s">
        <v>6</v>
      </c>
      <c r="F3907" s="32" t="s">
        <v>7</v>
      </c>
      <c r="G3907" s="32" t="s">
        <v>8</v>
      </c>
      <c r="H3907" s="32" t="s">
        <v>9</v>
      </c>
      <c r="I3907" s="32" t="s">
        <v>10</v>
      </c>
      <c r="J3907" s="32" t="s">
        <v>11</v>
      </c>
      <c r="K3907" s="32" t="s">
        <v>282</v>
      </c>
    </row>
    <row r="3908" spans="1:11" x14ac:dyDescent="0.35">
      <c r="A3908" s="32">
        <v>1</v>
      </c>
      <c r="B3908" s="32" t="s">
        <v>12</v>
      </c>
      <c r="F3908" s="32">
        <v>491.38900000000001</v>
      </c>
      <c r="K3908" s="32" t="s">
        <v>281</v>
      </c>
    </row>
    <row r="3909" spans="1:11" x14ac:dyDescent="0.35">
      <c r="A3909" s="32">
        <v>2</v>
      </c>
      <c r="B3909" s="32" t="s">
        <v>14</v>
      </c>
      <c r="D3909" s="32">
        <v>12.84</v>
      </c>
      <c r="E3909" s="32">
        <v>9.3940000000000001</v>
      </c>
      <c r="F3909" s="32">
        <v>390.02800000000002</v>
      </c>
      <c r="G3909" s="32">
        <v>91</v>
      </c>
      <c r="H3909" s="32" t="s">
        <v>13</v>
      </c>
      <c r="K3909" s="32" t="s">
        <v>280</v>
      </c>
    </row>
    <row r="3910" spans="1:11" x14ac:dyDescent="0.35">
      <c r="A3910" s="32">
        <v>3</v>
      </c>
      <c r="B3910" s="32" t="s">
        <v>15</v>
      </c>
      <c r="F3910" s="32">
        <v>359.32100000000003</v>
      </c>
      <c r="K3910" s="32" t="s">
        <v>279</v>
      </c>
    </row>
    <row r="3911" spans="1:11" x14ac:dyDescent="0.35">
      <c r="A3911" s="32">
        <v>4</v>
      </c>
      <c r="B3911" s="32" t="s">
        <v>17</v>
      </c>
      <c r="D3911" s="32">
        <v>13.15</v>
      </c>
      <c r="E3911" s="32">
        <v>5.8849999999999998</v>
      </c>
      <c r="F3911" s="32">
        <v>464.166</v>
      </c>
      <c r="G3911" s="32">
        <v>44</v>
      </c>
      <c r="H3911" s="32" t="s">
        <v>13</v>
      </c>
      <c r="K3911" s="32" t="s">
        <v>278</v>
      </c>
    </row>
    <row r="3912" spans="1:11" x14ac:dyDescent="0.35">
      <c r="A3912" s="32">
        <v>5</v>
      </c>
      <c r="B3912" s="32" t="s">
        <v>18</v>
      </c>
      <c r="D3912" s="32">
        <v>13.8</v>
      </c>
      <c r="E3912" s="32">
        <v>0.29699999999999999</v>
      </c>
      <c r="F3912" s="32">
        <v>220.85900000000001</v>
      </c>
      <c r="G3912" s="32">
        <v>3</v>
      </c>
      <c r="H3912" s="32" t="s">
        <v>13</v>
      </c>
      <c r="K3912" s="32" t="s">
        <v>277</v>
      </c>
    </row>
    <row r="3913" spans="1:11" x14ac:dyDescent="0.35">
      <c r="A3913" s="32">
        <v>6</v>
      </c>
      <c r="B3913" s="32" t="s">
        <v>19</v>
      </c>
      <c r="D3913" s="32">
        <v>13.09</v>
      </c>
      <c r="E3913" s="32">
        <v>411.60599999999999</v>
      </c>
      <c r="F3913" s="32">
        <v>555.77499999999998</v>
      </c>
      <c r="G3913" s="32">
        <v>4.8099999999999996</v>
      </c>
      <c r="H3913" s="32" t="s">
        <v>16</v>
      </c>
      <c r="K3913" s="32" t="s">
        <v>276</v>
      </c>
    </row>
    <row r="3914" spans="1:11" x14ac:dyDescent="0.35">
      <c r="A3914" s="32">
        <v>7</v>
      </c>
      <c r="B3914" s="32" t="s">
        <v>20</v>
      </c>
      <c r="D3914" s="32">
        <v>13.11</v>
      </c>
      <c r="E3914" s="32">
        <v>496.83199999999999</v>
      </c>
      <c r="F3914" s="32">
        <v>571.98199999999997</v>
      </c>
      <c r="G3914" s="32">
        <v>12.394</v>
      </c>
      <c r="H3914" s="32" t="s">
        <v>13</v>
      </c>
      <c r="K3914" s="32" t="s">
        <v>275</v>
      </c>
    </row>
    <row r="3915" spans="1:11" x14ac:dyDescent="0.35">
      <c r="A3915" s="32">
        <v>8</v>
      </c>
      <c r="B3915" s="32" t="s">
        <v>21</v>
      </c>
      <c r="D3915" s="32">
        <v>13.14</v>
      </c>
      <c r="E3915" s="32">
        <v>1172.394</v>
      </c>
      <c r="F3915" s="32">
        <v>516.34900000000005</v>
      </c>
      <c r="G3915" s="32">
        <v>12.404</v>
      </c>
      <c r="H3915" s="32" t="s">
        <v>13</v>
      </c>
      <c r="K3915" s="32" t="s">
        <v>274</v>
      </c>
    </row>
    <row r="3916" spans="1:11" x14ac:dyDescent="0.35">
      <c r="A3916" s="32">
        <v>9</v>
      </c>
      <c r="B3916" s="32" t="s">
        <v>22</v>
      </c>
      <c r="F3916" s="32">
        <v>1.579</v>
      </c>
      <c r="K3916" s="32" t="s">
        <v>273</v>
      </c>
    </row>
    <row r="3917" spans="1:11" x14ac:dyDescent="0.35">
      <c r="A3917" s="32">
        <v>10</v>
      </c>
      <c r="B3917" s="32" t="s">
        <v>22</v>
      </c>
      <c r="K3917" s="32" t="s">
        <v>272</v>
      </c>
    </row>
    <row r="3918" spans="1:11" x14ac:dyDescent="0.35">
      <c r="A3918" s="32">
        <v>11</v>
      </c>
      <c r="B3918" s="32" t="s">
        <v>24</v>
      </c>
      <c r="D3918" s="32">
        <v>13.18</v>
      </c>
      <c r="E3918" s="32">
        <v>8.2170000000000005</v>
      </c>
      <c r="F3918" s="32">
        <v>61.863</v>
      </c>
      <c r="G3918" s="32">
        <v>69</v>
      </c>
      <c r="H3918" s="32" t="s">
        <v>13</v>
      </c>
      <c r="K3918" s="32" t="s">
        <v>271</v>
      </c>
    </row>
    <row r="3919" spans="1:11" x14ac:dyDescent="0.35">
      <c r="A3919" s="32">
        <v>12</v>
      </c>
      <c r="B3919" s="32" t="s">
        <v>25</v>
      </c>
      <c r="F3919" s="32">
        <v>127.898</v>
      </c>
      <c r="K3919" s="32" t="s">
        <v>270</v>
      </c>
    </row>
    <row r="3920" spans="1:11" x14ac:dyDescent="0.35">
      <c r="A3920" s="32">
        <v>13</v>
      </c>
      <c r="B3920" s="32" t="s">
        <v>26</v>
      </c>
      <c r="F3920" s="32">
        <v>26.181999999999999</v>
      </c>
      <c r="K3920" s="32" t="s">
        <v>269</v>
      </c>
    </row>
    <row r="3921" spans="1:11" x14ac:dyDescent="0.35">
      <c r="A3921" s="32">
        <v>14</v>
      </c>
      <c r="B3921" s="32" t="s">
        <v>27</v>
      </c>
      <c r="D3921" s="32">
        <v>13.21</v>
      </c>
      <c r="E3921" s="32">
        <v>167.50299999999999</v>
      </c>
      <c r="F3921" s="32">
        <v>32.046999999999997</v>
      </c>
      <c r="G3921" s="32">
        <v>1.022</v>
      </c>
      <c r="H3921" s="32" t="s">
        <v>13</v>
      </c>
      <c r="K3921" s="32" t="s">
        <v>268</v>
      </c>
    </row>
    <row r="3922" spans="1:11" x14ac:dyDescent="0.35">
      <c r="A3922" s="32">
        <v>15</v>
      </c>
      <c r="B3922" s="32" t="s">
        <v>28</v>
      </c>
      <c r="D3922" s="32">
        <v>13.21</v>
      </c>
      <c r="E3922" s="32">
        <v>248.751</v>
      </c>
      <c r="F3922" s="32">
        <v>61.008000000000003</v>
      </c>
      <c r="G3922" s="32">
        <v>2.593</v>
      </c>
      <c r="H3922" s="32" t="s">
        <v>13</v>
      </c>
      <c r="K3922" s="32" t="s">
        <v>267</v>
      </c>
    </row>
    <row r="3923" spans="1:11" x14ac:dyDescent="0.35">
      <c r="A3923" s="32">
        <v>16</v>
      </c>
      <c r="B3923" s="32" t="s">
        <v>29</v>
      </c>
      <c r="D3923" s="32">
        <v>12.92</v>
      </c>
      <c r="E3923" s="32">
        <v>224.934</v>
      </c>
      <c r="F3923" s="32">
        <v>63.737000000000002</v>
      </c>
      <c r="G3923" s="32">
        <v>1.0449999999999999</v>
      </c>
      <c r="H3923" s="32" t="s">
        <v>13</v>
      </c>
      <c r="K3923" s="32" t="s">
        <v>266</v>
      </c>
    </row>
    <row r="3924" spans="1:11" x14ac:dyDescent="0.35">
      <c r="A3924" s="32">
        <v>17</v>
      </c>
      <c r="B3924" s="32" t="s">
        <v>22</v>
      </c>
      <c r="K3924" s="32" t="s">
        <v>265</v>
      </c>
    </row>
    <row r="3925" spans="1:11" x14ac:dyDescent="0.35">
      <c r="A3925" s="32">
        <v>18</v>
      </c>
      <c r="B3925" s="32" t="s">
        <v>182</v>
      </c>
      <c r="F3925" s="32">
        <v>287.77800000000002</v>
      </c>
      <c r="K3925" s="32" t="s">
        <v>264</v>
      </c>
    </row>
    <row r="3926" spans="1:11" x14ac:dyDescent="0.35">
      <c r="A3926" s="32">
        <v>19</v>
      </c>
      <c r="B3926" s="32" t="s">
        <v>181</v>
      </c>
      <c r="F3926" s="32">
        <v>256.12400000000002</v>
      </c>
      <c r="K3926" s="32" t="s">
        <v>263</v>
      </c>
    </row>
    <row r="3927" spans="1:11" x14ac:dyDescent="0.35">
      <c r="A3927" s="32">
        <v>20</v>
      </c>
      <c r="B3927" s="32" t="s">
        <v>180</v>
      </c>
      <c r="F3927" s="32">
        <v>152.274</v>
      </c>
      <c r="K3927" s="32" t="s">
        <v>262</v>
      </c>
    </row>
    <row r="3928" spans="1:11" x14ac:dyDescent="0.35">
      <c r="A3928" s="32">
        <v>21</v>
      </c>
      <c r="B3928" s="32" t="s">
        <v>179</v>
      </c>
      <c r="F3928" s="32">
        <v>472.88900000000001</v>
      </c>
      <c r="K3928" s="32" t="s">
        <v>261</v>
      </c>
    </row>
    <row r="3929" spans="1:11" x14ac:dyDescent="0.35">
      <c r="A3929" s="32">
        <v>22</v>
      </c>
      <c r="B3929" s="32" t="s">
        <v>178</v>
      </c>
      <c r="F3929" s="32">
        <v>69.222999999999999</v>
      </c>
      <c r="K3929" s="32" t="s">
        <v>260</v>
      </c>
    </row>
    <row r="3930" spans="1:11" x14ac:dyDescent="0.35">
      <c r="A3930" s="32">
        <v>23</v>
      </c>
      <c r="B3930" s="32" t="s">
        <v>177</v>
      </c>
      <c r="F3930" s="32">
        <v>146.24299999999999</v>
      </c>
      <c r="K3930" s="32" t="s">
        <v>259</v>
      </c>
    </row>
    <row r="3931" spans="1:11" x14ac:dyDescent="0.35">
      <c r="A3931" s="32">
        <v>24</v>
      </c>
      <c r="B3931" s="32" t="s">
        <v>22</v>
      </c>
      <c r="K3931" s="32" t="s">
        <v>258</v>
      </c>
    </row>
    <row r="3932" spans="1:11" x14ac:dyDescent="0.35">
      <c r="A3932" s="32">
        <v>25</v>
      </c>
      <c r="B3932" s="32" t="s">
        <v>176</v>
      </c>
      <c r="F3932" s="32">
        <v>76.394000000000005</v>
      </c>
      <c r="K3932" s="32" t="s">
        <v>257</v>
      </c>
    </row>
    <row r="3933" spans="1:11" x14ac:dyDescent="0.35">
      <c r="A3933" s="32">
        <v>26</v>
      </c>
      <c r="B3933" s="32" t="s">
        <v>175</v>
      </c>
      <c r="F3933" s="32">
        <v>159.29300000000001</v>
      </c>
      <c r="K3933" s="32" t="s">
        <v>256</v>
      </c>
    </row>
    <row r="3934" spans="1:11" x14ac:dyDescent="0.35">
      <c r="A3934" s="32">
        <v>27</v>
      </c>
      <c r="B3934" s="32" t="s">
        <v>174</v>
      </c>
      <c r="F3934" s="32">
        <v>53.688000000000002</v>
      </c>
      <c r="K3934" s="32" t="s">
        <v>255</v>
      </c>
    </row>
    <row r="3935" spans="1:11" x14ac:dyDescent="0.35">
      <c r="A3935" s="32">
        <v>28</v>
      </c>
      <c r="B3935" s="32" t="s">
        <v>173</v>
      </c>
      <c r="F3935" s="32">
        <v>88.872</v>
      </c>
      <c r="K3935" s="32" t="s">
        <v>254</v>
      </c>
    </row>
    <row r="3936" spans="1:11" x14ac:dyDescent="0.35">
      <c r="A3936" s="32">
        <v>29</v>
      </c>
      <c r="B3936" s="32" t="s">
        <v>172</v>
      </c>
      <c r="F3936" s="32">
        <v>208.93299999999999</v>
      </c>
      <c r="K3936" s="32" t="s">
        <v>253</v>
      </c>
    </row>
    <row r="3937" spans="1:11" x14ac:dyDescent="0.35">
      <c r="A3937" s="32">
        <v>30</v>
      </c>
      <c r="B3937" s="32" t="s">
        <v>171</v>
      </c>
      <c r="F3937" s="32">
        <v>82.617999999999995</v>
      </c>
      <c r="K3937" s="32" t="s">
        <v>252</v>
      </c>
    </row>
    <row r="3938" spans="1:11" x14ac:dyDescent="0.35">
      <c r="A3938" s="32">
        <v>31</v>
      </c>
      <c r="B3938" s="32" t="s">
        <v>22</v>
      </c>
      <c r="K3938" s="32" t="s">
        <v>251</v>
      </c>
    </row>
    <row r="3939" spans="1:11" x14ac:dyDescent="0.35">
      <c r="A3939" s="32">
        <v>32</v>
      </c>
      <c r="B3939" s="32" t="s">
        <v>170</v>
      </c>
      <c r="F3939" s="32">
        <v>146.583</v>
      </c>
      <c r="K3939" s="32" t="s">
        <v>250</v>
      </c>
    </row>
    <row r="3940" spans="1:11" x14ac:dyDescent="0.35">
      <c r="A3940" s="32">
        <v>33</v>
      </c>
      <c r="B3940" s="32" t="s">
        <v>169</v>
      </c>
      <c r="F3940" s="32">
        <v>10.965</v>
      </c>
      <c r="K3940" s="32" t="s">
        <v>249</v>
      </c>
    </row>
    <row r="3941" spans="1:11" x14ac:dyDescent="0.35">
      <c r="A3941" s="32">
        <v>34</v>
      </c>
      <c r="B3941" s="32" t="s">
        <v>168</v>
      </c>
      <c r="F3941" s="32">
        <v>255.64400000000001</v>
      </c>
      <c r="K3941" s="32" t="s">
        <v>248</v>
      </c>
    </row>
    <row r="3942" spans="1:11" x14ac:dyDescent="0.35">
      <c r="A3942" s="32">
        <v>35</v>
      </c>
      <c r="B3942" s="32" t="s">
        <v>167</v>
      </c>
      <c r="D3942" s="32">
        <v>13.14</v>
      </c>
      <c r="E3942" s="32">
        <v>21.295000000000002</v>
      </c>
      <c r="F3942" s="32">
        <v>141.416</v>
      </c>
      <c r="G3942" s="32">
        <v>193</v>
      </c>
      <c r="H3942" s="32" t="s">
        <v>13</v>
      </c>
      <c r="K3942" s="32" t="s">
        <v>247</v>
      </c>
    </row>
    <row r="3943" spans="1:11" x14ac:dyDescent="0.35">
      <c r="A3943" s="32">
        <v>36</v>
      </c>
      <c r="B3943" s="32" t="s">
        <v>166</v>
      </c>
      <c r="D3943" s="32">
        <v>13.85</v>
      </c>
      <c r="E3943" s="32">
        <v>0.89400000000000002</v>
      </c>
      <c r="G3943" s="32">
        <v>8</v>
      </c>
      <c r="H3943" s="32" t="s">
        <v>13</v>
      </c>
      <c r="K3943" s="32" t="s">
        <v>246</v>
      </c>
    </row>
    <row r="3944" spans="1:11" x14ac:dyDescent="0.35">
      <c r="A3944" s="32">
        <v>37</v>
      </c>
      <c r="B3944" s="32" t="s">
        <v>165</v>
      </c>
      <c r="D3944" s="32">
        <v>13.38</v>
      </c>
      <c r="E3944" s="32">
        <v>8.2530000000000001</v>
      </c>
      <c r="F3944" s="32">
        <v>178.071</v>
      </c>
      <c r="G3944" s="32">
        <v>69</v>
      </c>
      <c r="H3944" s="32" t="s">
        <v>13</v>
      </c>
      <c r="K3944" s="32" t="s">
        <v>245</v>
      </c>
    </row>
    <row r="3945" spans="1:11" x14ac:dyDescent="0.35">
      <c r="A3945" s="32">
        <v>38</v>
      </c>
      <c r="B3945" s="32" t="s">
        <v>22</v>
      </c>
      <c r="K3945" s="32" t="s">
        <v>244</v>
      </c>
    </row>
    <row r="3946" spans="1:11" x14ac:dyDescent="0.35">
      <c r="A3946" s="32">
        <v>39</v>
      </c>
      <c r="B3946" s="32" t="s">
        <v>164</v>
      </c>
      <c r="F3946" s="32">
        <v>173.32</v>
      </c>
      <c r="K3946" s="32" t="s">
        <v>243</v>
      </c>
    </row>
    <row r="3947" spans="1:11" x14ac:dyDescent="0.35">
      <c r="A3947" s="32">
        <v>40</v>
      </c>
      <c r="B3947" s="32" t="s">
        <v>163</v>
      </c>
      <c r="F3947" s="32">
        <v>348.971</v>
      </c>
      <c r="K3947" s="32" t="s">
        <v>242</v>
      </c>
    </row>
    <row r="3948" spans="1:11" x14ac:dyDescent="0.35">
      <c r="A3948" s="32">
        <v>41</v>
      </c>
      <c r="B3948" s="32" t="s">
        <v>162</v>
      </c>
      <c r="F3948" s="32">
        <v>281.935</v>
      </c>
      <c r="K3948" s="32" t="s">
        <v>241</v>
      </c>
    </row>
    <row r="3949" spans="1:11" x14ac:dyDescent="0.35">
      <c r="A3949" s="32">
        <v>42</v>
      </c>
      <c r="B3949" s="32" t="s">
        <v>161</v>
      </c>
      <c r="D3949" s="32">
        <v>13.9</v>
      </c>
      <c r="E3949" s="32">
        <v>12.244</v>
      </c>
      <c r="F3949" s="32">
        <v>53.822000000000003</v>
      </c>
      <c r="G3949" s="32">
        <v>117</v>
      </c>
      <c r="H3949" s="32" t="s">
        <v>13</v>
      </c>
      <c r="K3949" s="32" t="s">
        <v>240</v>
      </c>
    </row>
    <row r="3950" spans="1:11" x14ac:dyDescent="0.35">
      <c r="A3950" s="32">
        <v>43</v>
      </c>
      <c r="B3950" s="32" t="s">
        <v>160</v>
      </c>
      <c r="D3950" s="32">
        <v>13.3</v>
      </c>
      <c r="E3950" s="32">
        <v>17.045999999999999</v>
      </c>
      <c r="F3950" s="32">
        <v>316.53699999999998</v>
      </c>
      <c r="G3950" s="32">
        <v>141</v>
      </c>
      <c r="H3950" s="32" t="s">
        <v>13</v>
      </c>
      <c r="K3950" s="32" t="s">
        <v>239</v>
      </c>
    </row>
    <row r="3951" spans="1:11" x14ac:dyDescent="0.35">
      <c r="A3951" s="32">
        <v>44</v>
      </c>
      <c r="B3951" s="32" t="s">
        <v>159</v>
      </c>
      <c r="F3951" s="32">
        <v>287.02100000000002</v>
      </c>
      <c r="K3951" s="32" t="s">
        <v>238</v>
      </c>
    </row>
    <row r="3952" spans="1:11" x14ac:dyDescent="0.35">
      <c r="A3952" s="32">
        <v>45</v>
      </c>
      <c r="B3952" s="32" t="s">
        <v>22</v>
      </c>
      <c r="K3952" s="32" t="s">
        <v>237</v>
      </c>
    </row>
    <row r="3953" spans="1:11" x14ac:dyDescent="0.35">
      <c r="A3953" s="32">
        <v>46</v>
      </c>
      <c r="B3953" s="32" t="s">
        <v>158</v>
      </c>
      <c r="D3953" s="32">
        <v>12.63</v>
      </c>
      <c r="E3953" s="32">
        <v>47.884999999999998</v>
      </c>
      <c r="F3953" s="32">
        <v>251.71899999999999</v>
      </c>
      <c r="G3953" s="32">
        <v>456</v>
      </c>
      <c r="H3953" s="32" t="s">
        <v>13</v>
      </c>
      <c r="K3953" s="32" t="s">
        <v>236</v>
      </c>
    </row>
    <row r="3954" spans="1:11" x14ac:dyDescent="0.35">
      <c r="A3954" s="32">
        <v>47</v>
      </c>
      <c r="B3954" s="32" t="s">
        <v>157</v>
      </c>
      <c r="F3954" s="32">
        <v>130.221</v>
      </c>
      <c r="K3954" s="32" t="s">
        <v>235</v>
      </c>
    </row>
    <row r="3955" spans="1:11" x14ac:dyDescent="0.35">
      <c r="A3955" s="32">
        <v>48</v>
      </c>
      <c r="B3955" s="32" t="s">
        <v>156</v>
      </c>
      <c r="F3955" s="32">
        <v>153.60900000000001</v>
      </c>
      <c r="K3955" s="32" t="s">
        <v>234</v>
      </c>
    </row>
    <row r="3957" spans="1:11" x14ac:dyDescent="0.35">
      <c r="A3957" s="32" t="s">
        <v>338</v>
      </c>
    </row>
    <row r="3959" spans="1:11" x14ac:dyDescent="0.35">
      <c r="B3959" s="32" t="s">
        <v>3</v>
      </c>
      <c r="C3959" s="32" t="s">
        <v>4</v>
      </c>
      <c r="D3959" s="32" t="s">
        <v>5</v>
      </c>
      <c r="E3959" s="32" t="s">
        <v>6</v>
      </c>
      <c r="F3959" s="32" t="s">
        <v>7</v>
      </c>
      <c r="G3959" s="32" t="s">
        <v>8</v>
      </c>
      <c r="H3959" s="32" t="s">
        <v>9</v>
      </c>
      <c r="I3959" s="32" t="s">
        <v>10</v>
      </c>
      <c r="J3959" s="32" t="s">
        <v>11</v>
      </c>
      <c r="K3959" s="32" t="s">
        <v>282</v>
      </c>
    </row>
    <row r="3960" spans="1:11" x14ac:dyDescent="0.35">
      <c r="A3960" s="32">
        <v>1</v>
      </c>
      <c r="B3960" s="32" t="s">
        <v>12</v>
      </c>
      <c r="D3960" s="32">
        <v>13.13</v>
      </c>
      <c r="E3960" s="32">
        <v>13205.620999999999</v>
      </c>
      <c r="G3960" s="32">
        <v>1766.3810000000001</v>
      </c>
      <c r="H3960" s="32" t="s">
        <v>13</v>
      </c>
      <c r="I3960" s="32">
        <v>13205.620999999999</v>
      </c>
      <c r="K3960" s="32" t="s">
        <v>281</v>
      </c>
    </row>
    <row r="3961" spans="1:11" x14ac:dyDescent="0.35">
      <c r="A3961" s="32">
        <v>2</v>
      </c>
      <c r="B3961" s="32" t="s">
        <v>14</v>
      </c>
      <c r="D3961" s="32">
        <v>13.16</v>
      </c>
      <c r="E3961" s="32">
        <v>13259.294</v>
      </c>
      <c r="G3961" s="32">
        <v>92150</v>
      </c>
      <c r="H3961" s="32" t="s">
        <v>13</v>
      </c>
      <c r="I3961" s="32">
        <v>13259.294</v>
      </c>
      <c r="K3961" s="32" t="s">
        <v>280</v>
      </c>
    </row>
    <row r="3962" spans="1:11" x14ac:dyDescent="0.35">
      <c r="A3962" s="32">
        <v>3</v>
      </c>
      <c r="B3962" s="32" t="s">
        <v>15</v>
      </c>
      <c r="D3962" s="32">
        <v>13.14</v>
      </c>
      <c r="E3962" s="32">
        <v>14266.168</v>
      </c>
      <c r="G3962" s="32">
        <v>283.08699999999999</v>
      </c>
      <c r="H3962" s="32" t="s">
        <v>13</v>
      </c>
      <c r="I3962" s="32">
        <v>14266.168</v>
      </c>
      <c r="K3962" s="32" t="s">
        <v>279</v>
      </c>
    </row>
    <row r="3963" spans="1:11" x14ac:dyDescent="0.35">
      <c r="A3963" s="32">
        <v>4</v>
      </c>
      <c r="B3963" s="32" t="s">
        <v>17</v>
      </c>
      <c r="D3963" s="32">
        <v>13.15</v>
      </c>
      <c r="E3963" s="32">
        <v>12275.191000000001</v>
      </c>
      <c r="G3963" s="32">
        <v>165.49700000000001</v>
      </c>
      <c r="H3963" s="32" t="s">
        <v>13</v>
      </c>
      <c r="I3963" s="32">
        <v>12275.191000000001</v>
      </c>
      <c r="K3963" s="32" t="s">
        <v>278</v>
      </c>
    </row>
    <row r="3964" spans="1:11" x14ac:dyDescent="0.35">
      <c r="A3964" s="32">
        <v>5</v>
      </c>
      <c r="B3964" s="32" t="s">
        <v>18</v>
      </c>
      <c r="D3964" s="32">
        <v>13.17</v>
      </c>
      <c r="E3964" s="32">
        <v>14683.087</v>
      </c>
      <c r="G3964" s="32">
        <v>101559</v>
      </c>
      <c r="H3964" s="32" t="s">
        <v>13</v>
      </c>
      <c r="I3964" s="32">
        <v>14683.087</v>
      </c>
      <c r="K3964" s="32" t="s">
        <v>277</v>
      </c>
    </row>
    <row r="3965" spans="1:11" x14ac:dyDescent="0.35">
      <c r="A3965" s="32">
        <v>6</v>
      </c>
      <c r="B3965" s="32" t="s">
        <v>19</v>
      </c>
      <c r="D3965" s="32">
        <v>13.1</v>
      </c>
      <c r="E3965" s="32">
        <v>12289.724</v>
      </c>
      <c r="G3965" s="32">
        <v>86755</v>
      </c>
      <c r="H3965" s="32" t="s">
        <v>13</v>
      </c>
      <c r="I3965" s="32">
        <v>12289.724</v>
      </c>
      <c r="K3965" s="32" t="s">
        <v>276</v>
      </c>
    </row>
    <row r="3966" spans="1:11" x14ac:dyDescent="0.35">
      <c r="A3966" s="32">
        <v>7</v>
      </c>
      <c r="B3966" s="32" t="s">
        <v>20</v>
      </c>
      <c r="D3966" s="32">
        <v>13.1</v>
      </c>
      <c r="E3966" s="32">
        <v>9146.0249999999996</v>
      </c>
      <c r="G3966" s="32">
        <v>202.47900000000001</v>
      </c>
      <c r="H3966" s="32" t="s">
        <v>13</v>
      </c>
      <c r="I3966" s="32">
        <v>9146.0249999999996</v>
      </c>
      <c r="K3966" s="32" t="s">
        <v>275</v>
      </c>
    </row>
    <row r="3967" spans="1:11" x14ac:dyDescent="0.35">
      <c r="A3967" s="32">
        <v>8</v>
      </c>
      <c r="B3967" s="32" t="s">
        <v>21</v>
      </c>
      <c r="D3967" s="32">
        <v>13.12</v>
      </c>
      <c r="E3967" s="32">
        <v>10540.907999999999</v>
      </c>
      <c r="G3967" s="32">
        <v>165.12100000000001</v>
      </c>
      <c r="H3967" s="32" t="s">
        <v>13</v>
      </c>
      <c r="I3967" s="32">
        <v>10540.907999999999</v>
      </c>
      <c r="K3967" s="32" t="s">
        <v>274</v>
      </c>
    </row>
    <row r="3968" spans="1:11" x14ac:dyDescent="0.35">
      <c r="A3968" s="32">
        <v>9</v>
      </c>
      <c r="B3968" s="32" t="s">
        <v>22</v>
      </c>
      <c r="K3968" s="32" t="s">
        <v>273</v>
      </c>
    </row>
    <row r="3969" spans="1:11" x14ac:dyDescent="0.35">
      <c r="A3969" s="32">
        <v>10</v>
      </c>
      <c r="B3969" s="32" t="s">
        <v>22</v>
      </c>
      <c r="K3969" s="32" t="s">
        <v>272</v>
      </c>
    </row>
    <row r="3970" spans="1:11" x14ac:dyDescent="0.35">
      <c r="A3970" s="32">
        <v>11</v>
      </c>
      <c r="B3970" s="32" t="s">
        <v>24</v>
      </c>
      <c r="D3970" s="32">
        <v>13.17</v>
      </c>
      <c r="E3970" s="32">
        <v>4312.3370000000004</v>
      </c>
      <c r="G3970" s="32">
        <v>29112</v>
      </c>
      <c r="H3970" s="32" t="s">
        <v>13</v>
      </c>
      <c r="I3970" s="32">
        <v>4312.3370000000004</v>
      </c>
      <c r="K3970" s="32" t="s">
        <v>271</v>
      </c>
    </row>
    <row r="3971" spans="1:11" x14ac:dyDescent="0.35">
      <c r="A3971" s="32">
        <v>12</v>
      </c>
      <c r="B3971" s="32" t="s">
        <v>25</v>
      </c>
      <c r="D3971" s="32">
        <v>13.18</v>
      </c>
      <c r="E3971" s="32">
        <v>3563.5549999999998</v>
      </c>
      <c r="G3971" s="32">
        <v>188.08500000000001</v>
      </c>
      <c r="H3971" s="32" t="s">
        <v>13</v>
      </c>
      <c r="I3971" s="32">
        <v>3563.5549999999998</v>
      </c>
      <c r="K3971" s="32" t="s">
        <v>270</v>
      </c>
    </row>
    <row r="3972" spans="1:11" x14ac:dyDescent="0.35">
      <c r="A3972" s="32">
        <v>13</v>
      </c>
      <c r="B3972" s="32" t="s">
        <v>26</v>
      </c>
      <c r="D3972" s="32">
        <v>13.18</v>
      </c>
      <c r="E3972" s="32">
        <v>4440.152</v>
      </c>
      <c r="G3972" s="32">
        <v>1094.624</v>
      </c>
      <c r="H3972" s="32" t="s">
        <v>13</v>
      </c>
      <c r="I3972" s="32">
        <v>4440.152</v>
      </c>
      <c r="K3972" s="32" t="s">
        <v>269</v>
      </c>
    </row>
    <row r="3973" spans="1:11" x14ac:dyDescent="0.35">
      <c r="A3973" s="32">
        <v>14</v>
      </c>
      <c r="B3973" s="32" t="s">
        <v>27</v>
      </c>
      <c r="D3973" s="32">
        <v>13.2</v>
      </c>
      <c r="E3973" s="32">
        <v>4327.7060000000001</v>
      </c>
      <c r="G3973" s="32">
        <v>115.983</v>
      </c>
      <c r="H3973" s="32" t="s">
        <v>13</v>
      </c>
      <c r="I3973" s="32">
        <v>4327.7060000000001</v>
      </c>
      <c r="K3973" s="32" t="s">
        <v>268</v>
      </c>
    </row>
    <row r="3974" spans="1:11" x14ac:dyDescent="0.35">
      <c r="A3974" s="32">
        <v>15</v>
      </c>
      <c r="B3974" s="32" t="s">
        <v>28</v>
      </c>
      <c r="D3974" s="32">
        <v>13.22</v>
      </c>
      <c r="E3974" s="32">
        <v>4560.75</v>
      </c>
      <c r="G3974" s="32">
        <v>1297.4480000000001</v>
      </c>
      <c r="H3974" s="32" t="s">
        <v>13</v>
      </c>
      <c r="I3974" s="32">
        <v>4560.75</v>
      </c>
      <c r="K3974" s="32" t="s">
        <v>267</v>
      </c>
    </row>
    <row r="3975" spans="1:11" x14ac:dyDescent="0.35">
      <c r="A3975" s="32">
        <v>16</v>
      </c>
      <c r="B3975" s="32" t="s">
        <v>29</v>
      </c>
      <c r="D3975" s="32">
        <v>13.22</v>
      </c>
      <c r="E3975" s="32">
        <v>4386.9089999999997</v>
      </c>
      <c r="G3975" s="32">
        <v>30138</v>
      </c>
      <c r="H3975" s="32" t="s">
        <v>13</v>
      </c>
      <c r="I3975" s="32">
        <v>4386.9089999999997</v>
      </c>
      <c r="K3975" s="32" t="s">
        <v>266</v>
      </c>
    </row>
    <row r="3976" spans="1:11" x14ac:dyDescent="0.35">
      <c r="A3976" s="32">
        <v>17</v>
      </c>
      <c r="B3976" s="32" t="s">
        <v>22</v>
      </c>
      <c r="K3976" s="32" t="s">
        <v>265</v>
      </c>
    </row>
    <row r="3977" spans="1:11" x14ac:dyDescent="0.35">
      <c r="A3977" s="32">
        <v>18</v>
      </c>
      <c r="B3977" s="32" t="s">
        <v>182</v>
      </c>
      <c r="D3977" s="32">
        <v>13.23</v>
      </c>
      <c r="E3977" s="32">
        <v>6129.6530000000002</v>
      </c>
      <c r="G3977" s="32">
        <v>41453</v>
      </c>
      <c r="H3977" s="32" t="s">
        <v>13</v>
      </c>
      <c r="I3977" s="32">
        <v>6129.6530000000002</v>
      </c>
      <c r="K3977" s="32" t="s">
        <v>264</v>
      </c>
    </row>
    <row r="3978" spans="1:11" x14ac:dyDescent="0.35">
      <c r="A3978" s="32">
        <v>19</v>
      </c>
      <c r="B3978" s="32" t="s">
        <v>181</v>
      </c>
      <c r="D3978" s="32">
        <v>13.23</v>
      </c>
      <c r="E3978" s="32">
        <v>6202.174</v>
      </c>
      <c r="G3978" s="32">
        <v>55</v>
      </c>
      <c r="H3978" s="32" t="s">
        <v>13</v>
      </c>
      <c r="I3978" s="32">
        <v>6202.174</v>
      </c>
      <c r="K3978" s="32" t="s">
        <v>263</v>
      </c>
    </row>
    <row r="3979" spans="1:11" x14ac:dyDescent="0.35">
      <c r="A3979" s="32">
        <v>20</v>
      </c>
      <c r="B3979" s="32" t="s">
        <v>180</v>
      </c>
      <c r="D3979" s="32">
        <v>13.23</v>
      </c>
      <c r="E3979" s="32">
        <v>5567.8819999999996</v>
      </c>
      <c r="G3979" s="32">
        <v>15313.486000000001</v>
      </c>
      <c r="H3979" s="32" t="s">
        <v>13</v>
      </c>
      <c r="I3979" s="32">
        <v>5567.8819999999996</v>
      </c>
      <c r="K3979" s="32" t="s">
        <v>262</v>
      </c>
    </row>
    <row r="3980" spans="1:11" x14ac:dyDescent="0.35">
      <c r="A3980" s="32">
        <v>21</v>
      </c>
      <c r="B3980" s="32" t="s">
        <v>179</v>
      </c>
      <c r="D3980" s="32">
        <v>13.25</v>
      </c>
      <c r="E3980" s="32">
        <v>5829.7250000000004</v>
      </c>
      <c r="G3980" s="32">
        <v>4286.4840000000004</v>
      </c>
      <c r="H3980" s="32" t="s">
        <v>13</v>
      </c>
      <c r="I3980" s="32">
        <v>5829.7250000000004</v>
      </c>
      <c r="K3980" s="32" t="s">
        <v>261</v>
      </c>
    </row>
    <row r="3981" spans="1:11" x14ac:dyDescent="0.35">
      <c r="A3981" s="32">
        <v>22</v>
      </c>
      <c r="B3981" s="32" t="s">
        <v>178</v>
      </c>
      <c r="D3981" s="32">
        <v>13.23</v>
      </c>
      <c r="E3981" s="32">
        <v>5298.2860000000001</v>
      </c>
      <c r="G3981" s="32">
        <v>35120</v>
      </c>
      <c r="H3981" s="32" t="s">
        <v>13</v>
      </c>
      <c r="I3981" s="32">
        <v>5298.2860000000001</v>
      </c>
      <c r="K3981" s="32" t="s">
        <v>260</v>
      </c>
    </row>
    <row r="3982" spans="1:11" x14ac:dyDescent="0.35">
      <c r="A3982" s="32">
        <v>23</v>
      </c>
      <c r="B3982" s="32" t="s">
        <v>177</v>
      </c>
      <c r="D3982" s="32">
        <v>13.25</v>
      </c>
      <c r="E3982" s="32">
        <v>5070.0050000000001</v>
      </c>
      <c r="G3982" s="32">
        <v>35325</v>
      </c>
      <c r="H3982" s="32" t="s">
        <v>13</v>
      </c>
      <c r="I3982" s="32">
        <v>5070.0050000000001</v>
      </c>
      <c r="K3982" s="32" t="s">
        <v>259</v>
      </c>
    </row>
    <row r="3983" spans="1:11" x14ac:dyDescent="0.35">
      <c r="A3983" s="32">
        <v>24</v>
      </c>
      <c r="B3983" s="32" t="s">
        <v>22</v>
      </c>
      <c r="K3983" s="32" t="s">
        <v>258</v>
      </c>
    </row>
    <row r="3984" spans="1:11" x14ac:dyDescent="0.35">
      <c r="A3984" s="32">
        <v>25</v>
      </c>
      <c r="B3984" s="32" t="s">
        <v>176</v>
      </c>
      <c r="D3984" s="32">
        <v>13.26</v>
      </c>
      <c r="E3984" s="32">
        <v>5768.7759999999998</v>
      </c>
      <c r="G3984" s="32">
        <v>802.14400000000001</v>
      </c>
      <c r="H3984" s="32" t="s">
        <v>13</v>
      </c>
      <c r="I3984" s="32">
        <v>5768.7759999999998</v>
      </c>
      <c r="K3984" s="32" t="s">
        <v>257</v>
      </c>
    </row>
    <row r="3985" spans="1:11" x14ac:dyDescent="0.35">
      <c r="A3985" s="32">
        <v>26</v>
      </c>
      <c r="B3985" s="32" t="s">
        <v>175</v>
      </c>
      <c r="D3985" s="32">
        <v>13.26</v>
      </c>
      <c r="E3985" s="32">
        <v>5622.4629999999997</v>
      </c>
      <c r="G3985" s="32">
        <v>140.221</v>
      </c>
      <c r="H3985" s="32" t="s">
        <v>13</v>
      </c>
      <c r="I3985" s="32">
        <v>5622.4629999999997</v>
      </c>
      <c r="K3985" s="32" t="s">
        <v>256</v>
      </c>
    </row>
    <row r="3986" spans="1:11" x14ac:dyDescent="0.35">
      <c r="A3986" s="32">
        <v>27</v>
      </c>
      <c r="B3986" s="32" t="s">
        <v>174</v>
      </c>
      <c r="D3986" s="32">
        <v>13.26</v>
      </c>
      <c r="E3986" s="32">
        <v>6493.59</v>
      </c>
      <c r="G3986" s="32">
        <v>329.404</v>
      </c>
      <c r="H3986" s="32" t="s">
        <v>13</v>
      </c>
      <c r="I3986" s="32">
        <v>6493.59</v>
      </c>
      <c r="K3986" s="32" t="s">
        <v>255</v>
      </c>
    </row>
    <row r="3987" spans="1:11" x14ac:dyDescent="0.35">
      <c r="A3987" s="32">
        <v>28</v>
      </c>
      <c r="B3987" s="32" t="s">
        <v>173</v>
      </c>
      <c r="D3987" s="32">
        <v>13.25</v>
      </c>
      <c r="E3987" s="32">
        <v>5176.3779999999997</v>
      </c>
      <c r="G3987" s="32">
        <v>35310</v>
      </c>
      <c r="H3987" s="32" t="s">
        <v>13</v>
      </c>
      <c r="I3987" s="32">
        <v>5176.3779999999997</v>
      </c>
      <c r="K3987" s="32" t="s">
        <v>254</v>
      </c>
    </row>
    <row r="3988" spans="1:11" x14ac:dyDescent="0.35">
      <c r="A3988" s="32">
        <v>29</v>
      </c>
      <c r="B3988" s="32" t="s">
        <v>172</v>
      </c>
      <c r="D3988" s="32">
        <v>13.22</v>
      </c>
      <c r="E3988" s="32">
        <v>4979.1779999999999</v>
      </c>
      <c r="G3988" s="32">
        <v>34106</v>
      </c>
      <c r="H3988" s="32" t="s">
        <v>13</v>
      </c>
      <c r="I3988" s="32">
        <v>4979.1779999999999</v>
      </c>
      <c r="K3988" s="32" t="s">
        <v>253</v>
      </c>
    </row>
    <row r="3989" spans="1:11" x14ac:dyDescent="0.35">
      <c r="A3989" s="32">
        <v>30</v>
      </c>
      <c r="B3989" s="32" t="s">
        <v>171</v>
      </c>
      <c r="D3989" s="32">
        <v>13.17</v>
      </c>
      <c r="E3989" s="32">
        <v>5149.4989999999998</v>
      </c>
      <c r="G3989" s="32">
        <v>440</v>
      </c>
      <c r="H3989" s="32" t="s">
        <v>13</v>
      </c>
      <c r="I3989" s="32">
        <v>5149.4989999999998</v>
      </c>
      <c r="K3989" s="32" t="s">
        <v>252</v>
      </c>
    </row>
    <row r="3990" spans="1:11" x14ac:dyDescent="0.35">
      <c r="A3990" s="32">
        <v>31</v>
      </c>
      <c r="B3990" s="32" t="s">
        <v>22</v>
      </c>
      <c r="K3990" s="32" t="s">
        <v>251</v>
      </c>
    </row>
    <row r="3991" spans="1:11" x14ac:dyDescent="0.35">
      <c r="A3991" s="32">
        <v>32</v>
      </c>
      <c r="B3991" s="32" t="s">
        <v>170</v>
      </c>
      <c r="D3991" s="32">
        <v>13.1</v>
      </c>
      <c r="E3991" s="32">
        <v>6155.0550000000003</v>
      </c>
      <c r="G3991" s="32">
        <v>14774.414000000001</v>
      </c>
      <c r="H3991" s="32" t="s">
        <v>13</v>
      </c>
      <c r="I3991" s="32">
        <v>6155.0550000000003</v>
      </c>
      <c r="K3991" s="32" t="s">
        <v>250</v>
      </c>
    </row>
    <row r="3992" spans="1:11" x14ac:dyDescent="0.35">
      <c r="A3992" s="32">
        <v>33</v>
      </c>
      <c r="B3992" s="32" t="s">
        <v>169</v>
      </c>
      <c r="D3992" s="32">
        <v>13.11</v>
      </c>
      <c r="E3992" s="32">
        <v>5160.451</v>
      </c>
      <c r="G3992" s="32">
        <v>605.06500000000005</v>
      </c>
      <c r="H3992" s="32" t="s">
        <v>13</v>
      </c>
      <c r="I3992" s="32">
        <v>5160.451</v>
      </c>
      <c r="K3992" s="32" t="s">
        <v>249</v>
      </c>
    </row>
    <row r="3993" spans="1:11" x14ac:dyDescent="0.35">
      <c r="A3993" s="32">
        <v>34</v>
      </c>
      <c r="B3993" s="32" t="s">
        <v>168</v>
      </c>
      <c r="D3993" s="32">
        <v>13.17</v>
      </c>
      <c r="E3993" s="32">
        <v>7465.0320000000002</v>
      </c>
      <c r="G3993" s="32">
        <v>3799.5030000000002</v>
      </c>
      <c r="H3993" s="32" t="s">
        <v>13</v>
      </c>
      <c r="I3993" s="32">
        <v>7465.0320000000002</v>
      </c>
      <c r="K3993" s="32" t="s">
        <v>248</v>
      </c>
    </row>
    <row r="3994" spans="1:11" x14ac:dyDescent="0.35">
      <c r="A3994" s="32">
        <v>35</v>
      </c>
      <c r="B3994" s="32" t="s">
        <v>167</v>
      </c>
      <c r="D3994" s="32">
        <v>13.18</v>
      </c>
      <c r="E3994" s="32">
        <v>7342.4539999999997</v>
      </c>
      <c r="G3994" s="32">
        <v>2120.4189999999999</v>
      </c>
      <c r="H3994" s="32" t="s">
        <v>13</v>
      </c>
      <c r="I3994" s="32">
        <v>7342.4539999999997</v>
      </c>
      <c r="K3994" s="32" t="s">
        <v>247</v>
      </c>
    </row>
    <row r="3995" spans="1:11" x14ac:dyDescent="0.35">
      <c r="A3995" s="32">
        <v>36</v>
      </c>
      <c r="B3995" s="32" t="s">
        <v>166</v>
      </c>
      <c r="D3995" s="32">
        <v>13.19</v>
      </c>
      <c r="E3995" s="32">
        <v>8155.6750000000002</v>
      </c>
      <c r="G3995" s="32">
        <v>2442.8670000000002</v>
      </c>
      <c r="H3995" s="32" t="s">
        <v>13</v>
      </c>
      <c r="I3995" s="32">
        <v>8155.6750000000002</v>
      </c>
      <c r="K3995" s="32" t="s">
        <v>246</v>
      </c>
    </row>
    <row r="3996" spans="1:11" x14ac:dyDescent="0.35">
      <c r="A3996" s="32">
        <v>37</v>
      </c>
      <c r="B3996" s="32" t="s">
        <v>165</v>
      </c>
      <c r="D3996" s="32">
        <v>13.18</v>
      </c>
      <c r="E3996" s="32">
        <v>5978.1549999999997</v>
      </c>
      <c r="G3996" s="32">
        <v>1391.069</v>
      </c>
      <c r="H3996" s="32" t="s">
        <v>13</v>
      </c>
      <c r="I3996" s="32">
        <v>5978.1549999999997</v>
      </c>
      <c r="K3996" s="32" t="s">
        <v>245</v>
      </c>
    </row>
    <row r="3997" spans="1:11" x14ac:dyDescent="0.35">
      <c r="A3997" s="32">
        <v>38</v>
      </c>
      <c r="B3997" s="32" t="s">
        <v>22</v>
      </c>
      <c r="K3997" s="32" t="s">
        <v>244</v>
      </c>
    </row>
    <row r="3998" spans="1:11" x14ac:dyDescent="0.35">
      <c r="A3998" s="32">
        <v>39</v>
      </c>
      <c r="B3998" s="32" t="s">
        <v>164</v>
      </c>
      <c r="D3998" s="32">
        <v>13.22</v>
      </c>
      <c r="E3998" s="32">
        <v>5182.6809999999996</v>
      </c>
      <c r="G3998" s="32">
        <v>113.252</v>
      </c>
      <c r="H3998" s="32" t="s">
        <v>13</v>
      </c>
      <c r="I3998" s="32">
        <v>5182.6809999999996</v>
      </c>
      <c r="K3998" s="32" t="s">
        <v>243</v>
      </c>
    </row>
    <row r="3999" spans="1:11" x14ac:dyDescent="0.35">
      <c r="A3999" s="32">
        <v>40</v>
      </c>
      <c r="B3999" s="32" t="s">
        <v>163</v>
      </c>
      <c r="D3999" s="32">
        <v>13.23</v>
      </c>
      <c r="E3999" s="32">
        <v>6315.5990000000002</v>
      </c>
      <c r="G3999" s="32">
        <v>43746</v>
      </c>
      <c r="H3999" s="32" t="s">
        <v>13</v>
      </c>
      <c r="I3999" s="32">
        <v>6315.5990000000002</v>
      </c>
      <c r="K3999" s="32" t="s">
        <v>242</v>
      </c>
    </row>
    <row r="4000" spans="1:11" x14ac:dyDescent="0.35">
      <c r="A4000" s="32">
        <v>41</v>
      </c>
      <c r="B4000" s="32" t="s">
        <v>162</v>
      </c>
      <c r="D4000" s="32">
        <v>13.23</v>
      </c>
      <c r="E4000" s="32">
        <v>7248.6540000000005</v>
      </c>
      <c r="G4000" s="32">
        <v>13002.812</v>
      </c>
      <c r="H4000" s="32" t="s">
        <v>13</v>
      </c>
      <c r="I4000" s="32">
        <v>7248.6540000000005</v>
      </c>
      <c r="K4000" s="32" t="s">
        <v>241</v>
      </c>
    </row>
    <row r="4001" spans="1:11" x14ac:dyDescent="0.35">
      <c r="A4001" s="32">
        <v>42</v>
      </c>
      <c r="B4001" s="32" t="s">
        <v>161</v>
      </c>
      <c r="D4001" s="32">
        <v>13.28</v>
      </c>
      <c r="E4001" s="32">
        <v>7757.7420000000002</v>
      </c>
      <c r="G4001" s="32">
        <v>258.38900000000001</v>
      </c>
      <c r="H4001" s="32" t="s">
        <v>13</v>
      </c>
      <c r="I4001" s="32">
        <v>7757.7420000000002</v>
      </c>
      <c r="K4001" s="32" t="s">
        <v>240</v>
      </c>
    </row>
    <row r="4002" spans="1:11" x14ac:dyDescent="0.35">
      <c r="A4002" s="32">
        <v>43</v>
      </c>
      <c r="B4002" s="32" t="s">
        <v>160</v>
      </c>
      <c r="D4002" s="32">
        <v>13.25</v>
      </c>
      <c r="E4002" s="32">
        <v>7034.8119999999999</v>
      </c>
      <c r="G4002" s="32">
        <v>47987</v>
      </c>
      <c r="H4002" s="32" t="s">
        <v>13</v>
      </c>
      <c r="I4002" s="32">
        <v>7034.8119999999999</v>
      </c>
      <c r="K4002" s="32" t="s">
        <v>239</v>
      </c>
    </row>
    <row r="4003" spans="1:11" x14ac:dyDescent="0.35">
      <c r="A4003" s="32">
        <v>44</v>
      </c>
      <c r="B4003" s="32" t="s">
        <v>159</v>
      </c>
      <c r="D4003" s="32">
        <v>13.3</v>
      </c>
      <c r="E4003" s="32">
        <v>7000.2709999999997</v>
      </c>
      <c r="G4003" s="32">
        <v>535.56600000000003</v>
      </c>
      <c r="H4003" s="32" t="s">
        <v>13</v>
      </c>
      <c r="I4003" s="32">
        <v>7000.2709999999997</v>
      </c>
      <c r="K4003" s="32" t="s">
        <v>238</v>
      </c>
    </row>
    <row r="4004" spans="1:11" x14ac:dyDescent="0.35">
      <c r="A4004" s="32">
        <v>45</v>
      </c>
      <c r="B4004" s="32" t="s">
        <v>22</v>
      </c>
      <c r="D4004" s="32">
        <v>13.33</v>
      </c>
      <c r="E4004" s="32">
        <v>7.6239999999999997</v>
      </c>
      <c r="G4004" s="32">
        <v>64</v>
      </c>
      <c r="H4004" s="32" t="s">
        <v>13</v>
      </c>
      <c r="I4004" s="32">
        <v>7.6239999999999997</v>
      </c>
      <c r="K4004" s="32" t="s">
        <v>237</v>
      </c>
    </row>
    <row r="4005" spans="1:11" x14ac:dyDescent="0.35">
      <c r="A4005" s="32">
        <v>46</v>
      </c>
      <c r="B4005" s="32" t="s">
        <v>158</v>
      </c>
      <c r="D4005" s="32">
        <v>13.3</v>
      </c>
      <c r="E4005" s="32">
        <v>6690.9380000000001</v>
      </c>
      <c r="G4005" s="32">
        <v>796.27099999999996</v>
      </c>
      <c r="H4005" s="32" t="s">
        <v>13</v>
      </c>
      <c r="I4005" s="32">
        <v>6690.9380000000001</v>
      </c>
      <c r="K4005" s="32" t="s">
        <v>236</v>
      </c>
    </row>
    <row r="4006" spans="1:11" x14ac:dyDescent="0.35">
      <c r="A4006" s="32">
        <v>47</v>
      </c>
      <c r="B4006" s="32" t="s">
        <v>157</v>
      </c>
      <c r="D4006" s="32">
        <v>13.3</v>
      </c>
      <c r="E4006" s="32">
        <v>5311.4620000000004</v>
      </c>
      <c r="G4006" s="32">
        <v>145.679</v>
      </c>
      <c r="H4006" s="32" t="s">
        <v>13</v>
      </c>
      <c r="I4006" s="32">
        <v>5311.4620000000004</v>
      </c>
      <c r="K4006" s="32" t="s">
        <v>235</v>
      </c>
    </row>
    <row r="4007" spans="1:11" x14ac:dyDescent="0.35">
      <c r="A4007" s="32">
        <v>48</v>
      </c>
      <c r="B4007" s="32" t="s">
        <v>156</v>
      </c>
      <c r="D4007" s="32">
        <v>13.28</v>
      </c>
      <c r="E4007" s="32">
        <v>5807.9979999999996</v>
      </c>
      <c r="G4007" s="32">
        <v>582.17399999999998</v>
      </c>
      <c r="H4007" s="32" t="s">
        <v>13</v>
      </c>
      <c r="I4007" s="32">
        <v>5807.9979999999996</v>
      </c>
      <c r="K4007" s="32" t="s">
        <v>234</v>
      </c>
    </row>
    <row r="4009" spans="1:11" x14ac:dyDescent="0.35">
      <c r="A4009" s="32" t="s">
        <v>337</v>
      </c>
    </row>
    <row r="4011" spans="1:11" x14ac:dyDescent="0.35">
      <c r="B4011" s="32" t="s">
        <v>3</v>
      </c>
      <c r="C4011" s="32" t="s">
        <v>4</v>
      </c>
      <c r="D4011" s="32" t="s">
        <v>5</v>
      </c>
      <c r="E4011" s="32" t="s">
        <v>6</v>
      </c>
      <c r="F4011" s="32" t="s">
        <v>7</v>
      </c>
      <c r="G4011" s="32" t="s">
        <v>8</v>
      </c>
      <c r="H4011" s="32" t="s">
        <v>9</v>
      </c>
      <c r="I4011" s="32" t="s">
        <v>10</v>
      </c>
      <c r="J4011" s="32" t="s">
        <v>11</v>
      </c>
      <c r="K4011" s="32" t="s">
        <v>282</v>
      </c>
    </row>
    <row r="4012" spans="1:11" x14ac:dyDescent="0.35">
      <c r="A4012" s="32">
        <v>1</v>
      </c>
      <c r="B4012" s="32" t="s">
        <v>12</v>
      </c>
      <c r="D4012" s="32">
        <v>13.14</v>
      </c>
      <c r="E4012" s="32">
        <v>491.38900000000001</v>
      </c>
      <c r="G4012" s="32">
        <v>3550</v>
      </c>
      <c r="H4012" s="32" t="s">
        <v>13</v>
      </c>
      <c r="I4012" s="32">
        <v>491.38900000000001</v>
      </c>
      <c r="K4012" s="32" t="s">
        <v>281</v>
      </c>
    </row>
    <row r="4013" spans="1:11" x14ac:dyDescent="0.35">
      <c r="A4013" s="32">
        <v>2</v>
      </c>
      <c r="B4013" s="32" t="s">
        <v>14</v>
      </c>
      <c r="D4013" s="32">
        <v>13.14</v>
      </c>
      <c r="E4013" s="32">
        <v>390.02800000000002</v>
      </c>
      <c r="G4013" s="32">
        <v>3116</v>
      </c>
      <c r="H4013" s="32" t="s">
        <v>13</v>
      </c>
      <c r="I4013" s="32">
        <v>390.02800000000002</v>
      </c>
      <c r="K4013" s="32" t="s">
        <v>280</v>
      </c>
    </row>
    <row r="4014" spans="1:11" x14ac:dyDescent="0.35">
      <c r="A4014" s="32">
        <v>3</v>
      </c>
      <c r="B4014" s="32" t="s">
        <v>15</v>
      </c>
      <c r="D4014" s="32">
        <v>13.14</v>
      </c>
      <c r="E4014" s="32">
        <v>359.32100000000003</v>
      </c>
      <c r="G4014" s="32">
        <v>2601</v>
      </c>
      <c r="H4014" s="32" t="s">
        <v>13</v>
      </c>
      <c r="I4014" s="32">
        <v>359.32100000000003</v>
      </c>
      <c r="K4014" s="32" t="s">
        <v>279</v>
      </c>
    </row>
    <row r="4015" spans="1:11" x14ac:dyDescent="0.35">
      <c r="A4015" s="32">
        <v>4</v>
      </c>
      <c r="B4015" s="32" t="s">
        <v>17</v>
      </c>
      <c r="D4015" s="32">
        <v>13.17</v>
      </c>
      <c r="E4015" s="32">
        <v>464.166</v>
      </c>
      <c r="G4015" s="32">
        <v>3315</v>
      </c>
      <c r="H4015" s="32" t="s">
        <v>13</v>
      </c>
      <c r="I4015" s="32">
        <v>464.166</v>
      </c>
      <c r="K4015" s="32" t="s">
        <v>278</v>
      </c>
    </row>
    <row r="4016" spans="1:11" x14ac:dyDescent="0.35">
      <c r="A4016" s="32">
        <v>5</v>
      </c>
      <c r="B4016" s="32" t="s">
        <v>18</v>
      </c>
      <c r="D4016" s="32">
        <v>13.15</v>
      </c>
      <c r="E4016" s="32">
        <v>220.85900000000001</v>
      </c>
      <c r="G4016" s="32">
        <v>1651</v>
      </c>
      <c r="H4016" s="32" t="s">
        <v>13</v>
      </c>
      <c r="I4016" s="32">
        <v>220.85900000000001</v>
      </c>
      <c r="K4016" s="32" t="s">
        <v>277</v>
      </c>
    </row>
    <row r="4017" spans="1:11" x14ac:dyDescent="0.35">
      <c r="A4017" s="32">
        <v>6</v>
      </c>
      <c r="B4017" s="32" t="s">
        <v>19</v>
      </c>
      <c r="D4017" s="32">
        <v>13.11</v>
      </c>
      <c r="E4017" s="32">
        <v>555.77499999999998</v>
      </c>
      <c r="G4017" s="32">
        <v>3.3740000000000001</v>
      </c>
      <c r="H4017" s="32" t="s">
        <v>13</v>
      </c>
      <c r="I4017" s="32">
        <v>555.77499999999998</v>
      </c>
      <c r="K4017" s="32" t="s">
        <v>276</v>
      </c>
    </row>
    <row r="4018" spans="1:11" x14ac:dyDescent="0.35">
      <c r="A4018" s="32">
        <v>7</v>
      </c>
      <c r="B4018" s="32" t="s">
        <v>20</v>
      </c>
      <c r="D4018" s="32">
        <v>13.11</v>
      </c>
      <c r="E4018" s="32">
        <v>571.98199999999997</v>
      </c>
      <c r="G4018" s="32">
        <v>31.47</v>
      </c>
      <c r="H4018" s="32" t="s">
        <v>13</v>
      </c>
      <c r="I4018" s="32">
        <v>571.98199999999997</v>
      </c>
      <c r="K4018" s="32" t="s">
        <v>275</v>
      </c>
    </row>
    <row r="4019" spans="1:11" x14ac:dyDescent="0.35">
      <c r="A4019" s="32">
        <v>8</v>
      </c>
      <c r="B4019" s="32" t="s">
        <v>21</v>
      </c>
      <c r="D4019" s="32">
        <v>13.12</v>
      </c>
      <c r="E4019" s="32">
        <v>516.34900000000005</v>
      </c>
      <c r="G4019" s="32">
        <v>70.471000000000004</v>
      </c>
      <c r="H4019" s="32" t="s">
        <v>13</v>
      </c>
      <c r="I4019" s="32">
        <v>516.34900000000005</v>
      </c>
      <c r="K4019" s="32" t="s">
        <v>274</v>
      </c>
    </row>
    <row r="4020" spans="1:11" x14ac:dyDescent="0.35">
      <c r="A4020" s="32">
        <v>9</v>
      </c>
      <c r="B4020" s="32" t="s">
        <v>22</v>
      </c>
      <c r="D4020" s="32">
        <v>13.43</v>
      </c>
      <c r="E4020" s="32">
        <v>1.579</v>
      </c>
      <c r="G4020" s="32">
        <v>13</v>
      </c>
      <c r="H4020" s="32" t="s">
        <v>13</v>
      </c>
      <c r="I4020" s="32">
        <v>1.579</v>
      </c>
      <c r="K4020" s="32" t="s">
        <v>273</v>
      </c>
    </row>
    <row r="4021" spans="1:11" x14ac:dyDescent="0.35">
      <c r="A4021" s="32">
        <v>10</v>
      </c>
      <c r="B4021" s="32" t="s">
        <v>22</v>
      </c>
      <c r="K4021" s="32" t="s">
        <v>272</v>
      </c>
    </row>
    <row r="4022" spans="1:11" x14ac:dyDescent="0.35">
      <c r="A4022" s="32">
        <v>11</v>
      </c>
      <c r="B4022" s="32" t="s">
        <v>24</v>
      </c>
      <c r="D4022" s="32">
        <v>13.2</v>
      </c>
      <c r="E4022" s="32">
        <v>61.863</v>
      </c>
      <c r="G4022" s="32">
        <v>3.6829999999999998</v>
      </c>
      <c r="H4022" s="32" t="s">
        <v>13</v>
      </c>
      <c r="I4022" s="32">
        <v>61.863</v>
      </c>
      <c r="K4022" s="32" t="s">
        <v>271</v>
      </c>
    </row>
    <row r="4023" spans="1:11" x14ac:dyDescent="0.35">
      <c r="A4023" s="32">
        <v>12</v>
      </c>
      <c r="B4023" s="32" t="s">
        <v>25</v>
      </c>
      <c r="D4023" s="32">
        <v>13.2</v>
      </c>
      <c r="E4023" s="32">
        <v>127.898</v>
      </c>
      <c r="G4023" s="32">
        <v>889</v>
      </c>
      <c r="H4023" s="32" t="s">
        <v>13</v>
      </c>
      <c r="I4023" s="32">
        <v>127.898</v>
      </c>
      <c r="K4023" s="32" t="s">
        <v>270</v>
      </c>
    </row>
    <row r="4024" spans="1:11" x14ac:dyDescent="0.35">
      <c r="A4024" s="32">
        <v>13</v>
      </c>
      <c r="B4024" s="32" t="s">
        <v>26</v>
      </c>
      <c r="D4024" s="32">
        <v>13.15</v>
      </c>
      <c r="E4024" s="32">
        <v>26.181999999999999</v>
      </c>
      <c r="G4024" s="32">
        <v>215</v>
      </c>
      <c r="H4024" s="32" t="s">
        <v>13</v>
      </c>
      <c r="I4024" s="32">
        <v>26.181999999999999</v>
      </c>
      <c r="K4024" s="32" t="s">
        <v>269</v>
      </c>
    </row>
    <row r="4025" spans="1:11" x14ac:dyDescent="0.35">
      <c r="A4025" s="32">
        <v>14</v>
      </c>
      <c r="B4025" s="32" t="s">
        <v>27</v>
      </c>
      <c r="D4025" s="32">
        <v>13.18</v>
      </c>
      <c r="E4025" s="32">
        <v>32.046999999999997</v>
      </c>
      <c r="G4025" s="32">
        <v>281</v>
      </c>
      <c r="H4025" s="32" t="s">
        <v>13</v>
      </c>
      <c r="I4025" s="32">
        <v>32.046999999999997</v>
      </c>
      <c r="K4025" s="32" t="s">
        <v>268</v>
      </c>
    </row>
    <row r="4026" spans="1:11" x14ac:dyDescent="0.35">
      <c r="A4026" s="32">
        <v>15</v>
      </c>
      <c r="B4026" s="32" t="s">
        <v>28</v>
      </c>
      <c r="D4026" s="32">
        <v>13.23</v>
      </c>
      <c r="E4026" s="32">
        <v>61.008000000000003</v>
      </c>
      <c r="G4026" s="32">
        <v>447</v>
      </c>
      <c r="H4026" s="32" t="s">
        <v>13</v>
      </c>
      <c r="I4026" s="32">
        <v>61.008000000000003</v>
      </c>
      <c r="K4026" s="32" t="s">
        <v>267</v>
      </c>
    </row>
    <row r="4027" spans="1:11" x14ac:dyDescent="0.35">
      <c r="A4027" s="32">
        <v>16</v>
      </c>
      <c r="B4027" s="32" t="s">
        <v>29</v>
      </c>
      <c r="D4027" s="32">
        <v>13.2</v>
      </c>
      <c r="E4027" s="32">
        <v>63.737000000000002</v>
      </c>
      <c r="G4027" s="32">
        <v>7.9950000000000001</v>
      </c>
      <c r="H4027" s="32" t="s">
        <v>13</v>
      </c>
      <c r="I4027" s="32">
        <v>63.737000000000002</v>
      </c>
      <c r="K4027" s="32" t="s">
        <v>266</v>
      </c>
    </row>
    <row r="4028" spans="1:11" x14ac:dyDescent="0.35">
      <c r="A4028" s="32">
        <v>17</v>
      </c>
      <c r="B4028" s="32" t="s">
        <v>22</v>
      </c>
      <c r="K4028" s="32" t="s">
        <v>265</v>
      </c>
    </row>
    <row r="4029" spans="1:11" x14ac:dyDescent="0.35">
      <c r="A4029" s="32">
        <v>18</v>
      </c>
      <c r="B4029" s="32" t="s">
        <v>182</v>
      </c>
      <c r="D4029" s="32">
        <v>13.23</v>
      </c>
      <c r="E4029" s="32">
        <v>287.77800000000002</v>
      </c>
      <c r="G4029" s="32">
        <v>4.8730000000000002</v>
      </c>
      <c r="H4029" s="32" t="s">
        <v>13</v>
      </c>
      <c r="I4029" s="32">
        <v>287.77800000000002</v>
      </c>
      <c r="K4029" s="32" t="s">
        <v>264</v>
      </c>
    </row>
    <row r="4030" spans="1:11" x14ac:dyDescent="0.35">
      <c r="A4030" s="32">
        <v>19</v>
      </c>
      <c r="B4030" s="32" t="s">
        <v>181</v>
      </c>
      <c r="D4030" s="32">
        <v>13.25</v>
      </c>
      <c r="E4030" s="32">
        <v>256.12400000000002</v>
      </c>
      <c r="G4030" s="32">
        <v>1710</v>
      </c>
      <c r="H4030" s="32" t="s">
        <v>13</v>
      </c>
      <c r="I4030" s="32">
        <v>256.12400000000002</v>
      </c>
      <c r="K4030" s="32" t="s">
        <v>263</v>
      </c>
    </row>
    <row r="4031" spans="1:11" x14ac:dyDescent="0.35">
      <c r="A4031" s="32">
        <v>20</v>
      </c>
      <c r="B4031" s="32" t="s">
        <v>180</v>
      </c>
      <c r="D4031" s="32">
        <v>13.23</v>
      </c>
      <c r="E4031" s="32">
        <v>152.274</v>
      </c>
      <c r="G4031" s="32">
        <v>1183</v>
      </c>
      <c r="H4031" s="32" t="s">
        <v>13</v>
      </c>
      <c r="I4031" s="32">
        <v>152.274</v>
      </c>
      <c r="K4031" s="32" t="s">
        <v>262</v>
      </c>
    </row>
    <row r="4032" spans="1:11" x14ac:dyDescent="0.35">
      <c r="A4032" s="32">
        <v>21</v>
      </c>
      <c r="B4032" s="32" t="s">
        <v>179</v>
      </c>
      <c r="D4032" s="32">
        <v>13.25</v>
      </c>
      <c r="E4032" s="32">
        <v>472.88900000000001</v>
      </c>
      <c r="G4032" s="32">
        <v>3365</v>
      </c>
      <c r="H4032" s="32" t="s">
        <v>13</v>
      </c>
      <c r="I4032" s="32">
        <v>472.88900000000001</v>
      </c>
      <c r="K4032" s="32" t="s">
        <v>261</v>
      </c>
    </row>
    <row r="4033" spans="1:11" x14ac:dyDescent="0.35">
      <c r="A4033" s="32">
        <v>22</v>
      </c>
      <c r="B4033" s="32" t="s">
        <v>178</v>
      </c>
      <c r="D4033" s="32">
        <v>13.25</v>
      </c>
      <c r="E4033" s="32">
        <v>69.222999999999999</v>
      </c>
      <c r="G4033" s="32">
        <v>527</v>
      </c>
      <c r="H4033" s="32" t="s">
        <v>13</v>
      </c>
      <c r="I4033" s="32">
        <v>69.222999999999999</v>
      </c>
      <c r="K4033" s="32" t="s">
        <v>260</v>
      </c>
    </row>
    <row r="4034" spans="1:11" x14ac:dyDescent="0.35">
      <c r="A4034" s="32">
        <v>23</v>
      </c>
      <c r="B4034" s="32" t="s">
        <v>177</v>
      </c>
      <c r="D4034" s="32">
        <v>13.26</v>
      </c>
      <c r="E4034" s="32">
        <v>146.24299999999999</v>
      </c>
      <c r="G4034" s="32">
        <v>13.448</v>
      </c>
      <c r="H4034" s="32" t="s">
        <v>13</v>
      </c>
      <c r="I4034" s="32">
        <v>146.24299999999999</v>
      </c>
      <c r="K4034" s="32" t="s">
        <v>259</v>
      </c>
    </row>
    <row r="4035" spans="1:11" x14ac:dyDescent="0.35">
      <c r="A4035" s="32">
        <v>24</v>
      </c>
      <c r="B4035" s="32" t="s">
        <v>22</v>
      </c>
      <c r="K4035" s="32" t="s">
        <v>258</v>
      </c>
    </row>
    <row r="4036" spans="1:11" x14ac:dyDescent="0.35">
      <c r="A4036" s="32">
        <v>25</v>
      </c>
      <c r="B4036" s="32" t="s">
        <v>176</v>
      </c>
      <c r="D4036" s="32">
        <v>13.31</v>
      </c>
      <c r="E4036" s="32">
        <v>76.394000000000005</v>
      </c>
      <c r="G4036" s="32">
        <v>3.8239999999999998</v>
      </c>
      <c r="H4036" s="32" t="s">
        <v>13</v>
      </c>
      <c r="I4036" s="32">
        <v>76.394000000000005</v>
      </c>
      <c r="K4036" s="32" t="s">
        <v>257</v>
      </c>
    </row>
    <row r="4037" spans="1:11" x14ac:dyDescent="0.35">
      <c r="A4037" s="32">
        <v>26</v>
      </c>
      <c r="B4037" s="32" t="s">
        <v>175</v>
      </c>
      <c r="D4037" s="32">
        <v>13.26</v>
      </c>
      <c r="E4037" s="32">
        <v>159.29300000000001</v>
      </c>
      <c r="G4037" s="32">
        <v>1107</v>
      </c>
      <c r="H4037" s="32" t="s">
        <v>13</v>
      </c>
      <c r="I4037" s="32">
        <v>159.29300000000001</v>
      </c>
      <c r="K4037" s="32" t="s">
        <v>256</v>
      </c>
    </row>
    <row r="4038" spans="1:11" x14ac:dyDescent="0.35">
      <c r="A4038" s="32">
        <v>27</v>
      </c>
      <c r="B4038" s="32" t="s">
        <v>174</v>
      </c>
      <c r="D4038" s="32">
        <v>13.25</v>
      </c>
      <c r="E4038" s="32">
        <v>53.688000000000002</v>
      </c>
      <c r="G4038" s="32">
        <v>453</v>
      </c>
      <c r="H4038" s="32" t="s">
        <v>13</v>
      </c>
      <c r="I4038" s="32">
        <v>53.688000000000002</v>
      </c>
      <c r="K4038" s="32" t="s">
        <v>255</v>
      </c>
    </row>
    <row r="4039" spans="1:11" x14ac:dyDescent="0.35">
      <c r="A4039" s="32">
        <v>28</v>
      </c>
      <c r="B4039" s="32" t="s">
        <v>173</v>
      </c>
      <c r="D4039" s="32">
        <v>13.25</v>
      </c>
      <c r="E4039" s="32">
        <v>88.872</v>
      </c>
      <c r="G4039" s="32">
        <v>603</v>
      </c>
      <c r="H4039" s="32" t="s">
        <v>13</v>
      </c>
      <c r="I4039" s="32">
        <v>88.872</v>
      </c>
      <c r="K4039" s="32" t="s">
        <v>254</v>
      </c>
    </row>
    <row r="4040" spans="1:11" x14ac:dyDescent="0.35">
      <c r="A4040" s="32">
        <v>29</v>
      </c>
      <c r="B4040" s="32" t="s">
        <v>172</v>
      </c>
      <c r="D4040" s="32">
        <v>13.23</v>
      </c>
      <c r="E4040" s="32">
        <v>208.93299999999999</v>
      </c>
      <c r="G4040" s="32">
        <v>70.956999999999994</v>
      </c>
      <c r="H4040" s="32" t="s">
        <v>13</v>
      </c>
      <c r="I4040" s="32">
        <v>208.93299999999999</v>
      </c>
      <c r="K4040" s="32" t="s">
        <v>253</v>
      </c>
    </row>
    <row r="4041" spans="1:11" x14ac:dyDescent="0.35">
      <c r="A4041" s="32">
        <v>30</v>
      </c>
      <c r="B4041" s="32" t="s">
        <v>171</v>
      </c>
      <c r="D4041" s="32">
        <v>13.14</v>
      </c>
      <c r="E4041" s="32">
        <v>82.617999999999995</v>
      </c>
      <c r="G4041" s="32">
        <v>683</v>
      </c>
      <c r="H4041" s="32" t="s">
        <v>13</v>
      </c>
      <c r="I4041" s="32">
        <v>82.617999999999995</v>
      </c>
      <c r="K4041" s="32" t="s">
        <v>252</v>
      </c>
    </row>
    <row r="4042" spans="1:11" x14ac:dyDescent="0.35">
      <c r="A4042" s="32">
        <v>31</v>
      </c>
      <c r="B4042" s="32" t="s">
        <v>22</v>
      </c>
      <c r="K4042" s="32" t="s">
        <v>251</v>
      </c>
    </row>
    <row r="4043" spans="1:11" x14ac:dyDescent="0.35">
      <c r="A4043" s="32">
        <v>32</v>
      </c>
      <c r="B4043" s="32" t="s">
        <v>170</v>
      </c>
      <c r="D4043" s="32">
        <v>13.1</v>
      </c>
      <c r="E4043" s="32">
        <v>146.583</v>
      </c>
      <c r="G4043" s="32">
        <v>4.4649999999999999</v>
      </c>
      <c r="H4043" s="32" t="s">
        <v>13</v>
      </c>
      <c r="I4043" s="32">
        <v>146.583</v>
      </c>
      <c r="K4043" s="32" t="s">
        <v>250</v>
      </c>
    </row>
    <row r="4044" spans="1:11" x14ac:dyDescent="0.35">
      <c r="A4044" s="32">
        <v>33</v>
      </c>
      <c r="B4044" s="32" t="s">
        <v>169</v>
      </c>
      <c r="D4044" s="32">
        <v>13.08</v>
      </c>
      <c r="E4044" s="32">
        <v>10.965</v>
      </c>
      <c r="G4044" s="32">
        <v>100</v>
      </c>
      <c r="H4044" s="32" t="s">
        <v>13</v>
      </c>
      <c r="I4044" s="32">
        <v>10.965</v>
      </c>
      <c r="K4044" s="32" t="s">
        <v>249</v>
      </c>
    </row>
    <row r="4045" spans="1:11" x14ac:dyDescent="0.35">
      <c r="A4045" s="32">
        <v>34</v>
      </c>
      <c r="B4045" s="32" t="s">
        <v>168</v>
      </c>
      <c r="D4045" s="32">
        <v>13.15</v>
      </c>
      <c r="E4045" s="32">
        <v>255.64400000000001</v>
      </c>
      <c r="G4045" s="32">
        <v>3.0790000000000002</v>
      </c>
      <c r="H4045" s="32" t="s">
        <v>13</v>
      </c>
      <c r="I4045" s="32">
        <v>255.64400000000001</v>
      </c>
      <c r="K4045" s="32" t="s">
        <v>248</v>
      </c>
    </row>
    <row r="4046" spans="1:11" x14ac:dyDescent="0.35">
      <c r="A4046" s="32">
        <v>35</v>
      </c>
      <c r="B4046" s="32" t="s">
        <v>167</v>
      </c>
      <c r="D4046" s="32">
        <v>13.21</v>
      </c>
      <c r="E4046" s="32">
        <v>141.416</v>
      </c>
      <c r="G4046" s="32">
        <v>4.2290000000000001</v>
      </c>
      <c r="H4046" s="32" t="s">
        <v>13</v>
      </c>
      <c r="I4046" s="32">
        <v>141.416</v>
      </c>
      <c r="K4046" s="32" t="s">
        <v>247</v>
      </c>
    </row>
    <row r="4047" spans="1:11" x14ac:dyDescent="0.35">
      <c r="A4047" s="32">
        <v>36</v>
      </c>
      <c r="B4047" s="32" t="s">
        <v>166</v>
      </c>
      <c r="K4047" s="32" t="s">
        <v>246</v>
      </c>
    </row>
    <row r="4048" spans="1:11" x14ac:dyDescent="0.35">
      <c r="A4048" s="32">
        <v>37</v>
      </c>
      <c r="B4048" s="32" t="s">
        <v>165</v>
      </c>
      <c r="D4048" s="32">
        <v>13.17</v>
      </c>
      <c r="E4048" s="32">
        <v>178.071</v>
      </c>
      <c r="G4048" s="32">
        <v>78.546000000000006</v>
      </c>
      <c r="H4048" s="32" t="s">
        <v>13</v>
      </c>
      <c r="I4048" s="32">
        <v>178.071</v>
      </c>
      <c r="K4048" s="32" t="s">
        <v>245</v>
      </c>
    </row>
    <row r="4049" spans="1:11" x14ac:dyDescent="0.35">
      <c r="A4049" s="32">
        <v>38</v>
      </c>
      <c r="B4049" s="32" t="s">
        <v>22</v>
      </c>
      <c r="K4049" s="32" t="s">
        <v>244</v>
      </c>
    </row>
    <row r="4050" spans="1:11" x14ac:dyDescent="0.35">
      <c r="A4050" s="32">
        <v>39</v>
      </c>
      <c r="B4050" s="32" t="s">
        <v>164</v>
      </c>
      <c r="D4050" s="32">
        <v>13.2</v>
      </c>
      <c r="E4050" s="32">
        <v>173.32</v>
      </c>
      <c r="G4050" s="32">
        <v>1393</v>
      </c>
      <c r="H4050" s="32" t="s">
        <v>13</v>
      </c>
      <c r="I4050" s="32">
        <v>173.32</v>
      </c>
      <c r="K4050" s="32" t="s">
        <v>243</v>
      </c>
    </row>
    <row r="4051" spans="1:11" x14ac:dyDescent="0.35">
      <c r="A4051" s="32">
        <v>40</v>
      </c>
      <c r="B4051" s="32" t="s">
        <v>163</v>
      </c>
      <c r="D4051" s="32">
        <v>13.22</v>
      </c>
      <c r="E4051" s="32">
        <v>348.971</v>
      </c>
      <c r="G4051" s="32">
        <v>14.912000000000001</v>
      </c>
      <c r="H4051" s="32" t="s">
        <v>13</v>
      </c>
      <c r="I4051" s="32">
        <v>348.971</v>
      </c>
      <c r="K4051" s="32" t="s">
        <v>242</v>
      </c>
    </row>
    <row r="4052" spans="1:11" x14ac:dyDescent="0.35">
      <c r="A4052" s="32">
        <v>41</v>
      </c>
      <c r="B4052" s="32" t="s">
        <v>162</v>
      </c>
      <c r="D4052" s="32">
        <v>13.23</v>
      </c>
      <c r="E4052" s="32">
        <v>281.935</v>
      </c>
      <c r="G4052" s="32">
        <v>2063</v>
      </c>
      <c r="H4052" s="32" t="s">
        <v>13</v>
      </c>
      <c r="I4052" s="32">
        <v>281.935</v>
      </c>
      <c r="K4052" s="32" t="s">
        <v>241</v>
      </c>
    </row>
    <row r="4053" spans="1:11" x14ac:dyDescent="0.35">
      <c r="A4053" s="32">
        <v>42</v>
      </c>
      <c r="B4053" s="32" t="s">
        <v>161</v>
      </c>
      <c r="D4053" s="32">
        <v>13.3</v>
      </c>
      <c r="E4053" s="32">
        <v>53.822000000000003</v>
      </c>
      <c r="G4053" s="32">
        <v>404</v>
      </c>
      <c r="H4053" s="32" t="s">
        <v>13</v>
      </c>
      <c r="I4053" s="32">
        <v>53.822000000000003</v>
      </c>
      <c r="K4053" s="32" t="s">
        <v>240</v>
      </c>
    </row>
    <row r="4054" spans="1:11" x14ac:dyDescent="0.35">
      <c r="A4054" s="32">
        <v>43</v>
      </c>
      <c r="B4054" s="32" t="s">
        <v>160</v>
      </c>
      <c r="D4054" s="32">
        <v>13.22</v>
      </c>
      <c r="E4054" s="32">
        <v>316.53699999999998</v>
      </c>
      <c r="G4054" s="32">
        <v>26.09</v>
      </c>
      <c r="H4054" s="32" t="s">
        <v>13</v>
      </c>
      <c r="I4054" s="32">
        <v>316.53699999999998</v>
      </c>
      <c r="K4054" s="32" t="s">
        <v>239</v>
      </c>
    </row>
    <row r="4055" spans="1:11" x14ac:dyDescent="0.35">
      <c r="A4055" s="32">
        <v>44</v>
      </c>
      <c r="B4055" s="32" t="s">
        <v>159</v>
      </c>
      <c r="D4055" s="32">
        <v>13.3</v>
      </c>
      <c r="E4055" s="32">
        <v>287.02100000000002</v>
      </c>
      <c r="G4055" s="32">
        <v>1951</v>
      </c>
      <c r="H4055" s="32" t="s">
        <v>13</v>
      </c>
      <c r="I4055" s="32">
        <v>287.02100000000002</v>
      </c>
      <c r="K4055" s="32" t="s">
        <v>238</v>
      </c>
    </row>
    <row r="4056" spans="1:11" x14ac:dyDescent="0.35">
      <c r="A4056" s="32">
        <v>45</v>
      </c>
      <c r="B4056" s="32" t="s">
        <v>22</v>
      </c>
      <c r="K4056" s="32" t="s">
        <v>237</v>
      </c>
    </row>
    <row r="4057" spans="1:11" x14ac:dyDescent="0.35">
      <c r="A4057" s="32">
        <v>46</v>
      </c>
      <c r="B4057" s="32" t="s">
        <v>158</v>
      </c>
      <c r="D4057" s="32">
        <v>13.33</v>
      </c>
      <c r="E4057" s="32">
        <v>251.71899999999999</v>
      </c>
      <c r="G4057" s="32">
        <v>2013</v>
      </c>
      <c r="H4057" s="32" t="s">
        <v>13</v>
      </c>
      <c r="I4057" s="32">
        <v>251.71899999999999</v>
      </c>
      <c r="K4057" s="32" t="s">
        <v>236</v>
      </c>
    </row>
    <row r="4058" spans="1:11" x14ac:dyDescent="0.35">
      <c r="A4058" s="32">
        <v>47</v>
      </c>
      <c r="B4058" s="32" t="s">
        <v>157</v>
      </c>
      <c r="D4058" s="32">
        <v>13.31</v>
      </c>
      <c r="E4058" s="32">
        <v>130.221</v>
      </c>
      <c r="G4058" s="32">
        <v>983</v>
      </c>
      <c r="H4058" s="32" t="s">
        <v>13</v>
      </c>
      <c r="I4058" s="32">
        <v>130.221</v>
      </c>
      <c r="K4058" s="32" t="s">
        <v>235</v>
      </c>
    </row>
    <row r="4059" spans="1:11" x14ac:dyDescent="0.35">
      <c r="A4059" s="32">
        <v>48</v>
      </c>
      <c r="B4059" s="32" t="s">
        <v>156</v>
      </c>
      <c r="D4059" s="32">
        <v>13.27</v>
      </c>
      <c r="E4059" s="32">
        <v>153.60900000000001</v>
      </c>
      <c r="G4059" s="32">
        <v>57.579000000000001</v>
      </c>
      <c r="H4059" s="32" t="s">
        <v>13</v>
      </c>
      <c r="I4059" s="32">
        <v>153.60900000000001</v>
      </c>
      <c r="K4059" s="32" t="s">
        <v>234</v>
      </c>
    </row>
    <row r="4061" spans="1:11" x14ac:dyDescent="0.35">
      <c r="A4061" s="32" t="s">
        <v>336</v>
      </c>
    </row>
    <row r="4063" spans="1:11" x14ac:dyDescent="0.35">
      <c r="B4063" s="32" t="s">
        <v>3</v>
      </c>
      <c r="C4063" s="32" t="s">
        <v>4</v>
      </c>
      <c r="D4063" s="32" t="s">
        <v>5</v>
      </c>
      <c r="E4063" s="32" t="s">
        <v>6</v>
      </c>
      <c r="F4063" s="32" t="s">
        <v>7</v>
      </c>
      <c r="G4063" s="32" t="s">
        <v>8</v>
      </c>
      <c r="H4063" s="32" t="s">
        <v>9</v>
      </c>
      <c r="I4063" s="32" t="s">
        <v>10</v>
      </c>
      <c r="J4063" s="32" t="s">
        <v>11</v>
      </c>
      <c r="K4063" s="32" t="s">
        <v>282</v>
      </c>
    </row>
    <row r="4064" spans="1:11" x14ac:dyDescent="0.35">
      <c r="A4064" s="32">
        <v>1</v>
      </c>
      <c r="B4064" s="32" t="s">
        <v>12</v>
      </c>
      <c r="D4064" s="32">
        <v>13.04</v>
      </c>
      <c r="E4064" s="32">
        <v>96.84</v>
      </c>
      <c r="F4064" s="32">
        <v>16637.717000000001</v>
      </c>
      <c r="G4064" s="32">
        <v>2.7669999999999999</v>
      </c>
      <c r="H4064" s="32" t="s">
        <v>13</v>
      </c>
      <c r="K4064" s="32" t="s">
        <v>281</v>
      </c>
    </row>
    <row r="4065" spans="1:11" x14ac:dyDescent="0.35">
      <c r="A4065" s="32">
        <v>2</v>
      </c>
      <c r="B4065" s="32" t="s">
        <v>14</v>
      </c>
      <c r="D4065" s="32">
        <v>13.04</v>
      </c>
      <c r="E4065" s="32">
        <v>455.52600000000001</v>
      </c>
      <c r="F4065" s="32">
        <v>14442.151</v>
      </c>
      <c r="G4065" s="32">
        <v>28.568999999999999</v>
      </c>
      <c r="H4065" s="32" t="s">
        <v>13</v>
      </c>
      <c r="K4065" s="32" t="s">
        <v>280</v>
      </c>
    </row>
    <row r="4066" spans="1:11" x14ac:dyDescent="0.35">
      <c r="A4066" s="32">
        <v>3</v>
      </c>
      <c r="B4066" s="32" t="s">
        <v>15</v>
      </c>
      <c r="D4066" s="32">
        <v>13.05</v>
      </c>
      <c r="E4066" s="32">
        <v>447.81799999999998</v>
      </c>
      <c r="F4066" s="32">
        <v>14939.226000000001</v>
      </c>
      <c r="G4066" s="32">
        <v>30.536999999999999</v>
      </c>
      <c r="H4066" s="32" t="s">
        <v>13</v>
      </c>
      <c r="K4066" s="32" t="s">
        <v>279</v>
      </c>
    </row>
    <row r="4067" spans="1:11" x14ac:dyDescent="0.35">
      <c r="A4067" s="32">
        <v>4</v>
      </c>
      <c r="B4067" s="32" t="s">
        <v>17</v>
      </c>
      <c r="D4067" s="32">
        <v>13.05</v>
      </c>
      <c r="E4067" s="32">
        <v>1981.462</v>
      </c>
      <c r="F4067" s="32">
        <v>14017.550999999999</v>
      </c>
      <c r="G4067" s="32">
        <v>103.19799999999999</v>
      </c>
      <c r="H4067" s="32" t="s">
        <v>13</v>
      </c>
      <c r="K4067" s="32" t="s">
        <v>278</v>
      </c>
    </row>
    <row r="4068" spans="1:11" x14ac:dyDescent="0.35">
      <c r="A4068" s="32">
        <v>5</v>
      </c>
      <c r="B4068" s="32" t="s">
        <v>18</v>
      </c>
      <c r="D4068" s="32">
        <v>13.05</v>
      </c>
      <c r="E4068" s="32">
        <v>2359.058</v>
      </c>
      <c r="F4068" s="32">
        <v>15819.927</v>
      </c>
      <c r="G4068" s="32">
        <v>36.116999999999997</v>
      </c>
      <c r="H4068" s="32" t="s">
        <v>16</v>
      </c>
      <c r="K4068" s="32" t="s">
        <v>277</v>
      </c>
    </row>
    <row r="4069" spans="1:11" x14ac:dyDescent="0.35">
      <c r="A4069" s="32">
        <v>6</v>
      </c>
      <c r="B4069" s="32" t="s">
        <v>19</v>
      </c>
      <c r="D4069" s="32">
        <v>12.98</v>
      </c>
      <c r="E4069" s="32">
        <v>11010.468999999999</v>
      </c>
      <c r="F4069" s="32">
        <v>14259.822</v>
      </c>
      <c r="G4069" s="32">
        <v>78472</v>
      </c>
      <c r="H4069" s="32" t="s">
        <v>16</v>
      </c>
      <c r="K4069" s="32" t="s">
        <v>276</v>
      </c>
    </row>
    <row r="4070" spans="1:11" x14ac:dyDescent="0.35">
      <c r="A4070" s="32">
        <v>7</v>
      </c>
      <c r="B4070" s="32" t="s">
        <v>20</v>
      </c>
      <c r="D4070" s="32">
        <v>12.99</v>
      </c>
      <c r="E4070" s="32">
        <v>23011.616999999998</v>
      </c>
      <c r="F4070" s="32">
        <v>11049.457</v>
      </c>
      <c r="G4070" s="32">
        <v>2058.277</v>
      </c>
      <c r="H4070" s="32" t="s">
        <v>16</v>
      </c>
      <c r="K4070" s="32" t="s">
        <v>275</v>
      </c>
    </row>
    <row r="4071" spans="1:11" x14ac:dyDescent="0.35">
      <c r="A4071" s="32">
        <v>8</v>
      </c>
      <c r="B4071" s="32" t="s">
        <v>21</v>
      </c>
      <c r="D4071" s="32">
        <v>13.01</v>
      </c>
      <c r="E4071" s="32">
        <v>45815.148000000001</v>
      </c>
      <c r="F4071" s="32">
        <v>12460.611999999999</v>
      </c>
      <c r="G4071" s="32">
        <v>2089.3850000000002</v>
      </c>
      <c r="H4071" s="32" t="s">
        <v>23</v>
      </c>
      <c r="K4071" s="32" t="s">
        <v>274</v>
      </c>
    </row>
    <row r="4072" spans="1:11" x14ac:dyDescent="0.35">
      <c r="A4072" s="32">
        <v>9</v>
      </c>
      <c r="B4072" s="32" t="s">
        <v>22</v>
      </c>
      <c r="D4072" s="32">
        <v>13.02</v>
      </c>
      <c r="E4072" s="32">
        <v>285.30500000000001</v>
      </c>
      <c r="F4072" s="32">
        <v>4.9729999999999999</v>
      </c>
      <c r="G4072" s="32">
        <v>5.0389999999999997</v>
      </c>
      <c r="H4072" s="32" t="s">
        <v>13</v>
      </c>
      <c r="K4072" s="32" t="s">
        <v>273</v>
      </c>
    </row>
    <row r="4073" spans="1:11" x14ac:dyDescent="0.35">
      <c r="A4073" s="32">
        <v>10</v>
      </c>
      <c r="B4073" s="32" t="s">
        <v>22</v>
      </c>
      <c r="D4073" s="32">
        <v>13.08</v>
      </c>
      <c r="E4073" s="32">
        <v>115.938</v>
      </c>
      <c r="F4073" s="32">
        <v>0.68200000000000005</v>
      </c>
      <c r="G4073" s="32">
        <v>13.273999999999999</v>
      </c>
      <c r="H4073" s="32" t="s">
        <v>13</v>
      </c>
      <c r="K4073" s="32" t="s">
        <v>272</v>
      </c>
    </row>
    <row r="4074" spans="1:11" x14ac:dyDescent="0.35">
      <c r="A4074" s="32">
        <v>11</v>
      </c>
      <c r="B4074" s="32" t="s">
        <v>24</v>
      </c>
      <c r="D4074" s="32">
        <v>13.05</v>
      </c>
      <c r="E4074" s="32">
        <v>621.84900000000005</v>
      </c>
      <c r="F4074" s="32">
        <v>6414.2780000000002</v>
      </c>
      <c r="G4074" s="32">
        <v>4.4340000000000002</v>
      </c>
      <c r="H4074" s="32" t="s">
        <v>13</v>
      </c>
      <c r="K4074" s="32" t="s">
        <v>271</v>
      </c>
    </row>
    <row r="4075" spans="1:11" x14ac:dyDescent="0.35">
      <c r="A4075" s="32">
        <v>12</v>
      </c>
      <c r="B4075" s="32" t="s">
        <v>25</v>
      </c>
      <c r="D4075" s="32">
        <v>13.06</v>
      </c>
      <c r="E4075" s="32">
        <v>432.23599999999999</v>
      </c>
      <c r="F4075" s="32">
        <v>5459.8980000000001</v>
      </c>
      <c r="G4075" s="32">
        <v>13.6</v>
      </c>
      <c r="H4075" s="32" t="s">
        <v>13</v>
      </c>
      <c r="K4075" s="32" t="s">
        <v>270</v>
      </c>
    </row>
    <row r="4076" spans="1:11" x14ac:dyDescent="0.35">
      <c r="A4076" s="32">
        <v>13</v>
      </c>
      <c r="B4076" s="32" t="s">
        <v>26</v>
      </c>
      <c r="D4076" s="32">
        <v>13.08</v>
      </c>
      <c r="E4076" s="32">
        <v>249.68700000000001</v>
      </c>
      <c r="F4076" s="32">
        <v>5569.0519999999997</v>
      </c>
      <c r="G4076" s="32">
        <v>24.701000000000001</v>
      </c>
      <c r="H4076" s="32" t="s">
        <v>13</v>
      </c>
      <c r="K4076" s="32" t="s">
        <v>269</v>
      </c>
    </row>
    <row r="4077" spans="1:11" x14ac:dyDescent="0.35">
      <c r="A4077" s="32">
        <v>14</v>
      </c>
      <c r="B4077" s="32" t="s">
        <v>27</v>
      </c>
      <c r="D4077" s="32">
        <v>13.08</v>
      </c>
      <c r="E4077" s="32">
        <v>8665.1689999999999</v>
      </c>
      <c r="F4077" s="32">
        <v>5405.7439999999997</v>
      </c>
      <c r="G4077" s="32">
        <v>115.831</v>
      </c>
      <c r="H4077" s="32" t="s">
        <v>16</v>
      </c>
      <c r="K4077" s="32" t="s">
        <v>268</v>
      </c>
    </row>
    <row r="4078" spans="1:11" x14ac:dyDescent="0.35">
      <c r="A4078" s="32">
        <v>15</v>
      </c>
      <c r="B4078" s="32" t="s">
        <v>28</v>
      </c>
      <c r="D4078" s="32">
        <v>13.09</v>
      </c>
      <c r="E4078" s="32">
        <v>9815.4869999999992</v>
      </c>
      <c r="F4078" s="32">
        <v>5358.6040000000003</v>
      </c>
      <c r="G4078" s="32">
        <v>274.07299999999998</v>
      </c>
      <c r="H4078" s="32" t="s">
        <v>16</v>
      </c>
      <c r="K4078" s="32" t="s">
        <v>267</v>
      </c>
    </row>
    <row r="4079" spans="1:11" x14ac:dyDescent="0.35">
      <c r="A4079" s="32">
        <v>16</v>
      </c>
      <c r="B4079" s="32" t="s">
        <v>29</v>
      </c>
      <c r="D4079" s="32">
        <v>13.11</v>
      </c>
      <c r="E4079" s="32">
        <v>10325.897999999999</v>
      </c>
      <c r="F4079" s="32">
        <v>5299.5119999999997</v>
      </c>
      <c r="G4079" s="32">
        <v>176.405</v>
      </c>
      <c r="H4079" s="32" t="s">
        <v>13</v>
      </c>
      <c r="K4079" s="32" t="s">
        <v>266</v>
      </c>
    </row>
    <row r="4080" spans="1:11" x14ac:dyDescent="0.35">
      <c r="A4080" s="32">
        <v>17</v>
      </c>
      <c r="B4080" s="32" t="s">
        <v>22</v>
      </c>
      <c r="K4080" s="32" t="s">
        <v>265</v>
      </c>
    </row>
    <row r="4081" spans="1:11" x14ac:dyDescent="0.35">
      <c r="A4081" s="32">
        <v>18</v>
      </c>
      <c r="B4081" s="32" t="s">
        <v>182</v>
      </c>
      <c r="D4081" s="32">
        <v>13.11</v>
      </c>
      <c r="E4081" s="32">
        <v>1747.0740000000001</v>
      </c>
      <c r="F4081" s="32">
        <v>7333.607</v>
      </c>
      <c r="G4081" s="32">
        <v>344.161</v>
      </c>
      <c r="H4081" s="32" t="s">
        <v>13</v>
      </c>
      <c r="K4081" s="32" t="s">
        <v>264</v>
      </c>
    </row>
    <row r="4082" spans="1:11" x14ac:dyDescent="0.35">
      <c r="A4082" s="32">
        <v>19</v>
      </c>
      <c r="B4082" s="32" t="s">
        <v>181</v>
      </c>
      <c r="D4082" s="32">
        <v>13.11</v>
      </c>
      <c r="E4082" s="32">
        <v>1490.489</v>
      </c>
      <c r="F4082" s="32">
        <v>7556.9229999999998</v>
      </c>
      <c r="G4082" s="32">
        <v>47.148000000000003</v>
      </c>
      <c r="H4082" s="32" t="s">
        <v>13</v>
      </c>
      <c r="K4082" s="32" t="s">
        <v>263</v>
      </c>
    </row>
    <row r="4083" spans="1:11" x14ac:dyDescent="0.35">
      <c r="A4083" s="32">
        <v>20</v>
      </c>
      <c r="B4083" s="32" t="s">
        <v>180</v>
      </c>
      <c r="D4083" s="32">
        <v>13.11</v>
      </c>
      <c r="E4083" s="32">
        <v>1895.9079999999999</v>
      </c>
      <c r="F4083" s="32">
        <v>7543.0190000000002</v>
      </c>
      <c r="G4083" s="32">
        <v>79.037999999999997</v>
      </c>
      <c r="H4083" s="32" t="s">
        <v>13</v>
      </c>
      <c r="K4083" s="32" t="s">
        <v>262</v>
      </c>
    </row>
    <row r="4084" spans="1:11" x14ac:dyDescent="0.35">
      <c r="A4084" s="32">
        <v>21</v>
      </c>
      <c r="B4084" s="32" t="s">
        <v>179</v>
      </c>
      <c r="D4084" s="32">
        <v>13.11</v>
      </c>
      <c r="E4084" s="32">
        <v>2405.44</v>
      </c>
      <c r="F4084" s="32">
        <v>8613.116</v>
      </c>
      <c r="G4084" s="32">
        <v>17241</v>
      </c>
      <c r="H4084" s="32" t="s">
        <v>13</v>
      </c>
      <c r="K4084" s="32" t="s">
        <v>261</v>
      </c>
    </row>
    <row r="4085" spans="1:11" x14ac:dyDescent="0.35">
      <c r="A4085" s="32">
        <v>22</v>
      </c>
      <c r="B4085" s="32" t="s">
        <v>178</v>
      </c>
      <c r="D4085" s="32">
        <v>13.13</v>
      </c>
      <c r="E4085" s="32">
        <v>1788.4870000000001</v>
      </c>
      <c r="F4085" s="32">
        <v>6789.0309999999999</v>
      </c>
      <c r="G4085" s="32">
        <v>248.75899999999999</v>
      </c>
      <c r="H4085" s="32" t="s">
        <v>23</v>
      </c>
      <c r="K4085" s="32" t="s">
        <v>260</v>
      </c>
    </row>
    <row r="4086" spans="1:11" x14ac:dyDescent="0.35">
      <c r="A4086" s="32">
        <v>23</v>
      </c>
      <c r="B4086" s="32" t="s">
        <v>177</v>
      </c>
      <c r="D4086" s="32">
        <v>13.12</v>
      </c>
      <c r="E4086" s="32">
        <v>1656.046</v>
      </c>
      <c r="F4086" s="32">
        <v>6441.085</v>
      </c>
      <c r="G4086" s="32">
        <v>91.003</v>
      </c>
      <c r="H4086" s="32" t="s">
        <v>13</v>
      </c>
      <c r="K4086" s="32" t="s">
        <v>259</v>
      </c>
    </row>
    <row r="4087" spans="1:11" x14ac:dyDescent="0.35">
      <c r="A4087" s="32">
        <v>24</v>
      </c>
      <c r="B4087" s="32" t="s">
        <v>22</v>
      </c>
      <c r="D4087" s="32">
        <v>13.15</v>
      </c>
      <c r="E4087" s="32">
        <v>134.68100000000001</v>
      </c>
      <c r="G4087" s="32">
        <v>2.6960000000000002</v>
      </c>
      <c r="H4087" s="32" t="s">
        <v>13</v>
      </c>
      <c r="K4087" s="32" t="s">
        <v>258</v>
      </c>
    </row>
    <row r="4088" spans="1:11" x14ac:dyDescent="0.35">
      <c r="A4088" s="32">
        <v>25</v>
      </c>
      <c r="B4088" s="32" t="s">
        <v>176</v>
      </c>
      <c r="D4088" s="32">
        <v>13.14</v>
      </c>
      <c r="E4088" s="32">
        <v>1660.847</v>
      </c>
      <c r="F4088" s="32">
        <v>6856.3789999999999</v>
      </c>
      <c r="G4088" s="32">
        <v>13.497</v>
      </c>
      <c r="H4088" s="32" t="s">
        <v>16</v>
      </c>
      <c r="K4088" s="32" t="s">
        <v>257</v>
      </c>
    </row>
    <row r="4089" spans="1:11" x14ac:dyDescent="0.35">
      <c r="A4089" s="32">
        <v>26</v>
      </c>
      <c r="B4089" s="32" t="s">
        <v>175</v>
      </c>
      <c r="D4089" s="32">
        <v>13.15</v>
      </c>
      <c r="E4089" s="32">
        <v>1633.5319999999999</v>
      </c>
      <c r="F4089" s="32">
        <v>8361.857</v>
      </c>
      <c r="G4089" s="32">
        <v>126.285</v>
      </c>
      <c r="H4089" s="32" t="s">
        <v>13</v>
      </c>
      <c r="K4089" s="32" t="s">
        <v>256</v>
      </c>
    </row>
    <row r="4090" spans="1:11" x14ac:dyDescent="0.35">
      <c r="A4090" s="32">
        <v>27</v>
      </c>
      <c r="B4090" s="32" t="s">
        <v>174</v>
      </c>
      <c r="D4090" s="32">
        <v>13.15</v>
      </c>
      <c r="E4090" s="32">
        <v>1522.114</v>
      </c>
      <c r="F4090" s="32">
        <v>8247.3469999999998</v>
      </c>
      <c r="G4090" s="32">
        <v>269.60199999999998</v>
      </c>
      <c r="H4090" s="32" t="s">
        <v>13</v>
      </c>
      <c r="K4090" s="32" t="s">
        <v>255</v>
      </c>
    </row>
    <row r="4091" spans="1:11" x14ac:dyDescent="0.35">
      <c r="A4091" s="32">
        <v>28</v>
      </c>
      <c r="B4091" s="32" t="s">
        <v>173</v>
      </c>
      <c r="D4091" s="32">
        <v>13.14</v>
      </c>
      <c r="E4091" s="32">
        <v>1384.8030000000001</v>
      </c>
      <c r="F4091" s="32">
        <v>7625.9110000000001</v>
      </c>
      <c r="G4091" s="32">
        <v>13.487</v>
      </c>
      <c r="H4091" s="32" t="s">
        <v>13</v>
      </c>
      <c r="K4091" s="32" t="s">
        <v>254</v>
      </c>
    </row>
    <row r="4092" spans="1:11" x14ac:dyDescent="0.35">
      <c r="A4092" s="32">
        <v>29</v>
      </c>
      <c r="B4092" s="32" t="s">
        <v>172</v>
      </c>
      <c r="D4092" s="32">
        <v>13.11</v>
      </c>
      <c r="E4092" s="32">
        <v>1515.453</v>
      </c>
      <c r="F4092" s="32">
        <v>7830.348</v>
      </c>
      <c r="G4092" s="32">
        <v>68.177000000000007</v>
      </c>
      <c r="H4092" s="32" t="s">
        <v>13</v>
      </c>
      <c r="K4092" s="32" t="s">
        <v>253</v>
      </c>
    </row>
    <row r="4093" spans="1:11" x14ac:dyDescent="0.35">
      <c r="A4093" s="32">
        <v>30</v>
      </c>
      <c r="B4093" s="32" t="s">
        <v>171</v>
      </c>
      <c r="D4093" s="32">
        <v>13.04</v>
      </c>
      <c r="E4093" s="32">
        <v>1231.1010000000001</v>
      </c>
      <c r="F4093" s="32">
        <v>6655.14</v>
      </c>
      <c r="G4093" s="32">
        <v>48.219000000000001</v>
      </c>
      <c r="H4093" s="32" t="s">
        <v>16</v>
      </c>
      <c r="K4093" s="32" t="s">
        <v>252</v>
      </c>
    </row>
    <row r="4094" spans="1:11" x14ac:dyDescent="0.35">
      <c r="A4094" s="32">
        <v>31</v>
      </c>
      <c r="B4094" s="32" t="s">
        <v>22</v>
      </c>
      <c r="D4094" s="32">
        <v>13.01</v>
      </c>
      <c r="E4094" s="32">
        <v>166.852</v>
      </c>
      <c r="G4094" s="32">
        <v>3.5870000000000002</v>
      </c>
      <c r="H4094" s="32" t="s">
        <v>13</v>
      </c>
      <c r="K4094" s="32" t="s">
        <v>251</v>
      </c>
    </row>
    <row r="4095" spans="1:11" x14ac:dyDescent="0.35">
      <c r="A4095" s="32">
        <v>32</v>
      </c>
      <c r="B4095" s="32" t="s">
        <v>170</v>
      </c>
      <c r="D4095" s="32">
        <v>12.99</v>
      </c>
      <c r="E4095" s="32">
        <v>1939.7329999999999</v>
      </c>
      <c r="F4095" s="32">
        <v>8732.8430000000008</v>
      </c>
      <c r="G4095" s="32">
        <v>72.17</v>
      </c>
      <c r="H4095" s="32" t="s">
        <v>13</v>
      </c>
      <c r="K4095" s="32" t="s">
        <v>250</v>
      </c>
    </row>
    <row r="4096" spans="1:11" x14ac:dyDescent="0.35">
      <c r="A4096" s="32">
        <v>33</v>
      </c>
      <c r="B4096" s="32" t="s">
        <v>169</v>
      </c>
      <c r="D4096" s="32">
        <v>12.99</v>
      </c>
      <c r="E4096" s="32">
        <v>1959.5609999999999</v>
      </c>
      <c r="F4096" s="32">
        <v>7852.2110000000002</v>
      </c>
      <c r="G4096" s="32">
        <v>54.27</v>
      </c>
      <c r="H4096" s="32" t="s">
        <v>13</v>
      </c>
      <c r="K4096" s="32" t="s">
        <v>249</v>
      </c>
    </row>
    <row r="4097" spans="1:11" x14ac:dyDescent="0.35">
      <c r="A4097" s="32">
        <v>34</v>
      </c>
      <c r="B4097" s="32" t="s">
        <v>168</v>
      </c>
      <c r="D4097" s="32">
        <v>13.04</v>
      </c>
      <c r="E4097" s="32">
        <v>2350.9090000000001</v>
      </c>
      <c r="F4097" s="32">
        <v>9807.1959999999999</v>
      </c>
      <c r="G4097" s="32">
        <v>151.166</v>
      </c>
      <c r="H4097" s="32" t="s">
        <v>13</v>
      </c>
      <c r="K4097" s="32" t="s">
        <v>248</v>
      </c>
    </row>
    <row r="4098" spans="1:11" x14ac:dyDescent="0.35">
      <c r="A4098" s="32">
        <v>35</v>
      </c>
      <c r="B4098" s="32" t="s">
        <v>167</v>
      </c>
      <c r="D4098" s="32">
        <v>13.06</v>
      </c>
      <c r="E4098" s="32">
        <v>2778.413</v>
      </c>
      <c r="F4098" s="32">
        <v>10189.86</v>
      </c>
      <c r="G4098" s="32">
        <v>67.724000000000004</v>
      </c>
      <c r="H4098" s="32" t="s">
        <v>16</v>
      </c>
      <c r="K4098" s="32" t="s">
        <v>247</v>
      </c>
    </row>
    <row r="4099" spans="1:11" x14ac:dyDescent="0.35">
      <c r="A4099" s="32">
        <v>36</v>
      </c>
      <c r="B4099" s="32" t="s">
        <v>166</v>
      </c>
      <c r="D4099" s="32">
        <v>13.05</v>
      </c>
      <c r="E4099" s="32">
        <v>2748.64</v>
      </c>
      <c r="F4099" s="32">
        <v>10207.86</v>
      </c>
      <c r="G4099" s="32">
        <v>118.902</v>
      </c>
      <c r="H4099" s="32" t="s">
        <v>16</v>
      </c>
      <c r="K4099" s="32" t="s">
        <v>246</v>
      </c>
    </row>
    <row r="4100" spans="1:11" x14ac:dyDescent="0.35">
      <c r="A4100" s="32">
        <v>37</v>
      </c>
      <c r="B4100" s="32" t="s">
        <v>165</v>
      </c>
      <c r="D4100" s="32">
        <v>13.05</v>
      </c>
      <c r="E4100" s="32">
        <v>2565.152</v>
      </c>
      <c r="F4100" s="32">
        <v>8814.884</v>
      </c>
      <c r="G4100" s="32">
        <v>24.773</v>
      </c>
      <c r="H4100" s="32" t="s">
        <v>13</v>
      </c>
      <c r="K4100" s="32" t="s">
        <v>245</v>
      </c>
    </row>
    <row r="4101" spans="1:11" x14ac:dyDescent="0.35">
      <c r="A4101" s="32">
        <v>38</v>
      </c>
      <c r="B4101" s="32" t="s">
        <v>22</v>
      </c>
      <c r="D4101" s="32">
        <v>13.06</v>
      </c>
      <c r="E4101" s="32">
        <v>107.402</v>
      </c>
      <c r="G4101" s="32">
        <v>2.516</v>
      </c>
      <c r="H4101" s="32" t="s">
        <v>13</v>
      </c>
      <c r="K4101" s="32" t="s">
        <v>244</v>
      </c>
    </row>
    <row r="4102" spans="1:11" x14ac:dyDescent="0.35">
      <c r="A4102" s="32">
        <v>39</v>
      </c>
      <c r="B4102" s="32" t="s">
        <v>164</v>
      </c>
      <c r="D4102" s="32">
        <v>13.08</v>
      </c>
      <c r="E4102" s="32">
        <v>2893.752</v>
      </c>
      <c r="F4102" s="32">
        <v>8410.0660000000007</v>
      </c>
      <c r="G4102" s="32">
        <v>202.815</v>
      </c>
      <c r="H4102" s="32" t="s">
        <v>13</v>
      </c>
      <c r="K4102" s="32" t="s">
        <v>243</v>
      </c>
    </row>
    <row r="4103" spans="1:11" x14ac:dyDescent="0.35">
      <c r="A4103" s="32">
        <v>40</v>
      </c>
      <c r="B4103" s="32" t="s">
        <v>163</v>
      </c>
      <c r="D4103" s="32">
        <v>13.11</v>
      </c>
      <c r="E4103" s="32">
        <v>3141.0790000000002</v>
      </c>
      <c r="F4103" s="32">
        <v>8557.7710000000006</v>
      </c>
      <c r="G4103" s="32">
        <v>29.922000000000001</v>
      </c>
      <c r="H4103" s="32" t="s">
        <v>16</v>
      </c>
      <c r="K4103" s="32" t="s">
        <v>242</v>
      </c>
    </row>
    <row r="4104" spans="1:11" x14ac:dyDescent="0.35">
      <c r="A4104" s="32">
        <v>41</v>
      </c>
      <c r="B4104" s="32" t="s">
        <v>162</v>
      </c>
      <c r="D4104" s="32">
        <v>13.09</v>
      </c>
      <c r="E4104" s="32">
        <v>2671.4859999999999</v>
      </c>
      <c r="F4104" s="32">
        <v>9876.0840000000007</v>
      </c>
      <c r="G4104" s="32">
        <v>217.82900000000001</v>
      </c>
      <c r="H4104" s="32" t="s">
        <v>13</v>
      </c>
      <c r="K4104" s="32" t="s">
        <v>241</v>
      </c>
    </row>
    <row r="4105" spans="1:11" x14ac:dyDescent="0.35">
      <c r="A4105" s="32">
        <v>42</v>
      </c>
      <c r="B4105" s="32" t="s">
        <v>161</v>
      </c>
      <c r="D4105" s="32">
        <v>13.15</v>
      </c>
      <c r="E4105" s="32">
        <v>3332.6640000000002</v>
      </c>
      <c r="F4105" s="32">
        <v>10133.361000000001</v>
      </c>
      <c r="G4105" s="32">
        <v>88.316000000000003</v>
      </c>
      <c r="H4105" s="32" t="s">
        <v>16</v>
      </c>
      <c r="K4105" s="32" t="s">
        <v>240</v>
      </c>
    </row>
    <row r="4106" spans="1:11" x14ac:dyDescent="0.35">
      <c r="A4106" s="32">
        <v>43</v>
      </c>
      <c r="B4106" s="32" t="s">
        <v>160</v>
      </c>
      <c r="D4106" s="32">
        <v>13.13</v>
      </c>
      <c r="E4106" s="32">
        <v>3035.029</v>
      </c>
      <c r="F4106" s="32">
        <v>10043.648999999999</v>
      </c>
      <c r="G4106" s="32">
        <v>101.18899999999999</v>
      </c>
      <c r="H4106" s="32" t="s">
        <v>16</v>
      </c>
      <c r="K4106" s="32" t="s">
        <v>239</v>
      </c>
    </row>
    <row r="4107" spans="1:11" x14ac:dyDescent="0.35">
      <c r="A4107" s="32">
        <v>44</v>
      </c>
      <c r="B4107" s="32" t="s">
        <v>159</v>
      </c>
      <c r="D4107" s="32">
        <v>13.17</v>
      </c>
      <c r="E4107" s="32">
        <v>3197.22</v>
      </c>
      <c r="F4107" s="32">
        <v>9604.0540000000001</v>
      </c>
      <c r="G4107" s="32">
        <v>252.285</v>
      </c>
      <c r="H4107" s="32" t="s">
        <v>16</v>
      </c>
      <c r="K4107" s="32" t="s">
        <v>238</v>
      </c>
    </row>
    <row r="4108" spans="1:11" x14ac:dyDescent="0.35">
      <c r="A4108" s="32">
        <v>45</v>
      </c>
      <c r="B4108" s="32" t="s">
        <v>22</v>
      </c>
      <c r="H4108" s="32" t="s">
        <v>95</v>
      </c>
      <c r="K4108" s="32" t="s">
        <v>237</v>
      </c>
    </row>
    <row r="4109" spans="1:11" x14ac:dyDescent="0.35">
      <c r="A4109" s="32">
        <v>46</v>
      </c>
      <c r="B4109" s="32" t="s">
        <v>158</v>
      </c>
      <c r="D4109" s="32">
        <v>13.17</v>
      </c>
      <c r="E4109" s="32">
        <v>2168.7280000000001</v>
      </c>
      <c r="F4109" s="32">
        <v>9362.0679999999993</v>
      </c>
      <c r="G4109" s="32">
        <v>77.516000000000005</v>
      </c>
      <c r="H4109" s="32" t="s">
        <v>13</v>
      </c>
      <c r="K4109" s="32" t="s">
        <v>236</v>
      </c>
    </row>
    <row r="4110" spans="1:11" x14ac:dyDescent="0.35">
      <c r="A4110" s="32">
        <v>47</v>
      </c>
      <c r="B4110" s="32" t="s">
        <v>157</v>
      </c>
      <c r="D4110" s="32">
        <v>13.15</v>
      </c>
      <c r="E4110" s="32">
        <v>1967.7739999999999</v>
      </c>
      <c r="F4110" s="32">
        <v>7438.8729999999996</v>
      </c>
      <c r="G4110" s="32">
        <v>85.623999999999995</v>
      </c>
      <c r="H4110" s="32" t="s">
        <v>13</v>
      </c>
      <c r="K4110" s="32" t="s">
        <v>235</v>
      </c>
    </row>
    <row r="4111" spans="1:11" x14ac:dyDescent="0.35">
      <c r="A4111" s="32">
        <v>48</v>
      </c>
      <c r="B4111" s="32" t="s">
        <v>156</v>
      </c>
      <c r="D4111" s="32">
        <v>13.16</v>
      </c>
      <c r="E4111" s="32">
        <v>1822.7439999999999</v>
      </c>
      <c r="F4111" s="32">
        <v>7497.73</v>
      </c>
      <c r="G4111" s="32">
        <v>19.824999999999999</v>
      </c>
      <c r="H4111" s="32" t="s">
        <v>13</v>
      </c>
      <c r="K4111" s="32" t="s">
        <v>234</v>
      </c>
    </row>
    <row r="4113" spans="1:11" x14ac:dyDescent="0.35">
      <c r="A4113" s="32" t="s">
        <v>335</v>
      </c>
    </row>
    <row r="4115" spans="1:11" x14ac:dyDescent="0.35">
      <c r="B4115" s="32" t="s">
        <v>3</v>
      </c>
      <c r="C4115" s="32" t="s">
        <v>4</v>
      </c>
      <c r="D4115" s="32" t="s">
        <v>5</v>
      </c>
      <c r="E4115" s="32" t="s">
        <v>6</v>
      </c>
      <c r="F4115" s="32" t="s">
        <v>7</v>
      </c>
      <c r="G4115" s="32" t="s">
        <v>8</v>
      </c>
      <c r="H4115" s="32" t="s">
        <v>9</v>
      </c>
      <c r="I4115" s="32" t="s">
        <v>10</v>
      </c>
      <c r="J4115" s="32" t="s">
        <v>11</v>
      </c>
      <c r="K4115" s="32" t="s">
        <v>282</v>
      </c>
    </row>
    <row r="4116" spans="1:11" x14ac:dyDescent="0.35">
      <c r="A4116" s="32">
        <v>1</v>
      </c>
      <c r="B4116" s="32" t="s">
        <v>12</v>
      </c>
      <c r="D4116" s="32">
        <v>13.04</v>
      </c>
      <c r="E4116" s="32">
        <v>183.44499999999999</v>
      </c>
      <c r="F4116" s="32">
        <v>16637.717000000001</v>
      </c>
      <c r="G4116" s="32">
        <v>2.6480000000000001</v>
      </c>
      <c r="H4116" s="32" t="s">
        <v>16</v>
      </c>
      <c r="K4116" s="32" t="s">
        <v>281</v>
      </c>
    </row>
    <row r="4117" spans="1:11" x14ac:dyDescent="0.35">
      <c r="A4117" s="32">
        <v>2</v>
      </c>
      <c r="B4117" s="32" t="s">
        <v>14</v>
      </c>
      <c r="D4117" s="32">
        <v>13.04</v>
      </c>
      <c r="E4117" s="32">
        <v>306.31799999999998</v>
      </c>
      <c r="F4117" s="32">
        <v>14442.151</v>
      </c>
      <c r="G4117" s="32">
        <v>16.556999999999999</v>
      </c>
      <c r="H4117" s="32" t="s">
        <v>13</v>
      </c>
      <c r="K4117" s="32" t="s">
        <v>280</v>
      </c>
    </row>
    <row r="4118" spans="1:11" x14ac:dyDescent="0.35">
      <c r="A4118" s="32">
        <v>3</v>
      </c>
      <c r="B4118" s="32" t="s">
        <v>15</v>
      </c>
      <c r="D4118" s="32">
        <v>13.04</v>
      </c>
      <c r="E4118" s="32">
        <v>448.28899999999999</v>
      </c>
      <c r="F4118" s="32">
        <v>14939.226000000001</v>
      </c>
      <c r="G4118" s="32">
        <v>14.382</v>
      </c>
      <c r="H4118" s="32" t="s">
        <v>16</v>
      </c>
      <c r="K4118" s="32" t="s">
        <v>279</v>
      </c>
    </row>
    <row r="4119" spans="1:11" x14ac:dyDescent="0.35">
      <c r="A4119" s="32">
        <v>4</v>
      </c>
      <c r="B4119" s="32" t="s">
        <v>17</v>
      </c>
      <c r="D4119" s="32">
        <v>13.04</v>
      </c>
      <c r="E4119" s="32">
        <v>1127.9159999999999</v>
      </c>
      <c r="F4119" s="32">
        <v>14017.550999999999</v>
      </c>
      <c r="G4119" s="32">
        <v>25.434000000000001</v>
      </c>
      <c r="H4119" s="32" t="s">
        <v>13</v>
      </c>
      <c r="K4119" s="32" t="s">
        <v>278</v>
      </c>
    </row>
    <row r="4120" spans="1:11" x14ac:dyDescent="0.35">
      <c r="A4120" s="32">
        <v>5</v>
      </c>
      <c r="B4120" s="32" t="s">
        <v>18</v>
      </c>
      <c r="D4120" s="32">
        <v>13.05</v>
      </c>
      <c r="E4120" s="32">
        <v>1860.0920000000001</v>
      </c>
      <c r="F4120" s="32">
        <v>15819.927</v>
      </c>
      <c r="G4120" s="32">
        <v>34.247</v>
      </c>
      <c r="H4120" s="32" t="s">
        <v>16</v>
      </c>
      <c r="K4120" s="32" t="s">
        <v>277</v>
      </c>
    </row>
    <row r="4121" spans="1:11" x14ac:dyDescent="0.35">
      <c r="A4121" s="32">
        <v>6</v>
      </c>
      <c r="B4121" s="32" t="s">
        <v>19</v>
      </c>
      <c r="D4121" s="32">
        <v>12.96</v>
      </c>
      <c r="E4121" s="32">
        <v>6920.1130000000003</v>
      </c>
      <c r="F4121" s="32">
        <v>14259.822</v>
      </c>
      <c r="G4121" s="32">
        <v>426.75</v>
      </c>
      <c r="H4121" s="32" t="s">
        <v>16</v>
      </c>
      <c r="K4121" s="32" t="s">
        <v>276</v>
      </c>
    </row>
    <row r="4122" spans="1:11" x14ac:dyDescent="0.35">
      <c r="A4122" s="32">
        <v>7</v>
      </c>
      <c r="B4122" s="32" t="s">
        <v>20</v>
      </c>
      <c r="D4122" s="32">
        <v>12.98</v>
      </c>
      <c r="E4122" s="32">
        <v>13270.287</v>
      </c>
      <c r="F4122" s="32">
        <v>11049.457</v>
      </c>
      <c r="G4122" s="32">
        <v>491.71</v>
      </c>
      <c r="H4122" s="32" t="s">
        <v>16</v>
      </c>
      <c r="K4122" s="32" t="s">
        <v>275</v>
      </c>
    </row>
    <row r="4123" spans="1:11" x14ac:dyDescent="0.35">
      <c r="A4123" s="32">
        <v>8</v>
      </c>
      <c r="B4123" s="32" t="s">
        <v>21</v>
      </c>
      <c r="D4123" s="32">
        <v>13.01</v>
      </c>
      <c r="E4123" s="32">
        <v>27512.780999999999</v>
      </c>
      <c r="F4123" s="32">
        <v>12460.611999999999</v>
      </c>
      <c r="G4123" s="32">
        <v>1328.42</v>
      </c>
      <c r="H4123" s="32" t="s">
        <v>16</v>
      </c>
      <c r="K4123" s="32" t="s">
        <v>274</v>
      </c>
    </row>
    <row r="4124" spans="1:11" x14ac:dyDescent="0.35">
      <c r="A4124" s="32">
        <v>9</v>
      </c>
      <c r="B4124" s="32" t="s">
        <v>22</v>
      </c>
      <c r="D4124" s="32">
        <v>13.05</v>
      </c>
      <c r="E4124" s="32">
        <v>254.96299999999999</v>
      </c>
      <c r="F4124" s="32">
        <v>4.9729999999999999</v>
      </c>
      <c r="G4124" s="32">
        <v>12.045999999999999</v>
      </c>
      <c r="H4124" s="32" t="s">
        <v>13</v>
      </c>
      <c r="K4124" s="32" t="s">
        <v>273</v>
      </c>
    </row>
    <row r="4125" spans="1:11" x14ac:dyDescent="0.35">
      <c r="A4125" s="32">
        <v>10</v>
      </c>
      <c r="B4125" s="32" t="s">
        <v>22</v>
      </c>
      <c r="F4125" s="32">
        <v>0.68200000000000005</v>
      </c>
      <c r="K4125" s="32" t="s">
        <v>272</v>
      </c>
    </row>
    <row r="4126" spans="1:11" x14ac:dyDescent="0.35">
      <c r="A4126" s="32">
        <v>11</v>
      </c>
      <c r="B4126" s="32" t="s">
        <v>24</v>
      </c>
      <c r="D4126" s="32">
        <v>13.06</v>
      </c>
      <c r="E4126" s="32">
        <v>398.226</v>
      </c>
      <c r="F4126" s="32">
        <v>6414.2780000000002</v>
      </c>
      <c r="G4126" s="32">
        <v>18.196999999999999</v>
      </c>
      <c r="H4126" s="32" t="s">
        <v>13</v>
      </c>
      <c r="K4126" s="32" t="s">
        <v>271</v>
      </c>
    </row>
    <row r="4127" spans="1:11" x14ac:dyDescent="0.35">
      <c r="A4127" s="32">
        <v>12</v>
      </c>
      <c r="B4127" s="32" t="s">
        <v>25</v>
      </c>
      <c r="D4127" s="32">
        <v>13.06</v>
      </c>
      <c r="E4127" s="32">
        <v>248.303</v>
      </c>
      <c r="F4127" s="32">
        <v>5459.8980000000001</v>
      </c>
      <c r="G4127" s="32">
        <v>7.3550000000000004</v>
      </c>
      <c r="H4127" s="32" t="s">
        <v>13</v>
      </c>
      <c r="K4127" s="32" t="s">
        <v>270</v>
      </c>
    </row>
    <row r="4128" spans="1:11" x14ac:dyDescent="0.35">
      <c r="A4128" s="32">
        <v>13</v>
      </c>
      <c r="B4128" s="32" t="s">
        <v>26</v>
      </c>
      <c r="D4128" s="32">
        <v>13.04</v>
      </c>
      <c r="E4128" s="32">
        <v>357.17899999999997</v>
      </c>
      <c r="F4128" s="32">
        <v>5569.0519999999997</v>
      </c>
      <c r="G4128" s="32">
        <v>11.125</v>
      </c>
      <c r="H4128" s="32" t="s">
        <v>13</v>
      </c>
      <c r="K4128" s="32" t="s">
        <v>269</v>
      </c>
    </row>
    <row r="4129" spans="1:11" x14ac:dyDescent="0.35">
      <c r="A4129" s="32">
        <v>14</v>
      </c>
      <c r="B4129" s="32" t="s">
        <v>27</v>
      </c>
      <c r="D4129" s="32">
        <v>13.08</v>
      </c>
      <c r="E4129" s="32">
        <v>7193.143</v>
      </c>
      <c r="F4129" s="32">
        <v>5405.7439999999997</v>
      </c>
      <c r="G4129" s="32">
        <v>44.969000000000001</v>
      </c>
      <c r="H4129" s="32" t="s">
        <v>13</v>
      </c>
      <c r="K4129" s="32" t="s">
        <v>268</v>
      </c>
    </row>
    <row r="4130" spans="1:11" x14ac:dyDescent="0.35">
      <c r="A4130" s="32">
        <v>15</v>
      </c>
      <c r="B4130" s="32" t="s">
        <v>28</v>
      </c>
      <c r="D4130" s="32">
        <v>13.09</v>
      </c>
      <c r="E4130" s="32">
        <v>7545.6970000000001</v>
      </c>
      <c r="F4130" s="32">
        <v>5358.6040000000003</v>
      </c>
      <c r="G4130" s="32">
        <v>62.585000000000001</v>
      </c>
      <c r="H4130" s="32" t="s">
        <v>13</v>
      </c>
      <c r="K4130" s="32" t="s">
        <v>267</v>
      </c>
    </row>
    <row r="4131" spans="1:11" x14ac:dyDescent="0.35">
      <c r="A4131" s="32">
        <v>16</v>
      </c>
      <c r="B4131" s="32" t="s">
        <v>29</v>
      </c>
      <c r="D4131" s="32">
        <v>13.09</v>
      </c>
      <c r="E4131" s="32">
        <v>6605.2250000000004</v>
      </c>
      <c r="F4131" s="32">
        <v>5299.5119999999997</v>
      </c>
      <c r="G4131" s="32">
        <v>124.756</v>
      </c>
      <c r="H4131" s="32" t="s">
        <v>13</v>
      </c>
      <c r="K4131" s="32" t="s">
        <v>266</v>
      </c>
    </row>
    <row r="4132" spans="1:11" x14ac:dyDescent="0.35">
      <c r="A4132" s="32">
        <v>17</v>
      </c>
      <c r="B4132" s="32" t="s">
        <v>22</v>
      </c>
      <c r="D4132" s="32">
        <v>12.49</v>
      </c>
      <c r="E4132" s="32">
        <v>24.437999999999999</v>
      </c>
      <c r="G4132" s="32">
        <v>1.8320000000000001</v>
      </c>
      <c r="H4132" s="32" t="s">
        <v>13</v>
      </c>
      <c r="K4132" s="32" t="s">
        <v>265</v>
      </c>
    </row>
    <row r="4133" spans="1:11" x14ac:dyDescent="0.35">
      <c r="A4133" s="32">
        <v>18</v>
      </c>
      <c r="B4133" s="32" t="s">
        <v>182</v>
      </c>
      <c r="D4133" s="32">
        <v>13.09</v>
      </c>
      <c r="E4133" s="32">
        <v>1536.2529999999999</v>
      </c>
      <c r="F4133" s="32">
        <v>7333.607</v>
      </c>
      <c r="G4133" s="32">
        <v>9.0039999999999996</v>
      </c>
      <c r="H4133" s="32" t="s">
        <v>13</v>
      </c>
      <c r="K4133" s="32" t="s">
        <v>264</v>
      </c>
    </row>
    <row r="4134" spans="1:11" x14ac:dyDescent="0.35">
      <c r="A4134" s="32">
        <v>19</v>
      </c>
      <c r="B4134" s="32" t="s">
        <v>181</v>
      </c>
      <c r="D4134" s="32">
        <v>13.11</v>
      </c>
      <c r="E4134" s="32">
        <v>1282.1980000000001</v>
      </c>
      <c r="F4134" s="32">
        <v>7556.9229999999998</v>
      </c>
      <c r="G4134" s="32">
        <v>38.076999999999998</v>
      </c>
      <c r="H4134" s="32" t="s">
        <v>13</v>
      </c>
      <c r="K4134" s="32" t="s">
        <v>263</v>
      </c>
    </row>
    <row r="4135" spans="1:11" x14ac:dyDescent="0.35">
      <c r="A4135" s="32">
        <v>20</v>
      </c>
      <c r="B4135" s="32" t="s">
        <v>180</v>
      </c>
      <c r="D4135" s="32">
        <v>13.12</v>
      </c>
      <c r="E4135" s="32">
        <v>776.89700000000005</v>
      </c>
      <c r="F4135" s="32">
        <v>7543.0190000000002</v>
      </c>
      <c r="G4135" s="32">
        <v>11.022</v>
      </c>
      <c r="H4135" s="32" t="s">
        <v>13</v>
      </c>
      <c r="K4135" s="32" t="s">
        <v>262</v>
      </c>
    </row>
    <row r="4136" spans="1:11" x14ac:dyDescent="0.35">
      <c r="A4136" s="32">
        <v>21</v>
      </c>
      <c r="B4136" s="32" t="s">
        <v>179</v>
      </c>
      <c r="D4136" s="32">
        <v>13.14</v>
      </c>
      <c r="E4136" s="32">
        <v>1139.3630000000001</v>
      </c>
      <c r="F4136" s="32">
        <v>8613.116</v>
      </c>
      <c r="G4136" s="32">
        <v>7.7539999999999996</v>
      </c>
      <c r="H4136" s="32" t="s">
        <v>13</v>
      </c>
      <c r="K4136" s="32" t="s">
        <v>261</v>
      </c>
    </row>
    <row r="4137" spans="1:11" x14ac:dyDescent="0.35">
      <c r="A4137" s="32">
        <v>22</v>
      </c>
      <c r="B4137" s="32" t="s">
        <v>178</v>
      </c>
      <c r="D4137" s="32">
        <v>13.13</v>
      </c>
      <c r="E4137" s="32">
        <v>1314.566</v>
      </c>
      <c r="F4137" s="32">
        <v>6789.0309999999999</v>
      </c>
      <c r="G4137" s="32">
        <v>61.25</v>
      </c>
      <c r="H4137" s="32" t="s">
        <v>13</v>
      </c>
      <c r="K4137" s="32" t="s">
        <v>260</v>
      </c>
    </row>
    <row r="4138" spans="1:11" x14ac:dyDescent="0.35">
      <c r="A4138" s="32">
        <v>23</v>
      </c>
      <c r="B4138" s="32" t="s">
        <v>177</v>
      </c>
      <c r="D4138" s="32">
        <v>13.14</v>
      </c>
      <c r="E4138" s="32">
        <v>750.04</v>
      </c>
      <c r="F4138" s="32">
        <v>6441.085</v>
      </c>
      <c r="G4138" s="32">
        <v>18.338000000000001</v>
      </c>
      <c r="H4138" s="32" t="s">
        <v>13</v>
      </c>
      <c r="K4138" s="32" t="s">
        <v>259</v>
      </c>
    </row>
    <row r="4139" spans="1:11" x14ac:dyDescent="0.35">
      <c r="A4139" s="32">
        <v>24</v>
      </c>
      <c r="B4139" s="32" t="s">
        <v>22</v>
      </c>
      <c r="D4139" s="32">
        <v>13.14</v>
      </c>
      <c r="E4139" s="32">
        <v>45.665999999999997</v>
      </c>
      <c r="G4139" s="32">
        <v>2.6139999999999999</v>
      </c>
      <c r="H4139" s="32" t="s">
        <v>13</v>
      </c>
      <c r="K4139" s="32" t="s">
        <v>258</v>
      </c>
    </row>
    <row r="4140" spans="1:11" x14ac:dyDescent="0.35">
      <c r="A4140" s="32">
        <v>25</v>
      </c>
      <c r="B4140" s="32" t="s">
        <v>176</v>
      </c>
      <c r="D4140" s="32">
        <v>13.15</v>
      </c>
      <c r="E4140" s="32">
        <v>1149.713</v>
      </c>
      <c r="F4140" s="32">
        <v>6856.3789999999999</v>
      </c>
      <c r="G4140" s="32">
        <v>30.355</v>
      </c>
      <c r="H4140" s="32" t="s">
        <v>13</v>
      </c>
      <c r="K4140" s="32" t="s">
        <v>257</v>
      </c>
    </row>
    <row r="4141" spans="1:11" x14ac:dyDescent="0.35">
      <c r="A4141" s="32">
        <v>26</v>
      </c>
      <c r="B4141" s="32" t="s">
        <v>175</v>
      </c>
      <c r="D4141" s="32">
        <v>13.14</v>
      </c>
      <c r="E4141" s="32">
        <v>767.77800000000002</v>
      </c>
      <c r="F4141" s="32">
        <v>8361.857</v>
      </c>
      <c r="G4141" s="32">
        <v>403.327</v>
      </c>
      <c r="H4141" s="32" t="s">
        <v>13</v>
      </c>
      <c r="K4141" s="32" t="s">
        <v>256</v>
      </c>
    </row>
    <row r="4142" spans="1:11" x14ac:dyDescent="0.35">
      <c r="A4142" s="32">
        <v>27</v>
      </c>
      <c r="B4142" s="32" t="s">
        <v>174</v>
      </c>
      <c r="D4142" s="32">
        <v>13.15</v>
      </c>
      <c r="E4142" s="32">
        <v>1216.6489999999999</v>
      </c>
      <c r="F4142" s="32">
        <v>8247.3469999999998</v>
      </c>
      <c r="G4142" s="32">
        <v>71.769000000000005</v>
      </c>
      <c r="H4142" s="32" t="s">
        <v>13</v>
      </c>
      <c r="K4142" s="32" t="s">
        <v>255</v>
      </c>
    </row>
    <row r="4143" spans="1:11" x14ac:dyDescent="0.35">
      <c r="A4143" s="32">
        <v>28</v>
      </c>
      <c r="B4143" s="32" t="s">
        <v>173</v>
      </c>
      <c r="D4143" s="32">
        <v>13.14</v>
      </c>
      <c r="E4143" s="32">
        <v>1059.9280000000001</v>
      </c>
      <c r="F4143" s="32">
        <v>7625.9110000000001</v>
      </c>
      <c r="G4143" s="32">
        <v>32.012999999999998</v>
      </c>
      <c r="H4143" s="32" t="s">
        <v>13</v>
      </c>
      <c r="K4143" s="32" t="s">
        <v>254</v>
      </c>
    </row>
    <row r="4144" spans="1:11" x14ac:dyDescent="0.35">
      <c r="A4144" s="32">
        <v>29</v>
      </c>
      <c r="B4144" s="32" t="s">
        <v>172</v>
      </c>
      <c r="D4144" s="32">
        <v>13.1</v>
      </c>
      <c r="E4144" s="32">
        <v>1317.595</v>
      </c>
      <c r="F4144" s="32">
        <v>7830.348</v>
      </c>
      <c r="G4144" s="32">
        <v>78.463999999999999</v>
      </c>
      <c r="H4144" s="32" t="s">
        <v>13</v>
      </c>
      <c r="K4144" s="32" t="s">
        <v>253</v>
      </c>
    </row>
    <row r="4145" spans="1:11" x14ac:dyDescent="0.35">
      <c r="A4145" s="32">
        <v>30</v>
      </c>
      <c r="B4145" s="32" t="s">
        <v>171</v>
      </c>
      <c r="D4145" s="32">
        <v>13.04</v>
      </c>
      <c r="E4145" s="32">
        <v>890.36400000000003</v>
      </c>
      <c r="F4145" s="32">
        <v>6655.14</v>
      </c>
      <c r="G4145" s="32">
        <v>2.5840000000000001</v>
      </c>
      <c r="H4145" s="32" t="s">
        <v>13</v>
      </c>
      <c r="K4145" s="32" t="s">
        <v>252</v>
      </c>
    </row>
    <row r="4146" spans="1:11" x14ac:dyDescent="0.35">
      <c r="A4146" s="32">
        <v>31</v>
      </c>
      <c r="B4146" s="32" t="s">
        <v>22</v>
      </c>
      <c r="D4146" s="32">
        <v>13.2</v>
      </c>
      <c r="E4146" s="32">
        <v>2.2440000000000002</v>
      </c>
      <c r="G4146" s="32">
        <v>20</v>
      </c>
      <c r="H4146" s="32" t="s">
        <v>13</v>
      </c>
      <c r="K4146" s="32" t="s">
        <v>251</v>
      </c>
    </row>
    <row r="4147" spans="1:11" x14ac:dyDescent="0.35">
      <c r="A4147" s="32">
        <v>32</v>
      </c>
      <c r="B4147" s="32" t="s">
        <v>170</v>
      </c>
      <c r="D4147" s="32">
        <v>12.98</v>
      </c>
      <c r="E4147" s="32">
        <v>1600.3789999999999</v>
      </c>
      <c r="F4147" s="32">
        <v>8732.8430000000008</v>
      </c>
      <c r="G4147" s="32">
        <v>59.3</v>
      </c>
      <c r="H4147" s="32" t="s">
        <v>13</v>
      </c>
      <c r="K4147" s="32" t="s">
        <v>250</v>
      </c>
    </row>
    <row r="4148" spans="1:11" x14ac:dyDescent="0.35">
      <c r="A4148" s="32">
        <v>33</v>
      </c>
      <c r="B4148" s="32" t="s">
        <v>169</v>
      </c>
      <c r="D4148" s="32">
        <v>12.99</v>
      </c>
      <c r="E4148" s="32">
        <v>1236.9690000000001</v>
      </c>
      <c r="F4148" s="32">
        <v>7852.2110000000002</v>
      </c>
      <c r="G4148" s="32">
        <v>18.681999999999999</v>
      </c>
      <c r="H4148" s="32" t="s">
        <v>13</v>
      </c>
      <c r="K4148" s="32" t="s">
        <v>249</v>
      </c>
    </row>
    <row r="4149" spans="1:11" x14ac:dyDescent="0.35">
      <c r="A4149" s="32">
        <v>34</v>
      </c>
      <c r="B4149" s="32" t="s">
        <v>168</v>
      </c>
      <c r="D4149" s="32">
        <v>13.05</v>
      </c>
      <c r="E4149" s="32">
        <v>1215.33</v>
      </c>
      <c r="F4149" s="32">
        <v>9807.1959999999999</v>
      </c>
      <c r="G4149" s="32">
        <v>60.252000000000002</v>
      </c>
      <c r="H4149" s="32" t="s">
        <v>13</v>
      </c>
      <c r="K4149" s="32" t="s">
        <v>248</v>
      </c>
    </row>
    <row r="4150" spans="1:11" x14ac:dyDescent="0.35">
      <c r="A4150" s="32">
        <v>35</v>
      </c>
      <c r="B4150" s="32" t="s">
        <v>167</v>
      </c>
      <c r="D4150" s="32">
        <v>13.06</v>
      </c>
      <c r="E4150" s="32">
        <v>1888.1389999999999</v>
      </c>
      <c r="F4150" s="32">
        <v>10189.86</v>
      </c>
      <c r="G4150" s="32">
        <v>27.073</v>
      </c>
      <c r="H4150" s="32" t="s">
        <v>13</v>
      </c>
      <c r="K4150" s="32" t="s">
        <v>247</v>
      </c>
    </row>
    <row r="4151" spans="1:11" x14ac:dyDescent="0.35">
      <c r="A4151" s="32">
        <v>36</v>
      </c>
      <c r="B4151" s="32" t="s">
        <v>166</v>
      </c>
      <c r="D4151" s="32">
        <v>13.05</v>
      </c>
      <c r="E4151" s="32">
        <v>1808.9179999999999</v>
      </c>
      <c r="F4151" s="32">
        <v>10207.86</v>
      </c>
      <c r="G4151" s="32">
        <v>40.256</v>
      </c>
      <c r="H4151" s="32" t="s">
        <v>13</v>
      </c>
      <c r="K4151" s="32" t="s">
        <v>246</v>
      </c>
    </row>
    <row r="4152" spans="1:11" x14ac:dyDescent="0.35">
      <c r="A4152" s="32">
        <v>37</v>
      </c>
      <c r="B4152" s="32" t="s">
        <v>165</v>
      </c>
      <c r="D4152" s="32">
        <v>13.05</v>
      </c>
      <c r="E4152" s="32">
        <v>1608.6769999999999</v>
      </c>
      <c r="F4152" s="32">
        <v>8814.884</v>
      </c>
      <c r="G4152" s="32">
        <v>71.933999999999997</v>
      </c>
      <c r="H4152" s="32" t="s">
        <v>13</v>
      </c>
      <c r="K4152" s="32" t="s">
        <v>245</v>
      </c>
    </row>
    <row r="4153" spans="1:11" x14ac:dyDescent="0.35">
      <c r="A4153" s="32">
        <v>38</v>
      </c>
      <c r="B4153" s="32" t="s">
        <v>22</v>
      </c>
      <c r="D4153" s="32">
        <v>13.69</v>
      </c>
      <c r="E4153" s="32">
        <v>75.742999999999995</v>
      </c>
      <c r="G4153" s="32">
        <v>587</v>
      </c>
      <c r="H4153" s="32" t="s">
        <v>13</v>
      </c>
      <c r="K4153" s="32" t="s">
        <v>244</v>
      </c>
    </row>
    <row r="4154" spans="1:11" x14ac:dyDescent="0.35">
      <c r="A4154" s="32">
        <v>39</v>
      </c>
      <c r="B4154" s="32" t="s">
        <v>164</v>
      </c>
      <c r="D4154" s="32">
        <v>13.08</v>
      </c>
      <c r="E4154" s="32">
        <v>1766.249</v>
      </c>
      <c r="F4154" s="32">
        <v>8410.0660000000007</v>
      </c>
      <c r="G4154" s="32">
        <v>80.076999999999998</v>
      </c>
      <c r="H4154" s="32" t="s">
        <v>13</v>
      </c>
      <c r="K4154" s="32" t="s">
        <v>243</v>
      </c>
    </row>
    <row r="4155" spans="1:11" x14ac:dyDescent="0.35">
      <c r="A4155" s="32">
        <v>40</v>
      </c>
      <c r="B4155" s="32" t="s">
        <v>163</v>
      </c>
      <c r="D4155" s="32">
        <v>13.09</v>
      </c>
      <c r="E4155" s="32">
        <v>1696.104</v>
      </c>
      <c r="F4155" s="32">
        <v>8557.7710000000006</v>
      </c>
      <c r="G4155" s="32">
        <v>61.747999999999998</v>
      </c>
      <c r="H4155" s="32" t="s">
        <v>13</v>
      </c>
      <c r="K4155" s="32" t="s">
        <v>242</v>
      </c>
    </row>
    <row r="4156" spans="1:11" x14ac:dyDescent="0.35">
      <c r="A4156" s="32">
        <v>41</v>
      </c>
      <c r="B4156" s="32" t="s">
        <v>162</v>
      </c>
      <c r="D4156" s="32">
        <v>13.09</v>
      </c>
      <c r="E4156" s="32">
        <v>1949.4169999999999</v>
      </c>
      <c r="F4156" s="32">
        <v>9876.0840000000007</v>
      </c>
      <c r="G4156" s="32">
        <v>129.684</v>
      </c>
      <c r="H4156" s="32" t="s">
        <v>13</v>
      </c>
      <c r="K4156" s="32" t="s">
        <v>241</v>
      </c>
    </row>
    <row r="4157" spans="1:11" x14ac:dyDescent="0.35">
      <c r="A4157" s="32">
        <v>42</v>
      </c>
      <c r="B4157" s="32" t="s">
        <v>161</v>
      </c>
      <c r="D4157" s="32">
        <v>13.15</v>
      </c>
      <c r="E4157" s="32">
        <v>2442.5830000000001</v>
      </c>
      <c r="F4157" s="32">
        <v>10133.361000000001</v>
      </c>
      <c r="G4157" s="32">
        <v>230.18799999999999</v>
      </c>
      <c r="H4157" s="32" t="s">
        <v>13</v>
      </c>
      <c r="K4157" s="32" t="s">
        <v>240</v>
      </c>
    </row>
    <row r="4158" spans="1:11" x14ac:dyDescent="0.35">
      <c r="A4158" s="32">
        <v>43</v>
      </c>
      <c r="B4158" s="32" t="s">
        <v>160</v>
      </c>
      <c r="D4158" s="32">
        <v>13.11</v>
      </c>
      <c r="E4158" s="32">
        <v>2765.527</v>
      </c>
      <c r="F4158" s="32">
        <v>10043.648999999999</v>
      </c>
      <c r="G4158" s="32">
        <v>40.978999999999999</v>
      </c>
      <c r="H4158" s="32" t="s">
        <v>13</v>
      </c>
      <c r="K4158" s="32" t="s">
        <v>239</v>
      </c>
    </row>
    <row r="4159" spans="1:11" x14ac:dyDescent="0.35">
      <c r="A4159" s="32">
        <v>44</v>
      </c>
      <c r="B4159" s="32" t="s">
        <v>159</v>
      </c>
      <c r="D4159" s="32">
        <v>13.17</v>
      </c>
      <c r="E4159" s="32">
        <v>2225.7710000000002</v>
      </c>
      <c r="F4159" s="32">
        <v>9604.0540000000001</v>
      </c>
      <c r="G4159" s="32">
        <v>83.89</v>
      </c>
      <c r="H4159" s="32" t="s">
        <v>13</v>
      </c>
      <c r="K4159" s="32" t="s">
        <v>238</v>
      </c>
    </row>
    <row r="4160" spans="1:11" x14ac:dyDescent="0.35">
      <c r="A4160" s="32">
        <v>45</v>
      </c>
      <c r="B4160" s="32" t="s">
        <v>22</v>
      </c>
      <c r="D4160" s="32">
        <v>13.28</v>
      </c>
      <c r="E4160" s="32">
        <v>88.688999999999993</v>
      </c>
      <c r="G4160" s="32">
        <v>1.698</v>
      </c>
      <c r="H4160" s="32" t="s">
        <v>13</v>
      </c>
      <c r="K4160" s="32" t="s">
        <v>237</v>
      </c>
    </row>
    <row r="4161" spans="1:11" x14ac:dyDescent="0.35">
      <c r="A4161" s="32">
        <v>46</v>
      </c>
      <c r="B4161" s="32" t="s">
        <v>158</v>
      </c>
      <c r="D4161" s="32">
        <v>13.17</v>
      </c>
      <c r="E4161" s="32">
        <v>1365.0619999999999</v>
      </c>
      <c r="F4161" s="32">
        <v>9362.0679999999993</v>
      </c>
      <c r="G4161" s="32">
        <v>99.07</v>
      </c>
      <c r="H4161" s="32" t="s">
        <v>13</v>
      </c>
      <c r="K4161" s="32" t="s">
        <v>236</v>
      </c>
    </row>
    <row r="4162" spans="1:11" x14ac:dyDescent="0.35">
      <c r="A4162" s="32">
        <v>47</v>
      </c>
      <c r="B4162" s="32" t="s">
        <v>157</v>
      </c>
      <c r="D4162" s="32">
        <v>13.15</v>
      </c>
      <c r="E4162" s="32">
        <v>900.94500000000005</v>
      </c>
      <c r="F4162" s="32">
        <v>7438.8729999999996</v>
      </c>
      <c r="G4162" s="32">
        <v>19.358000000000001</v>
      </c>
      <c r="H4162" s="32" t="s">
        <v>13</v>
      </c>
      <c r="K4162" s="32" t="s">
        <v>235</v>
      </c>
    </row>
    <row r="4163" spans="1:11" x14ac:dyDescent="0.35">
      <c r="A4163" s="32">
        <v>48</v>
      </c>
      <c r="B4163" s="32" t="s">
        <v>156</v>
      </c>
      <c r="D4163" s="32">
        <v>13.14</v>
      </c>
      <c r="E4163" s="32">
        <v>1134.604</v>
      </c>
      <c r="F4163" s="32">
        <v>7497.73</v>
      </c>
      <c r="G4163" s="32">
        <v>34.674999999999997</v>
      </c>
      <c r="H4163" s="32" t="s">
        <v>13</v>
      </c>
      <c r="K4163" s="32" t="s">
        <v>234</v>
      </c>
    </row>
    <row r="4165" spans="1:11" x14ac:dyDescent="0.35">
      <c r="A4165" s="32" t="s">
        <v>334</v>
      </c>
    </row>
    <row r="4167" spans="1:11" x14ac:dyDescent="0.35">
      <c r="B4167" s="32" t="s">
        <v>3</v>
      </c>
      <c r="C4167" s="32" t="s">
        <v>4</v>
      </c>
      <c r="D4167" s="32" t="s">
        <v>5</v>
      </c>
      <c r="E4167" s="32" t="s">
        <v>6</v>
      </c>
      <c r="F4167" s="32" t="s">
        <v>7</v>
      </c>
      <c r="G4167" s="32" t="s">
        <v>8</v>
      </c>
      <c r="H4167" s="32" t="s">
        <v>9</v>
      </c>
      <c r="I4167" s="32" t="s">
        <v>10</v>
      </c>
      <c r="J4167" s="32" t="s">
        <v>11</v>
      </c>
      <c r="K4167" s="32" t="s">
        <v>282</v>
      </c>
    </row>
    <row r="4168" spans="1:11" x14ac:dyDescent="0.35">
      <c r="A4168" s="32">
        <v>1</v>
      </c>
      <c r="F4168" s="32">
        <v>16637.717000000001</v>
      </c>
      <c r="K4168" s="32" t="s">
        <v>281</v>
      </c>
    </row>
    <row r="4169" spans="1:11" x14ac:dyDescent="0.35">
      <c r="A4169" s="32">
        <v>2</v>
      </c>
      <c r="F4169" s="32">
        <v>14442.151</v>
      </c>
      <c r="K4169" s="32" t="s">
        <v>280</v>
      </c>
    </row>
    <row r="4170" spans="1:11" x14ac:dyDescent="0.35">
      <c r="A4170" s="32">
        <v>3</v>
      </c>
      <c r="F4170" s="32">
        <v>14939.226000000001</v>
      </c>
      <c r="K4170" s="32" t="s">
        <v>279</v>
      </c>
    </row>
    <row r="4171" spans="1:11" x14ac:dyDescent="0.35">
      <c r="A4171" s="32">
        <v>4</v>
      </c>
      <c r="F4171" s="32">
        <v>14017.550999999999</v>
      </c>
      <c r="K4171" s="32" t="s">
        <v>278</v>
      </c>
    </row>
    <row r="4172" spans="1:11" x14ac:dyDescent="0.35">
      <c r="A4172" s="32">
        <v>5</v>
      </c>
      <c r="F4172" s="32">
        <v>15819.927</v>
      </c>
      <c r="K4172" s="32" t="s">
        <v>277</v>
      </c>
    </row>
    <row r="4173" spans="1:11" x14ac:dyDescent="0.35">
      <c r="A4173" s="32">
        <v>6</v>
      </c>
      <c r="F4173" s="32">
        <v>14259.822</v>
      </c>
      <c r="K4173" s="32" t="s">
        <v>276</v>
      </c>
    </row>
    <row r="4174" spans="1:11" x14ac:dyDescent="0.35">
      <c r="A4174" s="32">
        <v>7</v>
      </c>
      <c r="F4174" s="32">
        <v>11049.457</v>
      </c>
      <c r="K4174" s="32" t="s">
        <v>275</v>
      </c>
    </row>
    <row r="4175" spans="1:11" x14ac:dyDescent="0.35">
      <c r="A4175" s="32">
        <v>8</v>
      </c>
      <c r="F4175" s="32">
        <v>12460.611999999999</v>
      </c>
      <c r="K4175" s="32" t="s">
        <v>274</v>
      </c>
    </row>
    <row r="4176" spans="1:11" x14ac:dyDescent="0.35">
      <c r="A4176" s="32">
        <v>9</v>
      </c>
      <c r="F4176" s="32">
        <v>4.9729999999999999</v>
      </c>
      <c r="K4176" s="32" t="s">
        <v>273</v>
      </c>
    </row>
    <row r="4177" spans="1:11" x14ac:dyDescent="0.35">
      <c r="A4177" s="32">
        <v>10</v>
      </c>
      <c r="F4177" s="32">
        <v>0.68200000000000005</v>
      </c>
      <c r="K4177" s="32" t="s">
        <v>272</v>
      </c>
    </row>
    <row r="4178" spans="1:11" x14ac:dyDescent="0.35">
      <c r="A4178" s="32">
        <v>11</v>
      </c>
      <c r="F4178" s="32">
        <v>6414.2780000000002</v>
      </c>
      <c r="K4178" s="32" t="s">
        <v>271</v>
      </c>
    </row>
    <row r="4179" spans="1:11" x14ac:dyDescent="0.35">
      <c r="A4179" s="32">
        <v>12</v>
      </c>
      <c r="F4179" s="32">
        <v>5459.8980000000001</v>
      </c>
      <c r="K4179" s="32" t="s">
        <v>270</v>
      </c>
    </row>
    <row r="4180" spans="1:11" x14ac:dyDescent="0.35">
      <c r="A4180" s="32">
        <v>13</v>
      </c>
      <c r="F4180" s="32">
        <v>5569.0519999999997</v>
      </c>
      <c r="K4180" s="32" t="s">
        <v>269</v>
      </c>
    </row>
    <row r="4181" spans="1:11" x14ac:dyDescent="0.35">
      <c r="A4181" s="32">
        <v>14</v>
      </c>
      <c r="F4181" s="32">
        <v>5405.7439999999997</v>
      </c>
      <c r="K4181" s="32" t="s">
        <v>268</v>
      </c>
    </row>
    <row r="4182" spans="1:11" x14ac:dyDescent="0.35">
      <c r="A4182" s="32">
        <v>15</v>
      </c>
      <c r="F4182" s="32">
        <v>5358.6040000000003</v>
      </c>
      <c r="K4182" s="32" t="s">
        <v>267</v>
      </c>
    </row>
    <row r="4183" spans="1:11" x14ac:dyDescent="0.35">
      <c r="A4183" s="32">
        <v>16</v>
      </c>
      <c r="F4183" s="32">
        <v>5299.5119999999997</v>
      </c>
      <c r="K4183" s="32" t="s">
        <v>266</v>
      </c>
    </row>
    <row r="4184" spans="1:11" x14ac:dyDescent="0.35">
      <c r="A4184" s="32">
        <v>17</v>
      </c>
      <c r="K4184" s="32" t="s">
        <v>265</v>
      </c>
    </row>
    <row r="4185" spans="1:11" x14ac:dyDescent="0.35">
      <c r="A4185" s="32">
        <v>18</v>
      </c>
      <c r="F4185" s="32">
        <v>7333.607</v>
      </c>
      <c r="K4185" s="32" t="s">
        <v>264</v>
      </c>
    </row>
    <row r="4186" spans="1:11" x14ac:dyDescent="0.35">
      <c r="A4186" s="32">
        <v>19</v>
      </c>
      <c r="F4186" s="32">
        <v>7556.9229999999998</v>
      </c>
      <c r="K4186" s="32" t="s">
        <v>263</v>
      </c>
    </row>
    <row r="4187" spans="1:11" x14ac:dyDescent="0.35">
      <c r="A4187" s="32">
        <v>20</v>
      </c>
      <c r="F4187" s="32">
        <v>7543.0190000000002</v>
      </c>
      <c r="K4187" s="32" t="s">
        <v>262</v>
      </c>
    </row>
    <row r="4188" spans="1:11" x14ac:dyDescent="0.35">
      <c r="A4188" s="32">
        <v>21</v>
      </c>
      <c r="F4188" s="32">
        <v>8613.116</v>
      </c>
      <c r="K4188" s="32" t="s">
        <v>261</v>
      </c>
    </row>
    <row r="4189" spans="1:11" x14ac:dyDescent="0.35">
      <c r="A4189" s="32">
        <v>22</v>
      </c>
      <c r="F4189" s="32">
        <v>6789.0309999999999</v>
      </c>
      <c r="K4189" s="32" t="s">
        <v>260</v>
      </c>
    </row>
    <row r="4190" spans="1:11" x14ac:dyDescent="0.35">
      <c r="A4190" s="32">
        <v>23</v>
      </c>
      <c r="F4190" s="32">
        <v>6441.085</v>
      </c>
      <c r="K4190" s="32" t="s">
        <v>259</v>
      </c>
    </row>
    <row r="4191" spans="1:11" x14ac:dyDescent="0.35">
      <c r="A4191" s="32">
        <v>24</v>
      </c>
      <c r="K4191" s="32" t="s">
        <v>258</v>
      </c>
    </row>
    <row r="4192" spans="1:11" x14ac:dyDescent="0.35">
      <c r="A4192" s="32">
        <v>25</v>
      </c>
      <c r="F4192" s="32">
        <v>6856.3789999999999</v>
      </c>
      <c r="K4192" s="32" t="s">
        <v>257</v>
      </c>
    </row>
    <row r="4193" spans="1:11" x14ac:dyDescent="0.35">
      <c r="A4193" s="32">
        <v>26</v>
      </c>
      <c r="F4193" s="32">
        <v>8361.857</v>
      </c>
      <c r="K4193" s="32" t="s">
        <v>256</v>
      </c>
    </row>
    <row r="4194" spans="1:11" x14ac:dyDescent="0.35">
      <c r="A4194" s="32">
        <v>27</v>
      </c>
      <c r="F4194" s="32">
        <v>8247.3469999999998</v>
      </c>
      <c r="K4194" s="32" t="s">
        <v>255</v>
      </c>
    </row>
    <row r="4195" spans="1:11" x14ac:dyDescent="0.35">
      <c r="A4195" s="32">
        <v>28</v>
      </c>
      <c r="F4195" s="32">
        <v>7625.9110000000001</v>
      </c>
      <c r="K4195" s="32" t="s">
        <v>254</v>
      </c>
    </row>
    <row r="4196" spans="1:11" x14ac:dyDescent="0.35">
      <c r="A4196" s="32">
        <v>29</v>
      </c>
      <c r="F4196" s="32">
        <v>7830.348</v>
      </c>
      <c r="K4196" s="32" t="s">
        <v>253</v>
      </c>
    </row>
    <row r="4197" spans="1:11" x14ac:dyDescent="0.35">
      <c r="A4197" s="32">
        <v>30</v>
      </c>
      <c r="F4197" s="32">
        <v>6655.14</v>
      </c>
      <c r="K4197" s="32" t="s">
        <v>252</v>
      </c>
    </row>
    <row r="4198" spans="1:11" x14ac:dyDescent="0.35">
      <c r="A4198" s="32">
        <v>31</v>
      </c>
      <c r="K4198" s="32" t="s">
        <v>251</v>
      </c>
    </row>
    <row r="4199" spans="1:11" x14ac:dyDescent="0.35">
      <c r="A4199" s="32">
        <v>32</v>
      </c>
      <c r="F4199" s="32">
        <v>8732.8430000000008</v>
      </c>
      <c r="K4199" s="32" t="s">
        <v>250</v>
      </c>
    </row>
    <row r="4200" spans="1:11" x14ac:dyDescent="0.35">
      <c r="A4200" s="32">
        <v>33</v>
      </c>
      <c r="F4200" s="32">
        <v>7852.2110000000002</v>
      </c>
      <c r="K4200" s="32" t="s">
        <v>249</v>
      </c>
    </row>
    <row r="4201" spans="1:11" x14ac:dyDescent="0.35">
      <c r="A4201" s="32">
        <v>34</v>
      </c>
      <c r="F4201" s="32">
        <v>9807.1959999999999</v>
      </c>
      <c r="K4201" s="32" t="s">
        <v>248</v>
      </c>
    </row>
    <row r="4202" spans="1:11" x14ac:dyDescent="0.35">
      <c r="A4202" s="32">
        <v>35</v>
      </c>
      <c r="F4202" s="32">
        <v>10189.86</v>
      </c>
      <c r="K4202" s="32" t="s">
        <v>247</v>
      </c>
    </row>
    <row r="4203" spans="1:11" x14ac:dyDescent="0.35">
      <c r="A4203" s="32">
        <v>36</v>
      </c>
      <c r="F4203" s="32">
        <v>10207.86</v>
      </c>
      <c r="K4203" s="32" t="s">
        <v>246</v>
      </c>
    </row>
    <row r="4204" spans="1:11" x14ac:dyDescent="0.35">
      <c r="A4204" s="32">
        <v>37</v>
      </c>
      <c r="F4204" s="32">
        <v>8814.884</v>
      </c>
      <c r="K4204" s="32" t="s">
        <v>245</v>
      </c>
    </row>
    <row r="4205" spans="1:11" x14ac:dyDescent="0.35">
      <c r="A4205" s="32">
        <v>38</v>
      </c>
      <c r="K4205" s="32" t="s">
        <v>244</v>
      </c>
    </row>
    <row r="4206" spans="1:11" x14ac:dyDescent="0.35">
      <c r="A4206" s="32">
        <v>39</v>
      </c>
      <c r="F4206" s="32">
        <v>8410.0660000000007</v>
      </c>
      <c r="K4206" s="32" t="s">
        <v>243</v>
      </c>
    </row>
    <row r="4207" spans="1:11" x14ac:dyDescent="0.35">
      <c r="A4207" s="32">
        <v>40</v>
      </c>
      <c r="F4207" s="32">
        <v>8557.7710000000006</v>
      </c>
      <c r="K4207" s="32" t="s">
        <v>242</v>
      </c>
    </row>
    <row r="4208" spans="1:11" x14ac:dyDescent="0.35">
      <c r="A4208" s="32">
        <v>41</v>
      </c>
      <c r="F4208" s="32">
        <v>9876.0840000000007</v>
      </c>
      <c r="K4208" s="32" t="s">
        <v>241</v>
      </c>
    </row>
    <row r="4209" spans="1:11" x14ac:dyDescent="0.35">
      <c r="A4209" s="32">
        <v>42</v>
      </c>
      <c r="F4209" s="32">
        <v>10133.361000000001</v>
      </c>
      <c r="K4209" s="32" t="s">
        <v>240</v>
      </c>
    </row>
    <row r="4210" spans="1:11" x14ac:dyDescent="0.35">
      <c r="A4210" s="32">
        <v>43</v>
      </c>
      <c r="F4210" s="32">
        <v>10043.648999999999</v>
      </c>
      <c r="K4210" s="32" t="s">
        <v>239</v>
      </c>
    </row>
    <row r="4211" spans="1:11" x14ac:dyDescent="0.35">
      <c r="A4211" s="32">
        <v>44</v>
      </c>
      <c r="F4211" s="32">
        <v>9604.0540000000001</v>
      </c>
      <c r="K4211" s="32" t="s">
        <v>238</v>
      </c>
    </row>
    <row r="4212" spans="1:11" x14ac:dyDescent="0.35">
      <c r="A4212" s="32">
        <v>45</v>
      </c>
      <c r="K4212" s="32" t="s">
        <v>237</v>
      </c>
    </row>
    <row r="4213" spans="1:11" x14ac:dyDescent="0.35">
      <c r="A4213" s="32">
        <v>46</v>
      </c>
      <c r="F4213" s="32">
        <v>9362.0679999999993</v>
      </c>
      <c r="K4213" s="32" t="s">
        <v>236</v>
      </c>
    </row>
    <row r="4214" spans="1:11" x14ac:dyDescent="0.35">
      <c r="A4214" s="32">
        <v>47</v>
      </c>
      <c r="F4214" s="32">
        <v>7438.8729999999996</v>
      </c>
      <c r="K4214" s="32" t="s">
        <v>235</v>
      </c>
    </row>
    <row r="4215" spans="1:11" x14ac:dyDescent="0.35">
      <c r="A4215" s="32">
        <v>48</v>
      </c>
      <c r="F4215" s="32">
        <v>7497.73</v>
      </c>
      <c r="K4215" s="32" t="s">
        <v>234</v>
      </c>
    </row>
    <row r="4217" spans="1:11" x14ac:dyDescent="0.35">
      <c r="A4217" s="32" t="s">
        <v>333</v>
      </c>
    </row>
    <row r="4219" spans="1:11" x14ac:dyDescent="0.35">
      <c r="B4219" s="32" t="s">
        <v>3</v>
      </c>
      <c r="C4219" s="32" t="s">
        <v>4</v>
      </c>
      <c r="D4219" s="32" t="s">
        <v>5</v>
      </c>
      <c r="E4219" s="32" t="s">
        <v>6</v>
      </c>
      <c r="F4219" s="32" t="s">
        <v>7</v>
      </c>
      <c r="G4219" s="32" t="s">
        <v>8</v>
      </c>
      <c r="H4219" s="32" t="s">
        <v>9</v>
      </c>
      <c r="I4219" s="32" t="s">
        <v>10</v>
      </c>
      <c r="J4219" s="32" t="s">
        <v>11</v>
      </c>
      <c r="K4219" s="32" t="s">
        <v>282</v>
      </c>
    </row>
    <row r="4220" spans="1:11" x14ac:dyDescent="0.35">
      <c r="A4220" s="32">
        <v>1</v>
      </c>
      <c r="B4220" s="32" t="s">
        <v>12</v>
      </c>
      <c r="D4220" s="32">
        <v>12.99</v>
      </c>
      <c r="E4220" s="32">
        <v>16637.717000000001</v>
      </c>
      <c r="G4220" s="32">
        <v>135.32599999999999</v>
      </c>
      <c r="H4220" s="32" t="s">
        <v>13</v>
      </c>
      <c r="I4220" s="32">
        <v>16637.717000000001</v>
      </c>
      <c r="K4220" s="32" t="s">
        <v>281</v>
      </c>
    </row>
    <row r="4221" spans="1:11" x14ac:dyDescent="0.35">
      <c r="A4221" s="32">
        <v>2</v>
      </c>
      <c r="B4221" s="32" t="s">
        <v>14</v>
      </c>
      <c r="D4221" s="32">
        <v>13.04</v>
      </c>
      <c r="E4221" s="32">
        <v>14442.151</v>
      </c>
      <c r="G4221" s="32">
        <v>350.43299999999999</v>
      </c>
      <c r="H4221" s="32" t="s">
        <v>13</v>
      </c>
      <c r="I4221" s="32">
        <v>14442.151</v>
      </c>
      <c r="K4221" s="32" t="s">
        <v>280</v>
      </c>
    </row>
    <row r="4222" spans="1:11" x14ac:dyDescent="0.35">
      <c r="A4222" s="32">
        <v>3</v>
      </c>
      <c r="B4222" s="32" t="s">
        <v>15</v>
      </c>
      <c r="D4222" s="32">
        <v>13.04</v>
      </c>
      <c r="E4222" s="32">
        <v>14939.226000000001</v>
      </c>
      <c r="G4222" s="32">
        <v>105193</v>
      </c>
      <c r="H4222" s="32" t="s">
        <v>13</v>
      </c>
      <c r="I4222" s="32">
        <v>14939.226000000001</v>
      </c>
      <c r="K4222" s="32" t="s">
        <v>279</v>
      </c>
    </row>
    <row r="4223" spans="1:11" x14ac:dyDescent="0.35">
      <c r="A4223" s="32">
        <v>4</v>
      </c>
      <c r="B4223" s="32" t="s">
        <v>17</v>
      </c>
      <c r="D4223" s="32">
        <v>13.04</v>
      </c>
      <c r="E4223" s="32">
        <v>14017.550999999999</v>
      </c>
      <c r="G4223" s="32">
        <v>103540</v>
      </c>
      <c r="H4223" s="32" t="s">
        <v>13</v>
      </c>
      <c r="I4223" s="32">
        <v>14017.550999999999</v>
      </c>
      <c r="K4223" s="32" t="s">
        <v>278</v>
      </c>
    </row>
    <row r="4224" spans="1:11" x14ac:dyDescent="0.35">
      <c r="A4224" s="32">
        <v>5</v>
      </c>
      <c r="B4224" s="32" t="s">
        <v>18</v>
      </c>
      <c r="D4224" s="32">
        <v>13.05</v>
      </c>
      <c r="E4224" s="32">
        <v>15819.927</v>
      </c>
      <c r="G4224" s="32">
        <v>698.88599999999997</v>
      </c>
      <c r="H4224" s="32" t="s">
        <v>13</v>
      </c>
      <c r="I4224" s="32">
        <v>15819.927</v>
      </c>
      <c r="K4224" s="32" t="s">
        <v>277</v>
      </c>
    </row>
    <row r="4225" spans="1:11" x14ac:dyDescent="0.35">
      <c r="A4225" s="32">
        <v>6</v>
      </c>
      <c r="B4225" s="32" t="s">
        <v>19</v>
      </c>
      <c r="D4225" s="32">
        <v>12.98</v>
      </c>
      <c r="E4225" s="32">
        <v>14259.822</v>
      </c>
      <c r="G4225" s="32">
        <v>637.00099999999998</v>
      </c>
      <c r="H4225" s="32" t="s">
        <v>13</v>
      </c>
      <c r="I4225" s="32">
        <v>14259.822</v>
      </c>
      <c r="K4225" s="32" t="s">
        <v>276</v>
      </c>
    </row>
    <row r="4226" spans="1:11" x14ac:dyDescent="0.35">
      <c r="A4226" s="32">
        <v>7</v>
      </c>
      <c r="B4226" s="32" t="s">
        <v>20</v>
      </c>
      <c r="D4226" s="32">
        <v>12.99</v>
      </c>
      <c r="E4226" s="32">
        <v>11049.457</v>
      </c>
      <c r="G4226" s="32">
        <v>477.642</v>
      </c>
      <c r="H4226" s="32" t="s">
        <v>13</v>
      </c>
      <c r="I4226" s="32">
        <v>11049.457</v>
      </c>
      <c r="K4226" s="32" t="s">
        <v>275</v>
      </c>
    </row>
    <row r="4227" spans="1:11" x14ac:dyDescent="0.35">
      <c r="A4227" s="32">
        <v>8</v>
      </c>
      <c r="B4227" s="32" t="s">
        <v>21</v>
      </c>
      <c r="D4227" s="32">
        <v>13.01</v>
      </c>
      <c r="E4227" s="32">
        <v>12460.611999999999</v>
      </c>
      <c r="G4227" s="32">
        <v>400.6</v>
      </c>
      <c r="H4227" s="32" t="s">
        <v>13</v>
      </c>
      <c r="I4227" s="32">
        <v>12460.611999999999</v>
      </c>
      <c r="K4227" s="32" t="s">
        <v>274</v>
      </c>
    </row>
    <row r="4228" spans="1:11" x14ac:dyDescent="0.35">
      <c r="A4228" s="32">
        <v>9</v>
      </c>
      <c r="B4228" s="32" t="s">
        <v>22</v>
      </c>
      <c r="D4228" s="32">
        <v>12.95</v>
      </c>
      <c r="E4228" s="32">
        <v>4.9729999999999999</v>
      </c>
      <c r="G4228" s="32">
        <v>48</v>
      </c>
      <c r="H4228" s="32" t="s">
        <v>13</v>
      </c>
      <c r="I4228" s="32">
        <v>4.9729999999999999</v>
      </c>
      <c r="K4228" s="32" t="s">
        <v>273</v>
      </c>
    </row>
    <row r="4229" spans="1:11" x14ac:dyDescent="0.35">
      <c r="A4229" s="32">
        <v>10</v>
      </c>
      <c r="B4229" s="32" t="s">
        <v>22</v>
      </c>
      <c r="D4229" s="32">
        <v>13.6</v>
      </c>
      <c r="E4229" s="32">
        <v>0.68200000000000005</v>
      </c>
      <c r="G4229" s="32">
        <v>7</v>
      </c>
      <c r="H4229" s="32" t="s">
        <v>13</v>
      </c>
      <c r="I4229" s="32">
        <v>0.68200000000000005</v>
      </c>
      <c r="K4229" s="32" t="s">
        <v>272</v>
      </c>
    </row>
    <row r="4230" spans="1:11" x14ac:dyDescent="0.35">
      <c r="A4230" s="32">
        <v>11</v>
      </c>
      <c r="B4230" s="32" t="s">
        <v>24</v>
      </c>
      <c r="D4230" s="32">
        <v>13.05</v>
      </c>
      <c r="E4230" s="32">
        <v>6414.2780000000002</v>
      </c>
      <c r="G4230" s="32">
        <v>262.30399999999997</v>
      </c>
      <c r="H4230" s="32" t="s">
        <v>13</v>
      </c>
      <c r="I4230" s="32">
        <v>6414.2780000000002</v>
      </c>
      <c r="K4230" s="32" t="s">
        <v>271</v>
      </c>
    </row>
    <row r="4231" spans="1:11" x14ac:dyDescent="0.35">
      <c r="A4231" s="32">
        <v>12</v>
      </c>
      <c r="B4231" s="32" t="s">
        <v>25</v>
      </c>
      <c r="D4231" s="32">
        <v>13.07</v>
      </c>
      <c r="E4231" s="32">
        <v>5459.8980000000001</v>
      </c>
      <c r="G4231" s="32">
        <v>13618.424999999999</v>
      </c>
      <c r="H4231" s="32" t="s">
        <v>13</v>
      </c>
      <c r="I4231" s="32">
        <v>5459.8980000000001</v>
      </c>
      <c r="K4231" s="32" t="s">
        <v>270</v>
      </c>
    </row>
    <row r="4232" spans="1:11" x14ac:dyDescent="0.35">
      <c r="A4232" s="32">
        <v>13</v>
      </c>
      <c r="B4232" s="32" t="s">
        <v>26</v>
      </c>
      <c r="D4232" s="32">
        <v>13.07</v>
      </c>
      <c r="E4232" s="32">
        <v>5569.0519999999997</v>
      </c>
      <c r="G4232" s="32">
        <v>39066</v>
      </c>
      <c r="H4232" s="32" t="s">
        <v>13</v>
      </c>
      <c r="I4232" s="32">
        <v>5569.0519999999997</v>
      </c>
      <c r="K4232" s="32" t="s">
        <v>269</v>
      </c>
    </row>
    <row r="4233" spans="1:11" x14ac:dyDescent="0.35">
      <c r="A4233" s="32">
        <v>14</v>
      </c>
      <c r="B4233" s="32" t="s">
        <v>27</v>
      </c>
      <c r="D4233" s="32">
        <v>13.08</v>
      </c>
      <c r="E4233" s="32">
        <v>5405.7439999999997</v>
      </c>
      <c r="G4233" s="32">
        <v>4576.29</v>
      </c>
      <c r="H4233" s="32" t="s">
        <v>13</v>
      </c>
      <c r="I4233" s="32">
        <v>5405.7439999999997</v>
      </c>
      <c r="K4233" s="32" t="s">
        <v>268</v>
      </c>
    </row>
    <row r="4234" spans="1:11" x14ac:dyDescent="0.35">
      <c r="A4234" s="32">
        <v>15</v>
      </c>
      <c r="B4234" s="32" t="s">
        <v>28</v>
      </c>
      <c r="D4234" s="32">
        <v>13.08</v>
      </c>
      <c r="E4234" s="32">
        <v>5358.6040000000003</v>
      </c>
      <c r="G4234" s="32">
        <v>35702</v>
      </c>
      <c r="H4234" s="32" t="s">
        <v>13</v>
      </c>
      <c r="I4234" s="32">
        <v>5358.6040000000003</v>
      </c>
      <c r="K4234" s="32" t="s">
        <v>267</v>
      </c>
    </row>
    <row r="4235" spans="1:11" x14ac:dyDescent="0.35">
      <c r="A4235" s="32">
        <v>16</v>
      </c>
      <c r="B4235" s="32" t="s">
        <v>29</v>
      </c>
      <c r="D4235" s="32">
        <v>13.1</v>
      </c>
      <c r="E4235" s="32">
        <v>5299.5119999999997</v>
      </c>
      <c r="G4235" s="32">
        <v>37629</v>
      </c>
      <c r="H4235" s="32" t="s">
        <v>13</v>
      </c>
      <c r="I4235" s="32">
        <v>5299.5119999999997</v>
      </c>
      <c r="K4235" s="32" t="s">
        <v>266</v>
      </c>
    </row>
    <row r="4236" spans="1:11" x14ac:dyDescent="0.35">
      <c r="A4236" s="32">
        <v>17</v>
      </c>
      <c r="B4236" s="32" t="s">
        <v>22</v>
      </c>
      <c r="H4236" s="32" t="s">
        <v>95</v>
      </c>
      <c r="K4236" s="32" t="s">
        <v>265</v>
      </c>
    </row>
    <row r="4237" spans="1:11" x14ac:dyDescent="0.35">
      <c r="A4237" s="32">
        <v>18</v>
      </c>
      <c r="B4237" s="32" t="s">
        <v>182</v>
      </c>
      <c r="D4237" s="32">
        <v>13.09</v>
      </c>
      <c r="E4237" s="32">
        <v>7333.607</v>
      </c>
      <c r="G4237" s="32">
        <v>49625</v>
      </c>
      <c r="H4237" s="32" t="s">
        <v>13</v>
      </c>
      <c r="I4237" s="32">
        <v>7333.607</v>
      </c>
      <c r="K4237" s="32" t="s">
        <v>264</v>
      </c>
    </row>
    <row r="4238" spans="1:11" x14ac:dyDescent="0.35">
      <c r="A4238" s="32">
        <v>19</v>
      </c>
      <c r="B4238" s="32" t="s">
        <v>181</v>
      </c>
      <c r="D4238" s="32">
        <v>13.11</v>
      </c>
      <c r="E4238" s="32">
        <v>7556.9229999999998</v>
      </c>
      <c r="G4238" s="32">
        <v>77.022999999999996</v>
      </c>
      <c r="H4238" s="32" t="s">
        <v>13</v>
      </c>
      <c r="I4238" s="32">
        <v>7556.9229999999998</v>
      </c>
      <c r="K4238" s="32" t="s">
        <v>263</v>
      </c>
    </row>
    <row r="4239" spans="1:11" x14ac:dyDescent="0.35">
      <c r="A4239" s="32">
        <v>20</v>
      </c>
      <c r="B4239" s="32" t="s">
        <v>180</v>
      </c>
      <c r="D4239" s="32">
        <v>13.11</v>
      </c>
      <c r="E4239" s="32">
        <v>7543.0190000000002</v>
      </c>
      <c r="G4239" s="32">
        <v>275.30500000000001</v>
      </c>
      <c r="H4239" s="32" t="s">
        <v>13</v>
      </c>
      <c r="I4239" s="32">
        <v>7543.0190000000002</v>
      </c>
      <c r="K4239" s="32" t="s">
        <v>262</v>
      </c>
    </row>
    <row r="4240" spans="1:11" x14ac:dyDescent="0.35">
      <c r="A4240" s="32">
        <v>21</v>
      </c>
      <c r="B4240" s="32" t="s">
        <v>179</v>
      </c>
      <c r="D4240" s="32">
        <v>13.11</v>
      </c>
      <c r="E4240" s="32">
        <v>8613.116</v>
      </c>
      <c r="G4240" s="32">
        <v>402.733</v>
      </c>
      <c r="H4240" s="32" t="s">
        <v>13</v>
      </c>
      <c r="I4240" s="32">
        <v>8613.116</v>
      </c>
      <c r="K4240" s="32" t="s">
        <v>261</v>
      </c>
    </row>
    <row r="4241" spans="1:11" x14ac:dyDescent="0.35">
      <c r="A4241" s="32">
        <v>22</v>
      </c>
      <c r="B4241" s="32" t="s">
        <v>178</v>
      </c>
      <c r="D4241" s="32">
        <v>13.13</v>
      </c>
      <c r="E4241" s="32">
        <v>6789.0309999999999</v>
      </c>
      <c r="G4241" s="32">
        <v>93.501999999999995</v>
      </c>
      <c r="H4241" s="32" t="s">
        <v>13</v>
      </c>
      <c r="I4241" s="32">
        <v>6789.0309999999999</v>
      </c>
      <c r="K4241" s="32" t="s">
        <v>260</v>
      </c>
    </row>
    <row r="4242" spans="1:11" x14ac:dyDescent="0.35">
      <c r="A4242" s="32">
        <v>23</v>
      </c>
      <c r="B4242" s="32" t="s">
        <v>177</v>
      </c>
      <c r="D4242" s="32">
        <v>13.13</v>
      </c>
      <c r="E4242" s="32">
        <v>6441.085</v>
      </c>
      <c r="G4242" s="32">
        <v>64.495000000000005</v>
      </c>
      <c r="H4242" s="32" t="s">
        <v>13</v>
      </c>
      <c r="I4242" s="32">
        <v>6441.085</v>
      </c>
      <c r="K4242" s="32" t="s">
        <v>259</v>
      </c>
    </row>
    <row r="4243" spans="1:11" x14ac:dyDescent="0.35">
      <c r="A4243" s="32">
        <v>24</v>
      </c>
      <c r="B4243" s="32" t="s">
        <v>22</v>
      </c>
      <c r="H4243" s="32" t="s">
        <v>95</v>
      </c>
      <c r="K4243" s="32" t="s">
        <v>258</v>
      </c>
    </row>
    <row r="4244" spans="1:11" x14ac:dyDescent="0.35">
      <c r="A4244" s="32">
        <v>25</v>
      </c>
      <c r="B4244" s="32" t="s">
        <v>176</v>
      </c>
      <c r="D4244" s="32">
        <v>13.14</v>
      </c>
      <c r="E4244" s="32">
        <v>6856.3789999999999</v>
      </c>
      <c r="G4244" s="32">
        <v>48326</v>
      </c>
      <c r="H4244" s="32" t="s">
        <v>13</v>
      </c>
      <c r="I4244" s="32">
        <v>6856.3789999999999</v>
      </c>
      <c r="K4244" s="32" t="s">
        <v>257</v>
      </c>
    </row>
    <row r="4245" spans="1:11" x14ac:dyDescent="0.35">
      <c r="A4245" s="32">
        <v>26</v>
      </c>
      <c r="B4245" s="32" t="s">
        <v>175</v>
      </c>
      <c r="D4245" s="32">
        <v>13.16</v>
      </c>
      <c r="E4245" s="32">
        <v>8361.857</v>
      </c>
      <c r="G4245" s="32">
        <v>56985</v>
      </c>
      <c r="H4245" s="32" t="s">
        <v>13</v>
      </c>
      <c r="I4245" s="32">
        <v>8361.857</v>
      </c>
      <c r="K4245" s="32" t="s">
        <v>256</v>
      </c>
    </row>
    <row r="4246" spans="1:11" x14ac:dyDescent="0.35">
      <c r="A4246" s="32">
        <v>27</v>
      </c>
      <c r="B4246" s="32" t="s">
        <v>174</v>
      </c>
      <c r="D4246" s="32">
        <v>13.14</v>
      </c>
      <c r="E4246" s="32">
        <v>8247.3469999999998</v>
      </c>
      <c r="G4246" s="32">
        <v>183.17400000000001</v>
      </c>
      <c r="H4246" s="32" t="s">
        <v>13</v>
      </c>
      <c r="I4246" s="32">
        <v>8247.3469999999998</v>
      </c>
      <c r="K4246" s="32" t="s">
        <v>255</v>
      </c>
    </row>
    <row r="4247" spans="1:11" x14ac:dyDescent="0.35">
      <c r="A4247" s="32">
        <v>28</v>
      </c>
      <c r="B4247" s="32" t="s">
        <v>173</v>
      </c>
      <c r="D4247" s="32">
        <v>13.12</v>
      </c>
      <c r="E4247" s="32">
        <v>7625.9110000000001</v>
      </c>
      <c r="G4247" s="32">
        <v>53274</v>
      </c>
      <c r="H4247" s="32" t="s">
        <v>13</v>
      </c>
      <c r="I4247" s="32">
        <v>7625.9110000000001</v>
      </c>
      <c r="K4247" s="32" t="s">
        <v>254</v>
      </c>
    </row>
    <row r="4248" spans="1:11" x14ac:dyDescent="0.35">
      <c r="A4248" s="32">
        <v>29</v>
      </c>
      <c r="B4248" s="32" t="s">
        <v>172</v>
      </c>
      <c r="D4248" s="32">
        <v>13.1</v>
      </c>
      <c r="E4248" s="32">
        <v>7830.348</v>
      </c>
      <c r="G4248" s="32">
        <v>55286</v>
      </c>
      <c r="H4248" s="32" t="s">
        <v>13</v>
      </c>
      <c r="I4248" s="32">
        <v>7830.348</v>
      </c>
      <c r="K4248" s="32" t="s">
        <v>253</v>
      </c>
    </row>
    <row r="4249" spans="1:11" x14ac:dyDescent="0.35">
      <c r="A4249" s="32">
        <v>30</v>
      </c>
      <c r="B4249" s="32" t="s">
        <v>171</v>
      </c>
      <c r="D4249" s="32">
        <v>13.04</v>
      </c>
      <c r="E4249" s="32">
        <v>6655.14</v>
      </c>
      <c r="G4249" s="32">
        <v>139.536</v>
      </c>
      <c r="H4249" s="32" t="s">
        <v>13</v>
      </c>
      <c r="I4249" s="32">
        <v>6655.14</v>
      </c>
      <c r="K4249" s="32" t="s">
        <v>252</v>
      </c>
    </row>
    <row r="4250" spans="1:11" x14ac:dyDescent="0.35">
      <c r="A4250" s="32">
        <v>31</v>
      </c>
      <c r="B4250" s="32" t="s">
        <v>22</v>
      </c>
      <c r="K4250" s="32" t="s">
        <v>251</v>
      </c>
    </row>
    <row r="4251" spans="1:11" x14ac:dyDescent="0.35">
      <c r="A4251" s="32">
        <v>32</v>
      </c>
      <c r="B4251" s="32" t="s">
        <v>170</v>
      </c>
      <c r="D4251" s="32">
        <v>12.98</v>
      </c>
      <c r="E4251" s="32">
        <v>8732.8430000000008</v>
      </c>
      <c r="G4251" s="32">
        <v>146.55000000000001</v>
      </c>
      <c r="H4251" s="32" t="s">
        <v>13</v>
      </c>
      <c r="I4251" s="32">
        <v>8732.8430000000008</v>
      </c>
      <c r="K4251" s="32" t="s">
        <v>250</v>
      </c>
    </row>
    <row r="4252" spans="1:11" x14ac:dyDescent="0.35">
      <c r="A4252" s="32">
        <v>33</v>
      </c>
      <c r="B4252" s="32" t="s">
        <v>169</v>
      </c>
      <c r="D4252" s="32">
        <v>12.98</v>
      </c>
      <c r="E4252" s="32">
        <v>7852.2110000000002</v>
      </c>
      <c r="G4252" s="32">
        <v>1620.2329999999999</v>
      </c>
      <c r="H4252" s="32" t="s">
        <v>13</v>
      </c>
      <c r="I4252" s="32">
        <v>7852.2110000000002</v>
      </c>
      <c r="K4252" s="32" t="s">
        <v>249</v>
      </c>
    </row>
    <row r="4253" spans="1:11" x14ac:dyDescent="0.35">
      <c r="A4253" s="32">
        <v>34</v>
      </c>
      <c r="B4253" s="32" t="s">
        <v>168</v>
      </c>
      <c r="D4253" s="32">
        <v>13.04</v>
      </c>
      <c r="E4253" s="32">
        <v>9807.1959999999999</v>
      </c>
      <c r="G4253" s="32">
        <v>44.427</v>
      </c>
      <c r="H4253" s="32" t="s">
        <v>13</v>
      </c>
      <c r="I4253" s="32">
        <v>9807.1959999999999</v>
      </c>
      <c r="K4253" s="32" t="s">
        <v>248</v>
      </c>
    </row>
    <row r="4254" spans="1:11" x14ac:dyDescent="0.35">
      <c r="A4254" s="32">
        <v>35</v>
      </c>
      <c r="B4254" s="32" t="s">
        <v>167</v>
      </c>
      <c r="D4254" s="32">
        <v>13.05</v>
      </c>
      <c r="E4254" s="32">
        <v>10189.86</v>
      </c>
      <c r="G4254" s="32">
        <v>239.78200000000001</v>
      </c>
      <c r="H4254" s="32" t="s">
        <v>13</v>
      </c>
      <c r="I4254" s="32">
        <v>10189.86</v>
      </c>
      <c r="K4254" s="32" t="s">
        <v>247</v>
      </c>
    </row>
    <row r="4255" spans="1:11" x14ac:dyDescent="0.35">
      <c r="A4255" s="32">
        <v>36</v>
      </c>
      <c r="B4255" s="32" t="s">
        <v>166</v>
      </c>
      <c r="D4255" s="32">
        <v>13.05</v>
      </c>
      <c r="E4255" s="32">
        <v>10207.86</v>
      </c>
      <c r="G4255" s="32">
        <v>73421</v>
      </c>
      <c r="H4255" s="32" t="s">
        <v>13</v>
      </c>
      <c r="I4255" s="32">
        <v>10207.86</v>
      </c>
      <c r="K4255" s="32" t="s">
        <v>246</v>
      </c>
    </row>
    <row r="4256" spans="1:11" x14ac:dyDescent="0.35">
      <c r="A4256" s="32">
        <v>37</v>
      </c>
      <c r="B4256" s="32" t="s">
        <v>165</v>
      </c>
      <c r="D4256" s="32">
        <v>13.05</v>
      </c>
      <c r="E4256" s="32">
        <v>8814.884</v>
      </c>
      <c r="G4256" s="32">
        <v>7689.1080000000002</v>
      </c>
      <c r="H4256" s="32" t="s">
        <v>13</v>
      </c>
      <c r="I4256" s="32">
        <v>8814.884</v>
      </c>
      <c r="K4256" s="32" t="s">
        <v>245</v>
      </c>
    </row>
    <row r="4257" spans="1:11" x14ac:dyDescent="0.35">
      <c r="A4257" s="32">
        <v>38</v>
      </c>
      <c r="B4257" s="32" t="s">
        <v>22</v>
      </c>
      <c r="H4257" s="32" t="s">
        <v>95</v>
      </c>
      <c r="K4257" s="32" t="s">
        <v>244</v>
      </c>
    </row>
    <row r="4258" spans="1:11" x14ac:dyDescent="0.35">
      <c r="A4258" s="32">
        <v>39</v>
      </c>
      <c r="B4258" s="32" t="s">
        <v>164</v>
      </c>
      <c r="D4258" s="32">
        <v>13.08</v>
      </c>
      <c r="E4258" s="32">
        <v>8410.0660000000007</v>
      </c>
      <c r="G4258" s="32">
        <v>34.499000000000002</v>
      </c>
      <c r="H4258" s="32" t="s">
        <v>13</v>
      </c>
      <c r="I4258" s="32">
        <v>8410.0660000000007</v>
      </c>
      <c r="K4258" s="32" t="s">
        <v>243</v>
      </c>
    </row>
    <row r="4259" spans="1:11" x14ac:dyDescent="0.35">
      <c r="A4259" s="32">
        <v>40</v>
      </c>
      <c r="B4259" s="32" t="s">
        <v>163</v>
      </c>
      <c r="D4259" s="32">
        <v>13.1</v>
      </c>
      <c r="E4259" s="32">
        <v>8557.7710000000006</v>
      </c>
      <c r="G4259" s="32">
        <v>411.55099999999999</v>
      </c>
      <c r="H4259" s="32" t="s">
        <v>13</v>
      </c>
      <c r="I4259" s="32">
        <v>8557.7710000000006</v>
      </c>
      <c r="K4259" s="32" t="s">
        <v>242</v>
      </c>
    </row>
    <row r="4260" spans="1:11" x14ac:dyDescent="0.35">
      <c r="A4260" s="32">
        <v>41</v>
      </c>
      <c r="B4260" s="32" t="s">
        <v>162</v>
      </c>
      <c r="D4260" s="32">
        <v>13.1</v>
      </c>
      <c r="E4260" s="32">
        <v>9876.0840000000007</v>
      </c>
      <c r="G4260" s="32">
        <v>297.75</v>
      </c>
      <c r="H4260" s="32" t="s">
        <v>13</v>
      </c>
      <c r="I4260" s="32">
        <v>9876.0840000000007</v>
      </c>
      <c r="K4260" s="32" t="s">
        <v>241</v>
      </c>
    </row>
    <row r="4261" spans="1:11" x14ac:dyDescent="0.35">
      <c r="A4261" s="32">
        <v>42</v>
      </c>
      <c r="B4261" s="32" t="s">
        <v>161</v>
      </c>
      <c r="D4261" s="32">
        <v>13.16</v>
      </c>
      <c r="E4261" s="32">
        <v>10133.361000000001</v>
      </c>
      <c r="G4261" s="32">
        <v>3925.74</v>
      </c>
      <c r="H4261" s="32" t="s">
        <v>13</v>
      </c>
      <c r="I4261" s="32">
        <v>10133.361000000001</v>
      </c>
      <c r="K4261" s="32" t="s">
        <v>240</v>
      </c>
    </row>
    <row r="4262" spans="1:11" x14ac:dyDescent="0.35">
      <c r="A4262" s="32">
        <v>43</v>
      </c>
      <c r="B4262" s="32" t="s">
        <v>160</v>
      </c>
      <c r="D4262" s="32">
        <v>13.13</v>
      </c>
      <c r="E4262" s="32">
        <v>10043.648999999999</v>
      </c>
      <c r="G4262" s="32">
        <v>11386.406999999999</v>
      </c>
      <c r="H4262" s="32" t="s">
        <v>13</v>
      </c>
      <c r="I4262" s="32">
        <v>10043.648999999999</v>
      </c>
      <c r="K4262" s="32" t="s">
        <v>239</v>
      </c>
    </row>
    <row r="4263" spans="1:11" x14ac:dyDescent="0.35">
      <c r="A4263" s="32">
        <v>44</v>
      </c>
      <c r="B4263" s="32" t="s">
        <v>159</v>
      </c>
      <c r="D4263" s="32">
        <v>13.17</v>
      </c>
      <c r="E4263" s="32">
        <v>9604.0540000000001</v>
      </c>
      <c r="G4263" s="32">
        <v>43.192</v>
      </c>
      <c r="H4263" s="32" t="s">
        <v>13</v>
      </c>
      <c r="I4263" s="32">
        <v>9604.0540000000001</v>
      </c>
      <c r="K4263" s="32" t="s">
        <v>238</v>
      </c>
    </row>
    <row r="4264" spans="1:11" x14ac:dyDescent="0.35">
      <c r="A4264" s="32">
        <v>45</v>
      </c>
      <c r="B4264" s="32" t="s">
        <v>22</v>
      </c>
      <c r="K4264" s="32" t="s">
        <v>237</v>
      </c>
    </row>
    <row r="4265" spans="1:11" x14ac:dyDescent="0.35">
      <c r="A4265" s="32">
        <v>46</v>
      </c>
      <c r="B4265" s="32" t="s">
        <v>158</v>
      </c>
      <c r="D4265" s="32">
        <v>13.17</v>
      </c>
      <c r="E4265" s="32">
        <v>9362.0679999999993</v>
      </c>
      <c r="G4265" s="32">
        <v>294.80399999999997</v>
      </c>
      <c r="H4265" s="32" t="s">
        <v>13</v>
      </c>
      <c r="I4265" s="32">
        <v>9362.0679999999993</v>
      </c>
      <c r="K4265" s="32" t="s">
        <v>236</v>
      </c>
    </row>
    <row r="4266" spans="1:11" x14ac:dyDescent="0.35">
      <c r="A4266" s="32">
        <v>47</v>
      </c>
      <c r="B4266" s="32" t="s">
        <v>157</v>
      </c>
      <c r="D4266" s="32">
        <v>13.17</v>
      </c>
      <c r="E4266" s="32">
        <v>7438.8729999999996</v>
      </c>
      <c r="G4266" s="32">
        <v>547.01700000000005</v>
      </c>
      <c r="H4266" s="32" t="s">
        <v>13</v>
      </c>
      <c r="I4266" s="32">
        <v>7438.8729999999996</v>
      </c>
      <c r="K4266" s="32" t="s">
        <v>235</v>
      </c>
    </row>
    <row r="4267" spans="1:11" x14ac:dyDescent="0.35">
      <c r="A4267" s="32">
        <v>48</v>
      </c>
      <c r="B4267" s="32" t="s">
        <v>156</v>
      </c>
      <c r="D4267" s="32">
        <v>13.16</v>
      </c>
      <c r="E4267" s="32">
        <v>7497.73</v>
      </c>
      <c r="G4267" s="32">
        <v>53598</v>
      </c>
      <c r="H4267" s="32" t="s">
        <v>13</v>
      </c>
      <c r="I4267" s="32">
        <v>7497.73</v>
      </c>
      <c r="K4267" s="32" t="s">
        <v>234</v>
      </c>
    </row>
    <row r="4269" spans="1:11" x14ac:dyDescent="0.35">
      <c r="A4269" s="32" t="s">
        <v>332</v>
      </c>
    </row>
    <row r="4271" spans="1:11" x14ac:dyDescent="0.35">
      <c r="B4271" s="32" t="s">
        <v>3</v>
      </c>
      <c r="C4271" s="32" t="s">
        <v>4</v>
      </c>
      <c r="D4271" s="32" t="s">
        <v>5</v>
      </c>
      <c r="E4271" s="32" t="s">
        <v>6</v>
      </c>
      <c r="F4271" s="32" t="s">
        <v>7</v>
      </c>
      <c r="G4271" s="32" t="s">
        <v>8</v>
      </c>
      <c r="H4271" s="32" t="s">
        <v>9</v>
      </c>
      <c r="I4271" s="32" t="s">
        <v>10</v>
      </c>
      <c r="J4271" s="32" t="s">
        <v>11</v>
      </c>
      <c r="K4271" s="32" t="s">
        <v>282</v>
      </c>
    </row>
    <row r="4272" spans="1:11" x14ac:dyDescent="0.35">
      <c r="A4272" s="32">
        <v>1</v>
      </c>
      <c r="B4272" s="32" t="s">
        <v>12</v>
      </c>
      <c r="D4272" s="32">
        <v>12.99</v>
      </c>
      <c r="E4272" s="32">
        <v>9764.2610000000004</v>
      </c>
      <c r="G4272" s="32">
        <v>209.024</v>
      </c>
      <c r="H4272" s="32" t="s">
        <v>16</v>
      </c>
      <c r="I4272" s="32">
        <v>9764.2610000000004</v>
      </c>
      <c r="K4272" s="32" t="s">
        <v>281</v>
      </c>
    </row>
    <row r="4273" spans="1:11" x14ac:dyDescent="0.35">
      <c r="A4273" s="32">
        <v>2</v>
      </c>
      <c r="B4273" s="32" t="s">
        <v>14</v>
      </c>
      <c r="D4273" s="32">
        <v>13.04</v>
      </c>
      <c r="E4273" s="32">
        <v>8929.66</v>
      </c>
      <c r="G4273" s="32">
        <v>82.661000000000001</v>
      </c>
      <c r="H4273" s="32" t="s">
        <v>16</v>
      </c>
      <c r="I4273" s="32">
        <v>8929.66</v>
      </c>
      <c r="K4273" s="32" t="s">
        <v>280</v>
      </c>
    </row>
    <row r="4274" spans="1:11" x14ac:dyDescent="0.35">
      <c r="A4274" s="32">
        <v>3</v>
      </c>
      <c r="B4274" s="32" t="s">
        <v>15</v>
      </c>
      <c r="D4274" s="32">
        <v>13.04</v>
      </c>
      <c r="E4274" s="32">
        <v>9379.9650000000001</v>
      </c>
      <c r="G4274" s="32">
        <v>142.851</v>
      </c>
      <c r="H4274" s="32" t="s">
        <v>16</v>
      </c>
      <c r="I4274" s="32">
        <v>9379.9650000000001</v>
      </c>
      <c r="K4274" s="32" t="s">
        <v>279</v>
      </c>
    </row>
    <row r="4275" spans="1:11" x14ac:dyDescent="0.35">
      <c r="A4275" s="32">
        <v>4</v>
      </c>
      <c r="B4275" s="32" t="s">
        <v>17</v>
      </c>
      <c r="D4275" s="32">
        <v>13.04</v>
      </c>
      <c r="E4275" s="32">
        <v>8056.576</v>
      </c>
      <c r="G4275" s="32">
        <v>145.91800000000001</v>
      </c>
      <c r="H4275" s="32" t="s">
        <v>16</v>
      </c>
      <c r="I4275" s="32">
        <v>8056.576</v>
      </c>
      <c r="K4275" s="32" t="s">
        <v>278</v>
      </c>
    </row>
    <row r="4276" spans="1:11" x14ac:dyDescent="0.35">
      <c r="A4276" s="32">
        <v>5</v>
      </c>
      <c r="B4276" s="32" t="s">
        <v>18</v>
      </c>
      <c r="D4276" s="32">
        <v>13.04</v>
      </c>
      <c r="E4276" s="32">
        <v>9767.8780000000006</v>
      </c>
      <c r="G4276" s="32">
        <v>525.03399999999999</v>
      </c>
      <c r="H4276" s="32" t="s">
        <v>16</v>
      </c>
      <c r="I4276" s="32">
        <v>9767.8780000000006</v>
      </c>
      <c r="K4276" s="32" t="s">
        <v>277</v>
      </c>
    </row>
    <row r="4277" spans="1:11" x14ac:dyDescent="0.35">
      <c r="A4277" s="32">
        <v>6</v>
      </c>
      <c r="B4277" s="32" t="s">
        <v>19</v>
      </c>
      <c r="D4277" s="32">
        <v>12.96</v>
      </c>
      <c r="E4277" s="32">
        <v>8132.4790000000003</v>
      </c>
      <c r="G4277" s="32">
        <v>293.06599999999997</v>
      </c>
      <c r="H4277" s="32" t="s">
        <v>16</v>
      </c>
      <c r="I4277" s="32">
        <v>8132.4790000000003</v>
      </c>
      <c r="K4277" s="32" t="s">
        <v>276</v>
      </c>
    </row>
    <row r="4278" spans="1:11" x14ac:dyDescent="0.35">
      <c r="A4278" s="32">
        <v>7</v>
      </c>
      <c r="B4278" s="32" t="s">
        <v>20</v>
      </c>
      <c r="D4278" s="32">
        <v>12.98</v>
      </c>
      <c r="E4278" s="32">
        <v>6887.2020000000002</v>
      </c>
      <c r="G4278" s="32">
        <v>261.55500000000001</v>
      </c>
      <c r="H4278" s="32" t="s">
        <v>16</v>
      </c>
      <c r="I4278" s="32">
        <v>6887.2020000000002</v>
      </c>
      <c r="K4278" s="32" t="s">
        <v>275</v>
      </c>
    </row>
    <row r="4279" spans="1:11" x14ac:dyDescent="0.35">
      <c r="A4279" s="32">
        <v>8</v>
      </c>
      <c r="B4279" s="32" t="s">
        <v>21</v>
      </c>
      <c r="D4279" s="32">
        <v>13.01</v>
      </c>
      <c r="E4279" s="32">
        <v>7233.1890000000003</v>
      </c>
      <c r="G4279" s="32">
        <v>206.91800000000001</v>
      </c>
      <c r="H4279" s="32" t="s">
        <v>16</v>
      </c>
      <c r="I4279" s="32">
        <v>7233.1890000000003</v>
      </c>
      <c r="K4279" s="32" t="s">
        <v>274</v>
      </c>
    </row>
    <row r="4280" spans="1:11" x14ac:dyDescent="0.35">
      <c r="A4280" s="32">
        <v>9</v>
      </c>
      <c r="B4280" s="32" t="s">
        <v>22</v>
      </c>
      <c r="K4280" s="32" t="s">
        <v>273</v>
      </c>
    </row>
    <row r="4281" spans="1:11" x14ac:dyDescent="0.35">
      <c r="A4281" s="32">
        <v>10</v>
      </c>
      <c r="B4281" s="32" t="s">
        <v>22</v>
      </c>
      <c r="K4281" s="32" t="s">
        <v>272</v>
      </c>
    </row>
    <row r="4282" spans="1:11" x14ac:dyDescent="0.35">
      <c r="A4282" s="32">
        <v>11</v>
      </c>
      <c r="B4282" s="32" t="s">
        <v>24</v>
      </c>
      <c r="D4282" s="32">
        <v>13.05</v>
      </c>
      <c r="E4282" s="32">
        <v>3428.703</v>
      </c>
      <c r="G4282" s="32">
        <v>156.43</v>
      </c>
      <c r="H4282" s="32" t="s">
        <v>16</v>
      </c>
      <c r="I4282" s="32">
        <v>3428.703</v>
      </c>
      <c r="K4282" s="32" t="s">
        <v>271</v>
      </c>
    </row>
    <row r="4283" spans="1:11" x14ac:dyDescent="0.35">
      <c r="A4283" s="32">
        <v>12</v>
      </c>
      <c r="B4283" s="32" t="s">
        <v>25</v>
      </c>
      <c r="D4283" s="32">
        <v>13.05</v>
      </c>
      <c r="E4283" s="32">
        <v>3090.2750000000001</v>
      </c>
      <c r="G4283" s="32">
        <v>1138.404</v>
      </c>
      <c r="H4283" s="32" t="s">
        <v>16</v>
      </c>
      <c r="I4283" s="32">
        <v>3090.2750000000001</v>
      </c>
      <c r="K4283" s="32" t="s">
        <v>270</v>
      </c>
    </row>
    <row r="4284" spans="1:11" x14ac:dyDescent="0.35">
      <c r="A4284" s="32">
        <v>13</v>
      </c>
      <c r="B4284" s="32" t="s">
        <v>26</v>
      </c>
      <c r="D4284" s="32">
        <v>13.07</v>
      </c>
      <c r="E4284" s="32">
        <v>3670.9169999999999</v>
      </c>
      <c r="G4284" s="32">
        <v>138.87299999999999</v>
      </c>
      <c r="H4284" s="32" t="s">
        <v>16</v>
      </c>
      <c r="I4284" s="32">
        <v>3670.9169999999999</v>
      </c>
      <c r="K4284" s="32" t="s">
        <v>269</v>
      </c>
    </row>
    <row r="4285" spans="1:11" x14ac:dyDescent="0.35">
      <c r="A4285" s="32">
        <v>14</v>
      </c>
      <c r="B4285" s="32" t="s">
        <v>27</v>
      </c>
      <c r="D4285" s="32">
        <v>13.08</v>
      </c>
      <c r="E4285" s="32">
        <v>3509.4360000000001</v>
      </c>
      <c r="G4285" s="32">
        <v>194.33600000000001</v>
      </c>
      <c r="H4285" s="32" t="s">
        <v>16</v>
      </c>
      <c r="I4285" s="32">
        <v>3509.4360000000001</v>
      </c>
      <c r="K4285" s="32" t="s">
        <v>268</v>
      </c>
    </row>
    <row r="4286" spans="1:11" x14ac:dyDescent="0.35">
      <c r="A4286" s="32">
        <v>15</v>
      </c>
      <c r="B4286" s="32" t="s">
        <v>28</v>
      </c>
      <c r="D4286" s="32">
        <v>13.1</v>
      </c>
      <c r="E4286" s="32">
        <v>3793.2939999999999</v>
      </c>
      <c r="G4286" s="32">
        <v>187.36500000000001</v>
      </c>
      <c r="H4286" s="32" t="s">
        <v>16</v>
      </c>
      <c r="I4286" s="32">
        <v>3793.2939999999999</v>
      </c>
      <c r="K4286" s="32" t="s">
        <v>267</v>
      </c>
    </row>
    <row r="4287" spans="1:11" x14ac:dyDescent="0.35">
      <c r="A4287" s="32">
        <v>16</v>
      </c>
      <c r="B4287" s="32" t="s">
        <v>29</v>
      </c>
      <c r="D4287" s="32">
        <v>13.1</v>
      </c>
      <c r="E4287" s="32">
        <v>4038.5540000000001</v>
      </c>
      <c r="G4287" s="32">
        <v>27424</v>
      </c>
      <c r="H4287" s="32" t="s">
        <v>16</v>
      </c>
      <c r="I4287" s="32">
        <v>4038.5540000000001</v>
      </c>
      <c r="K4287" s="32" t="s">
        <v>266</v>
      </c>
    </row>
    <row r="4288" spans="1:11" x14ac:dyDescent="0.35">
      <c r="A4288" s="32">
        <v>17</v>
      </c>
      <c r="B4288" s="32" t="s">
        <v>22</v>
      </c>
      <c r="K4288" s="32" t="s">
        <v>265</v>
      </c>
    </row>
    <row r="4289" spans="1:11" x14ac:dyDescent="0.35">
      <c r="A4289" s="32">
        <v>18</v>
      </c>
      <c r="B4289" s="32" t="s">
        <v>182</v>
      </c>
      <c r="D4289" s="32">
        <v>13.09</v>
      </c>
      <c r="E4289" s="32">
        <v>4390.72</v>
      </c>
      <c r="G4289" s="32">
        <v>109.26300000000001</v>
      </c>
      <c r="H4289" s="32" t="s">
        <v>16</v>
      </c>
      <c r="I4289" s="32">
        <v>4390.72</v>
      </c>
      <c r="K4289" s="32" t="s">
        <v>264</v>
      </c>
    </row>
    <row r="4290" spans="1:11" x14ac:dyDescent="0.35">
      <c r="A4290" s="32">
        <v>19</v>
      </c>
      <c r="B4290" s="32" t="s">
        <v>181</v>
      </c>
      <c r="D4290" s="32">
        <v>13.11</v>
      </c>
      <c r="E4290" s="32">
        <v>4958.2960000000003</v>
      </c>
      <c r="G4290" s="32">
        <v>140.09299999999999</v>
      </c>
      <c r="H4290" s="32" t="s">
        <v>16</v>
      </c>
      <c r="I4290" s="32">
        <v>4958.2960000000003</v>
      </c>
      <c r="K4290" s="32" t="s">
        <v>263</v>
      </c>
    </row>
    <row r="4291" spans="1:11" x14ac:dyDescent="0.35">
      <c r="A4291" s="32">
        <v>20</v>
      </c>
      <c r="B4291" s="32" t="s">
        <v>180</v>
      </c>
      <c r="D4291" s="32">
        <v>13.11</v>
      </c>
      <c r="E4291" s="32">
        <v>4371.3509999999997</v>
      </c>
      <c r="G4291" s="32">
        <v>61.426000000000002</v>
      </c>
      <c r="H4291" s="32" t="s">
        <v>16</v>
      </c>
      <c r="I4291" s="32">
        <v>4371.3509999999997</v>
      </c>
      <c r="K4291" s="32" t="s">
        <v>262</v>
      </c>
    </row>
    <row r="4292" spans="1:11" x14ac:dyDescent="0.35">
      <c r="A4292" s="32">
        <v>21</v>
      </c>
      <c r="B4292" s="32" t="s">
        <v>179</v>
      </c>
      <c r="D4292" s="32">
        <v>13.11</v>
      </c>
      <c r="E4292" s="32">
        <v>4526.933</v>
      </c>
      <c r="G4292" s="32">
        <v>32087</v>
      </c>
      <c r="H4292" s="32" t="s">
        <v>16</v>
      </c>
      <c r="I4292" s="32">
        <v>4526.933</v>
      </c>
      <c r="K4292" s="32" t="s">
        <v>261</v>
      </c>
    </row>
    <row r="4293" spans="1:11" x14ac:dyDescent="0.35">
      <c r="A4293" s="32">
        <v>22</v>
      </c>
      <c r="B4293" s="32" t="s">
        <v>178</v>
      </c>
      <c r="D4293" s="32">
        <v>13.11</v>
      </c>
      <c r="E4293" s="32">
        <v>3953.71</v>
      </c>
      <c r="G4293" s="32">
        <v>28241</v>
      </c>
      <c r="H4293" s="32" t="s">
        <v>16</v>
      </c>
      <c r="I4293" s="32">
        <v>3953.71</v>
      </c>
      <c r="K4293" s="32" t="s">
        <v>260</v>
      </c>
    </row>
    <row r="4294" spans="1:11" x14ac:dyDescent="0.35">
      <c r="A4294" s="32">
        <v>23</v>
      </c>
      <c r="B4294" s="32" t="s">
        <v>177</v>
      </c>
      <c r="D4294" s="32">
        <v>13.13</v>
      </c>
      <c r="E4294" s="32">
        <v>4413.8559999999998</v>
      </c>
      <c r="G4294" s="32">
        <v>10.782</v>
      </c>
      <c r="H4294" s="32" t="s">
        <v>16</v>
      </c>
      <c r="I4294" s="32">
        <v>4413.8559999999998</v>
      </c>
      <c r="K4294" s="32" t="s">
        <v>259</v>
      </c>
    </row>
    <row r="4295" spans="1:11" x14ac:dyDescent="0.35">
      <c r="A4295" s="32">
        <v>24</v>
      </c>
      <c r="B4295" s="32" t="s">
        <v>22</v>
      </c>
      <c r="K4295" s="32" t="s">
        <v>258</v>
      </c>
    </row>
    <row r="4296" spans="1:11" x14ac:dyDescent="0.35">
      <c r="A4296" s="32">
        <v>25</v>
      </c>
      <c r="B4296" s="32" t="s">
        <v>176</v>
      </c>
      <c r="D4296" s="32">
        <v>13.16</v>
      </c>
      <c r="E4296" s="32">
        <v>4339.6610000000001</v>
      </c>
      <c r="G4296" s="32">
        <v>225.75800000000001</v>
      </c>
      <c r="H4296" s="32" t="s">
        <v>16</v>
      </c>
      <c r="I4296" s="32">
        <v>4339.6610000000001</v>
      </c>
      <c r="K4296" s="32" t="s">
        <v>257</v>
      </c>
    </row>
    <row r="4297" spans="1:11" x14ac:dyDescent="0.35">
      <c r="A4297" s="32">
        <v>26</v>
      </c>
      <c r="B4297" s="32" t="s">
        <v>175</v>
      </c>
      <c r="D4297" s="32">
        <v>13.16</v>
      </c>
      <c r="E4297" s="32">
        <v>4622.0559999999996</v>
      </c>
      <c r="G4297" s="32">
        <v>403.084</v>
      </c>
      <c r="H4297" s="32" t="s">
        <v>16</v>
      </c>
      <c r="I4297" s="32">
        <v>4622.0559999999996</v>
      </c>
      <c r="K4297" s="32" t="s">
        <v>256</v>
      </c>
    </row>
    <row r="4298" spans="1:11" x14ac:dyDescent="0.35">
      <c r="A4298" s="32">
        <v>27</v>
      </c>
      <c r="B4298" s="32" t="s">
        <v>174</v>
      </c>
      <c r="D4298" s="32">
        <v>13.14</v>
      </c>
      <c r="E4298" s="32">
        <v>4752.6499999999996</v>
      </c>
      <c r="G4298" s="32">
        <v>89.837000000000003</v>
      </c>
      <c r="H4298" s="32" t="s">
        <v>16</v>
      </c>
      <c r="I4298" s="32">
        <v>4752.6499999999996</v>
      </c>
      <c r="K4298" s="32" t="s">
        <v>255</v>
      </c>
    </row>
    <row r="4299" spans="1:11" x14ac:dyDescent="0.35">
      <c r="A4299" s="32">
        <v>28</v>
      </c>
      <c r="B4299" s="32" t="s">
        <v>173</v>
      </c>
      <c r="D4299" s="32">
        <v>13.12</v>
      </c>
      <c r="E4299" s="32">
        <v>4486.1930000000002</v>
      </c>
      <c r="G4299" s="32">
        <v>126.08</v>
      </c>
      <c r="H4299" s="32" t="s">
        <v>16</v>
      </c>
      <c r="I4299" s="32">
        <v>4486.1930000000002</v>
      </c>
      <c r="K4299" s="32" t="s">
        <v>254</v>
      </c>
    </row>
    <row r="4300" spans="1:11" x14ac:dyDescent="0.35">
      <c r="A4300" s="32">
        <v>29</v>
      </c>
      <c r="B4300" s="32" t="s">
        <v>172</v>
      </c>
      <c r="D4300" s="32">
        <v>13.1</v>
      </c>
      <c r="E4300" s="32">
        <v>4730.143</v>
      </c>
      <c r="G4300" s="32">
        <v>33771</v>
      </c>
      <c r="H4300" s="32" t="s">
        <v>16</v>
      </c>
      <c r="I4300" s="32">
        <v>4730.143</v>
      </c>
      <c r="K4300" s="32" t="s">
        <v>253</v>
      </c>
    </row>
    <row r="4301" spans="1:11" x14ac:dyDescent="0.35">
      <c r="A4301" s="32">
        <v>30</v>
      </c>
      <c r="B4301" s="32" t="s">
        <v>171</v>
      </c>
      <c r="D4301" s="32">
        <v>13.04</v>
      </c>
      <c r="E4301" s="32">
        <v>4411.9279999999999</v>
      </c>
      <c r="G4301" s="32">
        <v>21.423999999999999</v>
      </c>
      <c r="H4301" s="32" t="s">
        <v>16</v>
      </c>
      <c r="I4301" s="32">
        <v>4411.9279999999999</v>
      </c>
      <c r="K4301" s="32" t="s">
        <v>252</v>
      </c>
    </row>
    <row r="4302" spans="1:11" x14ac:dyDescent="0.35">
      <c r="A4302" s="32">
        <v>31</v>
      </c>
      <c r="B4302" s="32" t="s">
        <v>22</v>
      </c>
      <c r="K4302" s="32" t="s">
        <v>251</v>
      </c>
    </row>
    <row r="4303" spans="1:11" x14ac:dyDescent="0.35">
      <c r="A4303" s="32">
        <v>32</v>
      </c>
      <c r="B4303" s="32" t="s">
        <v>170</v>
      </c>
      <c r="D4303" s="32">
        <v>12.98</v>
      </c>
      <c r="E4303" s="32">
        <v>4266.8040000000001</v>
      </c>
      <c r="G4303" s="32">
        <v>101.16500000000001</v>
      </c>
      <c r="H4303" s="32" t="s">
        <v>16</v>
      </c>
      <c r="I4303" s="32">
        <v>4266.8040000000001</v>
      </c>
      <c r="K4303" s="32" t="s">
        <v>250</v>
      </c>
    </row>
    <row r="4304" spans="1:11" x14ac:dyDescent="0.35">
      <c r="A4304" s="32">
        <v>33</v>
      </c>
      <c r="B4304" s="32" t="s">
        <v>169</v>
      </c>
      <c r="D4304" s="32">
        <v>12.99</v>
      </c>
      <c r="E4304" s="32">
        <v>4226.5789999999997</v>
      </c>
      <c r="G4304" s="32">
        <v>271.26600000000002</v>
      </c>
      <c r="H4304" s="32" t="s">
        <v>16</v>
      </c>
      <c r="I4304" s="32">
        <v>4226.5789999999997</v>
      </c>
      <c r="K4304" s="32" t="s">
        <v>249</v>
      </c>
    </row>
    <row r="4305" spans="1:11" x14ac:dyDescent="0.35">
      <c r="A4305" s="32">
        <v>34</v>
      </c>
      <c r="B4305" s="32" t="s">
        <v>168</v>
      </c>
      <c r="D4305" s="32">
        <v>13.04</v>
      </c>
      <c r="E4305" s="32">
        <v>6075.2889999999998</v>
      </c>
      <c r="G4305" s="32">
        <v>42359</v>
      </c>
      <c r="H4305" s="32" t="s">
        <v>16</v>
      </c>
      <c r="I4305" s="32">
        <v>6075.2889999999998</v>
      </c>
      <c r="K4305" s="32" t="s">
        <v>248</v>
      </c>
    </row>
    <row r="4306" spans="1:11" x14ac:dyDescent="0.35">
      <c r="A4306" s="32">
        <v>35</v>
      </c>
      <c r="B4306" s="32" t="s">
        <v>167</v>
      </c>
      <c r="D4306" s="32">
        <v>13.05</v>
      </c>
      <c r="E4306" s="32">
        <v>4969.5389999999998</v>
      </c>
      <c r="G4306" s="32">
        <v>597.86599999999999</v>
      </c>
      <c r="H4306" s="32" t="s">
        <v>16</v>
      </c>
      <c r="I4306" s="32">
        <v>4969.5389999999998</v>
      </c>
      <c r="K4306" s="32" t="s">
        <v>247</v>
      </c>
    </row>
    <row r="4307" spans="1:11" x14ac:dyDescent="0.35">
      <c r="A4307" s="32">
        <v>36</v>
      </c>
      <c r="B4307" s="32" t="s">
        <v>166</v>
      </c>
      <c r="D4307" s="32">
        <v>13.05</v>
      </c>
      <c r="E4307" s="32">
        <v>6335.3509999999997</v>
      </c>
      <c r="G4307" s="32">
        <v>256.04300000000001</v>
      </c>
      <c r="H4307" s="32" t="s">
        <v>16</v>
      </c>
      <c r="I4307" s="32">
        <v>6335.3509999999997</v>
      </c>
      <c r="K4307" s="32" t="s">
        <v>246</v>
      </c>
    </row>
    <row r="4308" spans="1:11" x14ac:dyDescent="0.35">
      <c r="A4308" s="32">
        <v>37</v>
      </c>
      <c r="B4308" s="32" t="s">
        <v>165</v>
      </c>
      <c r="D4308" s="32">
        <v>13.05</v>
      </c>
      <c r="E4308" s="32">
        <v>5241.567</v>
      </c>
      <c r="G4308" s="32">
        <v>36620</v>
      </c>
      <c r="H4308" s="32" t="s">
        <v>16</v>
      </c>
      <c r="I4308" s="32">
        <v>5241.567</v>
      </c>
      <c r="K4308" s="32" t="s">
        <v>245</v>
      </c>
    </row>
    <row r="4309" spans="1:11" x14ac:dyDescent="0.35">
      <c r="A4309" s="32">
        <v>38</v>
      </c>
      <c r="B4309" s="32" t="s">
        <v>22</v>
      </c>
      <c r="K4309" s="32" t="s">
        <v>244</v>
      </c>
    </row>
    <row r="4310" spans="1:11" x14ac:dyDescent="0.35">
      <c r="A4310" s="32">
        <v>39</v>
      </c>
      <c r="B4310" s="32" t="s">
        <v>164</v>
      </c>
      <c r="D4310" s="32">
        <v>13.08</v>
      </c>
      <c r="E4310" s="32">
        <v>4732.9989999999998</v>
      </c>
      <c r="G4310" s="32">
        <v>141.38900000000001</v>
      </c>
      <c r="H4310" s="32" t="s">
        <v>16</v>
      </c>
      <c r="I4310" s="32">
        <v>4732.9989999999998</v>
      </c>
      <c r="K4310" s="32" t="s">
        <v>243</v>
      </c>
    </row>
    <row r="4311" spans="1:11" x14ac:dyDescent="0.35">
      <c r="A4311" s="32">
        <v>40</v>
      </c>
      <c r="B4311" s="32" t="s">
        <v>163</v>
      </c>
      <c r="D4311" s="32">
        <v>13.1</v>
      </c>
      <c r="E4311" s="32">
        <v>5276.2669999999998</v>
      </c>
      <c r="G4311" s="32">
        <v>448.93200000000002</v>
      </c>
      <c r="H4311" s="32" t="s">
        <v>16</v>
      </c>
      <c r="I4311" s="32">
        <v>5276.2669999999998</v>
      </c>
      <c r="K4311" s="32" t="s">
        <v>242</v>
      </c>
    </row>
    <row r="4312" spans="1:11" x14ac:dyDescent="0.35">
      <c r="A4312" s="32">
        <v>41</v>
      </c>
      <c r="B4312" s="32" t="s">
        <v>162</v>
      </c>
      <c r="D4312" s="32">
        <v>13.1</v>
      </c>
      <c r="E4312" s="32">
        <v>5766.2849999999999</v>
      </c>
      <c r="G4312" s="32">
        <v>80.566999999999993</v>
      </c>
      <c r="H4312" s="32" t="s">
        <v>16</v>
      </c>
      <c r="I4312" s="32">
        <v>5766.2849999999999</v>
      </c>
      <c r="K4312" s="32" t="s">
        <v>241</v>
      </c>
    </row>
    <row r="4313" spans="1:11" x14ac:dyDescent="0.35">
      <c r="A4313" s="32">
        <v>42</v>
      </c>
      <c r="B4313" s="32" t="s">
        <v>161</v>
      </c>
      <c r="D4313" s="32">
        <v>13.16</v>
      </c>
      <c r="E4313" s="32">
        <v>6890.3609999999999</v>
      </c>
      <c r="G4313" s="32">
        <v>139.48500000000001</v>
      </c>
      <c r="H4313" s="32" t="s">
        <v>16</v>
      </c>
      <c r="I4313" s="32">
        <v>6890.3609999999999</v>
      </c>
      <c r="K4313" s="32" t="s">
        <v>240</v>
      </c>
    </row>
    <row r="4314" spans="1:11" x14ac:dyDescent="0.35">
      <c r="A4314" s="32">
        <v>43</v>
      </c>
      <c r="B4314" s="32" t="s">
        <v>160</v>
      </c>
      <c r="D4314" s="32">
        <v>13.13</v>
      </c>
      <c r="E4314" s="32">
        <v>5919.835</v>
      </c>
      <c r="G4314" s="32">
        <v>244.44499999999999</v>
      </c>
      <c r="H4314" s="32" t="s">
        <v>16</v>
      </c>
      <c r="I4314" s="32">
        <v>5919.835</v>
      </c>
      <c r="K4314" s="32" t="s">
        <v>239</v>
      </c>
    </row>
    <row r="4315" spans="1:11" x14ac:dyDescent="0.35">
      <c r="A4315" s="32">
        <v>44</v>
      </c>
      <c r="B4315" s="32" t="s">
        <v>159</v>
      </c>
      <c r="D4315" s="32">
        <v>13.17</v>
      </c>
      <c r="E4315" s="32">
        <v>6654.7430000000004</v>
      </c>
      <c r="G4315" s="32">
        <v>194.28899999999999</v>
      </c>
      <c r="H4315" s="32" t="s">
        <v>16</v>
      </c>
      <c r="I4315" s="32">
        <v>6654.7430000000004</v>
      </c>
      <c r="K4315" s="32" t="s">
        <v>238</v>
      </c>
    </row>
    <row r="4316" spans="1:11" x14ac:dyDescent="0.35">
      <c r="A4316" s="32">
        <v>45</v>
      </c>
      <c r="B4316" s="32" t="s">
        <v>22</v>
      </c>
      <c r="K4316" s="32" t="s">
        <v>237</v>
      </c>
    </row>
    <row r="4317" spans="1:11" x14ac:dyDescent="0.35">
      <c r="A4317" s="32">
        <v>46</v>
      </c>
      <c r="B4317" s="32" t="s">
        <v>158</v>
      </c>
      <c r="D4317" s="32">
        <v>13.17</v>
      </c>
      <c r="E4317" s="32">
        <v>5276.1660000000002</v>
      </c>
      <c r="G4317" s="32">
        <v>166.608</v>
      </c>
      <c r="H4317" s="32" t="s">
        <v>16</v>
      </c>
      <c r="I4317" s="32">
        <v>5276.1660000000002</v>
      </c>
      <c r="K4317" s="32" t="s">
        <v>236</v>
      </c>
    </row>
    <row r="4318" spans="1:11" x14ac:dyDescent="0.35">
      <c r="A4318" s="32">
        <v>47</v>
      </c>
      <c r="B4318" s="32" t="s">
        <v>157</v>
      </c>
      <c r="D4318" s="32">
        <v>13.17</v>
      </c>
      <c r="E4318" s="32">
        <v>4645.1059999999998</v>
      </c>
      <c r="G4318" s="32">
        <v>173.24700000000001</v>
      </c>
      <c r="H4318" s="32" t="s">
        <v>16</v>
      </c>
      <c r="I4318" s="32">
        <v>4645.1059999999998</v>
      </c>
      <c r="K4318" s="32" t="s">
        <v>235</v>
      </c>
    </row>
    <row r="4319" spans="1:11" x14ac:dyDescent="0.35">
      <c r="A4319" s="32">
        <v>48</v>
      </c>
      <c r="B4319" s="32" t="s">
        <v>156</v>
      </c>
      <c r="D4319" s="32">
        <v>13.16</v>
      </c>
      <c r="E4319" s="32">
        <v>4158.4269999999997</v>
      </c>
      <c r="G4319" s="32">
        <v>531.29600000000005</v>
      </c>
      <c r="H4319" s="32" t="s">
        <v>16</v>
      </c>
      <c r="I4319" s="32">
        <v>4158.4269999999997</v>
      </c>
      <c r="K4319" s="32" t="s">
        <v>234</v>
      </c>
    </row>
    <row r="4321" spans="1:11" x14ac:dyDescent="0.35">
      <c r="A4321" s="32" t="s">
        <v>331</v>
      </c>
    </row>
    <row r="4323" spans="1:11" x14ac:dyDescent="0.35">
      <c r="B4323" s="32" t="s">
        <v>3</v>
      </c>
      <c r="C4323" s="32" t="s">
        <v>4</v>
      </c>
      <c r="D4323" s="32" t="s">
        <v>5</v>
      </c>
      <c r="E4323" s="32" t="s">
        <v>6</v>
      </c>
      <c r="F4323" s="32" t="s">
        <v>7</v>
      </c>
      <c r="G4323" s="32" t="s">
        <v>8</v>
      </c>
      <c r="H4323" s="32" t="s">
        <v>9</v>
      </c>
      <c r="I4323" s="32" t="s">
        <v>10</v>
      </c>
      <c r="J4323" s="32" t="s">
        <v>11</v>
      </c>
      <c r="K4323" s="32" t="s">
        <v>282</v>
      </c>
    </row>
    <row r="4324" spans="1:11" x14ac:dyDescent="0.35">
      <c r="A4324" s="32">
        <v>1</v>
      </c>
      <c r="B4324" s="32" t="s">
        <v>12</v>
      </c>
      <c r="D4324" s="32">
        <v>15.37</v>
      </c>
      <c r="E4324" s="32">
        <v>134.83600000000001</v>
      </c>
      <c r="F4324" s="32">
        <v>8855.3729999999996</v>
      </c>
      <c r="G4324" s="32">
        <v>0.78200000000000003</v>
      </c>
      <c r="H4324" s="32" t="s">
        <v>16</v>
      </c>
      <c r="K4324" s="32" t="s">
        <v>281</v>
      </c>
    </row>
    <row r="4325" spans="1:11" x14ac:dyDescent="0.35">
      <c r="A4325" s="32">
        <v>2</v>
      </c>
      <c r="B4325" s="32" t="s">
        <v>14</v>
      </c>
      <c r="D4325" s="32">
        <v>15.38</v>
      </c>
      <c r="E4325" s="32">
        <v>11.521000000000001</v>
      </c>
      <c r="F4325" s="32">
        <v>7451.5870000000004</v>
      </c>
      <c r="G4325" s="32">
        <v>0.34200000000000003</v>
      </c>
      <c r="H4325" s="32" t="s">
        <v>16</v>
      </c>
      <c r="K4325" s="32" t="s">
        <v>280</v>
      </c>
    </row>
    <row r="4326" spans="1:11" x14ac:dyDescent="0.35">
      <c r="A4326" s="32">
        <v>3</v>
      </c>
      <c r="B4326" s="32" t="s">
        <v>15</v>
      </c>
      <c r="D4326" s="32">
        <v>15.38</v>
      </c>
      <c r="E4326" s="32">
        <v>107.95</v>
      </c>
      <c r="F4326" s="32">
        <v>9747.741</v>
      </c>
      <c r="G4326" s="32">
        <v>1.3240000000000001</v>
      </c>
      <c r="H4326" s="32" t="s">
        <v>16</v>
      </c>
      <c r="K4326" s="32" t="s">
        <v>279</v>
      </c>
    </row>
    <row r="4327" spans="1:11" x14ac:dyDescent="0.35">
      <c r="A4327" s="32">
        <v>4</v>
      </c>
      <c r="B4327" s="32" t="s">
        <v>17</v>
      </c>
      <c r="D4327" s="32">
        <v>15.39</v>
      </c>
      <c r="E4327" s="32">
        <v>535.005</v>
      </c>
      <c r="F4327" s="32">
        <v>8367.6389999999992</v>
      </c>
      <c r="G4327" s="32">
        <v>52.345999999999997</v>
      </c>
      <c r="H4327" s="32" t="s">
        <v>16</v>
      </c>
      <c r="K4327" s="32" t="s">
        <v>278</v>
      </c>
    </row>
    <row r="4328" spans="1:11" x14ac:dyDescent="0.35">
      <c r="A4328" s="32">
        <v>5</v>
      </c>
      <c r="B4328" s="32" t="s">
        <v>18</v>
      </c>
      <c r="D4328" s="32">
        <v>15.37</v>
      </c>
      <c r="E4328" s="32">
        <v>735.87199999999996</v>
      </c>
      <c r="F4328" s="32">
        <v>9480.7049999999999</v>
      </c>
      <c r="G4328" s="32">
        <v>5357</v>
      </c>
      <c r="H4328" s="32" t="s">
        <v>16</v>
      </c>
      <c r="K4328" s="32" t="s">
        <v>277</v>
      </c>
    </row>
    <row r="4329" spans="1:11" x14ac:dyDescent="0.35">
      <c r="A4329" s="32">
        <v>6</v>
      </c>
      <c r="B4329" s="32" t="s">
        <v>19</v>
      </c>
      <c r="D4329" s="32">
        <v>15.34</v>
      </c>
      <c r="E4329" s="32">
        <v>4448.2860000000001</v>
      </c>
      <c r="F4329" s="32">
        <v>7978.9989999999998</v>
      </c>
      <c r="G4329" s="32">
        <v>31261</v>
      </c>
      <c r="H4329" s="32" t="s">
        <v>16</v>
      </c>
      <c r="K4329" s="32" t="s">
        <v>276</v>
      </c>
    </row>
    <row r="4330" spans="1:11" x14ac:dyDescent="0.35">
      <c r="A4330" s="32">
        <v>7</v>
      </c>
      <c r="B4330" s="32" t="s">
        <v>20</v>
      </c>
      <c r="D4330" s="32">
        <v>15.36</v>
      </c>
      <c r="E4330" s="32">
        <v>9227.8019999999997</v>
      </c>
      <c r="F4330" s="32">
        <v>6394.9260000000004</v>
      </c>
      <c r="G4330" s="32">
        <v>65645</v>
      </c>
      <c r="H4330" s="32" t="s">
        <v>16</v>
      </c>
      <c r="K4330" s="32" t="s">
        <v>275</v>
      </c>
    </row>
    <row r="4331" spans="1:11" x14ac:dyDescent="0.35">
      <c r="A4331" s="32">
        <v>8</v>
      </c>
      <c r="B4331" s="32" t="s">
        <v>21</v>
      </c>
      <c r="D4331" s="32">
        <v>15.38</v>
      </c>
      <c r="E4331" s="32">
        <v>19508.636999999999</v>
      </c>
      <c r="F4331" s="32">
        <v>6966.0720000000001</v>
      </c>
      <c r="G4331" s="32">
        <v>1829.865</v>
      </c>
      <c r="H4331" s="32" t="s">
        <v>16</v>
      </c>
      <c r="K4331" s="32" t="s">
        <v>274</v>
      </c>
    </row>
    <row r="4332" spans="1:11" x14ac:dyDescent="0.35">
      <c r="A4332" s="32">
        <v>9</v>
      </c>
      <c r="B4332" s="32" t="s">
        <v>22</v>
      </c>
      <c r="K4332" s="32" t="s">
        <v>273</v>
      </c>
    </row>
    <row r="4333" spans="1:11" x14ac:dyDescent="0.35">
      <c r="A4333" s="32">
        <v>10</v>
      </c>
      <c r="B4333" s="32" t="s">
        <v>22</v>
      </c>
      <c r="K4333" s="32" t="s">
        <v>272</v>
      </c>
    </row>
    <row r="4334" spans="1:11" x14ac:dyDescent="0.35">
      <c r="A4334" s="32">
        <v>11</v>
      </c>
      <c r="B4334" s="32" t="s">
        <v>24</v>
      </c>
      <c r="F4334" s="32">
        <v>2413.944</v>
      </c>
      <c r="K4334" s="32" t="s">
        <v>271</v>
      </c>
    </row>
    <row r="4335" spans="1:11" x14ac:dyDescent="0.35">
      <c r="A4335" s="32">
        <v>12</v>
      </c>
      <c r="B4335" s="32" t="s">
        <v>25</v>
      </c>
      <c r="D4335" s="32">
        <v>14.98</v>
      </c>
      <c r="E4335" s="32">
        <v>14.819000000000001</v>
      </c>
      <c r="F4335" s="32">
        <v>2333.3670000000002</v>
      </c>
      <c r="G4335" s="32">
        <v>134</v>
      </c>
      <c r="H4335" s="32" t="s">
        <v>16</v>
      </c>
      <c r="K4335" s="32" t="s">
        <v>270</v>
      </c>
    </row>
    <row r="4336" spans="1:11" x14ac:dyDescent="0.35">
      <c r="A4336" s="32">
        <v>13</v>
      </c>
      <c r="B4336" s="32" t="s">
        <v>26</v>
      </c>
      <c r="F4336" s="32">
        <v>3027.0650000000001</v>
      </c>
      <c r="K4336" s="32" t="s">
        <v>269</v>
      </c>
    </row>
    <row r="4337" spans="1:11" x14ac:dyDescent="0.35">
      <c r="A4337" s="32">
        <v>14</v>
      </c>
      <c r="B4337" s="32" t="s">
        <v>27</v>
      </c>
      <c r="D4337" s="32">
        <v>15.44</v>
      </c>
      <c r="E4337" s="32">
        <v>1542.1079999999999</v>
      </c>
      <c r="F4337" s="32">
        <v>1884.13</v>
      </c>
      <c r="G4337" s="32">
        <v>95.641000000000005</v>
      </c>
      <c r="H4337" s="32" t="s">
        <v>16</v>
      </c>
      <c r="K4337" s="32" t="s">
        <v>268</v>
      </c>
    </row>
    <row r="4338" spans="1:11" x14ac:dyDescent="0.35">
      <c r="A4338" s="32">
        <v>15</v>
      </c>
      <c r="B4338" s="32" t="s">
        <v>28</v>
      </c>
      <c r="D4338" s="32">
        <v>15.44</v>
      </c>
      <c r="E4338" s="32">
        <v>2745.076</v>
      </c>
      <c r="F4338" s="32">
        <v>2408.6350000000002</v>
      </c>
      <c r="G4338" s="32">
        <v>20141</v>
      </c>
      <c r="H4338" s="32" t="s">
        <v>16</v>
      </c>
      <c r="K4338" s="32" t="s">
        <v>267</v>
      </c>
    </row>
    <row r="4339" spans="1:11" x14ac:dyDescent="0.35">
      <c r="A4339" s="32">
        <v>16</v>
      </c>
      <c r="B4339" s="32" t="s">
        <v>29</v>
      </c>
      <c r="D4339" s="32">
        <v>15.46</v>
      </c>
      <c r="E4339" s="32">
        <v>2574.4699999999998</v>
      </c>
      <c r="F4339" s="32">
        <v>2091.6660000000002</v>
      </c>
      <c r="G4339" s="32">
        <v>18474</v>
      </c>
      <c r="H4339" s="32" t="s">
        <v>16</v>
      </c>
      <c r="K4339" s="32" t="s">
        <v>266</v>
      </c>
    </row>
    <row r="4340" spans="1:11" x14ac:dyDescent="0.35">
      <c r="A4340" s="32">
        <v>17</v>
      </c>
      <c r="B4340" s="32" t="s">
        <v>22</v>
      </c>
      <c r="K4340" s="32" t="s">
        <v>265</v>
      </c>
    </row>
    <row r="4341" spans="1:11" x14ac:dyDescent="0.35">
      <c r="A4341" s="32">
        <v>18</v>
      </c>
      <c r="B4341" s="32" t="s">
        <v>182</v>
      </c>
      <c r="F4341" s="32">
        <v>2980.241</v>
      </c>
      <c r="K4341" s="32" t="s">
        <v>264</v>
      </c>
    </row>
    <row r="4342" spans="1:11" x14ac:dyDescent="0.35">
      <c r="A4342" s="32">
        <v>19</v>
      </c>
      <c r="B4342" s="32" t="s">
        <v>181</v>
      </c>
      <c r="F4342" s="32">
        <v>3370.866</v>
      </c>
      <c r="K4342" s="32" t="s">
        <v>263</v>
      </c>
    </row>
    <row r="4343" spans="1:11" x14ac:dyDescent="0.35">
      <c r="A4343" s="32">
        <v>20</v>
      </c>
      <c r="B4343" s="32" t="s">
        <v>180</v>
      </c>
      <c r="F4343" s="32">
        <v>3902.3490000000002</v>
      </c>
      <c r="K4343" s="32" t="s">
        <v>262</v>
      </c>
    </row>
    <row r="4344" spans="1:11" x14ac:dyDescent="0.35">
      <c r="A4344" s="32">
        <v>21</v>
      </c>
      <c r="B4344" s="32" t="s">
        <v>179</v>
      </c>
      <c r="D4344" s="32">
        <v>15.18</v>
      </c>
      <c r="E4344" s="32">
        <v>0.77700000000000002</v>
      </c>
      <c r="F4344" s="32">
        <v>2999.0010000000002</v>
      </c>
      <c r="G4344" s="32">
        <v>7</v>
      </c>
      <c r="H4344" s="32" t="s">
        <v>16</v>
      </c>
      <c r="K4344" s="32" t="s">
        <v>261</v>
      </c>
    </row>
    <row r="4345" spans="1:11" x14ac:dyDescent="0.35">
      <c r="A4345" s="32">
        <v>22</v>
      </c>
      <c r="B4345" s="32" t="s">
        <v>178</v>
      </c>
      <c r="F4345" s="32">
        <v>2762.308</v>
      </c>
      <c r="K4345" s="32" t="s">
        <v>260</v>
      </c>
    </row>
    <row r="4346" spans="1:11" x14ac:dyDescent="0.35">
      <c r="A4346" s="32">
        <v>23</v>
      </c>
      <c r="B4346" s="32" t="s">
        <v>177</v>
      </c>
      <c r="F4346" s="32">
        <v>2086.2860000000001</v>
      </c>
      <c r="K4346" s="32" t="s">
        <v>259</v>
      </c>
    </row>
    <row r="4347" spans="1:11" x14ac:dyDescent="0.35">
      <c r="A4347" s="32">
        <v>24</v>
      </c>
      <c r="B4347" s="32" t="s">
        <v>22</v>
      </c>
      <c r="K4347" s="32" t="s">
        <v>258</v>
      </c>
    </row>
    <row r="4348" spans="1:11" x14ac:dyDescent="0.35">
      <c r="A4348" s="32">
        <v>25</v>
      </c>
      <c r="B4348" s="32" t="s">
        <v>176</v>
      </c>
      <c r="F4348" s="32">
        <v>3231.4830000000002</v>
      </c>
      <c r="K4348" s="32" t="s">
        <v>257</v>
      </c>
    </row>
    <row r="4349" spans="1:11" x14ac:dyDescent="0.35">
      <c r="A4349" s="32">
        <v>26</v>
      </c>
      <c r="B4349" s="32" t="s">
        <v>175</v>
      </c>
      <c r="F4349" s="32">
        <v>3018.6950000000002</v>
      </c>
      <c r="K4349" s="32" t="s">
        <v>256</v>
      </c>
    </row>
    <row r="4350" spans="1:11" x14ac:dyDescent="0.35">
      <c r="A4350" s="32">
        <v>27</v>
      </c>
      <c r="B4350" s="32" t="s">
        <v>174</v>
      </c>
      <c r="D4350" s="32">
        <v>15.77</v>
      </c>
      <c r="E4350" s="32">
        <v>1.385</v>
      </c>
      <c r="F4350" s="32">
        <v>3164.893</v>
      </c>
      <c r="G4350" s="32">
        <v>12</v>
      </c>
      <c r="H4350" s="32" t="s">
        <v>16</v>
      </c>
      <c r="K4350" s="32" t="s">
        <v>255</v>
      </c>
    </row>
    <row r="4351" spans="1:11" x14ac:dyDescent="0.35">
      <c r="A4351" s="32">
        <v>28</v>
      </c>
      <c r="B4351" s="32" t="s">
        <v>173</v>
      </c>
      <c r="F4351" s="32">
        <v>2396.0309999999999</v>
      </c>
      <c r="K4351" s="32" t="s">
        <v>254</v>
      </c>
    </row>
    <row r="4352" spans="1:11" x14ac:dyDescent="0.35">
      <c r="A4352" s="32">
        <v>29</v>
      </c>
      <c r="B4352" s="32" t="s">
        <v>172</v>
      </c>
      <c r="F4352" s="32">
        <v>2349.692</v>
      </c>
      <c r="K4352" s="32" t="s">
        <v>253</v>
      </c>
    </row>
    <row r="4353" spans="1:11" x14ac:dyDescent="0.35">
      <c r="A4353" s="32">
        <v>30</v>
      </c>
      <c r="B4353" s="32" t="s">
        <v>171</v>
      </c>
      <c r="F4353" s="32">
        <v>2260.2310000000002</v>
      </c>
      <c r="K4353" s="32" t="s">
        <v>252</v>
      </c>
    </row>
    <row r="4354" spans="1:11" x14ac:dyDescent="0.35">
      <c r="A4354" s="32">
        <v>31</v>
      </c>
      <c r="B4354" s="32" t="s">
        <v>22</v>
      </c>
      <c r="K4354" s="32" t="s">
        <v>251</v>
      </c>
    </row>
    <row r="4355" spans="1:11" x14ac:dyDescent="0.35">
      <c r="A4355" s="32">
        <v>32</v>
      </c>
      <c r="B4355" s="32" t="s">
        <v>170</v>
      </c>
      <c r="D4355" s="32">
        <v>14.67</v>
      </c>
      <c r="E4355" s="32">
        <v>14.815</v>
      </c>
      <c r="F4355" s="32">
        <v>3351.3620000000001</v>
      </c>
      <c r="G4355" s="32">
        <v>134</v>
      </c>
      <c r="H4355" s="32" t="s">
        <v>16</v>
      </c>
      <c r="K4355" s="32" t="s">
        <v>250</v>
      </c>
    </row>
    <row r="4356" spans="1:11" x14ac:dyDescent="0.35">
      <c r="A4356" s="32">
        <v>33</v>
      </c>
      <c r="B4356" s="32" t="s">
        <v>169</v>
      </c>
      <c r="F4356" s="32">
        <v>2810.0729999999999</v>
      </c>
      <c r="K4356" s="32" t="s">
        <v>249</v>
      </c>
    </row>
    <row r="4357" spans="1:11" x14ac:dyDescent="0.35">
      <c r="A4357" s="32">
        <v>34</v>
      </c>
      <c r="B4357" s="32" t="s">
        <v>168</v>
      </c>
      <c r="D4357" s="32">
        <v>15.07</v>
      </c>
      <c r="E4357" s="32">
        <v>1.1220000000000001</v>
      </c>
      <c r="F4357" s="32">
        <v>4291.3789999999999</v>
      </c>
      <c r="G4357" s="32">
        <v>11</v>
      </c>
      <c r="H4357" s="32" t="s">
        <v>16</v>
      </c>
      <c r="K4357" s="32" t="s">
        <v>248</v>
      </c>
    </row>
    <row r="4358" spans="1:11" x14ac:dyDescent="0.35">
      <c r="A4358" s="32">
        <v>35</v>
      </c>
      <c r="B4358" s="32" t="s">
        <v>167</v>
      </c>
      <c r="F4358" s="32">
        <v>4321.1400000000003</v>
      </c>
      <c r="K4358" s="32" t="s">
        <v>247</v>
      </c>
    </row>
    <row r="4359" spans="1:11" x14ac:dyDescent="0.35">
      <c r="A4359" s="32">
        <v>36</v>
      </c>
      <c r="B4359" s="32" t="s">
        <v>166</v>
      </c>
      <c r="F4359" s="32">
        <v>4280.7889999999998</v>
      </c>
      <c r="K4359" s="32" t="s">
        <v>246</v>
      </c>
    </row>
    <row r="4360" spans="1:11" x14ac:dyDescent="0.35">
      <c r="A4360" s="32">
        <v>37</v>
      </c>
      <c r="B4360" s="32" t="s">
        <v>165</v>
      </c>
      <c r="F4360" s="32">
        <v>2980.8629999999998</v>
      </c>
      <c r="K4360" s="32" t="s">
        <v>245</v>
      </c>
    </row>
    <row r="4361" spans="1:11" x14ac:dyDescent="0.35">
      <c r="A4361" s="32">
        <v>38</v>
      </c>
      <c r="B4361" s="32" t="s">
        <v>22</v>
      </c>
      <c r="K4361" s="32" t="s">
        <v>244</v>
      </c>
    </row>
    <row r="4362" spans="1:11" x14ac:dyDescent="0.35">
      <c r="A4362" s="32">
        <v>39</v>
      </c>
      <c r="B4362" s="32" t="s">
        <v>164</v>
      </c>
      <c r="D4362" s="32">
        <v>16</v>
      </c>
      <c r="E4362" s="32">
        <v>1.0049999999999999</v>
      </c>
      <c r="F4362" s="32">
        <v>2909.2429999999999</v>
      </c>
      <c r="G4362" s="32">
        <v>10</v>
      </c>
      <c r="H4362" s="32" t="s">
        <v>16</v>
      </c>
      <c r="K4362" s="32" t="s">
        <v>243</v>
      </c>
    </row>
    <row r="4363" spans="1:11" x14ac:dyDescent="0.35">
      <c r="A4363" s="32">
        <v>40</v>
      </c>
      <c r="B4363" s="32" t="s">
        <v>163</v>
      </c>
      <c r="D4363" s="32">
        <v>16.23</v>
      </c>
      <c r="E4363" s="32">
        <v>1.0449999999999999</v>
      </c>
      <c r="F4363" s="32">
        <v>2883.1010000000001</v>
      </c>
      <c r="G4363" s="32">
        <v>11</v>
      </c>
      <c r="H4363" s="32" t="s">
        <v>16</v>
      </c>
      <c r="K4363" s="32" t="s">
        <v>242</v>
      </c>
    </row>
    <row r="4364" spans="1:11" x14ac:dyDescent="0.35">
      <c r="A4364" s="32">
        <v>41</v>
      </c>
      <c r="B4364" s="32" t="s">
        <v>162</v>
      </c>
      <c r="D4364" s="32">
        <v>14.44</v>
      </c>
      <c r="E4364" s="32">
        <v>10.629</v>
      </c>
      <c r="F4364" s="32">
        <v>3432.578</v>
      </c>
      <c r="G4364" s="32">
        <v>98</v>
      </c>
      <c r="H4364" s="32" t="s">
        <v>16</v>
      </c>
      <c r="K4364" s="32" t="s">
        <v>241</v>
      </c>
    </row>
    <row r="4365" spans="1:11" x14ac:dyDescent="0.35">
      <c r="A4365" s="32">
        <v>42</v>
      </c>
      <c r="B4365" s="32" t="s">
        <v>161</v>
      </c>
      <c r="F4365" s="32">
        <v>4359.2330000000002</v>
      </c>
      <c r="K4365" s="32" t="s">
        <v>240</v>
      </c>
    </row>
    <row r="4366" spans="1:11" x14ac:dyDescent="0.35">
      <c r="A4366" s="32">
        <v>43</v>
      </c>
      <c r="B4366" s="32" t="s">
        <v>160</v>
      </c>
      <c r="F4366" s="32">
        <v>3811.07</v>
      </c>
      <c r="K4366" s="32" t="s">
        <v>239</v>
      </c>
    </row>
    <row r="4367" spans="1:11" x14ac:dyDescent="0.35">
      <c r="A4367" s="32">
        <v>44</v>
      </c>
      <c r="B4367" s="32" t="s">
        <v>159</v>
      </c>
      <c r="D4367" s="32">
        <v>14.81</v>
      </c>
      <c r="E4367" s="32">
        <v>0.315</v>
      </c>
      <c r="F4367" s="32">
        <v>2775.4789999999998</v>
      </c>
      <c r="G4367" s="32">
        <v>3</v>
      </c>
      <c r="H4367" s="32" t="s">
        <v>16</v>
      </c>
      <c r="K4367" s="32" t="s">
        <v>238</v>
      </c>
    </row>
    <row r="4368" spans="1:11" x14ac:dyDescent="0.35">
      <c r="A4368" s="32">
        <v>45</v>
      </c>
      <c r="B4368" s="32" t="s">
        <v>22</v>
      </c>
      <c r="K4368" s="32" t="s">
        <v>237</v>
      </c>
    </row>
    <row r="4369" spans="1:11" x14ac:dyDescent="0.35">
      <c r="A4369" s="32">
        <v>46</v>
      </c>
      <c r="B4369" s="32" t="s">
        <v>158</v>
      </c>
      <c r="F4369" s="32">
        <v>3570.69</v>
      </c>
      <c r="K4369" s="32" t="s">
        <v>236</v>
      </c>
    </row>
    <row r="4370" spans="1:11" x14ac:dyDescent="0.35">
      <c r="A4370" s="32">
        <v>47</v>
      </c>
      <c r="B4370" s="32" t="s">
        <v>157</v>
      </c>
      <c r="D4370" s="32">
        <v>15.97</v>
      </c>
      <c r="E4370" s="32">
        <v>0.57199999999999995</v>
      </c>
      <c r="F4370" s="32">
        <v>2033.5170000000001</v>
      </c>
      <c r="G4370" s="32">
        <v>5</v>
      </c>
      <c r="H4370" s="32" t="s">
        <v>16</v>
      </c>
      <c r="K4370" s="32" t="s">
        <v>235</v>
      </c>
    </row>
    <row r="4371" spans="1:11" x14ac:dyDescent="0.35">
      <c r="A4371" s="32">
        <v>48</v>
      </c>
      <c r="B4371" s="32" t="s">
        <v>156</v>
      </c>
      <c r="F4371" s="32">
        <v>2555.578</v>
      </c>
      <c r="K4371" s="32" t="s">
        <v>234</v>
      </c>
    </row>
    <row r="4373" spans="1:11" x14ac:dyDescent="0.35">
      <c r="A4373" s="32" t="s">
        <v>330</v>
      </c>
    </row>
    <row r="4375" spans="1:11" x14ac:dyDescent="0.35">
      <c r="B4375" s="32" t="s">
        <v>3</v>
      </c>
      <c r="C4375" s="32" t="s">
        <v>4</v>
      </c>
      <c r="D4375" s="32" t="s">
        <v>5</v>
      </c>
      <c r="E4375" s="32" t="s">
        <v>6</v>
      </c>
      <c r="F4375" s="32" t="s">
        <v>7</v>
      </c>
      <c r="G4375" s="32" t="s">
        <v>8</v>
      </c>
      <c r="H4375" s="32" t="s">
        <v>9</v>
      </c>
      <c r="I4375" s="32" t="s">
        <v>10</v>
      </c>
      <c r="J4375" s="32" t="s">
        <v>11</v>
      </c>
      <c r="K4375" s="32" t="s">
        <v>282</v>
      </c>
    </row>
    <row r="4376" spans="1:11" x14ac:dyDescent="0.35">
      <c r="A4376" s="32">
        <v>1</v>
      </c>
      <c r="B4376" s="32" t="s">
        <v>12</v>
      </c>
      <c r="D4376" s="32">
        <v>15.36</v>
      </c>
      <c r="E4376" s="32">
        <v>79.573999999999998</v>
      </c>
      <c r="F4376" s="32">
        <v>7975.143</v>
      </c>
      <c r="G4376" s="32">
        <v>5.141</v>
      </c>
      <c r="H4376" s="32" t="s">
        <v>16</v>
      </c>
      <c r="K4376" s="32" t="s">
        <v>281</v>
      </c>
    </row>
    <row r="4377" spans="1:11" x14ac:dyDescent="0.35">
      <c r="A4377" s="32">
        <v>2</v>
      </c>
      <c r="B4377" s="32" t="s">
        <v>14</v>
      </c>
      <c r="D4377" s="32">
        <v>15.36</v>
      </c>
      <c r="E4377" s="32">
        <v>31.963000000000001</v>
      </c>
      <c r="F4377" s="32">
        <v>7630.0990000000002</v>
      </c>
      <c r="G4377" s="32">
        <v>256</v>
      </c>
      <c r="H4377" s="32" t="s">
        <v>13</v>
      </c>
      <c r="K4377" s="32" t="s">
        <v>280</v>
      </c>
    </row>
    <row r="4378" spans="1:11" x14ac:dyDescent="0.35">
      <c r="A4378" s="32">
        <v>3</v>
      </c>
      <c r="B4378" s="32" t="s">
        <v>15</v>
      </c>
      <c r="D4378" s="32">
        <v>15.38</v>
      </c>
      <c r="E4378" s="32">
        <v>231.78700000000001</v>
      </c>
      <c r="F4378" s="32">
        <v>8112.7979999999998</v>
      </c>
      <c r="G4378" s="32">
        <v>81.238</v>
      </c>
      <c r="H4378" s="32" t="s">
        <v>13</v>
      </c>
      <c r="K4378" s="32" t="s">
        <v>279</v>
      </c>
    </row>
    <row r="4379" spans="1:11" x14ac:dyDescent="0.35">
      <c r="A4379" s="32">
        <v>4</v>
      </c>
      <c r="B4379" s="32" t="s">
        <v>17</v>
      </c>
      <c r="D4379" s="32">
        <v>15.39</v>
      </c>
      <c r="E4379" s="32">
        <v>492.09</v>
      </c>
      <c r="F4379" s="32">
        <v>6439.29</v>
      </c>
      <c r="G4379" s="32">
        <v>3608</v>
      </c>
      <c r="H4379" s="32" t="s">
        <v>13</v>
      </c>
      <c r="K4379" s="32" t="s">
        <v>278</v>
      </c>
    </row>
    <row r="4380" spans="1:11" x14ac:dyDescent="0.35">
      <c r="A4380" s="32">
        <v>5</v>
      </c>
      <c r="B4380" s="32" t="s">
        <v>18</v>
      </c>
      <c r="D4380" s="32">
        <v>15.39</v>
      </c>
      <c r="E4380" s="32">
        <v>1228.97</v>
      </c>
      <c r="F4380" s="32">
        <v>8406.9590000000007</v>
      </c>
      <c r="G4380" s="32">
        <v>6.2590000000000003</v>
      </c>
      <c r="H4380" s="32" t="s">
        <v>13</v>
      </c>
      <c r="K4380" s="32" t="s">
        <v>277</v>
      </c>
    </row>
    <row r="4381" spans="1:11" x14ac:dyDescent="0.35">
      <c r="A4381" s="32">
        <v>6</v>
      </c>
      <c r="B4381" s="32" t="s">
        <v>19</v>
      </c>
      <c r="D4381" s="32">
        <v>15.34</v>
      </c>
      <c r="E4381" s="32">
        <v>5121.8580000000002</v>
      </c>
      <c r="F4381" s="32">
        <v>7936.7190000000001</v>
      </c>
      <c r="G4381" s="32">
        <v>35524</v>
      </c>
      <c r="H4381" s="32" t="s">
        <v>13</v>
      </c>
      <c r="K4381" s="32" t="s">
        <v>276</v>
      </c>
    </row>
    <row r="4382" spans="1:11" x14ac:dyDescent="0.35">
      <c r="A4382" s="32">
        <v>7</v>
      </c>
      <c r="B4382" s="32" t="s">
        <v>20</v>
      </c>
      <c r="D4382" s="32">
        <v>15.36</v>
      </c>
      <c r="E4382" s="32">
        <v>8528.1730000000007</v>
      </c>
      <c r="F4382" s="32">
        <v>6568.5780000000004</v>
      </c>
      <c r="G4382" s="32">
        <v>61.194000000000003</v>
      </c>
      <c r="H4382" s="32" t="s">
        <v>13</v>
      </c>
      <c r="K4382" s="32" t="s">
        <v>275</v>
      </c>
    </row>
    <row r="4383" spans="1:11" x14ac:dyDescent="0.35">
      <c r="A4383" s="32">
        <v>8</v>
      </c>
      <c r="B4383" s="32" t="s">
        <v>21</v>
      </c>
      <c r="D4383" s="32">
        <v>15.38</v>
      </c>
      <c r="E4383" s="32">
        <v>20490.173999999999</v>
      </c>
      <c r="F4383" s="32">
        <v>7690.9049999999997</v>
      </c>
      <c r="G4383" s="32">
        <v>205.83199999999999</v>
      </c>
      <c r="H4383" s="32" t="s">
        <v>13</v>
      </c>
      <c r="K4383" s="32" t="s">
        <v>274</v>
      </c>
    </row>
    <row r="4384" spans="1:11" x14ac:dyDescent="0.35">
      <c r="A4384" s="32">
        <v>9</v>
      </c>
      <c r="B4384" s="32" t="s">
        <v>22</v>
      </c>
      <c r="D4384" s="32">
        <v>15.44</v>
      </c>
      <c r="E4384" s="32">
        <v>30.542000000000002</v>
      </c>
      <c r="G4384" s="32">
        <v>253</v>
      </c>
      <c r="H4384" s="32" t="s">
        <v>13</v>
      </c>
      <c r="K4384" s="32" t="s">
        <v>273</v>
      </c>
    </row>
    <row r="4385" spans="1:11" x14ac:dyDescent="0.35">
      <c r="A4385" s="32">
        <v>10</v>
      </c>
      <c r="B4385" s="32" t="s">
        <v>22</v>
      </c>
      <c r="K4385" s="32" t="s">
        <v>272</v>
      </c>
    </row>
    <row r="4386" spans="1:11" x14ac:dyDescent="0.35">
      <c r="A4386" s="32">
        <v>11</v>
      </c>
      <c r="B4386" s="32" t="s">
        <v>24</v>
      </c>
      <c r="F4386" s="32">
        <v>2308.701</v>
      </c>
      <c r="K4386" s="32" t="s">
        <v>271</v>
      </c>
    </row>
    <row r="4387" spans="1:11" x14ac:dyDescent="0.35">
      <c r="A4387" s="32">
        <v>12</v>
      </c>
      <c r="B4387" s="32" t="s">
        <v>25</v>
      </c>
      <c r="F4387" s="32">
        <v>2165.114</v>
      </c>
      <c r="K4387" s="32" t="s">
        <v>270</v>
      </c>
    </row>
    <row r="4388" spans="1:11" x14ac:dyDescent="0.35">
      <c r="A4388" s="32">
        <v>13</v>
      </c>
      <c r="B4388" s="32" t="s">
        <v>26</v>
      </c>
      <c r="D4388" s="32">
        <v>15.41</v>
      </c>
      <c r="E4388" s="32">
        <v>1.0449999999999999</v>
      </c>
      <c r="F4388" s="32">
        <v>2182.5500000000002</v>
      </c>
      <c r="G4388" s="32">
        <v>9</v>
      </c>
      <c r="H4388" s="32" t="s">
        <v>13</v>
      </c>
      <c r="K4388" s="32" t="s">
        <v>269</v>
      </c>
    </row>
    <row r="4389" spans="1:11" x14ac:dyDescent="0.35">
      <c r="A4389" s="32">
        <v>14</v>
      </c>
      <c r="B4389" s="32" t="s">
        <v>27</v>
      </c>
      <c r="D4389" s="32">
        <v>15.44</v>
      </c>
      <c r="E4389" s="32">
        <v>2540.7260000000001</v>
      </c>
      <c r="F4389" s="32">
        <v>1848.181</v>
      </c>
      <c r="G4389" s="32">
        <v>17451</v>
      </c>
      <c r="H4389" s="32" t="s">
        <v>16</v>
      </c>
      <c r="K4389" s="32" t="s">
        <v>268</v>
      </c>
    </row>
    <row r="4390" spans="1:11" x14ac:dyDescent="0.35">
      <c r="A4390" s="32">
        <v>15</v>
      </c>
      <c r="B4390" s="32" t="s">
        <v>28</v>
      </c>
      <c r="D4390" s="32">
        <v>15.44</v>
      </c>
      <c r="E4390" s="32">
        <v>2969.2159999999999</v>
      </c>
      <c r="F4390" s="32">
        <v>2620.1779999999999</v>
      </c>
      <c r="G4390" s="32">
        <v>83.055000000000007</v>
      </c>
      <c r="H4390" s="32" t="s">
        <v>13</v>
      </c>
      <c r="K4390" s="32" t="s">
        <v>267</v>
      </c>
    </row>
    <row r="4391" spans="1:11" x14ac:dyDescent="0.35">
      <c r="A4391" s="32">
        <v>16</v>
      </c>
      <c r="B4391" s="32" t="s">
        <v>29</v>
      </c>
      <c r="D4391" s="32">
        <v>15.44</v>
      </c>
      <c r="E4391" s="32">
        <v>2289.8510000000001</v>
      </c>
      <c r="F4391" s="32">
        <v>2017.748</v>
      </c>
      <c r="G4391" s="32">
        <v>15990</v>
      </c>
      <c r="H4391" s="32" t="s">
        <v>13</v>
      </c>
      <c r="K4391" s="32" t="s">
        <v>266</v>
      </c>
    </row>
    <row r="4392" spans="1:11" x14ac:dyDescent="0.35">
      <c r="A4392" s="32">
        <v>17</v>
      </c>
      <c r="B4392" s="32" t="s">
        <v>22</v>
      </c>
      <c r="D4392" s="32">
        <v>15.18</v>
      </c>
      <c r="E4392" s="32">
        <v>3.996</v>
      </c>
      <c r="G4392" s="32">
        <v>36</v>
      </c>
      <c r="H4392" s="32" t="s">
        <v>13</v>
      </c>
      <c r="K4392" s="32" t="s">
        <v>265</v>
      </c>
    </row>
    <row r="4393" spans="1:11" x14ac:dyDescent="0.35">
      <c r="A4393" s="32">
        <v>18</v>
      </c>
      <c r="B4393" s="32" t="s">
        <v>182</v>
      </c>
      <c r="D4393" s="32">
        <v>15.44</v>
      </c>
      <c r="E4393" s="32">
        <v>3.0019999999999998</v>
      </c>
      <c r="F4393" s="32">
        <v>3576.9720000000002</v>
      </c>
      <c r="G4393" s="32">
        <v>25</v>
      </c>
      <c r="H4393" s="32" t="s">
        <v>13</v>
      </c>
      <c r="K4393" s="32" t="s">
        <v>264</v>
      </c>
    </row>
    <row r="4394" spans="1:11" x14ac:dyDescent="0.35">
      <c r="A4394" s="32">
        <v>19</v>
      </c>
      <c r="B4394" s="32" t="s">
        <v>181</v>
      </c>
      <c r="D4394" s="32">
        <v>16.309999999999999</v>
      </c>
      <c r="E4394" s="32">
        <v>81.826999999999998</v>
      </c>
      <c r="F4394" s="32">
        <v>3118.3069999999998</v>
      </c>
      <c r="G4394" s="32">
        <v>869</v>
      </c>
      <c r="H4394" s="32" t="s">
        <v>16</v>
      </c>
      <c r="K4394" s="32" t="s">
        <v>263</v>
      </c>
    </row>
    <row r="4395" spans="1:11" x14ac:dyDescent="0.35">
      <c r="A4395" s="32">
        <v>20</v>
      </c>
      <c r="B4395" s="32" t="s">
        <v>180</v>
      </c>
      <c r="F4395" s="32">
        <v>2946.94</v>
      </c>
      <c r="K4395" s="32" t="s">
        <v>262</v>
      </c>
    </row>
    <row r="4396" spans="1:11" x14ac:dyDescent="0.35">
      <c r="A4396" s="32">
        <v>21</v>
      </c>
      <c r="B4396" s="32" t="s">
        <v>179</v>
      </c>
      <c r="D4396" s="32">
        <v>16.18</v>
      </c>
      <c r="E4396" s="32">
        <v>0.498</v>
      </c>
      <c r="F4396" s="32">
        <v>3074.5790000000002</v>
      </c>
      <c r="G4396" s="32">
        <v>5</v>
      </c>
      <c r="H4396" s="32" t="s">
        <v>16</v>
      </c>
      <c r="K4396" s="32" t="s">
        <v>261</v>
      </c>
    </row>
    <row r="4397" spans="1:11" x14ac:dyDescent="0.35">
      <c r="A4397" s="32">
        <v>22</v>
      </c>
      <c r="B4397" s="32" t="s">
        <v>178</v>
      </c>
      <c r="D4397" s="32">
        <v>15.18</v>
      </c>
      <c r="E4397" s="32">
        <v>1.302</v>
      </c>
      <c r="F4397" s="32">
        <v>2609.7249999999999</v>
      </c>
      <c r="G4397" s="32">
        <v>12</v>
      </c>
      <c r="H4397" s="32" t="s">
        <v>13</v>
      </c>
      <c r="K4397" s="32" t="s">
        <v>260</v>
      </c>
    </row>
    <row r="4398" spans="1:11" x14ac:dyDescent="0.35">
      <c r="A4398" s="32">
        <v>23</v>
      </c>
      <c r="B4398" s="32" t="s">
        <v>177</v>
      </c>
      <c r="F4398" s="32">
        <v>2157.64</v>
      </c>
      <c r="K4398" s="32" t="s">
        <v>259</v>
      </c>
    </row>
    <row r="4399" spans="1:11" x14ac:dyDescent="0.35">
      <c r="A4399" s="32">
        <v>24</v>
      </c>
      <c r="B4399" s="32" t="s">
        <v>22</v>
      </c>
      <c r="K4399" s="32" t="s">
        <v>258</v>
      </c>
    </row>
    <row r="4400" spans="1:11" x14ac:dyDescent="0.35">
      <c r="A4400" s="32">
        <v>25</v>
      </c>
      <c r="B4400" s="32" t="s">
        <v>176</v>
      </c>
      <c r="F4400" s="32">
        <v>2851.386</v>
      </c>
      <c r="K4400" s="32" t="s">
        <v>257</v>
      </c>
    </row>
    <row r="4401" spans="1:11" x14ac:dyDescent="0.35">
      <c r="A4401" s="32">
        <v>26</v>
      </c>
      <c r="B4401" s="32" t="s">
        <v>175</v>
      </c>
      <c r="F4401" s="32">
        <v>3255.3629999999998</v>
      </c>
      <c r="K4401" s="32" t="s">
        <v>256</v>
      </c>
    </row>
    <row r="4402" spans="1:11" x14ac:dyDescent="0.35">
      <c r="A4402" s="32">
        <v>27</v>
      </c>
      <c r="B4402" s="32" t="s">
        <v>174</v>
      </c>
      <c r="F4402" s="32">
        <v>3643.319</v>
      </c>
      <c r="K4402" s="32" t="s">
        <v>255</v>
      </c>
    </row>
    <row r="4403" spans="1:11" x14ac:dyDescent="0.35">
      <c r="A4403" s="32">
        <v>28</v>
      </c>
      <c r="B4403" s="32" t="s">
        <v>173</v>
      </c>
      <c r="F4403" s="32">
        <v>2703.768</v>
      </c>
      <c r="K4403" s="32" t="s">
        <v>254</v>
      </c>
    </row>
    <row r="4404" spans="1:11" x14ac:dyDescent="0.35">
      <c r="A4404" s="32">
        <v>29</v>
      </c>
      <c r="B4404" s="32" t="s">
        <v>172</v>
      </c>
      <c r="F4404" s="32">
        <v>2813.002</v>
      </c>
      <c r="K4404" s="32" t="s">
        <v>253</v>
      </c>
    </row>
    <row r="4405" spans="1:11" x14ac:dyDescent="0.35">
      <c r="A4405" s="32">
        <v>30</v>
      </c>
      <c r="B4405" s="32" t="s">
        <v>171</v>
      </c>
      <c r="F4405" s="32">
        <v>2276.6779999999999</v>
      </c>
      <c r="K4405" s="32" t="s">
        <v>252</v>
      </c>
    </row>
    <row r="4406" spans="1:11" x14ac:dyDescent="0.35">
      <c r="A4406" s="32">
        <v>31</v>
      </c>
      <c r="B4406" s="32" t="s">
        <v>22</v>
      </c>
      <c r="K4406" s="32" t="s">
        <v>251</v>
      </c>
    </row>
    <row r="4407" spans="1:11" x14ac:dyDescent="0.35">
      <c r="A4407" s="32">
        <v>32</v>
      </c>
      <c r="B4407" s="32" t="s">
        <v>170</v>
      </c>
      <c r="F4407" s="32">
        <v>2220.8780000000002</v>
      </c>
      <c r="K4407" s="32" t="s">
        <v>250</v>
      </c>
    </row>
    <row r="4408" spans="1:11" x14ac:dyDescent="0.35">
      <c r="A4408" s="32">
        <v>33</v>
      </c>
      <c r="B4408" s="32" t="s">
        <v>169</v>
      </c>
      <c r="F4408" s="32">
        <v>2718.828</v>
      </c>
      <c r="K4408" s="32" t="s">
        <v>249</v>
      </c>
    </row>
    <row r="4409" spans="1:11" x14ac:dyDescent="0.35">
      <c r="A4409" s="32">
        <v>34</v>
      </c>
      <c r="B4409" s="32" t="s">
        <v>168</v>
      </c>
      <c r="F4409" s="32">
        <v>3063.5189999999998</v>
      </c>
      <c r="K4409" s="32" t="s">
        <v>248</v>
      </c>
    </row>
    <row r="4410" spans="1:11" x14ac:dyDescent="0.35">
      <c r="A4410" s="32">
        <v>35</v>
      </c>
      <c r="B4410" s="32" t="s">
        <v>167</v>
      </c>
      <c r="F4410" s="32">
        <v>3613.2139999999999</v>
      </c>
      <c r="K4410" s="32" t="s">
        <v>247</v>
      </c>
    </row>
    <row r="4411" spans="1:11" x14ac:dyDescent="0.35">
      <c r="A4411" s="32">
        <v>36</v>
      </c>
      <c r="B4411" s="32" t="s">
        <v>166</v>
      </c>
      <c r="F4411" s="32">
        <v>3882.1480000000001</v>
      </c>
      <c r="K4411" s="32" t="s">
        <v>246</v>
      </c>
    </row>
    <row r="4412" spans="1:11" x14ac:dyDescent="0.35">
      <c r="A4412" s="32">
        <v>37</v>
      </c>
      <c r="B4412" s="32" t="s">
        <v>165</v>
      </c>
      <c r="F4412" s="32">
        <v>3281.9560000000001</v>
      </c>
      <c r="K4412" s="32" t="s">
        <v>245</v>
      </c>
    </row>
    <row r="4413" spans="1:11" x14ac:dyDescent="0.35">
      <c r="A4413" s="32">
        <v>38</v>
      </c>
      <c r="B4413" s="32" t="s">
        <v>22</v>
      </c>
      <c r="K4413" s="32" t="s">
        <v>244</v>
      </c>
    </row>
    <row r="4414" spans="1:11" x14ac:dyDescent="0.35">
      <c r="A4414" s="32">
        <v>39</v>
      </c>
      <c r="B4414" s="32" t="s">
        <v>164</v>
      </c>
      <c r="F4414" s="32">
        <v>3039.2489999999998</v>
      </c>
      <c r="K4414" s="32" t="s">
        <v>243</v>
      </c>
    </row>
    <row r="4415" spans="1:11" x14ac:dyDescent="0.35">
      <c r="A4415" s="32">
        <v>40</v>
      </c>
      <c r="B4415" s="32" t="s">
        <v>163</v>
      </c>
      <c r="F4415" s="32">
        <v>2425.1909999999998</v>
      </c>
      <c r="K4415" s="32" t="s">
        <v>242</v>
      </c>
    </row>
    <row r="4416" spans="1:11" x14ac:dyDescent="0.35">
      <c r="A4416" s="32">
        <v>41</v>
      </c>
      <c r="B4416" s="32" t="s">
        <v>162</v>
      </c>
      <c r="F4416" s="32">
        <v>2943.4769999999999</v>
      </c>
      <c r="K4416" s="32" t="s">
        <v>241</v>
      </c>
    </row>
    <row r="4417" spans="1:11" x14ac:dyDescent="0.35">
      <c r="A4417" s="32">
        <v>42</v>
      </c>
      <c r="B4417" s="32" t="s">
        <v>161</v>
      </c>
      <c r="F4417" s="32">
        <v>3418.1419999999998</v>
      </c>
      <c r="K4417" s="32" t="s">
        <v>240</v>
      </c>
    </row>
    <row r="4418" spans="1:11" x14ac:dyDescent="0.35">
      <c r="A4418" s="32">
        <v>43</v>
      </c>
      <c r="B4418" s="32" t="s">
        <v>160</v>
      </c>
      <c r="F4418" s="32">
        <v>3265.0169999999998</v>
      </c>
      <c r="K4418" s="32" t="s">
        <v>239</v>
      </c>
    </row>
    <row r="4419" spans="1:11" x14ac:dyDescent="0.35">
      <c r="A4419" s="32">
        <v>44</v>
      </c>
      <c r="B4419" s="32" t="s">
        <v>159</v>
      </c>
      <c r="F4419" s="32">
        <v>3466.5430000000001</v>
      </c>
      <c r="K4419" s="32" t="s">
        <v>238</v>
      </c>
    </row>
    <row r="4420" spans="1:11" x14ac:dyDescent="0.35">
      <c r="A4420" s="32">
        <v>45</v>
      </c>
      <c r="B4420" s="32" t="s">
        <v>22</v>
      </c>
      <c r="K4420" s="32" t="s">
        <v>237</v>
      </c>
    </row>
    <row r="4421" spans="1:11" x14ac:dyDescent="0.35">
      <c r="A4421" s="32">
        <v>46</v>
      </c>
      <c r="B4421" s="32" t="s">
        <v>158</v>
      </c>
      <c r="F4421" s="32">
        <v>2720.2310000000002</v>
      </c>
      <c r="K4421" s="32" t="s">
        <v>236</v>
      </c>
    </row>
    <row r="4422" spans="1:11" x14ac:dyDescent="0.35">
      <c r="A4422" s="32">
        <v>47</v>
      </c>
      <c r="B4422" s="32" t="s">
        <v>157</v>
      </c>
      <c r="F4422" s="32">
        <v>2864.424</v>
      </c>
      <c r="K4422" s="32" t="s">
        <v>235</v>
      </c>
    </row>
    <row r="4423" spans="1:11" x14ac:dyDescent="0.35">
      <c r="A4423" s="32">
        <v>48</v>
      </c>
      <c r="B4423" s="32" t="s">
        <v>156</v>
      </c>
      <c r="F4423" s="32">
        <v>2500.6210000000001</v>
      </c>
      <c r="K4423" s="32" t="s">
        <v>234</v>
      </c>
    </row>
    <row r="4425" spans="1:11" x14ac:dyDescent="0.35">
      <c r="A4425" s="32" t="s">
        <v>329</v>
      </c>
    </row>
    <row r="4427" spans="1:11" x14ac:dyDescent="0.35">
      <c r="B4427" s="32" t="s">
        <v>3</v>
      </c>
      <c r="C4427" s="32" t="s">
        <v>4</v>
      </c>
      <c r="D4427" s="32" t="s">
        <v>5</v>
      </c>
      <c r="E4427" s="32" t="s">
        <v>6</v>
      </c>
      <c r="F4427" s="32" t="s">
        <v>7</v>
      </c>
      <c r="G4427" s="32" t="s">
        <v>8</v>
      </c>
      <c r="H4427" s="32" t="s">
        <v>9</v>
      </c>
      <c r="I4427" s="32" t="s">
        <v>10</v>
      </c>
      <c r="J4427" s="32" t="s">
        <v>11</v>
      </c>
      <c r="K4427" s="32" t="s">
        <v>282</v>
      </c>
    </row>
    <row r="4428" spans="1:11" x14ac:dyDescent="0.35">
      <c r="A4428" s="32">
        <v>1</v>
      </c>
      <c r="B4428" s="32" t="s">
        <v>12</v>
      </c>
      <c r="D4428" s="32">
        <v>14</v>
      </c>
      <c r="E4428" s="32">
        <v>212.43600000000001</v>
      </c>
      <c r="F4428" s="32">
        <v>300.86599999999999</v>
      </c>
      <c r="G4428" s="32">
        <v>3.6629999999999998</v>
      </c>
      <c r="H4428" s="32" t="s">
        <v>13</v>
      </c>
      <c r="K4428" s="32" t="s">
        <v>281</v>
      </c>
    </row>
    <row r="4429" spans="1:11" x14ac:dyDescent="0.35">
      <c r="A4429" s="32">
        <v>2</v>
      </c>
      <c r="B4429" s="32" t="s">
        <v>14</v>
      </c>
      <c r="D4429" s="32">
        <v>14.08</v>
      </c>
      <c r="E4429" s="32">
        <v>260.86099999999999</v>
      </c>
      <c r="F4429" s="32">
        <v>321.66199999999998</v>
      </c>
      <c r="G4429" s="32">
        <v>14.211</v>
      </c>
      <c r="H4429" s="32" t="s">
        <v>13</v>
      </c>
      <c r="K4429" s="32" t="s">
        <v>280</v>
      </c>
    </row>
    <row r="4430" spans="1:11" x14ac:dyDescent="0.35">
      <c r="A4430" s="32">
        <v>3</v>
      </c>
      <c r="B4430" s="32" t="s">
        <v>15</v>
      </c>
      <c r="D4430" s="32">
        <v>13.99</v>
      </c>
      <c r="E4430" s="32">
        <v>432.71699999999998</v>
      </c>
      <c r="F4430" s="32">
        <v>271.98099999999999</v>
      </c>
      <c r="G4430" s="32">
        <v>5.5380000000000003</v>
      </c>
      <c r="H4430" s="32" t="s">
        <v>16</v>
      </c>
      <c r="K4430" s="32" t="s">
        <v>279</v>
      </c>
    </row>
    <row r="4431" spans="1:11" x14ac:dyDescent="0.35">
      <c r="A4431" s="32">
        <v>4</v>
      </c>
      <c r="B4431" s="32" t="s">
        <v>17</v>
      </c>
      <c r="D4431" s="32">
        <v>14</v>
      </c>
      <c r="E4431" s="32">
        <v>614.86099999999999</v>
      </c>
      <c r="F4431" s="32">
        <v>574.95299999999997</v>
      </c>
      <c r="G4431" s="32">
        <v>20.256</v>
      </c>
      <c r="H4431" s="32" t="s">
        <v>13</v>
      </c>
      <c r="K4431" s="32" t="s">
        <v>278</v>
      </c>
    </row>
    <row r="4432" spans="1:11" x14ac:dyDescent="0.35">
      <c r="A4432" s="32">
        <v>5</v>
      </c>
      <c r="B4432" s="32" t="s">
        <v>18</v>
      </c>
      <c r="D4432" s="32">
        <v>13.99</v>
      </c>
      <c r="E4432" s="32">
        <v>796.45799999999997</v>
      </c>
      <c r="F4432" s="32">
        <v>121.73099999999999</v>
      </c>
      <c r="G4432" s="32">
        <v>39.326000000000001</v>
      </c>
      <c r="H4432" s="32" t="s">
        <v>16</v>
      </c>
      <c r="K4432" s="32" t="s">
        <v>277</v>
      </c>
    </row>
    <row r="4433" spans="1:11" x14ac:dyDescent="0.35">
      <c r="A4433" s="32">
        <v>6</v>
      </c>
      <c r="B4433" s="32" t="s">
        <v>19</v>
      </c>
      <c r="D4433" s="32">
        <v>13.92</v>
      </c>
      <c r="E4433" s="32">
        <v>3454.2640000000001</v>
      </c>
      <c r="F4433" s="32">
        <v>630.125</v>
      </c>
      <c r="G4433" s="32">
        <v>23.295999999999999</v>
      </c>
      <c r="H4433" s="32" t="s">
        <v>13</v>
      </c>
      <c r="K4433" s="32" t="s">
        <v>276</v>
      </c>
    </row>
    <row r="4434" spans="1:11" x14ac:dyDescent="0.35">
      <c r="A4434" s="32">
        <v>7</v>
      </c>
      <c r="B4434" s="32" t="s">
        <v>20</v>
      </c>
      <c r="D4434" s="32">
        <v>13.93</v>
      </c>
      <c r="E4434" s="32">
        <v>5960.0410000000002</v>
      </c>
      <c r="F4434" s="32">
        <v>189.15299999999999</v>
      </c>
      <c r="G4434" s="32">
        <v>103.05200000000001</v>
      </c>
      <c r="H4434" s="32" t="s">
        <v>13</v>
      </c>
      <c r="K4434" s="32" t="s">
        <v>275</v>
      </c>
    </row>
    <row r="4435" spans="1:11" x14ac:dyDescent="0.35">
      <c r="A4435" s="32">
        <v>8</v>
      </c>
      <c r="B4435" s="32" t="s">
        <v>21</v>
      </c>
      <c r="D4435" s="32">
        <v>13.96</v>
      </c>
      <c r="E4435" s="32">
        <v>11033.228999999999</v>
      </c>
      <c r="F4435" s="32">
        <v>34.628999999999998</v>
      </c>
      <c r="G4435" s="32">
        <v>47.206000000000003</v>
      </c>
      <c r="H4435" s="32" t="s">
        <v>13</v>
      </c>
      <c r="K4435" s="32" t="s">
        <v>274</v>
      </c>
    </row>
    <row r="4436" spans="1:11" x14ac:dyDescent="0.35">
      <c r="A4436" s="32">
        <v>9</v>
      </c>
      <c r="B4436" s="32" t="s">
        <v>22</v>
      </c>
      <c r="D4436" s="32">
        <v>14.05</v>
      </c>
      <c r="E4436" s="32">
        <v>153.12200000000001</v>
      </c>
      <c r="G4436" s="32">
        <v>1091</v>
      </c>
      <c r="H4436" s="32" t="s">
        <v>13</v>
      </c>
      <c r="K4436" s="32" t="s">
        <v>273</v>
      </c>
    </row>
    <row r="4437" spans="1:11" x14ac:dyDescent="0.35">
      <c r="A4437" s="32">
        <v>10</v>
      </c>
      <c r="B4437" s="32" t="s">
        <v>22</v>
      </c>
      <c r="D4437" s="32">
        <v>14.02</v>
      </c>
      <c r="E4437" s="32">
        <v>181.38300000000001</v>
      </c>
      <c r="G4437" s="32">
        <v>127.4</v>
      </c>
      <c r="H4437" s="32" t="s">
        <v>13</v>
      </c>
      <c r="K4437" s="32" t="s">
        <v>272</v>
      </c>
    </row>
    <row r="4438" spans="1:11" x14ac:dyDescent="0.35">
      <c r="A4438" s="32">
        <v>11</v>
      </c>
      <c r="B4438" s="32" t="s">
        <v>24</v>
      </c>
      <c r="D4438" s="32">
        <v>13.99</v>
      </c>
      <c r="E4438" s="32">
        <v>154.71899999999999</v>
      </c>
      <c r="F4438" s="32">
        <v>61.923999999999999</v>
      </c>
      <c r="G4438" s="32">
        <v>4.242</v>
      </c>
      <c r="H4438" s="32" t="s">
        <v>13</v>
      </c>
      <c r="K4438" s="32" t="s">
        <v>271</v>
      </c>
    </row>
    <row r="4439" spans="1:11" x14ac:dyDescent="0.35">
      <c r="A4439" s="32">
        <v>12</v>
      </c>
      <c r="B4439" s="32" t="s">
        <v>25</v>
      </c>
      <c r="D4439" s="32">
        <v>14</v>
      </c>
      <c r="E4439" s="32">
        <v>22.56</v>
      </c>
      <c r="F4439" s="32">
        <v>37.859000000000002</v>
      </c>
      <c r="G4439" s="32">
        <v>1.5209999999999999</v>
      </c>
      <c r="H4439" s="32" t="s">
        <v>16</v>
      </c>
      <c r="K4439" s="32" t="s">
        <v>270</v>
      </c>
    </row>
    <row r="4440" spans="1:11" x14ac:dyDescent="0.35">
      <c r="A4440" s="32">
        <v>13</v>
      </c>
      <c r="B4440" s="32" t="s">
        <v>26</v>
      </c>
      <c r="D4440" s="32">
        <v>14.03</v>
      </c>
      <c r="E4440" s="32">
        <v>224.87799999999999</v>
      </c>
      <c r="F4440" s="32">
        <v>151.1</v>
      </c>
      <c r="G4440" s="32">
        <v>17.378</v>
      </c>
      <c r="H4440" s="32" t="s">
        <v>16</v>
      </c>
      <c r="K4440" s="32" t="s">
        <v>269</v>
      </c>
    </row>
    <row r="4441" spans="1:11" x14ac:dyDescent="0.35">
      <c r="A4441" s="32">
        <v>14</v>
      </c>
      <c r="B4441" s="32" t="s">
        <v>27</v>
      </c>
      <c r="D4441" s="32">
        <v>14.02</v>
      </c>
      <c r="E4441" s="32">
        <v>2284.3919999999998</v>
      </c>
      <c r="F4441" s="32">
        <v>120.184</v>
      </c>
      <c r="G4441" s="32">
        <v>87.626000000000005</v>
      </c>
      <c r="H4441" s="32" t="s">
        <v>13</v>
      </c>
      <c r="K4441" s="32" t="s">
        <v>268</v>
      </c>
    </row>
    <row r="4442" spans="1:11" x14ac:dyDescent="0.35">
      <c r="A4442" s="32">
        <v>15</v>
      </c>
      <c r="B4442" s="32" t="s">
        <v>28</v>
      </c>
      <c r="D4442" s="32">
        <v>14.02</v>
      </c>
      <c r="E4442" s="32">
        <v>2148.4520000000002</v>
      </c>
      <c r="F4442" s="32">
        <v>140.114</v>
      </c>
      <c r="G4442" s="32">
        <v>56.566000000000003</v>
      </c>
      <c r="H4442" s="32" t="s">
        <v>16</v>
      </c>
      <c r="K4442" s="32" t="s">
        <v>267</v>
      </c>
    </row>
    <row r="4443" spans="1:11" x14ac:dyDescent="0.35">
      <c r="A4443" s="32">
        <v>16</v>
      </c>
      <c r="B4443" s="32" t="s">
        <v>29</v>
      </c>
      <c r="D4443" s="32">
        <v>14.03</v>
      </c>
      <c r="E4443" s="32">
        <v>1883.769</v>
      </c>
      <c r="F4443" s="32">
        <v>104.483</v>
      </c>
      <c r="G4443" s="32">
        <v>131.751</v>
      </c>
      <c r="H4443" s="32" t="s">
        <v>13</v>
      </c>
      <c r="K4443" s="32" t="s">
        <v>266</v>
      </c>
    </row>
    <row r="4444" spans="1:11" x14ac:dyDescent="0.35">
      <c r="A4444" s="32">
        <v>17</v>
      </c>
      <c r="B4444" s="32" t="s">
        <v>22</v>
      </c>
      <c r="H4444" s="32" t="s">
        <v>95</v>
      </c>
      <c r="K4444" s="32" t="s">
        <v>265</v>
      </c>
    </row>
    <row r="4445" spans="1:11" x14ac:dyDescent="0.35">
      <c r="A4445" s="32">
        <v>18</v>
      </c>
      <c r="B4445" s="32" t="s">
        <v>182</v>
      </c>
      <c r="D4445" s="32">
        <v>14.05</v>
      </c>
      <c r="E4445" s="32">
        <v>258.78399999999999</v>
      </c>
      <c r="F4445" s="32">
        <v>293.28699999999998</v>
      </c>
      <c r="G4445" s="32">
        <v>1708</v>
      </c>
      <c r="H4445" s="32" t="s">
        <v>13</v>
      </c>
      <c r="K4445" s="32" t="s">
        <v>264</v>
      </c>
    </row>
    <row r="4446" spans="1:11" x14ac:dyDescent="0.35">
      <c r="A4446" s="32">
        <v>19</v>
      </c>
      <c r="B4446" s="32" t="s">
        <v>181</v>
      </c>
      <c r="D4446" s="32">
        <v>14.09</v>
      </c>
      <c r="E4446" s="32">
        <v>226.11699999999999</v>
      </c>
      <c r="F4446" s="32">
        <v>121.913</v>
      </c>
      <c r="G4446" s="32">
        <v>1.881</v>
      </c>
      <c r="H4446" s="32" t="s">
        <v>13</v>
      </c>
      <c r="K4446" s="32" t="s">
        <v>263</v>
      </c>
    </row>
    <row r="4447" spans="1:11" x14ac:dyDescent="0.35">
      <c r="A4447" s="32">
        <v>20</v>
      </c>
      <c r="B4447" s="32" t="s">
        <v>180</v>
      </c>
      <c r="D4447" s="32">
        <v>14.03</v>
      </c>
      <c r="E4447" s="32">
        <v>261.48099999999999</v>
      </c>
      <c r="F4447" s="32">
        <v>278.029</v>
      </c>
      <c r="G4447" s="32">
        <v>101.657</v>
      </c>
      <c r="H4447" s="32" t="s">
        <v>13</v>
      </c>
      <c r="K4447" s="32" t="s">
        <v>262</v>
      </c>
    </row>
    <row r="4448" spans="1:11" x14ac:dyDescent="0.35">
      <c r="A4448" s="32">
        <v>21</v>
      </c>
      <c r="B4448" s="32" t="s">
        <v>179</v>
      </c>
      <c r="D4448" s="32">
        <v>14.05</v>
      </c>
      <c r="E4448" s="32">
        <v>23.92</v>
      </c>
      <c r="F4448" s="32">
        <v>80.721000000000004</v>
      </c>
      <c r="G4448" s="32">
        <v>179</v>
      </c>
      <c r="H4448" s="32" t="s">
        <v>13</v>
      </c>
      <c r="K4448" s="32" t="s">
        <v>261</v>
      </c>
    </row>
    <row r="4449" spans="1:11" x14ac:dyDescent="0.35">
      <c r="A4449" s="32">
        <v>22</v>
      </c>
      <c r="B4449" s="32" t="s">
        <v>178</v>
      </c>
      <c r="D4449" s="32">
        <v>14.14</v>
      </c>
      <c r="E4449" s="32">
        <v>51.103000000000002</v>
      </c>
      <c r="F4449" s="32">
        <v>1.117</v>
      </c>
      <c r="G4449" s="32">
        <v>349</v>
      </c>
      <c r="H4449" s="32" t="s">
        <v>13</v>
      </c>
      <c r="K4449" s="32" t="s">
        <v>260</v>
      </c>
    </row>
    <row r="4450" spans="1:11" x14ac:dyDescent="0.35">
      <c r="A4450" s="32">
        <v>23</v>
      </c>
      <c r="B4450" s="32" t="s">
        <v>177</v>
      </c>
      <c r="D4450" s="32">
        <v>14.12</v>
      </c>
      <c r="E4450" s="32">
        <v>108.89700000000001</v>
      </c>
      <c r="F4450" s="32">
        <v>64.846999999999994</v>
      </c>
      <c r="G4450" s="32">
        <v>819</v>
      </c>
      <c r="H4450" s="32" t="s">
        <v>13</v>
      </c>
      <c r="K4450" s="32" t="s">
        <v>259</v>
      </c>
    </row>
    <row r="4451" spans="1:11" x14ac:dyDescent="0.35">
      <c r="A4451" s="32">
        <v>24</v>
      </c>
      <c r="B4451" s="32" t="s">
        <v>22</v>
      </c>
      <c r="D4451" s="32">
        <v>14.09</v>
      </c>
      <c r="E4451" s="32">
        <v>15.163</v>
      </c>
      <c r="G4451" s="32">
        <v>134</v>
      </c>
      <c r="H4451" s="32" t="s">
        <v>13</v>
      </c>
      <c r="K4451" s="32" t="s">
        <v>258</v>
      </c>
    </row>
    <row r="4452" spans="1:11" x14ac:dyDescent="0.35">
      <c r="A4452" s="32">
        <v>25</v>
      </c>
      <c r="B4452" s="32" t="s">
        <v>176</v>
      </c>
      <c r="D4452" s="32">
        <v>14.06</v>
      </c>
      <c r="E4452" s="32">
        <v>144.435</v>
      </c>
      <c r="F4452" s="32">
        <v>92.721999999999994</v>
      </c>
      <c r="G4452" s="32">
        <v>1153</v>
      </c>
      <c r="H4452" s="32" t="s">
        <v>13</v>
      </c>
      <c r="K4452" s="32" t="s">
        <v>257</v>
      </c>
    </row>
    <row r="4453" spans="1:11" x14ac:dyDescent="0.35">
      <c r="A4453" s="32">
        <v>26</v>
      </c>
      <c r="B4453" s="32" t="s">
        <v>175</v>
      </c>
      <c r="D4453" s="32">
        <v>14.12</v>
      </c>
      <c r="E4453" s="32">
        <v>157.58699999999999</v>
      </c>
      <c r="F4453" s="32">
        <v>96.197000000000003</v>
      </c>
      <c r="G4453" s="32">
        <v>1126</v>
      </c>
      <c r="H4453" s="32" t="s">
        <v>16</v>
      </c>
      <c r="K4453" s="32" t="s">
        <v>256</v>
      </c>
    </row>
    <row r="4454" spans="1:11" x14ac:dyDescent="0.35">
      <c r="A4454" s="32">
        <v>27</v>
      </c>
      <c r="B4454" s="32" t="s">
        <v>174</v>
      </c>
      <c r="D4454" s="32">
        <v>14.14</v>
      </c>
      <c r="E4454" s="32">
        <v>168.83699999999999</v>
      </c>
      <c r="F4454" s="32">
        <v>122.295</v>
      </c>
      <c r="G4454" s="32">
        <v>11.018000000000001</v>
      </c>
      <c r="H4454" s="32" t="s">
        <v>13</v>
      </c>
      <c r="K4454" s="32" t="s">
        <v>255</v>
      </c>
    </row>
    <row r="4455" spans="1:11" x14ac:dyDescent="0.35">
      <c r="A4455" s="32">
        <v>28</v>
      </c>
      <c r="B4455" s="32" t="s">
        <v>173</v>
      </c>
      <c r="D4455" s="32">
        <v>14.09</v>
      </c>
      <c r="E4455" s="32">
        <v>117.18</v>
      </c>
      <c r="F4455" s="32">
        <v>195.191</v>
      </c>
      <c r="G4455" s="32">
        <v>2.9689999999999999</v>
      </c>
      <c r="H4455" s="32" t="s">
        <v>13</v>
      </c>
      <c r="K4455" s="32" t="s">
        <v>254</v>
      </c>
    </row>
    <row r="4456" spans="1:11" x14ac:dyDescent="0.35">
      <c r="A4456" s="32">
        <v>29</v>
      </c>
      <c r="B4456" s="32" t="s">
        <v>172</v>
      </c>
      <c r="D4456" s="32">
        <v>14.05</v>
      </c>
      <c r="E4456" s="32">
        <v>57.856999999999999</v>
      </c>
      <c r="F4456" s="32">
        <v>113.956</v>
      </c>
      <c r="G4456" s="32">
        <v>492</v>
      </c>
      <c r="H4456" s="32" t="s">
        <v>13</v>
      </c>
      <c r="K4456" s="32" t="s">
        <v>253</v>
      </c>
    </row>
    <row r="4457" spans="1:11" x14ac:dyDescent="0.35">
      <c r="A4457" s="32">
        <v>30</v>
      </c>
      <c r="B4457" s="32" t="s">
        <v>171</v>
      </c>
      <c r="D4457" s="32">
        <v>14.02</v>
      </c>
      <c r="E4457" s="32">
        <v>47.481999999999999</v>
      </c>
      <c r="F4457" s="32">
        <v>84.712000000000003</v>
      </c>
      <c r="G4457" s="32">
        <v>2.5990000000000002</v>
      </c>
      <c r="H4457" s="32" t="s">
        <v>13</v>
      </c>
      <c r="K4457" s="32" t="s">
        <v>252</v>
      </c>
    </row>
    <row r="4458" spans="1:11" x14ac:dyDescent="0.35">
      <c r="A4458" s="32">
        <v>31</v>
      </c>
      <c r="B4458" s="32" t="s">
        <v>22</v>
      </c>
      <c r="H4458" s="32" t="s">
        <v>95</v>
      </c>
      <c r="K4458" s="32" t="s">
        <v>251</v>
      </c>
    </row>
    <row r="4459" spans="1:11" x14ac:dyDescent="0.35">
      <c r="A4459" s="32">
        <v>32</v>
      </c>
      <c r="B4459" s="32" t="s">
        <v>170</v>
      </c>
      <c r="D4459" s="32">
        <v>14.03</v>
      </c>
      <c r="E4459" s="32">
        <v>94.941999999999993</v>
      </c>
      <c r="F4459" s="32">
        <v>8.5459999999999994</v>
      </c>
      <c r="G4459" s="32">
        <v>630</v>
      </c>
      <c r="H4459" s="32" t="s">
        <v>13</v>
      </c>
      <c r="K4459" s="32" t="s">
        <v>250</v>
      </c>
    </row>
    <row r="4460" spans="1:11" x14ac:dyDescent="0.35">
      <c r="A4460" s="32">
        <v>33</v>
      </c>
      <c r="B4460" s="32" t="s">
        <v>169</v>
      </c>
      <c r="D4460" s="32">
        <v>13.98</v>
      </c>
      <c r="E4460" s="32">
        <v>217.25200000000001</v>
      </c>
      <c r="F4460" s="32">
        <v>51.543999999999997</v>
      </c>
      <c r="G4460" s="32">
        <v>7.1070000000000002</v>
      </c>
      <c r="H4460" s="32" t="s">
        <v>16</v>
      </c>
      <c r="K4460" s="32" t="s">
        <v>249</v>
      </c>
    </row>
    <row r="4461" spans="1:11" x14ac:dyDescent="0.35">
      <c r="A4461" s="32">
        <v>34</v>
      </c>
      <c r="B4461" s="32" t="s">
        <v>168</v>
      </c>
      <c r="D4461" s="32">
        <v>14.02</v>
      </c>
      <c r="E4461" s="32">
        <v>119.685</v>
      </c>
      <c r="F4461" s="32">
        <v>205.27</v>
      </c>
      <c r="G4461" s="32">
        <v>845</v>
      </c>
      <c r="H4461" s="32" t="s">
        <v>13</v>
      </c>
      <c r="K4461" s="32" t="s">
        <v>248</v>
      </c>
    </row>
    <row r="4462" spans="1:11" x14ac:dyDescent="0.35">
      <c r="A4462" s="32">
        <v>35</v>
      </c>
      <c r="B4462" s="32" t="s">
        <v>167</v>
      </c>
      <c r="D4462" s="32">
        <v>14.03</v>
      </c>
      <c r="E4462" s="32">
        <v>166.92599999999999</v>
      </c>
      <c r="F4462" s="32">
        <v>175.82499999999999</v>
      </c>
      <c r="G4462" s="32">
        <v>114.577</v>
      </c>
      <c r="H4462" s="32" t="s">
        <v>16</v>
      </c>
      <c r="K4462" s="32" t="s">
        <v>247</v>
      </c>
    </row>
    <row r="4463" spans="1:11" x14ac:dyDescent="0.35">
      <c r="A4463" s="32">
        <v>36</v>
      </c>
      <c r="B4463" s="32" t="s">
        <v>166</v>
      </c>
      <c r="D4463" s="32">
        <v>13.99</v>
      </c>
      <c r="E4463" s="32">
        <v>474.99700000000001</v>
      </c>
      <c r="F4463" s="32">
        <v>73.203999999999994</v>
      </c>
      <c r="G4463" s="32">
        <v>9.1539999999999999</v>
      </c>
      <c r="H4463" s="32" t="s">
        <v>13</v>
      </c>
      <c r="K4463" s="32" t="s">
        <v>246</v>
      </c>
    </row>
    <row r="4464" spans="1:11" x14ac:dyDescent="0.35">
      <c r="A4464" s="32">
        <v>37</v>
      </c>
      <c r="B4464" s="32" t="s">
        <v>165</v>
      </c>
      <c r="D4464" s="32">
        <v>14.03</v>
      </c>
      <c r="E4464" s="32">
        <v>246.684</v>
      </c>
      <c r="F4464" s="32">
        <v>179.96600000000001</v>
      </c>
      <c r="G4464" s="32">
        <v>1757</v>
      </c>
      <c r="H4464" s="32" t="s">
        <v>16</v>
      </c>
      <c r="K4464" s="32" t="s">
        <v>245</v>
      </c>
    </row>
    <row r="4465" spans="1:11" x14ac:dyDescent="0.35">
      <c r="A4465" s="32">
        <v>38</v>
      </c>
      <c r="B4465" s="32" t="s">
        <v>22</v>
      </c>
      <c r="K4465" s="32" t="s">
        <v>244</v>
      </c>
    </row>
    <row r="4466" spans="1:11" x14ac:dyDescent="0.35">
      <c r="A4466" s="32">
        <v>39</v>
      </c>
      <c r="B4466" s="32" t="s">
        <v>164</v>
      </c>
      <c r="D4466" s="32">
        <v>14.08</v>
      </c>
      <c r="E4466" s="32">
        <v>135.191</v>
      </c>
      <c r="F4466" s="32">
        <v>243.30600000000001</v>
      </c>
      <c r="G4466" s="32">
        <v>2.7090000000000001</v>
      </c>
      <c r="H4466" s="32" t="s">
        <v>13</v>
      </c>
      <c r="K4466" s="32" t="s">
        <v>243</v>
      </c>
    </row>
    <row r="4467" spans="1:11" x14ac:dyDescent="0.35">
      <c r="A4467" s="32">
        <v>40</v>
      </c>
      <c r="B4467" s="32" t="s">
        <v>163</v>
      </c>
      <c r="D4467" s="32">
        <v>14.08</v>
      </c>
      <c r="E4467" s="32">
        <v>155.001</v>
      </c>
      <c r="F4467" s="32">
        <v>281.24099999999999</v>
      </c>
      <c r="G4467" s="32">
        <v>3.8650000000000002</v>
      </c>
      <c r="H4467" s="32" t="s">
        <v>13</v>
      </c>
      <c r="K4467" s="32" t="s">
        <v>242</v>
      </c>
    </row>
    <row r="4468" spans="1:11" x14ac:dyDescent="0.35">
      <c r="A4468" s="32">
        <v>41</v>
      </c>
      <c r="B4468" s="32" t="s">
        <v>162</v>
      </c>
      <c r="D4468" s="32">
        <v>14.06</v>
      </c>
      <c r="E4468" s="32">
        <v>226.40899999999999</v>
      </c>
      <c r="F4468" s="32">
        <v>124.01900000000001</v>
      </c>
      <c r="G4468" s="32">
        <v>6.7240000000000002</v>
      </c>
      <c r="H4468" s="32" t="s">
        <v>13</v>
      </c>
      <c r="K4468" s="32" t="s">
        <v>241</v>
      </c>
    </row>
    <row r="4469" spans="1:11" x14ac:dyDescent="0.35">
      <c r="A4469" s="32">
        <v>42</v>
      </c>
      <c r="B4469" s="32" t="s">
        <v>161</v>
      </c>
      <c r="D4469" s="32">
        <v>14.11</v>
      </c>
      <c r="E4469" s="32">
        <v>368.87299999999999</v>
      </c>
      <c r="F4469" s="32">
        <v>154.358</v>
      </c>
      <c r="G4469" s="32">
        <v>12.03</v>
      </c>
      <c r="H4469" s="32" t="s">
        <v>16</v>
      </c>
      <c r="K4469" s="32" t="s">
        <v>240</v>
      </c>
    </row>
    <row r="4470" spans="1:11" x14ac:dyDescent="0.35">
      <c r="A4470" s="32">
        <v>43</v>
      </c>
      <c r="B4470" s="32" t="s">
        <v>160</v>
      </c>
      <c r="D4470" s="32">
        <v>14.08</v>
      </c>
      <c r="E4470" s="32">
        <v>410.78899999999999</v>
      </c>
      <c r="F4470" s="32">
        <v>149.22800000000001</v>
      </c>
      <c r="G4470" s="32">
        <v>7.6820000000000004</v>
      </c>
      <c r="H4470" s="32" t="s">
        <v>13</v>
      </c>
      <c r="K4470" s="32" t="s">
        <v>239</v>
      </c>
    </row>
    <row r="4471" spans="1:11" x14ac:dyDescent="0.35">
      <c r="A4471" s="32">
        <v>44</v>
      </c>
      <c r="B4471" s="32" t="s">
        <v>159</v>
      </c>
      <c r="D4471" s="32">
        <v>14.14</v>
      </c>
      <c r="E4471" s="32">
        <v>331.5</v>
      </c>
      <c r="F4471" s="32">
        <v>244.215</v>
      </c>
      <c r="G4471" s="32">
        <v>14.212999999999999</v>
      </c>
      <c r="H4471" s="32" t="s">
        <v>13</v>
      </c>
      <c r="K4471" s="32" t="s">
        <v>238</v>
      </c>
    </row>
    <row r="4472" spans="1:11" x14ac:dyDescent="0.35">
      <c r="A4472" s="32">
        <v>45</v>
      </c>
      <c r="B4472" s="32" t="s">
        <v>22</v>
      </c>
      <c r="H4472" s="32" t="s">
        <v>95</v>
      </c>
      <c r="K4472" s="32" t="s">
        <v>237</v>
      </c>
    </row>
    <row r="4473" spans="1:11" x14ac:dyDescent="0.35">
      <c r="A4473" s="32">
        <v>46</v>
      </c>
      <c r="B4473" s="32" t="s">
        <v>158</v>
      </c>
      <c r="D4473" s="32">
        <v>14.12</v>
      </c>
      <c r="E4473" s="32">
        <v>48.381999999999998</v>
      </c>
      <c r="F4473" s="32">
        <v>9.8989999999999991</v>
      </c>
      <c r="G4473" s="32">
        <v>6.6829999999999998</v>
      </c>
      <c r="H4473" s="32" t="s">
        <v>36</v>
      </c>
      <c r="K4473" s="32" t="s">
        <v>236</v>
      </c>
    </row>
    <row r="4474" spans="1:11" x14ac:dyDescent="0.35">
      <c r="A4474" s="32">
        <v>47</v>
      </c>
      <c r="B4474" s="32" t="s">
        <v>157</v>
      </c>
      <c r="D4474" s="32">
        <v>14.15</v>
      </c>
      <c r="E4474" s="32">
        <v>146.34200000000001</v>
      </c>
      <c r="F4474" s="32">
        <v>87.552000000000007</v>
      </c>
      <c r="G4474" s="32">
        <v>802</v>
      </c>
      <c r="H4474" s="32" t="s">
        <v>16</v>
      </c>
      <c r="K4474" s="32" t="s">
        <v>235</v>
      </c>
    </row>
    <row r="4475" spans="1:11" x14ac:dyDescent="0.35">
      <c r="A4475" s="32">
        <v>48</v>
      </c>
      <c r="B4475" s="32" t="s">
        <v>156</v>
      </c>
      <c r="D4475" s="32">
        <v>14.09</v>
      </c>
      <c r="E4475" s="32">
        <v>70.620999999999995</v>
      </c>
      <c r="F4475" s="32">
        <v>231.601</v>
      </c>
      <c r="G4475" s="32">
        <v>573</v>
      </c>
      <c r="H4475" s="32" t="s">
        <v>13</v>
      </c>
      <c r="K4475" s="32" t="s">
        <v>234</v>
      </c>
    </row>
    <row r="4477" spans="1:11" x14ac:dyDescent="0.35">
      <c r="A4477" s="32" t="s">
        <v>328</v>
      </c>
    </row>
    <row r="4479" spans="1:11" x14ac:dyDescent="0.35">
      <c r="B4479" s="32" t="s">
        <v>3</v>
      </c>
      <c r="C4479" s="32" t="s">
        <v>4</v>
      </c>
      <c r="D4479" s="32" t="s">
        <v>5</v>
      </c>
      <c r="E4479" s="32" t="s">
        <v>6</v>
      </c>
      <c r="F4479" s="32" t="s">
        <v>7</v>
      </c>
      <c r="G4479" s="32" t="s">
        <v>8</v>
      </c>
      <c r="H4479" s="32" t="s">
        <v>9</v>
      </c>
      <c r="I4479" s="32" t="s">
        <v>10</v>
      </c>
      <c r="J4479" s="32" t="s">
        <v>11</v>
      </c>
      <c r="K4479" s="32" t="s">
        <v>282</v>
      </c>
    </row>
    <row r="4480" spans="1:11" x14ac:dyDescent="0.35">
      <c r="A4480" s="32">
        <v>1</v>
      </c>
      <c r="B4480" s="32" t="s">
        <v>12</v>
      </c>
      <c r="D4480" s="32">
        <v>14.02</v>
      </c>
      <c r="E4480" s="32">
        <v>220.791</v>
      </c>
      <c r="F4480" s="32">
        <v>300.86599999999999</v>
      </c>
      <c r="G4480" s="32">
        <v>4.5759999999999996</v>
      </c>
      <c r="H4480" s="32" t="s">
        <v>16</v>
      </c>
      <c r="K4480" s="32" t="s">
        <v>281</v>
      </c>
    </row>
    <row r="4481" spans="1:11" x14ac:dyDescent="0.35">
      <c r="A4481" s="32">
        <v>2</v>
      </c>
      <c r="B4481" s="32" t="s">
        <v>14</v>
      </c>
      <c r="D4481" s="32">
        <v>14.18</v>
      </c>
      <c r="E4481" s="32">
        <v>30.991</v>
      </c>
      <c r="F4481" s="32">
        <v>321.66199999999998</v>
      </c>
      <c r="G4481" s="32">
        <v>0.93400000000000005</v>
      </c>
      <c r="H4481" s="32" t="s">
        <v>13</v>
      </c>
      <c r="K4481" s="32" t="s">
        <v>280</v>
      </c>
    </row>
    <row r="4482" spans="1:11" x14ac:dyDescent="0.35">
      <c r="A4482" s="32">
        <v>3</v>
      </c>
      <c r="B4482" s="32" t="s">
        <v>15</v>
      </c>
      <c r="D4482" s="32">
        <v>14.06</v>
      </c>
      <c r="E4482" s="32">
        <v>161.65799999999999</v>
      </c>
      <c r="F4482" s="32">
        <v>271.98099999999999</v>
      </c>
      <c r="G4482" s="32">
        <v>2.1480000000000001</v>
      </c>
      <c r="H4482" s="32" t="s">
        <v>13</v>
      </c>
      <c r="K4482" s="32" t="s">
        <v>279</v>
      </c>
    </row>
    <row r="4483" spans="1:11" x14ac:dyDescent="0.35">
      <c r="A4483" s="32">
        <v>4</v>
      </c>
      <c r="B4483" s="32" t="s">
        <v>17</v>
      </c>
      <c r="D4483" s="32">
        <v>13.96</v>
      </c>
      <c r="E4483" s="32">
        <v>114.85</v>
      </c>
      <c r="F4483" s="32">
        <v>574.95299999999997</v>
      </c>
      <c r="G4483" s="32">
        <v>1.6950000000000001</v>
      </c>
      <c r="H4483" s="32" t="s">
        <v>16</v>
      </c>
      <c r="K4483" s="32" t="s">
        <v>278</v>
      </c>
    </row>
    <row r="4484" spans="1:11" x14ac:dyDescent="0.35">
      <c r="A4484" s="32">
        <v>5</v>
      </c>
      <c r="B4484" s="32" t="s">
        <v>18</v>
      </c>
      <c r="D4484" s="32">
        <v>13.98</v>
      </c>
      <c r="E4484" s="32">
        <v>335.19299999999998</v>
      </c>
      <c r="F4484" s="32">
        <v>121.73099999999999</v>
      </c>
      <c r="G4484" s="32">
        <v>15.265000000000001</v>
      </c>
      <c r="H4484" s="32" t="s">
        <v>13</v>
      </c>
      <c r="K4484" s="32" t="s">
        <v>277</v>
      </c>
    </row>
    <row r="4485" spans="1:11" x14ac:dyDescent="0.35">
      <c r="A4485" s="32">
        <v>6</v>
      </c>
      <c r="B4485" s="32" t="s">
        <v>19</v>
      </c>
      <c r="D4485" s="32">
        <v>13.93</v>
      </c>
      <c r="E4485" s="32">
        <v>723.08</v>
      </c>
      <c r="F4485" s="32">
        <v>630.125</v>
      </c>
      <c r="G4485" s="32">
        <v>13.89</v>
      </c>
      <c r="H4485" s="32" t="s">
        <v>13</v>
      </c>
      <c r="K4485" s="32" t="s">
        <v>276</v>
      </c>
    </row>
    <row r="4486" spans="1:11" x14ac:dyDescent="0.35">
      <c r="A4486" s="32">
        <v>7</v>
      </c>
      <c r="B4486" s="32" t="s">
        <v>20</v>
      </c>
      <c r="D4486" s="32">
        <v>13.93</v>
      </c>
      <c r="E4486" s="32">
        <v>1216.5</v>
      </c>
      <c r="F4486" s="32">
        <v>189.15299999999999</v>
      </c>
      <c r="G4486" s="32">
        <v>18.074000000000002</v>
      </c>
      <c r="H4486" s="32" t="s">
        <v>13</v>
      </c>
      <c r="K4486" s="32" t="s">
        <v>275</v>
      </c>
    </row>
    <row r="4487" spans="1:11" x14ac:dyDescent="0.35">
      <c r="A4487" s="32">
        <v>8</v>
      </c>
      <c r="B4487" s="32" t="s">
        <v>21</v>
      </c>
      <c r="D4487" s="32">
        <v>13.96</v>
      </c>
      <c r="E4487" s="32">
        <v>2831.8870000000002</v>
      </c>
      <c r="F4487" s="32">
        <v>34.628999999999998</v>
      </c>
      <c r="G4487" s="32">
        <v>67.864000000000004</v>
      </c>
      <c r="H4487" s="32" t="s">
        <v>16</v>
      </c>
      <c r="K4487" s="32" t="s">
        <v>274</v>
      </c>
    </row>
    <row r="4488" spans="1:11" x14ac:dyDescent="0.35">
      <c r="A4488" s="32">
        <v>9</v>
      </c>
      <c r="B4488" s="32" t="s">
        <v>22</v>
      </c>
      <c r="D4488" s="32">
        <v>13.49</v>
      </c>
      <c r="E4488" s="32">
        <v>28.584</v>
      </c>
      <c r="G4488" s="32">
        <v>0.93300000000000005</v>
      </c>
      <c r="H4488" s="32" t="s">
        <v>13</v>
      </c>
      <c r="K4488" s="32" t="s">
        <v>273</v>
      </c>
    </row>
    <row r="4489" spans="1:11" x14ac:dyDescent="0.35">
      <c r="A4489" s="32">
        <v>10</v>
      </c>
      <c r="B4489" s="32" t="s">
        <v>22</v>
      </c>
      <c r="D4489" s="32">
        <v>14.08</v>
      </c>
      <c r="E4489" s="32">
        <v>130.40600000000001</v>
      </c>
      <c r="G4489" s="32">
        <v>2.1859999999999999</v>
      </c>
      <c r="H4489" s="32" t="s">
        <v>13</v>
      </c>
      <c r="K4489" s="32" t="s">
        <v>272</v>
      </c>
    </row>
    <row r="4490" spans="1:11" x14ac:dyDescent="0.35">
      <c r="A4490" s="32">
        <v>11</v>
      </c>
      <c r="B4490" s="32" t="s">
        <v>24</v>
      </c>
      <c r="D4490" s="32">
        <v>14.03</v>
      </c>
      <c r="E4490" s="32">
        <v>106.602</v>
      </c>
      <c r="F4490" s="32">
        <v>61.923999999999999</v>
      </c>
      <c r="G4490" s="32">
        <v>4.9669999999999996</v>
      </c>
      <c r="H4490" s="32" t="s">
        <v>13</v>
      </c>
      <c r="K4490" s="32" t="s">
        <v>271</v>
      </c>
    </row>
    <row r="4491" spans="1:11" x14ac:dyDescent="0.35">
      <c r="A4491" s="32">
        <v>12</v>
      </c>
      <c r="B4491" s="32" t="s">
        <v>25</v>
      </c>
      <c r="F4491" s="32">
        <v>37.859000000000002</v>
      </c>
      <c r="K4491" s="32" t="s">
        <v>270</v>
      </c>
    </row>
    <row r="4492" spans="1:11" x14ac:dyDescent="0.35">
      <c r="A4492" s="32">
        <v>13</v>
      </c>
      <c r="B4492" s="32" t="s">
        <v>26</v>
      </c>
      <c r="D4492" s="32">
        <v>14.2</v>
      </c>
      <c r="E4492" s="32">
        <v>124.137</v>
      </c>
      <c r="F4492" s="32">
        <v>151.1</v>
      </c>
      <c r="G4492" s="32">
        <v>1.76</v>
      </c>
      <c r="H4492" s="32" t="s">
        <v>13</v>
      </c>
      <c r="K4492" s="32" t="s">
        <v>269</v>
      </c>
    </row>
    <row r="4493" spans="1:11" x14ac:dyDescent="0.35">
      <c r="A4493" s="32">
        <v>14</v>
      </c>
      <c r="B4493" s="32" t="s">
        <v>27</v>
      </c>
      <c r="D4493" s="32">
        <v>14.02</v>
      </c>
      <c r="E4493" s="32">
        <v>829.45500000000004</v>
      </c>
      <c r="F4493" s="32">
        <v>120.184</v>
      </c>
      <c r="G4493" s="32">
        <v>20.960999999999999</v>
      </c>
      <c r="H4493" s="32" t="s">
        <v>13</v>
      </c>
      <c r="K4493" s="32" t="s">
        <v>268</v>
      </c>
    </row>
    <row r="4494" spans="1:11" x14ac:dyDescent="0.35">
      <c r="A4494" s="32">
        <v>15</v>
      </c>
      <c r="B4494" s="32" t="s">
        <v>28</v>
      </c>
      <c r="D4494" s="32">
        <v>14.03</v>
      </c>
      <c r="E4494" s="32">
        <v>682.22500000000002</v>
      </c>
      <c r="F4494" s="32">
        <v>140.114</v>
      </c>
      <c r="G4494" s="32">
        <v>37.061</v>
      </c>
      <c r="H4494" s="32" t="s">
        <v>13</v>
      </c>
      <c r="K4494" s="32" t="s">
        <v>267</v>
      </c>
    </row>
    <row r="4495" spans="1:11" x14ac:dyDescent="0.35">
      <c r="A4495" s="32">
        <v>16</v>
      </c>
      <c r="B4495" s="32" t="s">
        <v>29</v>
      </c>
      <c r="D4495" s="32">
        <v>14.03</v>
      </c>
      <c r="E4495" s="32">
        <v>433.47399999999999</v>
      </c>
      <c r="F4495" s="32">
        <v>104.483</v>
      </c>
      <c r="G4495" s="32">
        <v>8.3019999999999996</v>
      </c>
      <c r="H4495" s="32" t="s">
        <v>13</v>
      </c>
      <c r="K4495" s="32" t="s">
        <v>266</v>
      </c>
    </row>
    <row r="4496" spans="1:11" x14ac:dyDescent="0.35">
      <c r="A4496" s="32">
        <v>17</v>
      </c>
      <c r="B4496" s="32" t="s">
        <v>22</v>
      </c>
      <c r="K4496" s="32" t="s">
        <v>265</v>
      </c>
    </row>
    <row r="4497" spans="1:11" x14ac:dyDescent="0.35">
      <c r="A4497" s="32">
        <v>18</v>
      </c>
      <c r="B4497" s="32" t="s">
        <v>182</v>
      </c>
      <c r="D4497" s="32">
        <v>14.03</v>
      </c>
      <c r="E4497" s="32">
        <v>232.95400000000001</v>
      </c>
      <c r="F4497" s="32">
        <v>293.28699999999998</v>
      </c>
      <c r="G4497" s="32">
        <v>2.0590000000000002</v>
      </c>
      <c r="H4497" s="32" t="s">
        <v>13</v>
      </c>
      <c r="K4497" s="32" t="s">
        <v>264</v>
      </c>
    </row>
    <row r="4498" spans="1:11" x14ac:dyDescent="0.35">
      <c r="A4498" s="32">
        <v>19</v>
      </c>
      <c r="B4498" s="32" t="s">
        <v>181</v>
      </c>
      <c r="D4498" s="32">
        <v>14.28</v>
      </c>
      <c r="E4498" s="32">
        <v>85.591999999999999</v>
      </c>
      <c r="F4498" s="32">
        <v>121.913</v>
      </c>
      <c r="G4498" s="32">
        <v>2.8420000000000001</v>
      </c>
      <c r="H4498" s="32" t="s">
        <v>13</v>
      </c>
      <c r="K4498" s="32" t="s">
        <v>263</v>
      </c>
    </row>
    <row r="4499" spans="1:11" x14ac:dyDescent="0.35">
      <c r="A4499" s="32">
        <v>20</v>
      </c>
      <c r="B4499" s="32" t="s">
        <v>180</v>
      </c>
      <c r="D4499" s="32">
        <v>14.43</v>
      </c>
      <c r="E4499" s="32">
        <v>155.85400000000001</v>
      </c>
      <c r="F4499" s="32">
        <v>278.029</v>
      </c>
      <c r="G4499" s="32">
        <v>1.256</v>
      </c>
      <c r="H4499" s="32" t="s">
        <v>13</v>
      </c>
      <c r="K4499" s="32" t="s">
        <v>262</v>
      </c>
    </row>
    <row r="4500" spans="1:11" x14ac:dyDescent="0.35">
      <c r="A4500" s="32">
        <v>21</v>
      </c>
      <c r="B4500" s="32" t="s">
        <v>179</v>
      </c>
      <c r="F4500" s="32">
        <v>80.721000000000004</v>
      </c>
      <c r="K4500" s="32" t="s">
        <v>261</v>
      </c>
    </row>
    <row r="4501" spans="1:11" x14ac:dyDescent="0.35">
      <c r="A4501" s="32">
        <v>22</v>
      </c>
      <c r="B4501" s="32" t="s">
        <v>178</v>
      </c>
      <c r="D4501" s="32">
        <v>14.4</v>
      </c>
      <c r="E4501" s="32">
        <v>32.741999999999997</v>
      </c>
      <c r="F4501" s="32">
        <v>1.117</v>
      </c>
      <c r="G4501" s="32">
        <v>1.04</v>
      </c>
      <c r="H4501" s="32" t="s">
        <v>13</v>
      </c>
      <c r="K4501" s="32" t="s">
        <v>260</v>
      </c>
    </row>
    <row r="4502" spans="1:11" x14ac:dyDescent="0.35">
      <c r="A4502" s="32">
        <v>23</v>
      </c>
      <c r="B4502" s="32" t="s">
        <v>177</v>
      </c>
      <c r="D4502" s="32">
        <v>14.08</v>
      </c>
      <c r="E4502" s="32">
        <v>46.7</v>
      </c>
      <c r="F4502" s="32">
        <v>64.846999999999994</v>
      </c>
      <c r="G4502" s="32">
        <v>2.0950000000000002</v>
      </c>
      <c r="H4502" s="32" t="s">
        <v>13</v>
      </c>
      <c r="K4502" s="32" t="s">
        <v>259</v>
      </c>
    </row>
    <row r="4503" spans="1:11" x14ac:dyDescent="0.35">
      <c r="A4503" s="32">
        <v>24</v>
      </c>
      <c r="B4503" s="32" t="s">
        <v>22</v>
      </c>
      <c r="K4503" s="32" t="s">
        <v>258</v>
      </c>
    </row>
    <row r="4504" spans="1:11" x14ac:dyDescent="0.35">
      <c r="A4504" s="32">
        <v>25</v>
      </c>
      <c r="B4504" s="32" t="s">
        <v>176</v>
      </c>
      <c r="D4504" s="32">
        <v>14.12</v>
      </c>
      <c r="E4504" s="32">
        <v>78.629000000000005</v>
      </c>
      <c r="F4504" s="32">
        <v>92.721999999999994</v>
      </c>
      <c r="G4504" s="32">
        <v>1.323</v>
      </c>
      <c r="H4504" s="32" t="s">
        <v>13</v>
      </c>
      <c r="K4504" s="32" t="s">
        <v>257</v>
      </c>
    </row>
    <row r="4505" spans="1:11" x14ac:dyDescent="0.35">
      <c r="A4505" s="32">
        <v>26</v>
      </c>
      <c r="B4505" s="32" t="s">
        <v>175</v>
      </c>
      <c r="D4505" s="32">
        <v>14.44</v>
      </c>
      <c r="E4505" s="32">
        <v>43.317999999999998</v>
      </c>
      <c r="F4505" s="32">
        <v>96.197000000000003</v>
      </c>
      <c r="G4505" s="32">
        <v>0.84699999999999998</v>
      </c>
      <c r="H4505" s="32" t="s">
        <v>13</v>
      </c>
      <c r="K4505" s="32" t="s">
        <v>256</v>
      </c>
    </row>
    <row r="4506" spans="1:11" x14ac:dyDescent="0.35">
      <c r="A4506" s="32">
        <v>27</v>
      </c>
      <c r="B4506" s="32" t="s">
        <v>174</v>
      </c>
      <c r="D4506" s="32">
        <v>13.71</v>
      </c>
      <c r="E4506" s="32">
        <v>51.616</v>
      </c>
      <c r="F4506" s="32">
        <v>122.295</v>
      </c>
      <c r="G4506" s="32">
        <v>2.681</v>
      </c>
      <c r="H4506" s="32" t="s">
        <v>13</v>
      </c>
      <c r="K4506" s="32" t="s">
        <v>255</v>
      </c>
    </row>
    <row r="4507" spans="1:11" x14ac:dyDescent="0.35">
      <c r="A4507" s="32">
        <v>28</v>
      </c>
      <c r="B4507" s="32" t="s">
        <v>173</v>
      </c>
      <c r="D4507" s="32">
        <v>14.4</v>
      </c>
      <c r="E4507" s="32">
        <v>62.481999999999999</v>
      </c>
      <c r="F4507" s="32">
        <v>195.191</v>
      </c>
      <c r="G4507" s="32">
        <v>1.736</v>
      </c>
      <c r="H4507" s="32" t="s">
        <v>13</v>
      </c>
      <c r="K4507" s="32" t="s">
        <v>254</v>
      </c>
    </row>
    <row r="4508" spans="1:11" x14ac:dyDescent="0.35">
      <c r="A4508" s="32">
        <v>29</v>
      </c>
      <c r="B4508" s="32" t="s">
        <v>172</v>
      </c>
      <c r="D4508" s="32">
        <v>14.05</v>
      </c>
      <c r="E4508" s="32">
        <v>72.042000000000002</v>
      </c>
      <c r="F4508" s="32">
        <v>113.956</v>
      </c>
      <c r="G4508" s="32">
        <v>1.575</v>
      </c>
      <c r="H4508" s="32" t="s">
        <v>13</v>
      </c>
      <c r="K4508" s="32" t="s">
        <v>253</v>
      </c>
    </row>
    <row r="4509" spans="1:11" x14ac:dyDescent="0.35">
      <c r="A4509" s="32">
        <v>30</v>
      </c>
      <c r="B4509" s="32" t="s">
        <v>171</v>
      </c>
      <c r="D4509" s="32">
        <v>13.48</v>
      </c>
      <c r="E4509" s="32">
        <v>54.786999999999999</v>
      </c>
      <c r="F4509" s="32">
        <v>84.712000000000003</v>
      </c>
      <c r="G4509" s="32">
        <v>1.23</v>
      </c>
      <c r="H4509" s="32" t="s">
        <v>13</v>
      </c>
      <c r="K4509" s="32" t="s">
        <v>252</v>
      </c>
    </row>
    <row r="4510" spans="1:11" x14ac:dyDescent="0.35">
      <c r="A4510" s="32">
        <v>31</v>
      </c>
      <c r="B4510" s="32" t="s">
        <v>22</v>
      </c>
      <c r="D4510" s="32">
        <v>13.48</v>
      </c>
      <c r="E4510" s="32">
        <v>38.572000000000003</v>
      </c>
      <c r="G4510" s="32">
        <v>0.90700000000000003</v>
      </c>
      <c r="H4510" s="32" t="s">
        <v>13</v>
      </c>
      <c r="K4510" s="32" t="s">
        <v>251</v>
      </c>
    </row>
    <row r="4511" spans="1:11" x14ac:dyDescent="0.35">
      <c r="A4511" s="32">
        <v>32</v>
      </c>
      <c r="B4511" s="32" t="s">
        <v>170</v>
      </c>
      <c r="D4511" s="32">
        <v>13.95</v>
      </c>
      <c r="E4511" s="32">
        <v>61.673000000000002</v>
      </c>
      <c r="F4511" s="32">
        <v>8.5459999999999994</v>
      </c>
      <c r="G4511" s="32">
        <v>0.64600000000000002</v>
      </c>
      <c r="H4511" s="32" t="s">
        <v>13</v>
      </c>
      <c r="K4511" s="32" t="s">
        <v>250</v>
      </c>
    </row>
    <row r="4512" spans="1:11" x14ac:dyDescent="0.35">
      <c r="A4512" s="32">
        <v>33</v>
      </c>
      <c r="B4512" s="32" t="s">
        <v>169</v>
      </c>
      <c r="D4512" s="32">
        <v>14.08</v>
      </c>
      <c r="E4512" s="32">
        <v>184.37200000000001</v>
      </c>
      <c r="F4512" s="32">
        <v>51.543999999999997</v>
      </c>
      <c r="G4512" s="32">
        <v>1.0149999999999999</v>
      </c>
      <c r="H4512" s="32" t="s">
        <v>13</v>
      </c>
      <c r="K4512" s="32" t="s">
        <v>249</v>
      </c>
    </row>
    <row r="4513" spans="1:11" x14ac:dyDescent="0.35">
      <c r="A4513" s="32">
        <v>34</v>
      </c>
      <c r="B4513" s="32" t="s">
        <v>168</v>
      </c>
      <c r="D4513" s="32">
        <v>14.44</v>
      </c>
      <c r="E4513" s="32">
        <v>147.08799999999999</v>
      </c>
      <c r="F4513" s="32">
        <v>205.27</v>
      </c>
      <c r="G4513" s="32">
        <v>1.861</v>
      </c>
      <c r="H4513" s="32" t="s">
        <v>13</v>
      </c>
      <c r="K4513" s="32" t="s">
        <v>248</v>
      </c>
    </row>
    <row r="4514" spans="1:11" x14ac:dyDescent="0.35">
      <c r="A4514" s="32">
        <v>35</v>
      </c>
      <c r="B4514" s="32" t="s">
        <v>167</v>
      </c>
      <c r="D4514" s="32">
        <v>14.25</v>
      </c>
      <c r="E4514" s="32">
        <v>76.572000000000003</v>
      </c>
      <c r="F4514" s="32">
        <v>175.82499999999999</v>
      </c>
      <c r="G4514" s="32">
        <v>1.3240000000000001</v>
      </c>
      <c r="H4514" s="32" t="s">
        <v>13</v>
      </c>
      <c r="K4514" s="32" t="s">
        <v>247</v>
      </c>
    </row>
    <row r="4515" spans="1:11" x14ac:dyDescent="0.35">
      <c r="A4515" s="32">
        <v>36</v>
      </c>
      <c r="B4515" s="32" t="s">
        <v>166</v>
      </c>
      <c r="F4515" s="32">
        <v>73.203999999999994</v>
      </c>
      <c r="K4515" s="32" t="s">
        <v>246</v>
      </c>
    </row>
    <row r="4516" spans="1:11" x14ac:dyDescent="0.35">
      <c r="A4516" s="32">
        <v>37</v>
      </c>
      <c r="B4516" s="32" t="s">
        <v>165</v>
      </c>
      <c r="D4516" s="32">
        <v>13.98</v>
      </c>
      <c r="E4516" s="32">
        <v>35.502000000000002</v>
      </c>
      <c r="F4516" s="32">
        <v>179.96600000000001</v>
      </c>
      <c r="G4516" s="32">
        <v>0.78200000000000003</v>
      </c>
      <c r="H4516" s="32" t="s">
        <v>13</v>
      </c>
      <c r="K4516" s="32" t="s">
        <v>245</v>
      </c>
    </row>
    <row r="4517" spans="1:11" x14ac:dyDescent="0.35">
      <c r="A4517" s="32">
        <v>38</v>
      </c>
      <c r="B4517" s="32" t="s">
        <v>22</v>
      </c>
      <c r="D4517" s="32">
        <v>14.21</v>
      </c>
      <c r="E4517" s="32">
        <v>343.55</v>
      </c>
      <c r="G4517" s="32">
        <v>4.3129999999999997</v>
      </c>
      <c r="H4517" s="32" t="s">
        <v>13</v>
      </c>
      <c r="K4517" s="32" t="s">
        <v>244</v>
      </c>
    </row>
    <row r="4518" spans="1:11" x14ac:dyDescent="0.35">
      <c r="A4518" s="32">
        <v>39</v>
      </c>
      <c r="B4518" s="32" t="s">
        <v>164</v>
      </c>
      <c r="D4518" s="32">
        <v>14.09</v>
      </c>
      <c r="E4518" s="32">
        <v>314.24400000000003</v>
      </c>
      <c r="F4518" s="32">
        <v>243.30600000000001</v>
      </c>
      <c r="G4518" s="32">
        <v>3.9369999999999998</v>
      </c>
      <c r="H4518" s="32" t="s">
        <v>13</v>
      </c>
      <c r="K4518" s="32" t="s">
        <v>243</v>
      </c>
    </row>
    <row r="4519" spans="1:11" x14ac:dyDescent="0.35">
      <c r="A4519" s="32">
        <v>40</v>
      </c>
      <c r="B4519" s="32" t="s">
        <v>163</v>
      </c>
      <c r="D4519" s="32">
        <v>14.06</v>
      </c>
      <c r="E4519" s="32">
        <v>147.38200000000001</v>
      </c>
      <c r="F4519" s="32">
        <v>281.24099999999999</v>
      </c>
      <c r="G4519" s="32">
        <v>1.06</v>
      </c>
      <c r="H4519" s="32" t="s">
        <v>13</v>
      </c>
      <c r="K4519" s="32" t="s">
        <v>242</v>
      </c>
    </row>
    <row r="4520" spans="1:11" x14ac:dyDescent="0.35">
      <c r="A4520" s="32">
        <v>41</v>
      </c>
      <c r="B4520" s="32" t="s">
        <v>162</v>
      </c>
      <c r="D4520" s="32">
        <v>14.14</v>
      </c>
      <c r="E4520" s="32">
        <v>181.21799999999999</v>
      </c>
      <c r="F4520" s="32">
        <v>124.01900000000001</v>
      </c>
      <c r="G4520" s="32">
        <v>2.9809999999999999</v>
      </c>
      <c r="H4520" s="32" t="s">
        <v>13</v>
      </c>
      <c r="K4520" s="32" t="s">
        <v>241</v>
      </c>
    </row>
    <row r="4521" spans="1:11" x14ac:dyDescent="0.35">
      <c r="A4521" s="32">
        <v>42</v>
      </c>
      <c r="B4521" s="32" t="s">
        <v>161</v>
      </c>
      <c r="D4521" s="32">
        <v>14.08</v>
      </c>
      <c r="E4521" s="32">
        <v>411.62</v>
      </c>
      <c r="F4521" s="32">
        <v>154.358</v>
      </c>
      <c r="G4521" s="32">
        <v>4.0170000000000003</v>
      </c>
      <c r="H4521" s="32" t="s">
        <v>13</v>
      </c>
      <c r="K4521" s="32" t="s">
        <v>240</v>
      </c>
    </row>
    <row r="4522" spans="1:11" x14ac:dyDescent="0.35">
      <c r="A4522" s="32">
        <v>43</v>
      </c>
      <c r="B4522" s="32" t="s">
        <v>160</v>
      </c>
      <c r="D4522" s="32">
        <v>14.06</v>
      </c>
      <c r="E4522" s="32">
        <v>239.08</v>
      </c>
      <c r="F4522" s="32">
        <v>149.22800000000001</v>
      </c>
      <c r="G4522" s="32">
        <v>2.4780000000000002</v>
      </c>
      <c r="H4522" s="32" t="s">
        <v>13</v>
      </c>
      <c r="K4522" s="32" t="s">
        <v>239</v>
      </c>
    </row>
    <row r="4523" spans="1:11" x14ac:dyDescent="0.35">
      <c r="A4523" s="32">
        <v>44</v>
      </c>
      <c r="B4523" s="32" t="s">
        <v>159</v>
      </c>
      <c r="D4523" s="32">
        <v>14.11</v>
      </c>
      <c r="E4523" s="32">
        <v>579.38099999999997</v>
      </c>
      <c r="F4523" s="32">
        <v>244.215</v>
      </c>
      <c r="G4523" s="32">
        <v>3.9079999999999999</v>
      </c>
      <c r="H4523" s="32" t="s">
        <v>13</v>
      </c>
      <c r="K4523" s="32" t="s">
        <v>238</v>
      </c>
    </row>
    <row r="4524" spans="1:11" x14ac:dyDescent="0.35">
      <c r="A4524" s="32">
        <v>45</v>
      </c>
      <c r="B4524" s="32" t="s">
        <v>22</v>
      </c>
      <c r="D4524" s="32">
        <v>13.72</v>
      </c>
      <c r="E4524" s="32">
        <v>55.953000000000003</v>
      </c>
      <c r="G4524" s="32">
        <v>1.879</v>
      </c>
      <c r="H4524" s="32" t="s">
        <v>13</v>
      </c>
      <c r="K4524" s="32" t="s">
        <v>237</v>
      </c>
    </row>
    <row r="4525" spans="1:11" x14ac:dyDescent="0.35">
      <c r="A4525" s="32">
        <v>46</v>
      </c>
      <c r="B4525" s="32" t="s">
        <v>158</v>
      </c>
      <c r="D4525" s="32">
        <v>14.14</v>
      </c>
      <c r="E4525" s="32">
        <v>115.108</v>
      </c>
      <c r="F4525" s="32">
        <v>9.8989999999999991</v>
      </c>
      <c r="G4525" s="32">
        <v>2.2090000000000001</v>
      </c>
      <c r="H4525" s="32" t="s">
        <v>13</v>
      </c>
      <c r="K4525" s="32" t="s">
        <v>236</v>
      </c>
    </row>
    <row r="4526" spans="1:11" x14ac:dyDescent="0.35">
      <c r="A4526" s="32">
        <v>47</v>
      </c>
      <c r="B4526" s="32" t="s">
        <v>157</v>
      </c>
      <c r="D4526" s="32">
        <v>14.36</v>
      </c>
      <c r="E4526" s="32">
        <v>119.43899999999999</v>
      </c>
      <c r="F4526" s="32">
        <v>87.552000000000007</v>
      </c>
      <c r="G4526" s="32">
        <v>1.244</v>
      </c>
      <c r="H4526" s="32" t="s">
        <v>13</v>
      </c>
      <c r="K4526" s="32" t="s">
        <v>235</v>
      </c>
    </row>
    <row r="4527" spans="1:11" x14ac:dyDescent="0.35">
      <c r="A4527" s="32">
        <v>48</v>
      </c>
      <c r="B4527" s="32" t="s">
        <v>156</v>
      </c>
      <c r="D4527" s="32">
        <v>13.49</v>
      </c>
      <c r="E4527" s="32">
        <v>161.727</v>
      </c>
      <c r="F4527" s="32">
        <v>231.601</v>
      </c>
      <c r="G4527" s="32">
        <v>7.0590000000000002</v>
      </c>
      <c r="H4527" s="32" t="s">
        <v>13</v>
      </c>
      <c r="K4527" s="32" t="s">
        <v>234</v>
      </c>
    </row>
    <row r="4529" spans="1:11" x14ac:dyDescent="0.35">
      <c r="A4529" s="32" t="s">
        <v>327</v>
      </c>
    </row>
    <row r="4531" spans="1:11" x14ac:dyDescent="0.35">
      <c r="B4531" s="32" t="s">
        <v>3</v>
      </c>
      <c r="C4531" s="32" t="s">
        <v>4</v>
      </c>
      <c r="D4531" s="32" t="s">
        <v>5</v>
      </c>
      <c r="E4531" s="32" t="s">
        <v>6</v>
      </c>
      <c r="F4531" s="32" t="s">
        <v>7</v>
      </c>
      <c r="G4531" s="32" t="s">
        <v>8</v>
      </c>
      <c r="H4531" s="32" t="s">
        <v>9</v>
      </c>
      <c r="I4531" s="32" t="s">
        <v>10</v>
      </c>
      <c r="J4531" s="32" t="s">
        <v>11</v>
      </c>
      <c r="K4531" s="32" t="s">
        <v>282</v>
      </c>
    </row>
    <row r="4532" spans="1:11" x14ac:dyDescent="0.35">
      <c r="A4532" s="32">
        <v>1</v>
      </c>
      <c r="F4532" s="32">
        <v>300.86599999999999</v>
      </c>
      <c r="K4532" s="32" t="s">
        <v>281</v>
      </c>
    </row>
    <row r="4533" spans="1:11" x14ac:dyDescent="0.35">
      <c r="A4533" s="32">
        <v>2</v>
      </c>
      <c r="F4533" s="32">
        <v>321.66199999999998</v>
      </c>
      <c r="K4533" s="32" t="s">
        <v>280</v>
      </c>
    </row>
    <row r="4534" spans="1:11" x14ac:dyDescent="0.35">
      <c r="A4534" s="32">
        <v>3</v>
      </c>
      <c r="F4534" s="32">
        <v>271.98099999999999</v>
      </c>
      <c r="K4534" s="32" t="s">
        <v>279</v>
      </c>
    </row>
    <row r="4535" spans="1:11" x14ac:dyDescent="0.35">
      <c r="A4535" s="32">
        <v>4</v>
      </c>
      <c r="F4535" s="32">
        <v>574.95299999999997</v>
      </c>
      <c r="K4535" s="32" t="s">
        <v>278</v>
      </c>
    </row>
    <row r="4536" spans="1:11" x14ac:dyDescent="0.35">
      <c r="A4536" s="32">
        <v>5</v>
      </c>
      <c r="F4536" s="32">
        <v>121.73099999999999</v>
      </c>
      <c r="K4536" s="32" t="s">
        <v>277</v>
      </c>
    </row>
    <row r="4537" spans="1:11" x14ac:dyDescent="0.35">
      <c r="A4537" s="32">
        <v>6</v>
      </c>
      <c r="F4537" s="32">
        <v>630.125</v>
      </c>
      <c r="K4537" s="32" t="s">
        <v>276</v>
      </c>
    </row>
    <row r="4538" spans="1:11" x14ac:dyDescent="0.35">
      <c r="A4538" s="32">
        <v>7</v>
      </c>
      <c r="F4538" s="32">
        <v>189.15299999999999</v>
      </c>
      <c r="K4538" s="32" t="s">
        <v>275</v>
      </c>
    </row>
    <row r="4539" spans="1:11" x14ac:dyDescent="0.35">
      <c r="A4539" s="32">
        <v>8</v>
      </c>
      <c r="F4539" s="32">
        <v>34.628999999999998</v>
      </c>
      <c r="K4539" s="32" t="s">
        <v>274</v>
      </c>
    </row>
    <row r="4540" spans="1:11" x14ac:dyDescent="0.35">
      <c r="A4540" s="32">
        <v>9</v>
      </c>
      <c r="K4540" s="32" t="s">
        <v>273</v>
      </c>
    </row>
    <row r="4541" spans="1:11" x14ac:dyDescent="0.35">
      <c r="A4541" s="32">
        <v>10</v>
      </c>
      <c r="K4541" s="32" t="s">
        <v>272</v>
      </c>
    </row>
    <row r="4542" spans="1:11" x14ac:dyDescent="0.35">
      <c r="A4542" s="32">
        <v>11</v>
      </c>
      <c r="F4542" s="32">
        <v>61.923999999999999</v>
      </c>
      <c r="K4542" s="32" t="s">
        <v>271</v>
      </c>
    </row>
    <row r="4543" spans="1:11" x14ac:dyDescent="0.35">
      <c r="A4543" s="32">
        <v>12</v>
      </c>
      <c r="F4543" s="32">
        <v>37.859000000000002</v>
      </c>
      <c r="K4543" s="32" t="s">
        <v>270</v>
      </c>
    </row>
    <row r="4544" spans="1:11" x14ac:dyDescent="0.35">
      <c r="A4544" s="32">
        <v>13</v>
      </c>
      <c r="F4544" s="32">
        <v>151.1</v>
      </c>
      <c r="K4544" s="32" t="s">
        <v>269</v>
      </c>
    </row>
    <row r="4545" spans="1:11" x14ac:dyDescent="0.35">
      <c r="A4545" s="32">
        <v>14</v>
      </c>
      <c r="F4545" s="32">
        <v>120.184</v>
      </c>
      <c r="K4545" s="32" t="s">
        <v>268</v>
      </c>
    </row>
    <row r="4546" spans="1:11" x14ac:dyDescent="0.35">
      <c r="A4546" s="32">
        <v>15</v>
      </c>
      <c r="F4546" s="32">
        <v>140.114</v>
      </c>
      <c r="K4546" s="32" t="s">
        <v>267</v>
      </c>
    </row>
    <row r="4547" spans="1:11" x14ac:dyDescent="0.35">
      <c r="A4547" s="32">
        <v>16</v>
      </c>
      <c r="F4547" s="32">
        <v>104.483</v>
      </c>
      <c r="K4547" s="32" t="s">
        <v>266</v>
      </c>
    </row>
    <row r="4548" spans="1:11" x14ac:dyDescent="0.35">
      <c r="A4548" s="32">
        <v>17</v>
      </c>
      <c r="K4548" s="32" t="s">
        <v>265</v>
      </c>
    </row>
    <row r="4549" spans="1:11" x14ac:dyDescent="0.35">
      <c r="A4549" s="32">
        <v>18</v>
      </c>
      <c r="F4549" s="32">
        <v>293.28699999999998</v>
      </c>
      <c r="K4549" s="32" t="s">
        <v>264</v>
      </c>
    </row>
    <row r="4550" spans="1:11" x14ac:dyDescent="0.35">
      <c r="A4550" s="32">
        <v>19</v>
      </c>
      <c r="F4550" s="32">
        <v>121.913</v>
      </c>
      <c r="K4550" s="32" t="s">
        <v>263</v>
      </c>
    </row>
    <row r="4551" spans="1:11" x14ac:dyDescent="0.35">
      <c r="A4551" s="32">
        <v>20</v>
      </c>
      <c r="F4551" s="32">
        <v>278.029</v>
      </c>
      <c r="K4551" s="32" t="s">
        <v>262</v>
      </c>
    </row>
    <row r="4552" spans="1:11" x14ac:dyDescent="0.35">
      <c r="A4552" s="32">
        <v>21</v>
      </c>
      <c r="F4552" s="32">
        <v>80.721000000000004</v>
      </c>
      <c r="K4552" s="32" t="s">
        <v>261</v>
      </c>
    </row>
    <row r="4553" spans="1:11" x14ac:dyDescent="0.35">
      <c r="A4553" s="32">
        <v>22</v>
      </c>
      <c r="F4553" s="32">
        <v>1.117</v>
      </c>
      <c r="K4553" s="32" t="s">
        <v>260</v>
      </c>
    </row>
    <row r="4554" spans="1:11" x14ac:dyDescent="0.35">
      <c r="A4554" s="32">
        <v>23</v>
      </c>
      <c r="F4554" s="32">
        <v>64.846999999999994</v>
      </c>
      <c r="K4554" s="32" t="s">
        <v>259</v>
      </c>
    </row>
    <row r="4555" spans="1:11" x14ac:dyDescent="0.35">
      <c r="A4555" s="32">
        <v>24</v>
      </c>
      <c r="K4555" s="32" t="s">
        <v>258</v>
      </c>
    </row>
    <row r="4556" spans="1:11" x14ac:dyDescent="0.35">
      <c r="A4556" s="32">
        <v>25</v>
      </c>
      <c r="F4556" s="32">
        <v>92.721999999999994</v>
      </c>
      <c r="K4556" s="32" t="s">
        <v>257</v>
      </c>
    </row>
    <row r="4557" spans="1:11" x14ac:dyDescent="0.35">
      <c r="A4557" s="32">
        <v>26</v>
      </c>
      <c r="F4557" s="32">
        <v>96.197000000000003</v>
      </c>
      <c r="K4557" s="32" t="s">
        <v>256</v>
      </c>
    </row>
    <row r="4558" spans="1:11" x14ac:dyDescent="0.35">
      <c r="A4558" s="32">
        <v>27</v>
      </c>
      <c r="F4558" s="32">
        <v>122.295</v>
      </c>
      <c r="K4558" s="32" t="s">
        <v>255</v>
      </c>
    </row>
    <row r="4559" spans="1:11" x14ac:dyDescent="0.35">
      <c r="A4559" s="32">
        <v>28</v>
      </c>
      <c r="F4559" s="32">
        <v>195.191</v>
      </c>
      <c r="K4559" s="32" t="s">
        <v>254</v>
      </c>
    </row>
    <row r="4560" spans="1:11" x14ac:dyDescent="0.35">
      <c r="A4560" s="32">
        <v>29</v>
      </c>
      <c r="F4560" s="32">
        <v>113.956</v>
      </c>
      <c r="K4560" s="32" t="s">
        <v>253</v>
      </c>
    </row>
    <row r="4561" spans="1:11" x14ac:dyDescent="0.35">
      <c r="A4561" s="32">
        <v>30</v>
      </c>
      <c r="F4561" s="32">
        <v>84.712000000000003</v>
      </c>
      <c r="K4561" s="32" t="s">
        <v>252</v>
      </c>
    </row>
    <row r="4562" spans="1:11" x14ac:dyDescent="0.35">
      <c r="A4562" s="32">
        <v>31</v>
      </c>
      <c r="K4562" s="32" t="s">
        <v>251</v>
      </c>
    </row>
    <row r="4563" spans="1:11" x14ac:dyDescent="0.35">
      <c r="A4563" s="32">
        <v>32</v>
      </c>
      <c r="F4563" s="32">
        <v>8.5459999999999994</v>
      </c>
      <c r="K4563" s="32" t="s">
        <v>250</v>
      </c>
    </row>
    <row r="4564" spans="1:11" x14ac:dyDescent="0.35">
      <c r="A4564" s="32">
        <v>33</v>
      </c>
      <c r="F4564" s="32">
        <v>51.543999999999997</v>
      </c>
      <c r="K4564" s="32" t="s">
        <v>249</v>
      </c>
    </row>
    <row r="4565" spans="1:11" x14ac:dyDescent="0.35">
      <c r="A4565" s="32">
        <v>34</v>
      </c>
      <c r="F4565" s="32">
        <v>205.27</v>
      </c>
      <c r="K4565" s="32" t="s">
        <v>248</v>
      </c>
    </row>
    <row r="4566" spans="1:11" x14ac:dyDescent="0.35">
      <c r="A4566" s="32">
        <v>35</v>
      </c>
      <c r="F4566" s="32">
        <v>175.82499999999999</v>
      </c>
      <c r="K4566" s="32" t="s">
        <v>247</v>
      </c>
    </row>
    <row r="4567" spans="1:11" x14ac:dyDescent="0.35">
      <c r="A4567" s="32">
        <v>36</v>
      </c>
      <c r="F4567" s="32">
        <v>73.203999999999994</v>
      </c>
      <c r="K4567" s="32" t="s">
        <v>246</v>
      </c>
    </row>
    <row r="4568" spans="1:11" x14ac:dyDescent="0.35">
      <c r="A4568" s="32">
        <v>37</v>
      </c>
      <c r="F4568" s="32">
        <v>179.96600000000001</v>
      </c>
      <c r="K4568" s="32" t="s">
        <v>245</v>
      </c>
    </row>
    <row r="4569" spans="1:11" x14ac:dyDescent="0.35">
      <c r="A4569" s="32">
        <v>38</v>
      </c>
      <c r="K4569" s="32" t="s">
        <v>244</v>
      </c>
    </row>
    <row r="4570" spans="1:11" x14ac:dyDescent="0.35">
      <c r="A4570" s="32">
        <v>39</v>
      </c>
      <c r="F4570" s="32">
        <v>243.30600000000001</v>
      </c>
      <c r="K4570" s="32" t="s">
        <v>243</v>
      </c>
    </row>
    <row r="4571" spans="1:11" x14ac:dyDescent="0.35">
      <c r="A4571" s="32">
        <v>40</v>
      </c>
      <c r="F4571" s="32">
        <v>281.24099999999999</v>
      </c>
      <c r="K4571" s="32" t="s">
        <v>242</v>
      </c>
    </row>
    <row r="4572" spans="1:11" x14ac:dyDescent="0.35">
      <c r="A4572" s="32">
        <v>41</v>
      </c>
      <c r="F4572" s="32">
        <v>124.01900000000001</v>
      </c>
      <c r="K4572" s="32" t="s">
        <v>241</v>
      </c>
    </row>
    <row r="4573" spans="1:11" x14ac:dyDescent="0.35">
      <c r="A4573" s="32">
        <v>42</v>
      </c>
      <c r="F4573" s="32">
        <v>154.358</v>
      </c>
      <c r="K4573" s="32" t="s">
        <v>240</v>
      </c>
    </row>
    <row r="4574" spans="1:11" x14ac:dyDescent="0.35">
      <c r="A4574" s="32">
        <v>43</v>
      </c>
      <c r="F4574" s="32">
        <v>149.22800000000001</v>
      </c>
      <c r="K4574" s="32" t="s">
        <v>239</v>
      </c>
    </row>
    <row r="4575" spans="1:11" x14ac:dyDescent="0.35">
      <c r="A4575" s="32">
        <v>44</v>
      </c>
      <c r="F4575" s="32">
        <v>244.215</v>
      </c>
      <c r="K4575" s="32" t="s">
        <v>238</v>
      </c>
    </row>
    <row r="4576" spans="1:11" x14ac:dyDescent="0.35">
      <c r="A4576" s="32">
        <v>45</v>
      </c>
      <c r="K4576" s="32" t="s">
        <v>237</v>
      </c>
    </row>
    <row r="4577" spans="1:11" x14ac:dyDescent="0.35">
      <c r="A4577" s="32">
        <v>46</v>
      </c>
      <c r="F4577" s="32">
        <v>9.8989999999999991</v>
      </c>
      <c r="K4577" s="32" t="s">
        <v>236</v>
      </c>
    </row>
    <row r="4578" spans="1:11" x14ac:dyDescent="0.35">
      <c r="A4578" s="32">
        <v>47</v>
      </c>
      <c r="F4578" s="32">
        <v>87.552000000000007</v>
      </c>
      <c r="K4578" s="32" t="s">
        <v>235</v>
      </c>
    </row>
    <row r="4579" spans="1:11" x14ac:dyDescent="0.35">
      <c r="A4579" s="32">
        <v>48</v>
      </c>
      <c r="F4579" s="32">
        <v>231.601</v>
      </c>
      <c r="K4579" s="32" t="s">
        <v>234</v>
      </c>
    </row>
    <row r="4581" spans="1:11" x14ac:dyDescent="0.35">
      <c r="A4581" s="32" t="s">
        <v>326</v>
      </c>
    </row>
    <row r="4583" spans="1:11" x14ac:dyDescent="0.35">
      <c r="B4583" s="32" t="s">
        <v>3</v>
      </c>
      <c r="C4583" s="32" t="s">
        <v>4</v>
      </c>
      <c r="D4583" s="32" t="s">
        <v>5</v>
      </c>
      <c r="E4583" s="32" t="s">
        <v>6</v>
      </c>
      <c r="F4583" s="32" t="s">
        <v>7</v>
      </c>
      <c r="G4583" s="32" t="s">
        <v>8</v>
      </c>
      <c r="H4583" s="32" t="s">
        <v>9</v>
      </c>
      <c r="I4583" s="32" t="s">
        <v>10</v>
      </c>
      <c r="J4583" s="32" t="s">
        <v>11</v>
      </c>
      <c r="K4583" s="32" t="s">
        <v>282</v>
      </c>
    </row>
    <row r="4584" spans="1:11" x14ac:dyDescent="0.35">
      <c r="A4584" s="32">
        <v>1</v>
      </c>
      <c r="B4584" s="32" t="s">
        <v>12</v>
      </c>
      <c r="D4584" s="32">
        <v>15.42</v>
      </c>
      <c r="E4584" s="32">
        <v>8855.3729999999996</v>
      </c>
      <c r="G4584" s="32">
        <v>70.233999999999995</v>
      </c>
      <c r="H4584" s="32" t="s">
        <v>16</v>
      </c>
      <c r="I4584" s="32">
        <v>8855.3729999999996</v>
      </c>
      <c r="K4584" s="32" t="s">
        <v>281</v>
      </c>
    </row>
    <row r="4585" spans="1:11" x14ac:dyDescent="0.35">
      <c r="A4585" s="32">
        <v>2</v>
      </c>
      <c r="B4585" s="32" t="s">
        <v>14</v>
      </c>
      <c r="D4585" s="32">
        <v>15.44</v>
      </c>
      <c r="E4585" s="32">
        <v>7451.5870000000004</v>
      </c>
      <c r="G4585" s="32">
        <v>5989.4830000000002</v>
      </c>
      <c r="H4585" s="32" t="s">
        <v>16</v>
      </c>
      <c r="I4585" s="32">
        <v>7451.5870000000004</v>
      </c>
      <c r="K4585" s="32" t="s">
        <v>280</v>
      </c>
    </row>
    <row r="4586" spans="1:11" x14ac:dyDescent="0.35">
      <c r="A4586" s="32">
        <v>3</v>
      </c>
      <c r="B4586" s="32" t="s">
        <v>15</v>
      </c>
      <c r="D4586" s="32">
        <v>15.46</v>
      </c>
      <c r="E4586" s="32">
        <v>9747.741</v>
      </c>
      <c r="G4586" s="32">
        <v>337.82799999999997</v>
      </c>
      <c r="H4586" s="32" t="s">
        <v>16</v>
      </c>
      <c r="I4586" s="32">
        <v>9747.741</v>
      </c>
      <c r="K4586" s="32" t="s">
        <v>279</v>
      </c>
    </row>
    <row r="4587" spans="1:11" x14ac:dyDescent="0.35">
      <c r="A4587" s="32">
        <v>4</v>
      </c>
      <c r="B4587" s="32" t="s">
        <v>17</v>
      </c>
      <c r="D4587" s="32">
        <v>15.46</v>
      </c>
      <c r="E4587" s="32">
        <v>8367.6389999999992</v>
      </c>
      <c r="G4587" s="32">
        <v>641.26099999999997</v>
      </c>
      <c r="H4587" s="32" t="s">
        <v>16</v>
      </c>
      <c r="I4587" s="32">
        <v>8367.6389999999992</v>
      </c>
      <c r="K4587" s="32" t="s">
        <v>278</v>
      </c>
    </row>
    <row r="4588" spans="1:11" x14ac:dyDescent="0.35">
      <c r="A4588" s="32">
        <v>5</v>
      </c>
      <c r="B4588" s="32" t="s">
        <v>18</v>
      </c>
      <c r="D4588" s="32">
        <v>15.44</v>
      </c>
      <c r="E4588" s="32">
        <v>9480.7049999999999</v>
      </c>
      <c r="G4588" s="32">
        <v>395.63200000000001</v>
      </c>
      <c r="H4588" s="32" t="s">
        <v>16</v>
      </c>
      <c r="I4588" s="32">
        <v>9480.7049999999999</v>
      </c>
      <c r="K4588" s="32" t="s">
        <v>277</v>
      </c>
    </row>
    <row r="4589" spans="1:11" x14ac:dyDescent="0.35">
      <c r="A4589" s="32">
        <v>6</v>
      </c>
      <c r="B4589" s="32" t="s">
        <v>19</v>
      </c>
      <c r="D4589" s="32">
        <v>15.42</v>
      </c>
      <c r="E4589" s="32">
        <v>7978.9989999999998</v>
      </c>
      <c r="G4589" s="32">
        <v>982.78099999999995</v>
      </c>
      <c r="H4589" s="32" t="s">
        <v>16</v>
      </c>
      <c r="I4589" s="32">
        <v>7978.9989999999998</v>
      </c>
      <c r="K4589" s="32" t="s">
        <v>276</v>
      </c>
    </row>
    <row r="4590" spans="1:11" x14ac:dyDescent="0.35">
      <c r="A4590" s="32">
        <v>7</v>
      </c>
      <c r="B4590" s="32" t="s">
        <v>20</v>
      </c>
      <c r="D4590" s="32">
        <v>15.43</v>
      </c>
      <c r="E4590" s="32">
        <v>6394.9260000000004</v>
      </c>
      <c r="G4590" s="32">
        <v>144.631</v>
      </c>
      <c r="H4590" s="32" t="s">
        <v>16</v>
      </c>
      <c r="I4590" s="32">
        <v>6394.9260000000004</v>
      </c>
      <c r="K4590" s="32" t="s">
        <v>275</v>
      </c>
    </row>
    <row r="4591" spans="1:11" x14ac:dyDescent="0.35">
      <c r="A4591" s="32">
        <v>8</v>
      </c>
      <c r="B4591" s="32" t="s">
        <v>21</v>
      </c>
      <c r="D4591" s="32">
        <v>15.44</v>
      </c>
      <c r="E4591" s="32">
        <v>6966.0720000000001</v>
      </c>
      <c r="G4591" s="32">
        <v>270.16000000000003</v>
      </c>
      <c r="H4591" s="32" t="s">
        <v>16</v>
      </c>
      <c r="I4591" s="32">
        <v>6966.0720000000001</v>
      </c>
      <c r="K4591" s="32" t="s">
        <v>274</v>
      </c>
    </row>
    <row r="4592" spans="1:11" x14ac:dyDescent="0.35">
      <c r="A4592" s="32">
        <v>9</v>
      </c>
      <c r="B4592" s="32" t="s">
        <v>22</v>
      </c>
      <c r="K4592" s="32" t="s">
        <v>273</v>
      </c>
    </row>
    <row r="4593" spans="1:11" x14ac:dyDescent="0.35">
      <c r="A4593" s="32">
        <v>10</v>
      </c>
      <c r="B4593" s="32" t="s">
        <v>22</v>
      </c>
      <c r="K4593" s="32" t="s">
        <v>272</v>
      </c>
    </row>
    <row r="4594" spans="1:11" x14ac:dyDescent="0.35">
      <c r="A4594" s="32">
        <v>11</v>
      </c>
      <c r="B4594" s="32" t="s">
        <v>24</v>
      </c>
      <c r="D4594" s="32">
        <v>15.47</v>
      </c>
      <c r="E4594" s="32">
        <v>2413.944</v>
      </c>
      <c r="G4594" s="32">
        <v>160.33600000000001</v>
      </c>
      <c r="H4594" s="32" t="s">
        <v>16</v>
      </c>
      <c r="I4594" s="32">
        <v>2413.944</v>
      </c>
      <c r="K4594" s="32" t="s">
        <v>271</v>
      </c>
    </row>
    <row r="4595" spans="1:11" x14ac:dyDescent="0.35">
      <c r="A4595" s="32">
        <v>12</v>
      </c>
      <c r="B4595" s="32" t="s">
        <v>25</v>
      </c>
      <c r="D4595" s="32">
        <v>15.49</v>
      </c>
      <c r="E4595" s="32">
        <v>2333.3670000000002</v>
      </c>
      <c r="G4595" s="32">
        <v>49.661000000000001</v>
      </c>
      <c r="H4595" s="32" t="s">
        <v>16</v>
      </c>
      <c r="I4595" s="32">
        <v>2333.3670000000002</v>
      </c>
      <c r="K4595" s="32" t="s">
        <v>270</v>
      </c>
    </row>
    <row r="4596" spans="1:11" x14ac:dyDescent="0.35">
      <c r="A4596" s="32">
        <v>13</v>
      </c>
      <c r="B4596" s="32" t="s">
        <v>26</v>
      </c>
      <c r="D4596" s="32">
        <v>15.48</v>
      </c>
      <c r="E4596" s="32">
        <v>3027.0650000000001</v>
      </c>
      <c r="G4596" s="32">
        <v>147.732</v>
      </c>
      <c r="H4596" s="32" t="s">
        <v>16</v>
      </c>
      <c r="I4596" s="32">
        <v>3027.0650000000001</v>
      </c>
      <c r="K4596" s="32" t="s">
        <v>269</v>
      </c>
    </row>
    <row r="4597" spans="1:11" x14ac:dyDescent="0.35">
      <c r="A4597" s="32">
        <v>14</v>
      </c>
      <c r="B4597" s="32" t="s">
        <v>27</v>
      </c>
      <c r="D4597" s="32">
        <v>15.51</v>
      </c>
      <c r="E4597" s="32">
        <v>1884.13</v>
      </c>
      <c r="G4597" s="32">
        <v>44.19</v>
      </c>
      <c r="H4597" s="32" t="s">
        <v>16</v>
      </c>
      <c r="I4597" s="32">
        <v>1884.13</v>
      </c>
      <c r="K4597" s="32" t="s">
        <v>268</v>
      </c>
    </row>
    <row r="4598" spans="1:11" x14ac:dyDescent="0.35">
      <c r="A4598" s="32">
        <v>15</v>
      </c>
      <c r="B4598" s="32" t="s">
        <v>28</v>
      </c>
      <c r="D4598" s="32">
        <v>15.52</v>
      </c>
      <c r="E4598" s="32">
        <v>2408.6350000000002</v>
      </c>
      <c r="G4598" s="32">
        <v>55.468000000000004</v>
      </c>
      <c r="H4598" s="32" t="s">
        <v>16</v>
      </c>
      <c r="I4598" s="32">
        <v>2408.6350000000002</v>
      </c>
      <c r="K4598" s="32" t="s">
        <v>267</v>
      </c>
    </row>
    <row r="4599" spans="1:11" x14ac:dyDescent="0.35">
      <c r="A4599" s="32">
        <v>16</v>
      </c>
      <c r="B4599" s="32" t="s">
        <v>29</v>
      </c>
      <c r="D4599" s="32">
        <v>15.52</v>
      </c>
      <c r="E4599" s="32">
        <v>2091.6660000000002</v>
      </c>
      <c r="G4599" s="32">
        <v>32.603999999999999</v>
      </c>
      <c r="H4599" s="32" t="s">
        <v>16</v>
      </c>
      <c r="I4599" s="32">
        <v>2091.6660000000002</v>
      </c>
      <c r="K4599" s="32" t="s">
        <v>266</v>
      </c>
    </row>
    <row r="4600" spans="1:11" x14ac:dyDescent="0.35">
      <c r="A4600" s="32">
        <v>17</v>
      </c>
      <c r="B4600" s="32" t="s">
        <v>22</v>
      </c>
      <c r="K4600" s="32" t="s">
        <v>265</v>
      </c>
    </row>
    <row r="4601" spans="1:11" x14ac:dyDescent="0.35">
      <c r="A4601" s="32">
        <v>18</v>
      </c>
      <c r="B4601" s="32" t="s">
        <v>182</v>
      </c>
      <c r="D4601" s="32">
        <v>15.54</v>
      </c>
      <c r="E4601" s="32">
        <v>2980.241</v>
      </c>
      <c r="G4601" s="32">
        <v>100.352</v>
      </c>
      <c r="H4601" s="32" t="s">
        <v>16</v>
      </c>
      <c r="I4601" s="32">
        <v>2980.241</v>
      </c>
      <c r="K4601" s="32" t="s">
        <v>264</v>
      </c>
    </row>
    <row r="4602" spans="1:11" x14ac:dyDescent="0.35">
      <c r="A4602" s="32">
        <v>19</v>
      </c>
      <c r="B4602" s="32" t="s">
        <v>181</v>
      </c>
      <c r="D4602" s="32">
        <v>15.54</v>
      </c>
      <c r="E4602" s="32">
        <v>3370.866</v>
      </c>
      <c r="G4602" s="32">
        <v>85.31</v>
      </c>
      <c r="H4602" s="32" t="s">
        <v>16</v>
      </c>
      <c r="I4602" s="32">
        <v>3370.866</v>
      </c>
      <c r="K4602" s="32" t="s">
        <v>263</v>
      </c>
    </row>
    <row r="4603" spans="1:11" x14ac:dyDescent="0.35">
      <c r="A4603" s="32">
        <v>20</v>
      </c>
      <c r="B4603" s="32" t="s">
        <v>180</v>
      </c>
      <c r="D4603" s="32">
        <v>15.54</v>
      </c>
      <c r="E4603" s="32">
        <v>3902.3490000000002</v>
      </c>
      <c r="G4603" s="32">
        <v>159.28</v>
      </c>
      <c r="H4603" s="32" t="s">
        <v>16</v>
      </c>
      <c r="I4603" s="32">
        <v>3902.3490000000002</v>
      </c>
      <c r="K4603" s="32" t="s">
        <v>262</v>
      </c>
    </row>
    <row r="4604" spans="1:11" x14ac:dyDescent="0.35">
      <c r="A4604" s="32">
        <v>21</v>
      </c>
      <c r="B4604" s="32" t="s">
        <v>179</v>
      </c>
      <c r="D4604" s="32">
        <v>15.54</v>
      </c>
      <c r="E4604" s="32">
        <v>2999.0010000000002</v>
      </c>
      <c r="G4604" s="32">
        <v>119.241</v>
      </c>
      <c r="H4604" s="32" t="s">
        <v>16</v>
      </c>
      <c r="I4604" s="32">
        <v>2999.0010000000002</v>
      </c>
      <c r="K4604" s="32" t="s">
        <v>261</v>
      </c>
    </row>
    <row r="4605" spans="1:11" x14ac:dyDescent="0.35">
      <c r="A4605" s="32">
        <v>22</v>
      </c>
      <c r="B4605" s="32" t="s">
        <v>178</v>
      </c>
      <c r="D4605" s="32">
        <v>15.55</v>
      </c>
      <c r="E4605" s="32">
        <v>2762.308</v>
      </c>
      <c r="G4605" s="32">
        <v>409.21600000000001</v>
      </c>
      <c r="H4605" s="32" t="s">
        <v>16</v>
      </c>
      <c r="I4605" s="32">
        <v>2762.308</v>
      </c>
      <c r="K4605" s="32" t="s">
        <v>260</v>
      </c>
    </row>
    <row r="4606" spans="1:11" x14ac:dyDescent="0.35">
      <c r="A4606" s="32">
        <v>23</v>
      </c>
      <c r="B4606" s="32" t="s">
        <v>177</v>
      </c>
      <c r="D4606" s="32">
        <v>15.55</v>
      </c>
      <c r="E4606" s="32">
        <v>2086.2860000000001</v>
      </c>
      <c r="G4606" s="32">
        <v>6.984</v>
      </c>
      <c r="H4606" s="32" t="s">
        <v>16</v>
      </c>
      <c r="I4606" s="32">
        <v>2086.2860000000001</v>
      </c>
      <c r="K4606" s="32" t="s">
        <v>259</v>
      </c>
    </row>
    <row r="4607" spans="1:11" x14ac:dyDescent="0.35">
      <c r="A4607" s="32">
        <v>24</v>
      </c>
      <c r="B4607" s="32" t="s">
        <v>22</v>
      </c>
      <c r="K4607" s="32" t="s">
        <v>258</v>
      </c>
    </row>
    <row r="4608" spans="1:11" x14ac:dyDescent="0.35">
      <c r="A4608" s="32">
        <v>25</v>
      </c>
      <c r="B4608" s="32" t="s">
        <v>176</v>
      </c>
      <c r="D4608" s="32">
        <v>15.58</v>
      </c>
      <c r="E4608" s="32">
        <v>3231.4830000000002</v>
      </c>
      <c r="G4608" s="32">
        <v>195.57900000000001</v>
      </c>
      <c r="H4608" s="32" t="s">
        <v>16</v>
      </c>
      <c r="I4608" s="32">
        <v>3231.4830000000002</v>
      </c>
      <c r="K4608" s="32" t="s">
        <v>257</v>
      </c>
    </row>
    <row r="4609" spans="1:11" x14ac:dyDescent="0.35">
      <c r="A4609" s="32">
        <v>26</v>
      </c>
      <c r="B4609" s="32" t="s">
        <v>175</v>
      </c>
      <c r="D4609" s="32">
        <v>15.59</v>
      </c>
      <c r="E4609" s="32">
        <v>3018.6950000000002</v>
      </c>
      <c r="G4609" s="32">
        <v>21.742999999999999</v>
      </c>
      <c r="H4609" s="32" t="s">
        <v>16</v>
      </c>
      <c r="I4609" s="32">
        <v>3018.6950000000002</v>
      </c>
      <c r="K4609" s="32" t="s">
        <v>256</v>
      </c>
    </row>
    <row r="4610" spans="1:11" x14ac:dyDescent="0.35">
      <c r="A4610" s="32">
        <v>27</v>
      </c>
      <c r="B4610" s="32" t="s">
        <v>174</v>
      </c>
      <c r="D4610" s="32">
        <v>15.58</v>
      </c>
      <c r="E4610" s="32">
        <v>3164.893</v>
      </c>
      <c r="G4610" s="32">
        <v>112.256</v>
      </c>
      <c r="H4610" s="32" t="s">
        <v>16</v>
      </c>
      <c r="I4610" s="32">
        <v>3164.893</v>
      </c>
      <c r="K4610" s="32" t="s">
        <v>255</v>
      </c>
    </row>
    <row r="4611" spans="1:11" x14ac:dyDescent="0.35">
      <c r="A4611" s="32">
        <v>28</v>
      </c>
      <c r="B4611" s="32" t="s">
        <v>173</v>
      </c>
      <c r="D4611" s="32">
        <v>15.57</v>
      </c>
      <c r="E4611" s="32">
        <v>2396.0309999999999</v>
      </c>
      <c r="G4611" s="32">
        <v>16786</v>
      </c>
      <c r="H4611" s="32" t="s">
        <v>16</v>
      </c>
      <c r="I4611" s="32">
        <v>2396.0309999999999</v>
      </c>
      <c r="K4611" s="32" t="s">
        <v>254</v>
      </c>
    </row>
    <row r="4612" spans="1:11" x14ac:dyDescent="0.35">
      <c r="A4612" s="32">
        <v>29</v>
      </c>
      <c r="B4612" s="32" t="s">
        <v>172</v>
      </c>
      <c r="D4612" s="32">
        <v>15.55</v>
      </c>
      <c r="E4612" s="32">
        <v>2349.692</v>
      </c>
      <c r="G4612" s="32">
        <v>222.30699999999999</v>
      </c>
      <c r="H4612" s="32" t="s">
        <v>16</v>
      </c>
      <c r="I4612" s="32">
        <v>2349.692</v>
      </c>
      <c r="K4612" s="32" t="s">
        <v>253</v>
      </c>
    </row>
    <row r="4613" spans="1:11" x14ac:dyDescent="0.35">
      <c r="A4613" s="32">
        <v>30</v>
      </c>
      <c r="B4613" s="32" t="s">
        <v>171</v>
      </c>
      <c r="D4613" s="32">
        <v>15.51</v>
      </c>
      <c r="E4613" s="32">
        <v>2260.2310000000002</v>
      </c>
      <c r="G4613" s="32">
        <v>478.63099999999997</v>
      </c>
      <c r="H4613" s="32" t="s">
        <v>16</v>
      </c>
      <c r="I4613" s="32">
        <v>2260.2310000000002</v>
      </c>
      <c r="K4613" s="32" t="s">
        <v>252</v>
      </c>
    </row>
    <row r="4614" spans="1:11" x14ac:dyDescent="0.35">
      <c r="A4614" s="32">
        <v>31</v>
      </c>
      <c r="B4614" s="32" t="s">
        <v>22</v>
      </c>
      <c r="K4614" s="32" t="s">
        <v>251</v>
      </c>
    </row>
    <row r="4615" spans="1:11" x14ac:dyDescent="0.35">
      <c r="A4615" s="32">
        <v>32</v>
      </c>
      <c r="B4615" s="32" t="s">
        <v>170</v>
      </c>
      <c r="D4615" s="32">
        <v>15.49</v>
      </c>
      <c r="E4615" s="32">
        <v>3351.3620000000001</v>
      </c>
      <c r="G4615" s="32">
        <v>220.78899999999999</v>
      </c>
      <c r="H4615" s="32" t="s">
        <v>16</v>
      </c>
      <c r="I4615" s="32">
        <v>3351.3620000000001</v>
      </c>
      <c r="K4615" s="32" t="s">
        <v>250</v>
      </c>
    </row>
    <row r="4616" spans="1:11" x14ac:dyDescent="0.35">
      <c r="A4616" s="32">
        <v>33</v>
      </c>
      <c r="B4616" s="32" t="s">
        <v>169</v>
      </c>
      <c r="D4616" s="32">
        <v>15.51</v>
      </c>
      <c r="E4616" s="32">
        <v>2810.0729999999999</v>
      </c>
      <c r="G4616" s="32">
        <v>27.443000000000001</v>
      </c>
      <c r="H4616" s="32" t="s">
        <v>16</v>
      </c>
      <c r="I4616" s="32">
        <v>2810.0729999999999</v>
      </c>
      <c r="K4616" s="32" t="s">
        <v>249</v>
      </c>
    </row>
    <row r="4617" spans="1:11" x14ac:dyDescent="0.35">
      <c r="A4617" s="32">
        <v>34</v>
      </c>
      <c r="B4617" s="32" t="s">
        <v>168</v>
      </c>
      <c r="D4617" s="32">
        <v>15.52</v>
      </c>
      <c r="E4617" s="32">
        <v>4291.3789999999999</v>
      </c>
      <c r="G4617" s="32">
        <v>48.936</v>
      </c>
      <c r="H4617" s="32" t="s">
        <v>16</v>
      </c>
      <c r="I4617" s="32">
        <v>4291.3789999999999</v>
      </c>
      <c r="K4617" s="32" t="s">
        <v>248</v>
      </c>
    </row>
    <row r="4618" spans="1:11" x14ac:dyDescent="0.35">
      <c r="A4618" s="32">
        <v>35</v>
      </c>
      <c r="B4618" s="32" t="s">
        <v>167</v>
      </c>
      <c r="D4618" s="32">
        <v>15.54</v>
      </c>
      <c r="E4618" s="32">
        <v>4321.1400000000003</v>
      </c>
      <c r="G4618" s="32">
        <v>74.63</v>
      </c>
      <c r="H4618" s="32" t="s">
        <v>16</v>
      </c>
      <c r="I4618" s="32">
        <v>4321.1400000000003</v>
      </c>
      <c r="K4618" s="32" t="s">
        <v>247</v>
      </c>
    </row>
    <row r="4619" spans="1:11" x14ac:dyDescent="0.35">
      <c r="A4619" s="32">
        <v>36</v>
      </c>
      <c r="B4619" s="32" t="s">
        <v>166</v>
      </c>
      <c r="D4619" s="32">
        <v>15.54</v>
      </c>
      <c r="E4619" s="32">
        <v>4280.7889999999998</v>
      </c>
      <c r="G4619" s="32">
        <v>126.85899999999999</v>
      </c>
      <c r="H4619" s="32" t="s">
        <v>16</v>
      </c>
      <c r="I4619" s="32">
        <v>4280.7889999999998</v>
      </c>
      <c r="K4619" s="32" t="s">
        <v>246</v>
      </c>
    </row>
    <row r="4620" spans="1:11" x14ac:dyDescent="0.35">
      <c r="A4620" s="32">
        <v>37</v>
      </c>
      <c r="B4620" s="32" t="s">
        <v>165</v>
      </c>
      <c r="D4620" s="32">
        <v>15.55</v>
      </c>
      <c r="E4620" s="32">
        <v>2980.8629999999998</v>
      </c>
      <c r="G4620" s="32">
        <v>267.72699999999998</v>
      </c>
      <c r="H4620" s="32" t="s">
        <v>16</v>
      </c>
      <c r="I4620" s="32">
        <v>2980.8629999999998</v>
      </c>
      <c r="K4620" s="32" t="s">
        <v>245</v>
      </c>
    </row>
    <row r="4621" spans="1:11" x14ac:dyDescent="0.35">
      <c r="A4621" s="32">
        <v>38</v>
      </c>
      <c r="B4621" s="32" t="s">
        <v>22</v>
      </c>
      <c r="K4621" s="32" t="s">
        <v>244</v>
      </c>
    </row>
    <row r="4622" spans="1:11" x14ac:dyDescent="0.35">
      <c r="A4622" s="32">
        <v>39</v>
      </c>
      <c r="B4622" s="32" t="s">
        <v>164</v>
      </c>
      <c r="D4622" s="32">
        <v>15.58</v>
      </c>
      <c r="E4622" s="32">
        <v>2909.2429999999999</v>
      </c>
      <c r="G4622" s="32">
        <v>39.052</v>
      </c>
      <c r="H4622" s="32" t="s">
        <v>16</v>
      </c>
      <c r="I4622" s="32">
        <v>2909.2429999999999</v>
      </c>
      <c r="K4622" s="32" t="s">
        <v>243</v>
      </c>
    </row>
    <row r="4623" spans="1:11" x14ac:dyDescent="0.35">
      <c r="A4623" s="32">
        <v>40</v>
      </c>
      <c r="B4623" s="32" t="s">
        <v>163</v>
      </c>
      <c r="D4623" s="32">
        <v>15.6</v>
      </c>
      <c r="E4623" s="32">
        <v>2883.1010000000001</v>
      </c>
      <c r="G4623" s="32">
        <v>77.555000000000007</v>
      </c>
      <c r="H4623" s="32" t="s">
        <v>16</v>
      </c>
      <c r="I4623" s="32">
        <v>2883.1010000000001</v>
      </c>
      <c r="K4623" s="32" t="s">
        <v>242</v>
      </c>
    </row>
    <row r="4624" spans="1:11" x14ac:dyDescent="0.35">
      <c r="A4624" s="32">
        <v>41</v>
      </c>
      <c r="B4624" s="32" t="s">
        <v>162</v>
      </c>
      <c r="D4624" s="32">
        <v>15.6</v>
      </c>
      <c r="E4624" s="32">
        <v>3432.578</v>
      </c>
      <c r="G4624" s="32">
        <v>39.770000000000003</v>
      </c>
      <c r="H4624" s="32" t="s">
        <v>16</v>
      </c>
      <c r="I4624" s="32">
        <v>3432.578</v>
      </c>
      <c r="K4624" s="32" t="s">
        <v>241</v>
      </c>
    </row>
    <row r="4625" spans="1:11" x14ac:dyDescent="0.35">
      <c r="A4625" s="32">
        <v>42</v>
      </c>
      <c r="B4625" s="32" t="s">
        <v>161</v>
      </c>
      <c r="D4625" s="32">
        <v>15.63</v>
      </c>
      <c r="E4625" s="32">
        <v>4359.2330000000002</v>
      </c>
      <c r="G4625" s="32">
        <v>113.086</v>
      </c>
      <c r="H4625" s="32" t="s">
        <v>16</v>
      </c>
      <c r="I4625" s="32">
        <v>4359.2330000000002</v>
      </c>
      <c r="K4625" s="32" t="s">
        <v>240</v>
      </c>
    </row>
    <row r="4626" spans="1:11" x14ac:dyDescent="0.35">
      <c r="A4626" s="32">
        <v>43</v>
      </c>
      <c r="B4626" s="32" t="s">
        <v>160</v>
      </c>
      <c r="D4626" s="32">
        <v>15.63</v>
      </c>
      <c r="E4626" s="32">
        <v>3811.07</v>
      </c>
      <c r="G4626" s="32">
        <v>74.06</v>
      </c>
      <c r="H4626" s="32" t="s">
        <v>16</v>
      </c>
      <c r="I4626" s="32">
        <v>3811.07</v>
      </c>
      <c r="K4626" s="32" t="s">
        <v>239</v>
      </c>
    </row>
    <row r="4627" spans="1:11" x14ac:dyDescent="0.35">
      <c r="A4627" s="32">
        <v>44</v>
      </c>
      <c r="B4627" s="32" t="s">
        <v>159</v>
      </c>
      <c r="D4627" s="32">
        <v>15.66</v>
      </c>
      <c r="E4627" s="32">
        <v>2775.4789999999998</v>
      </c>
      <c r="G4627" s="32">
        <v>58.212000000000003</v>
      </c>
      <c r="H4627" s="32" t="s">
        <v>16</v>
      </c>
      <c r="I4627" s="32">
        <v>2775.4789999999998</v>
      </c>
      <c r="K4627" s="32" t="s">
        <v>238</v>
      </c>
    </row>
    <row r="4628" spans="1:11" x14ac:dyDescent="0.35">
      <c r="A4628" s="32">
        <v>45</v>
      </c>
      <c r="B4628" s="32" t="s">
        <v>22</v>
      </c>
      <c r="K4628" s="32" t="s">
        <v>237</v>
      </c>
    </row>
    <row r="4629" spans="1:11" x14ac:dyDescent="0.35">
      <c r="A4629" s="32">
        <v>46</v>
      </c>
      <c r="B4629" s="32" t="s">
        <v>158</v>
      </c>
      <c r="D4629" s="32">
        <v>15.68</v>
      </c>
      <c r="E4629" s="32">
        <v>3570.69</v>
      </c>
      <c r="G4629" s="32">
        <v>59.817</v>
      </c>
      <c r="H4629" s="32" t="s">
        <v>16</v>
      </c>
      <c r="I4629" s="32">
        <v>3570.69</v>
      </c>
      <c r="K4629" s="32" t="s">
        <v>236</v>
      </c>
    </row>
    <row r="4630" spans="1:11" x14ac:dyDescent="0.35">
      <c r="A4630" s="32">
        <v>47</v>
      </c>
      <c r="B4630" s="32" t="s">
        <v>157</v>
      </c>
      <c r="D4630" s="32">
        <v>15.66</v>
      </c>
      <c r="E4630" s="32">
        <v>2033.5170000000001</v>
      </c>
      <c r="G4630" s="32">
        <v>133.77000000000001</v>
      </c>
      <c r="H4630" s="32" t="s">
        <v>16</v>
      </c>
      <c r="I4630" s="32">
        <v>2033.5170000000001</v>
      </c>
      <c r="K4630" s="32" t="s">
        <v>235</v>
      </c>
    </row>
    <row r="4631" spans="1:11" x14ac:dyDescent="0.35">
      <c r="A4631" s="32">
        <v>48</v>
      </c>
      <c r="B4631" s="32" t="s">
        <v>156</v>
      </c>
      <c r="D4631" s="32">
        <v>15.63</v>
      </c>
      <c r="E4631" s="32">
        <v>2555.578</v>
      </c>
      <c r="G4631" s="32">
        <v>81.527000000000001</v>
      </c>
      <c r="H4631" s="32" t="s">
        <v>16</v>
      </c>
      <c r="I4631" s="32">
        <v>2555.578</v>
      </c>
      <c r="K4631" s="32" t="s">
        <v>234</v>
      </c>
    </row>
    <row r="4633" spans="1:11" x14ac:dyDescent="0.35">
      <c r="A4633" s="32" t="s">
        <v>325</v>
      </c>
    </row>
    <row r="4635" spans="1:11" x14ac:dyDescent="0.35">
      <c r="B4635" s="32" t="s">
        <v>3</v>
      </c>
      <c r="C4635" s="32" t="s">
        <v>4</v>
      </c>
      <c r="D4635" s="32" t="s">
        <v>5</v>
      </c>
      <c r="E4635" s="32" t="s">
        <v>6</v>
      </c>
      <c r="F4635" s="32" t="s">
        <v>7</v>
      </c>
      <c r="G4635" s="32" t="s">
        <v>8</v>
      </c>
      <c r="H4635" s="32" t="s">
        <v>9</v>
      </c>
      <c r="I4635" s="32" t="s">
        <v>10</v>
      </c>
      <c r="J4635" s="32" t="s">
        <v>11</v>
      </c>
      <c r="K4635" s="32" t="s">
        <v>282</v>
      </c>
    </row>
    <row r="4636" spans="1:11" x14ac:dyDescent="0.35">
      <c r="A4636" s="32">
        <v>1</v>
      </c>
      <c r="B4636" s="32" t="s">
        <v>12</v>
      </c>
      <c r="D4636" s="32">
        <v>15.42</v>
      </c>
      <c r="E4636" s="32">
        <v>7975.143</v>
      </c>
      <c r="G4636" s="32">
        <v>53993</v>
      </c>
      <c r="H4636" s="32" t="s">
        <v>16</v>
      </c>
      <c r="I4636" s="32">
        <v>7975.143</v>
      </c>
      <c r="K4636" s="32" t="s">
        <v>281</v>
      </c>
    </row>
    <row r="4637" spans="1:11" x14ac:dyDescent="0.35">
      <c r="A4637" s="32">
        <v>2</v>
      </c>
      <c r="B4637" s="32" t="s">
        <v>14</v>
      </c>
      <c r="D4637" s="32">
        <v>15.46</v>
      </c>
      <c r="E4637" s="32">
        <v>7630.0990000000002</v>
      </c>
      <c r="G4637" s="32">
        <v>297.43900000000002</v>
      </c>
      <c r="H4637" s="32" t="s">
        <v>16</v>
      </c>
      <c r="I4637" s="32">
        <v>7630.0990000000002</v>
      </c>
      <c r="K4637" s="32" t="s">
        <v>280</v>
      </c>
    </row>
    <row r="4638" spans="1:11" x14ac:dyDescent="0.35">
      <c r="A4638" s="32">
        <v>3</v>
      </c>
      <c r="B4638" s="32" t="s">
        <v>15</v>
      </c>
      <c r="D4638" s="32">
        <v>15.46</v>
      </c>
      <c r="E4638" s="32">
        <v>8112.7979999999998</v>
      </c>
      <c r="G4638" s="32">
        <v>366.29</v>
      </c>
      <c r="H4638" s="32" t="s">
        <v>16</v>
      </c>
      <c r="I4638" s="32">
        <v>8112.7979999999998</v>
      </c>
      <c r="K4638" s="32" t="s">
        <v>279</v>
      </c>
    </row>
    <row r="4639" spans="1:11" x14ac:dyDescent="0.35">
      <c r="A4639" s="32">
        <v>4</v>
      </c>
      <c r="B4639" s="32" t="s">
        <v>17</v>
      </c>
      <c r="D4639" s="32">
        <v>15.46</v>
      </c>
      <c r="E4639" s="32">
        <v>6439.29</v>
      </c>
      <c r="G4639" s="32">
        <v>259.02999999999997</v>
      </c>
      <c r="H4639" s="32" t="s">
        <v>16</v>
      </c>
      <c r="I4639" s="32">
        <v>6439.29</v>
      </c>
      <c r="K4639" s="32" t="s">
        <v>278</v>
      </c>
    </row>
    <row r="4640" spans="1:11" x14ac:dyDescent="0.35">
      <c r="A4640" s="32">
        <v>5</v>
      </c>
      <c r="B4640" s="32" t="s">
        <v>18</v>
      </c>
      <c r="D4640" s="32">
        <v>15.44</v>
      </c>
      <c r="E4640" s="32">
        <v>8406.9590000000007</v>
      </c>
      <c r="G4640" s="32">
        <v>55887</v>
      </c>
      <c r="H4640" s="32" t="s">
        <v>16</v>
      </c>
      <c r="I4640" s="32">
        <v>8406.9590000000007</v>
      </c>
      <c r="K4640" s="32" t="s">
        <v>277</v>
      </c>
    </row>
    <row r="4641" spans="1:11" x14ac:dyDescent="0.35">
      <c r="A4641" s="32">
        <v>6</v>
      </c>
      <c r="B4641" s="32" t="s">
        <v>19</v>
      </c>
      <c r="D4641" s="32">
        <v>15.41</v>
      </c>
      <c r="E4641" s="32">
        <v>7936.7190000000001</v>
      </c>
      <c r="G4641" s="32">
        <v>293.505</v>
      </c>
      <c r="H4641" s="32" t="s">
        <v>16</v>
      </c>
      <c r="I4641" s="32">
        <v>7936.7190000000001</v>
      </c>
      <c r="K4641" s="32" t="s">
        <v>276</v>
      </c>
    </row>
    <row r="4642" spans="1:11" x14ac:dyDescent="0.35">
      <c r="A4642" s="32">
        <v>7</v>
      </c>
      <c r="B4642" s="32" t="s">
        <v>20</v>
      </c>
      <c r="D4642" s="32">
        <v>15.43</v>
      </c>
      <c r="E4642" s="32">
        <v>6568.5780000000004</v>
      </c>
      <c r="G4642" s="32">
        <v>100.973</v>
      </c>
      <c r="H4642" s="32" t="s">
        <v>16</v>
      </c>
      <c r="I4642" s="32">
        <v>6568.5780000000004</v>
      </c>
      <c r="K4642" s="32" t="s">
        <v>275</v>
      </c>
    </row>
    <row r="4643" spans="1:11" x14ac:dyDescent="0.35">
      <c r="A4643" s="32">
        <v>8</v>
      </c>
      <c r="B4643" s="32" t="s">
        <v>21</v>
      </c>
      <c r="D4643" s="32">
        <v>15.44</v>
      </c>
      <c r="E4643" s="32">
        <v>7690.9049999999997</v>
      </c>
      <c r="G4643" s="32">
        <v>93.628</v>
      </c>
      <c r="H4643" s="32" t="s">
        <v>16</v>
      </c>
      <c r="I4643" s="32">
        <v>7690.9049999999997</v>
      </c>
      <c r="K4643" s="32" t="s">
        <v>274</v>
      </c>
    </row>
    <row r="4644" spans="1:11" x14ac:dyDescent="0.35">
      <c r="A4644" s="32">
        <v>9</v>
      </c>
      <c r="B4644" s="32" t="s">
        <v>22</v>
      </c>
      <c r="K4644" s="32" t="s">
        <v>273</v>
      </c>
    </row>
    <row r="4645" spans="1:11" x14ac:dyDescent="0.35">
      <c r="A4645" s="32">
        <v>10</v>
      </c>
      <c r="B4645" s="32" t="s">
        <v>22</v>
      </c>
      <c r="K4645" s="32" t="s">
        <v>272</v>
      </c>
    </row>
    <row r="4646" spans="1:11" x14ac:dyDescent="0.35">
      <c r="A4646" s="32">
        <v>11</v>
      </c>
      <c r="B4646" s="32" t="s">
        <v>24</v>
      </c>
      <c r="D4646" s="32">
        <v>15.47</v>
      </c>
      <c r="E4646" s="32">
        <v>2308.701</v>
      </c>
      <c r="G4646" s="32">
        <v>46.56</v>
      </c>
      <c r="H4646" s="32" t="s">
        <v>16</v>
      </c>
      <c r="I4646" s="32">
        <v>2308.701</v>
      </c>
      <c r="K4646" s="32" t="s">
        <v>271</v>
      </c>
    </row>
    <row r="4647" spans="1:11" x14ac:dyDescent="0.35">
      <c r="A4647" s="32">
        <v>12</v>
      </c>
      <c r="B4647" s="32" t="s">
        <v>25</v>
      </c>
      <c r="D4647" s="32">
        <v>15.49</v>
      </c>
      <c r="E4647" s="32">
        <v>2165.114</v>
      </c>
      <c r="G4647" s="32">
        <v>15398</v>
      </c>
      <c r="H4647" s="32" t="s">
        <v>16</v>
      </c>
      <c r="I4647" s="32">
        <v>2165.114</v>
      </c>
      <c r="K4647" s="32" t="s">
        <v>270</v>
      </c>
    </row>
    <row r="4648" spans="1:11" x14ac:dyDescent="0.35">
      <c r="A4648" s="32">
        <v>13</v>
      </c>
      <c r="B4648" s="32" t="s">
        <v>26</v>
      </c>
      <c r="D4648" s="32">
        <v>15.49</v>
      </c>
      <c r="E4648" s="32">
        <v>2182.5500000000002</v>
      </c>
      <c r="G4648" s="32">
        <v>298.298</v>
      </c>
      <c r="H4648" s="32" t="s">
        <v>16</v>
      </c>
      <c r="I4648" s="32">
        <v>2182.5500000000002</v>
      </c>
      <c r="K4648" s="32" t="s">
        <v>269</v>
      </c>
    </row>
    <row r="4649" spans="1:11" x14ac:dyDescent="0.35">
      <c r="A4649" s="32">
        <v>14</v>
      </c>
      <c r="B4649" s="32" t="s">
        <v>27</v>
      </c>
      <c r="D4649" s="32">
        <v>15.51</v>
      </c>
      <c r="E4649" s="32">
        <v>1848.181</v>
      </c>
      <c r="G4649" s="32">
        <v>38.993000000000002</v>
      </c>
      <c r="H4649" s="32" t="s">
        <v>16</v>
      </c>
      <c r="I4649" s="32">
        <v>1848.181</v>
      </c>
      <c r="K4649" s="32" t="s">
        <v>268</v>
      </c>
    </row>
    <row r="4650" spans="1:11" x14ac:dyDescent="0.35">
      <c r="A4650" s="32">
        <v>15</v>
      </c>
      <c r="B4650" s="32" t="s">
        <v>28</v>
      </c>
      <c r="D4650" s="32">
        <v>15.52</v>
      </c>
      <c r="E4650" s="32">
        <v>2620.1779999999999</v>
      </c>
      <c r="G4650" s="32">
        <v>17952</v>
      </c>
      <c r="H4650" s="32" t="s">
        <v>16</v>
      </c>
      <c r="I4650" s="32">
        <v>2620.1779999999999</v>
      </c>
      <c r="K4650" s="32" t="s">
        <v>267</v>
      </c>
    </row>
    <row r="4651" spans="1:11" x14ac:dyDescent="0.35">
      <c r="A4651" s="32">
        <v>16</v>
      </c>
      <c r="B4651" s="32" t="s">
        <v>29</v>
      </c>
      <c r="D4651" s="32">
        <v>15.54</v>
      </c>
      <c r="E4651" s="32">
        <v>2017.748</v>
      </c>
      <c r="G4651" s="32">
        <v>72.787999999999997</v>
      </c>
      <c r="H4651" s="32" t="s">
        <v>16</v>
      </c>
      <c r="I4651" s="32">
        <v>2017.748</v>
      </c>
      <c r="K4651" s="32" t="s">
        <v>266</v>
      </c>
    </row>
    <row r="4652" spans="1:11" x14ac:dyDescent="0.35">
      <c r="A4652" s="32">
        <v>17</v>
      </c>
      <c r="B4652" s="32" t="s">
        <v>22</v>
      </c>
      <c r="K4652" s="32" t="s">
        <v>265</v>
      </c>
    </row>
    <row r="4653" spans="1:11" x14ac:dyDescent="0.35">
      <c r="A4653" s="32">
        <v>18</v>
      </c>
      <c r="B4653" s="32" t="s">
        <v>182</v>
      </c>
      <c r="D4653" s="32">
        <v>15.54</v>
      </c>
      <c r="E4653" s="32">
        <v>3576.9720000000002</v>
      </c>
      <c r="G4653" s="32">
        <v>366.43299999999999</v>
      </c>
      <c r="H4653" s="32" t="s">
        <v>16</v>
      </c>
      <c r="I4653" s="32">
        <v>3576.9720000000002</v>
      </c>
      <c r="K4653" s="32" t="s">
        <v>264</v>
      </c>
    </row>
    <row r="4654" spans="1:11" x14ac:dyDescent="0.35">
      <c r="A4654" s="32">
        <v>19</v>
      </c>
      <c r="B4654" s="32" t="s">
        <v>181</v>
      </c>
      <c r="D4654" s="32">
        <v>15.54</v>
      </c>
      <c r="E4654" s="32">
        <v>3118.3069999999998</v>
      </c>
      <c r="G4654" s="32">
        <v>21602</v>
      </c>
      <c r="H4654" s="32" t="s">
        <v>16</v>
      </c>
      <c r="I4654" s="32">
        <v>3118.3069999999998</v>
      </c>
      <c r="K4654" s="32" t="s">
        <v>263</v>
      </c>
    </row>
    <row r="4655" spans="1:11" x14ac:dyDescent="0.35">
      <c r="A4655" s="32">
        <v>20</v>
      </c>
      <c r="B4655" s="32" t="s">
        <v>180</v>
      </c>
      <c r="D4655" s="32">
        <v>15.54</v>
      </c>
      <c r="E4655" s="32">
        <v>2946.94</v>
      </c>
      <c r="G4655" s="32">
        <v>81.808000000000007</v>
      </c>
      <c r="H4655" s="32" t="s">
        <v>16</v>
      </c>
      <c r="I4655" s="32">
        <v>2946.94</v>
      </c>
      <c r="K4655" s="32" t="s">
        <v>262</v>
      </c>
    </row>
    <row r="4656" spans="1:11" x14ac:dyDescent="0.35">
      <c r="A4656" s="32">
        <v>21</v>
      </c>
      <c r="B4656" s="32" t="s">
        <v>179</v>
      </c>
      <c r="D4656" s="32">
        <v>15.55</v>
      </c>
      <c r="E4656" s="32">
        <v>3074.5790000000002</v>
      </c>
      <c r="G4656" s="32">
        <v>20919</v>
      </c>
      <c r="H4656" s="32" t="s">
        <v>16</v>
      </c>
      <c r="I4656" s="32">
        <v>3074.5790000000002</v>
      </c>
      <c r="K4656" s="32" t="s">
        <v>261</v>
      </c>
    </row>
    <row r="4657" spans="1:11" x14ac:dyDescent="0.35">
      <c r="A4657" s="32">
        <v>22</v>
      </c>
      <c r="B4657" s="32" t="s">
        <v>178</v>
      </c>
      <c r="D4657" s="32">
        <v>15.55</v>
      </c>
      <c r="E4657" s="32">
        <v>2609.7249999999999</v>
      </c>
      <c r="G4657" s="32">
        <v>101.702</v>
      </c>
      <c r="H4657" s="32" t="s">
        <v>16</v>
      </c>
      <c r="I4657" s="32">
        <v>2609.7249999999999</v>
      </c>
      <c r="K4657" s="32" t="s">
        <v>260</v>
      </c>
    </row>
    <row r="4658" spans="1:11" x14ac:dyDescent="0.35">
      <c r="A4658" s="32">
        <v>23</v>
      </c>
      <c r="B4658" s="32" t="s">
        <v>177</v>
      </c>
      <c r="D4658" s="32">
        <v>15.55</v>
      </c>
      <c r="E4658" s="32">
        <v>2157.64</v>
      </c>
      <c r="G4658" s="32">
        <v>14198</v>
      </c>
      <c r="H4658" s="32" t="s">
        <v>16</v>
      </c>
      <c r="I4658" s="32">
        <v>2157.64</v>
      </c>
      <c r="K4658" s="32" t="s">
        <v>259</v>
      </c>
    </row>
    <row r="4659" spans="1:11" x14ac:dyDescent="0.35">
      <c r="A4659" s="32">
        <v>24</v>
      </c>
      <c r="B4659" s="32" t="s">
        <v>22</v>
      </c>
      <c r="K4659" s="32" t="s">
        <v>258</v>
      </c>
    </row>
    <row r="4660" spans="1:11" x14ac:dyDescent="0.35">
      <c r="A4660" s="32">
        <v>25</v>
      </c>
      <c r="B4660" s="32" t="s">
        <v>176</v>
      </c>
      <c r="D4660" s="32">
        <v>15.57</v>
      </c>
      <c r="E4660" s="32">
        <v>2851.386</v>
      </c>
      <c r="G4660" s="32">
        <v>39.835000000000001</v>
      </c>
      <c r="H4660" s="32" t="s">
        <v>16</v>
      </c>
      <c r="I4660" s="32">
        <v>2851.386</v>
      </c>
      <c r="K4660" s="32" t="s">
        <v>257</v>
      </c>
    </row>
    <row r="4661" spans="1:11" x14ac:dyDescent="0.35">
      <c r="A4661" s="32">
        <v>26</v>
      </c>
      <c r="B4661" s="32" t="s">
        <v>175</v>
      </c>
      <c r="D4661" s="32">
        <v>15.59</v>
      </c>
      <c r="E4661" s="32">
        <v>3255.3629999999998</v>
      </c>
      <c r="G4661" s="32">
        <v>23246</v>
      </c>
      <c r="H4661" s="32" t="s">
        <v>16</v>
      </c>
      <c r="I4661" s="32">
        <v>3255.3629999999998</v>
      </c>
      <c r="K4661" s="32" t="s">
        <v>256</v>
      </c>
    </row>
    <row r="4662" spans="1:11" x14ac:dyDescent="0.35">
      <c r="A4662" s="32">
        <v>27</v>
      </c>
      <c r="B4662" s="32" t="s">
        <v>174</v>
      </c>
      <c r="D4662" s="32">
        <v>15.57</v>
      </c>
      <c r="E4662" s="32">
        <v>3643.319</v>
      </c>
      <c r="G4662" s="32">
        <v>143.16499999999999</v>
      </c>
      <c r="H4662" s="32" t="s">
        <v>16</v>
      </c>
      <c r="I4662" s="32">
        <v>3643.319</v>
      </c>
      <c r="K4662" s="32" t="s">
        <v>255</v>
      </c>
    </row>
    <row r="4663" spans="1:11" x14ac:dyDescent="0.35">
      <c r="A4663" s="32">
        <v>28</v>
      </c>
      <c r="B4663" s="32" t="s">
        <v>173</v>
      </c>
      <c r="D4663" s="32">
        <v>15.57</v>
      </c>
      <c r="E4663" s="32">
        <v>2703.768</v>
      </c>
      <c r="G4663" s="32">
        <v>273.23599999999999</v>
      </c>
      <c r="H4663" s="32" t="s">
        <v>16</v>
      </c>
      <c r="I4663" s="32">
        <v>2703.768</v>
      </c>
      <c r="K4663" s="32" t="s">
        <v>254</v>
      </c>
    </row>
    <row r="4664" spans="1:11" x14ac:dyDescent="0.35">
      <c r="A4664" s="32">
        <v>29</v>
      </c>
      <c r="B4664" s="32" t="s">
        <v>172</v>
      </c>
      <c r="D4664" s="32">
        <v>15.55</v>
      </c>
      <c r="E4664" s="32">
        <v>2813.002</v>
      </c>
      <c r="G4664" s="32">
        <v>17.25</v>
      </c>
      <c r="H4664" s="32" t="s">
        <v>16</v>
      </c>
      <c r="I4664" s="32">
        <v>2813.002</v>
      </c>
      <c r="K4664" s="32" t="s">
        <v>253</v>
      </c>
    </row>
    <row r="4665" spans="1:11" x14ac:dyDescent="0.35">
      <c r="A4665" s="32">
        <v>30</v>
      </c>
      <c r="B4665" s="32" t="s">
        <v>171</v>
      </c>
      <c r="D4665" s="32">
        <v>15.51</v>
      </c>
      <c r="E4665" s="32">
        <v>2276.6779999999999</v>
      </c>
      <c r="G4665" s="32">
        <v>1750.7280000000001</v>
      </c>
      <c r="H4665" s="32" t="s">
        <v>16</v>
      </c>
      <c r="I4665" s="32">
        <v>2276.6779999999999</v>
      </c>
      <c r="K4665" s="32" t="s">
        <v>252</v>
      </c>
    </row>
    <row r="4666" spans="1:11" x14ac:dyDescent="0.35">
      <c r="A4666" s="32">
        <v>31</v>
      </c>
      <c r="B4666" s="32" t="s">
        <v>22</v>
      </c>
      <c r="K4666" s="32" t="s">
        <v>251</v>
      </c>
    </row>
    <row r="4667" spans="1:11" x14ac:dyDescent="0.35">
      <c r="A4667" s="32">
        <v>32</v>
      </c>
      <c r="B4667" s="32" t="s">
        <v>170</v>
      </c>
      <c r="D4667" s="32">
        <v>15.48</v>
      </c>
      <c r="E4667" s="32">
        <v>2220.8780000000002</v>
      </c>
      <c r="G4667" s="32">
        <v>87.421999999999997</v>
      </c>
      <c r="H4667" s="32" t="s">
        <v>16</v>
      </c>
      <c r="I4667" s="32">
        <v>2220.8780000000002</v>
      </c>
      <c r="K4667" s="32" t="s">
        <v>250</v>
      </c>
    </row>
    <row r="4668" spans="1:11" x14ac:dyDescent="0.35">
      <c r="A4668" s="32">
        <v>33</v>
      </c>
      <c r="B4668" s="32" t="s">
        <v>169</v>
      </c>
      <c r="D4668" s="32">
        <v>15.49</v>
      </c>
      <c r="E4668" s="32">
        <v>2718.828</v>
      </c>
      <c r="G4668" s="32">
        <v>37.47</v>
      </c>
      <c r="H4668" s="32" t="s">
        <v>16</v>
      </c>
      <c r="I4668" s="32">
        <v>2718.828</v>
      </c>
      <c r="K4668" s="32" t="s">
        <v>249</v>
      </c>
    </row>
    <row r="4669" spans="1:11" x14ac:dyDescent="0.35">
      <c r="A4669" s="32">
        <v>34</v>
      </c>
      <c r="B4669" s="32" t="s">
        <v>168</v>
      </c>
      <c r="D4669" s="32">
        <v>15.52</v>
      </c>
      <c r="E4669" s="32">
        <v>3063.5189999999998</v>
      </c>
      <c r="G4669" s="32">
        <v>58.386000000000003</v>
      </c>
      <c r="H4669" s="32" t="s">
        <v>16</v>
      </c>
      <c r="I4669" s="32">
        <v>3063.5189999999998</v>
      </c>
      <c r="K4669" s="32" t="s">
        <v>248</v>
      </c>
    </row>
    <row r="4670" spans="1:11" x14ac:dyDescent="0.35">
      <c r="A4670" s="32">
        <v>35</v>
      </c>
      <c r="B4670" s="32" t="s">
        <v>167</v>
      </c>
      <c r="D4670" s="32">
        <v>15.54</v>
      </c>
      <c r="E4670" s="32">
        <v>3613.2139999999999</v>
      </c>
      <c r="G4670" s="32">
        <v>143.81</v>
      </c>
      <c r="H4670" s="32" t="s">
        <v>16</v>
      </c>
      <c r="I4670" s="32">
        <v>3613.2139999999999</v>
      </c>
      <c r="K4670" s="32" t="s">
        <v>247</v>
      </c>
    </row>
    <row r="4671" spans="1:11" x14ac:dyDescent="0.35">
      <c r="A4671" s="32">
        <v>36</v>
      </c>
      <c r="B4671" s="32" t="s">
        <v>166</v>
      </c>
      <c r="D4671" s="32">
        <v>15.54</v>
      </c>
      <c r="E4671" s="32">
        <v>3882.1480000000001</v>
      </c>
      <c r="G4671" s="32">
        <v>164.49799999999999</v>
      </c>
      <c r="H4671" s="32" t="s">
        <v>16</v>
      </c>
      <c r="I4671" s="32">
        <v>3882.1480000000001</v>
      </c>
      <c r="K4671" s="32" t="s">
        <v>246</v>
      </c>
    </row>
    <row r="4672" spans="1:11" x14ac:dyDescent="0.35">
      <c r="A4672" s="32">
        <v>37</v>
      </c>
      <c r="B4672" s="32" t="s">
        <v>165</v>
      </c>
      <c r="D4672" s="32">
        <v>15.55</v>
      </c>
      <c r="E4672" s="32">
        <v>3281.9560000000001</v>
      </c>
      <c r="G4672" s="32">
        <v>57.56</v>
      </c>
      <c r="H4672" s="32" t="s">
        <v>16</v>
      </c>
      <c r="I4672" s="32">
        <v>3281.9560000000001</v>
      </c>
      <c r="K4672" s="32" t="s">
        <v>245</v>
      </c>
    </row>
    <row r="4673" spans="1:11" x14ac:dyDescent="0.35">
      <c r="A4673" s="32">
        <v>38</v>
      </c>
      <c r="B4673" s="32" t="s">
        <v>22</v>
      </c>
      <c r="K4673" s="32" t="s">
        <v>244</v>
      </c>
    </row>
    <row r="4674" spans="1:11" x14ac:dyDescent="0.35">
      <c r="A4674" s="32">
        <v>39</v>
      </c>
      <c r="B4674" s="32" t="s">
        <v>164</v>
      </c>
      <c r="D4674" s="32">
        <v>15.58</v>
      </c>
      <c r="E4674" s="32">
        <v>3039.2489999999998</v>
      </c>
      <c r="G4674" s="32">
        <v>125.61499999999999</v>
      </c>
      <c r="H4674" s="32" t="s">
        <v>16</v>
      </c>
      <c r="I4674" s="32">
        <v>3039.2489999999998</v>
      </c>
      <c r="K4674" s="32" t="s">
        <v>243</v>
      </c>
    </row>
    <row r="4675" spans="1:11" x14ac:dyDescent="0.35">
      <c r="A4675" s="32">
        <v>40</v>
      </c>
      <c r="B4675" s="32" t="s">
        <v>163</v>
      </c>
      <c r="D4675" s="32">
        <v>15.6</v>
      </c>
      <c r="E4675" s="32">
        <v>2425.1909999999998</v>
      </c>
      <c r="G4675" s="32">
        <v>60.845999999999997</v>
      </c>
      <c r="H4675" s="32" t="s">
        <v>16</v>
      </c>
      <c r="I4675" s="32">
        <v>2425.1909999999998</v>
      </c>
      <c r="K4675" s="32" t="s">
        <v>242</v>
      </c>
    </row>
    <row r="4676" spans="1:11" x14ac:dyDescent="0.35">
      <c r="A4676" s="32">
        <v>41</v>
      </c>
      <c r="B4676" s="32" t="s">
        <v>162</v>
      </c>
      <c r="D4676" s="32">
        <v>15.6</v>
      </c>
      <c r="E4676" s="32">
        <v>2943.4769999999999</v>
      </c>
      <c r="G4676" s="32">
        <v>19995</v>
      </c>
      <c r="H4676" s="32" t="s">
        <v>16</v>
      </c>
      <c r="I4676" s="32">
        <v>2943.4769999999999</v>
      </c>
      <c r="K4676" s="32" t="s">
        <v>241</v>
      </c>
    </row>
    <row r="4677" spans="1:11" x14ac:dyDescent="0.35">
      <c r="A4677" s="32">
        <v>42</v>
      </c>
      <c r="B4677" s="32" t="s">
        <v>161</v>
      </c>
      <c r="D4677" s="32">
        <v>15.65</v>
      </c>
      <c r="E4677" s="32">
        <v>3418.1419999999998</v>
      </c>
      <c r="G4677" s="32">
        <v>196.84299999999999</v>
      </c>
      <c r="H4677" s="32" t="s">
        <v>16</v>
      </c>
      <c r="I4677" s="32">
        <v>3418.1419999999998</v>
      </c>
      <c r="K4677" s="32" t="s">
        <v>240</v>
      </c>
    </row>
    <row r="4678" spans="1:11" x14ac:dyDescent="0.35">
      <c r="A4678" s="32">
        <v>43</v>
      </c>
      <c r="B4678" s="32" t="s">
        <v>160</v>
      </c>
      <c r="D4678" s="32">
        <v>15.63</v>
      </c>
      <c r="E4678" s="32">
        <v>3265.0169999999998</v>
      </c>
      <c r="G4678" s="32">
        <v>79.936999999999998</v>
      </c>
      <c r="H4678" s="32" t="s">
        <v>16</v>
      </c>
      <c r="I4678" s="32">
        <v>3265.0169999999998</v>
      </c>
      <c r="K4678" s="32" t="s">
        <v>239</v>
      </c>
    </row>
    <row r="4679" spans="1:11" x14ac:dyDescent="0.35">
      <c r="A4679" s="32">
        <v>44</v>
      </c>
      <c r="B4679" s="32" t="s">
        <v>159</v>
      </c>
      <c r="D4679" s="32">
        <v>15.66</v>
      </c>
      <c r="E4679" s="32">
        <v>3466.5430000000001</v>
      </c>
      <c r="G4679" s="32">
        <v>28.050999999999998</v>
      </c>
      <c r="H4679" s="32" t="s">
        <v>16</v>
      </c>
      <c r="I4679" s="32">
        <v>3466.5430000000001</v>
      </c>
      <c r="K4679" s="32" t="s">
        <v>238</v>
      </c>
    </row>
    <row r="4680" spans="1:11" x14ac:dyDescent="0.35">
      <c r="A4680" s="32">
        <v>45</v>
      </c>
      <c r="B4680" s="32" t="s">
        <v>22</v>
      </c>
      <c r="K4680" s="32" t="s">
        <v>237</v>
      </c>
    </row>
    <row r="4681" spans="1:11" x14ac:dyDescent="0.35">
      <c r="A4681" s="32">
        <v>46</v>
      </c>
      <c r="B4681" s="32" t="s">
        <v>158</v>
      </c>
      <c r="D4681" s="32">
        <v>15.68</v>
      </c>
      <c r="E4681" s="32">
        <v>2720.2310000000002</v>
      </c>
      <c r="G4681" s="32">
        <v>109.967</v>
      </c>
      <c r="H4681" s="32" t="s">
        <v>16</v>
      </c>
      <c r="I4681" s="32">
        <v>2720.2310000000002</v>
      </c>
      <c r="K4681" s="32" t="s">
        <v>236</v>
      </c>
    </row>
    <row r="4682" spans="1:11" x14ac:dyDescent="0.35">
      <c r="A4682" s="32">
        <v>47</v>
      </c>
      <c r="B4682" s="32" t="s">
        <v>157</v>
      </c>
      <c r="D4682" s="32">
        <v>15.67</v>
      </c>
      <c r="E4682" s="32">
        <v>2864.424</v>
      </c>
      <c r="G4682" s="32">
        <v>14129.708000000001</v>
      </c>
      <c r="H4682" s="32" t="s">
        <v>16</v>
      </c>
      <c r="I4682" s="32">
        <v>2864.424</v>
      </c>
      <c r="K4682" s="32" t="s">
        <v>235</v>
      </c>
    </row>
    <row r="4683" spans="1:11" x14ac:dyDescent="0.35">
      <c r="A4683" s="32">
        <v>48</v>
      </c>
      <c r="B4683" s="32" t="s">
        <v>156</v>
      </c>
      <c r="D4683" s="32">
        <v>15.65</v>
      </c>
      <c r="E4683" s="32">
        <v>2500.6210000000001</v>
      </c>
      <c r="G4683" s="32">
        <v>18285</v>
      </c>
      <c r="H4683" s="32" t="s">
        <v>16</v>
      </c>
      <c r="I4683" s="32">
        <v>2500.6210000000001</v>
      </c>
      <c r="K4683" s="32" t="s">
        <v>234</v>
      </c>
    </row>
    <row r="4685" spans="1:11" x14ac:dyDescent="0.35">
      <c r="A4685" s="32" t="s">
        <v>324</v>
      </c>
    </row>
    <row r="4687" spans="1:11" x14ac:dyDescent="0.35">
      <c r="B4687" s="32" t="s">
        <v>3</v>
      </c>
      <c r="C4687" s="32" t="s">
        <v>4</v>
      </c>
      <c r="D4687" s="32" t="s">
        <v>5</v>
      </c>
      <c r="E4687" s="32" t="s">
        <v>6</v>
      </c>
      <c r="F4687" s="32" t="s">
        <v>7</v>
      </c>
      <c r="G4687" s="32" t="s">
        <v>8</v>
      </c>
      <c r="H4687" s="32" t="s">
        <v>9</v>
      </c>
      <c r="I4687" s="32" t="s">
        <v>10</v>
      </c>
      <c r="J4687" s="32" t="s">
        <v>11</v>
      </c>
      <c r="K4687" s="32" t="s">
        <v>282</v>
      </c>
    </row>
    <row r="4688" spans="1:11" x14ac:dyDescent="0.35">
      <c r="A4688" s="32">
        <v>1</v>
      </c>
      <c r="B4688" s="32" t="s">
        <v>12</v>
      </c>
      <c r="D4688" s="32">
        <v>13.93</v>
      </c>
      <c r="E4688" s="32">
        <v>300.86599999999999</v>
      </c>
      <c r="G4688" s="32">
        <v>2157</v>
      </c>
      <c r="H4688" s="32" t="s">
        <v>16</v>
      </c>
      <c r="I4688" s="32">
        <v>300.86599999999999</v>
      </c>
      <c r="K4688" s="32" t="s">
        <v>281</v>
      </c>
    </row>
    <row r="4689" spans="1:11" x14ac:dyDescent="0.35">
      <c r="A4689" s="32">
        <v>2</v>
      </c>
      <c r="B4689" s="32" t="s">
        <v>14</v>
      </c>
      <c r="D4689" s="32">
        <v>13.99</v>
      </c>
      <c r="E4689" s="32">
        <v>321.66199999999998</v>
      </c>
      <c r="G4689" s="32">
        <v>12.038</v>
      </c>
      <c r="H4689" s="32" t="s">
        <v>16</v>
      </c>
      <c r="I4689" s="32">
        <v>321.66199999999998</v>
      </c>
      <c r="K4689" s="32" t="s">
        <v>280</v>
      </c>
    </row>
    <row r="4690" spans="1:11" x14ac:dyDescent="0.35">
      <c r="A4690" s="32">
        <v>3</v>
      </c>
      <c r="B4690" s="32" t="s">
        <v>15</v>
      </c>
      <c r="D4690" s="32">
        <v>13.96</v>
      </c>
      <c r="E4690" s="32">
        <v>271.98099999999999</v>
      </c>
      <c r="G4690" s="32">
        <v>891.05200000000002</v>
      </c>
      <c r="H4690" s="32" t="s">
        <v>16</v>
      </c>
      <c r="I4690" s="32">
        <v>271.98099999999999</v>
      </c>
      <c r="K4690" s="32" t="s">
        <v>279</v>
      </c>
    </row>
    <row r="4691" spans="1:11" x14ac:dyDescent="0.35">
      <c r="A4691" s="32">
        <v>4</v>
      </c>
      <c r="B4691" s="32" t="s">
        <v>17</v>
      </c>
      <c r="D4691" s="32">
        <v>13.99</v>
      </c>
      <c r="E4691" s="32">
        <v>574.95299999999997</v>
      </c>
      <c r="G4691" s="32">
        <v>4340</v>
      </c>
      <c r="H4691" s="32" t="s">
        <v>16</v>
      </c>
      <c r="I4691" s="32">
        <v>574.95299999999997</v>
      </c>
      <c r="K4691" s="32" t="s">
        <v>278</v>
      </c>
    </row>
    <row r="4692" spans="1:11" x14ac:dyDescent="0.35">
      <c r="A4692" s="32">
        <v>5</v>
      </c>
      <c r="B4692" s="32" t="s">
        <v>18</v>
      </c>
      <c r="D4692" s="32">
        <v>13.98</v>
      </c>
      <c r="E4692" s="32">
        <v>121.73099999999999</v>
      </c>
      <c r="G4692" s="32">
        <v>1081</v>
      </c>
      <c r="H4692" s="32" t="s">
        <v>16</v>
      </c>
      <c r="I4692" s="32">
        <v>121.73099999999999</v>
      </c>
      <c r="K4692" s="32" t="s">
        <v>277</v>
      </c>
    </row>
    <row r="4693" spans="1:11" x14ac:dyDescent="0.35">
      <c r="A4693" s="32">
        <v>6</v>
      </c>
      <c r="B4693" s="32" t="s">
        <v>19</v>
      </c>
      <c r="D4693" s="32">
        <v>13.95</v>
      </c>
      <c r="E4693" s="32">
        <v>630.125</v>
      </c>
      <c r="G4693" s="32">
        <v>11.523999999999999</v>
      </c>
      <c r="H4693" s="32" t="s">
        <v>16</v>
      </c>
      <c r="I4693" s="32">
        <v>630.125</v>
      </c>
      <c r="K4693" s="32" t="s">
        <v>276</v>
      </c>
    </row>
    <row r="4694" spans="1:11" x14ac:dyDescent="0.35">
      <c r="A4694" s="32">
        <v>7</v>
      </c>
      <c r="B4694" s="32" t="s">
        <v>20</v>
      </c>
      <c r="D4694" s="32">
        <v>13.95</v>
      </c>
      <c r="E4694" s="32">
        <v>189.15299999999999</v>
      </c>
      <c r="G4694" s="32">
        <v>1444</v>
      </c>
      <c r="H4694" s="32" t="s">
        <v>16</v>
      </c>
      <c r="I4694" s="32">
        <v>189.15299999999999</v>
      </c>
      <c r="K4694" s="32" t="s">
        <v>275</v>
      </c>
    </row>
    <row r="4695" spans="1:11" x14ac:dyDescent="0.35">
      <c r="A4695" s="32">
        <v>8</v>
      </c>
      <c r="B4695" s="32" t="s">
        <v>21</v>
      </c>
      <c r="D4695" s="32">
        <v>13.98</v>
      </c>
      <c r="E4695" s="32">
        <v>34.628999999999998</v>
      </c>
      <c r="G4695" s="32">
        <v>276</v>
      </c>
      <c r="H4695" s="32" t="s">
        <v>16</v>
      </c>
      <c r="I4695" s="32">
        <v>34.628999999999998</v>
      </c>
      <c r="K4695" s="32" t="s">
        <v>274</v>
      </c>
    </row>
    <row r="4696" spans="1:11" x14ac:dyDescent="0.35">
      <c r="A4696" s="32">
        <v>9</v>
      </c>
      <c r="B4696" s="32" t="s">
        <v>22</v>
      </c>
      <c r="K4696" s="32" t="s">
        <v>273</v>
      </c>
    </row>
    <row r="4697" spans="1:11" x14ac:dyDescent="0.35">
      <c r="A4697" s="32">
        <v>10</v>
      </c>
      <c r="B4697" s="32" t="s">
        <v>22</v>
      </c>
      <c r="K4697" s="32" t="s">
        <v>272</v>
      </c>
    </row>
    <row r="4698" spans="1:11" x14ac:dyDescent="0.35">
      <c r="A4698" s="32">
        <v>11</v>
      </c>
      <c r="B4698" s="32" t="s">
        <v>24</v>
      </c>
      <c r="D4698" s="32">
        <v>13.98</v>
      </c>
      <c r="E4698" s="32">
        <v>61.923999999999999</v>
      </c>
      <c r="G4698" s="32">
        <v>520</v>
      </c>
      <c r="H4698" s="32" t="s">
        <v>16</v>
      </c>
      <c r="I4698" s="32">
        <v>61.923999999999999</v>
      </c>
      <c r="K4698" s="32" t="s">
        <v>271</v>
      </c>
    </row>
    <row r="4699" spans="1:11" x14ac:dyDescent="0.35">
      <c r="A4699" s="32">
        <v>12</v>
      </c>
      <c r="B4699" s="32" t="s">
        <v>25</v>
      </c>
      <c r="D4699" s="32">
        <v>14.06</v>
      </c>
      <c r="E4699" s="32">
        <v>37.859000000000002</v>
      </c>
      <c r="G4699" s="32">
        <v>336</v>
      </c>
      <c r="H4699" s="32" t="s">
        <v>16</v>
      </c>
      <c r="I4699" s="32">
        <v>37.859000000000002</v>
      </c>
      <c r="K4699" s="32" t="s">
        <v>270</v>
      </c>
    </row>
    <row r="4700" spans="1:11" x14ac:dyDescent="0.35">
      <c r="A4700" s="32">
        <v>13</v>
      </c>
      <c r="B4700" s="32" t="s">
        <v>26</v>
      </c>
      <c r="D4700" s="32">
        <v>14.03</v>
      </c>
      <c r="E4700" s="32">
        <v>151.1</v>
      </c>
      <c r="G4700" s="32">
        <v>2.0649999999999999</v>
      </c>
      <c r="H4700" s="32" t="s">
        <v>16</v>
      </c>
      <c r="I4700" s="32">
        <v>151.1</v>
      </c>
      <c r="K4700" s="32" t="s">
        <v>269</v>
      </c>
    </row>
    <row r="4701" spans="1:11" x14ac:dyDescent="0.35">
      <c r="A4701" s="32">
        <v>14</v>
      </c>
      <c r="B4701" s="32" t="s">
        <v>27</v>
      </c>
      <c r="D4701" s="32">
        <v>14.05</v>
      </c>
      <c r="E4701" s="32">
        <v>120.184</v>
      </c>
      <c r="G4701" s="32">
        <v>1016</v>
      </c>
      <c r="H4701" s="32" t="s">
        <v>16</v>
      </c>
      <c r="I4701" s="32">
        <v>120.184</v>
      </c>
      <c r="K4701" s="32" t="s">
        <v>268</v>
      </c>
    </row>
    <row r="4702" spans="1:11" x14ac:dyDescent="0.35">
      <c r="A4702" s="32">
        <v>15</v>
      </c>
      <c r="B4702" s="32" t="s">
        <v>28</v>
      </c>
      <c r="D4702" s="32">
        <v>14.04</v>
      </c>
      <c r="E4702" s="32">
        <v>140.114</v>
      </c>
      <c r="G4702" s="32">
        <v>10.113</v>
      </c>
      <c r="H4702" s="32" t="s">
        <v>16</v>
      </c>
      <c r="I4702" s="32">
        <v>140.114</v>
      </c>
      <c r="K4702" s="32" t="s">
        <v>267</v>
      </c>
    </row>
    <row r="4703" spans="1:11" x14ac:dyDescent="0.35">
      <c r="A4703" s="32">
        <v>16</v>
      </c>
      <c r="B4703" s="32" t="s">
        <v>29</v>
      </c>
      <c r="D4703" s="32">
        <v>14.02</v>
      </c>
      <c r="E4703" s="32">
        <v>104.483</v>
      </c>
      <c r="G4703" s="32">
        <v>54.113</v>
      </c>
      <c r="H4703" s="32" t="s">
        <v>16</v>
      </c>
      <c r="I4703" s="32">
        <v>104.483</v>
      </c>
      <c r="K4703" s="32" t="s">
        <v>266</v>
      </c>
    </row>
    <row r="4704" spans="1:11" x14ac:dyDescent="0.35">
      <c r="A4704" s="32">
        <v>17</v>
      </c>
      <c r="B4704" s="32" t="s">
        <v>22</v>
      </c>
      <c r="K4704" s="32" t="s">
        <v>265</v>
      </c>
    </row>
    <row r="4705" spans="1:11" x14ac:dyDescent="0.35">
      <c r="A4705" s="32">
        <v>18</v>
      </c>
      <c r="B4705" s="32" t="s">
        <v>182</v>
      </c>
      <c r="D4705" s="32">
        <v>14.02</v>
      </c>
      <c r="E4705" s="32">
        <v>293.28699999999998</v>
      </c>
      <c r="G4705" s="32">
        <v>3.327</v>
      </c>
      <c r="H4705" s="32" t="s">
        <v>16</v>
      </c>
      <c r="I4705" s="32">
        <v>293.28699999999998</v>
      </c>
      <c r="K4705" s="32" t="s">
        <v>264</v>
      </c>
    </row>
    <row r="4706" spans="1:11" x14ac:dyDescent="0.35">
      <c r="A4706" s="32">
        <v>19</v>
      </c>
      <c r="B4706" s="32" t="s">
        <v>181</v>
      </c>
      <c r="D4706" s="32">
        <v>14.03</v>
      </c>
      <c r="E4706" s="32">
        <v>121.913</v>
      </c>
      <c r="G4706" s="32">
        <v>4.149</v>
      </c>
      <c r="H4706" s="32" t="s">
        <v>16</v>
      </c>
      <c r="I4706" s="32">
        <v>121.913</v>
      </c>
      <c r="K4706" s="32" t="s">
        <v>263</v>
      </c>
    </row>
    <row r="4707" spans="1:11" x14ac:dyDescent="0.35">
      <c r="A4707" s="32">
        <v>20</v>
      </c>
      <c r="B4707" s="32" t="s">
        <v>180</v>
      </c>
      <c r="D4707" s="32">
        <v>14.03</v>
      </c>
      <c r="E4707" s="32">
        <v>278.029</v>
      </c>
      <c r="G4707" s="32">
        <v>11.481</v>
      </c>
      <c r="H4707" s="32" t="s">
        <v>16</v>
      </c>
      <c r="I4707" s="32">
        <v>278.029</v>
      </c>
      <c r="K4707" s="32" t="s">
        <v>262</v>
      </c>
    </row>
    <row r="4708" spans="1:11" x14ac:dyDescent="0.35">
      <c r="A4708" s="32">
        <v>21</v>
      </c>
      <c r="B4708" s="32" t="s">
        <v>179</v>
      </c>
      <c r="D4708" s="32">
        <v>14.06</v>
      </c>
      <c r="E4708" s="32">
        <v>80.721000000000004</v>
      </c>
      <c r="G4708" s="32">
        <v>4.38</v>
      </c>
      <c r="H4708" s="32" t="s">
        <v>16</v>
      </c>
      <c r="I4708" s="32">
        <v>80.721000000000004</v>
      </c>
      <c r="K4708" s="32" t="s">
        <v>261</v>
      </c>
    </row>
    <row r="4709" spans="1:11" x14ac:dyDescent="0.35">
      <c r="A4709" s="32">
        <v>22</v>
      </c>
      <c r="B4709" s="32" t="s">
        <v>178</v>
      </c>
      <c r="D4709" s="32">
        <v>14.02</v>
      </c>
      <c r="E4709" s="32">
        <v>1.117</v>
      </c>
      <c r="G4709" s="32">
        <v>10</v>
      </c>
      <c r="H4709" s="32" t="s">
        <v>16</v>
      </c>
      <c r="I4709" s="32">
        <v>1.117</v>
      </c>
      <c r="K4709" s="32" t="s">
        <v>260</v>
      </c>
    </row>
    <row r="4710" spans="1:11" x14ac:dyDescent="0.35">
      <c r="A4710" s="32">
        <v>23</v>
      </c>
      <c r="B4710" s="32" t="s">
        <v>177</v>
      </c>
      <c r="D4710" s="32">
        <v>14.05</v>
      </c>
      <c r="E4710" s="32">
        <v>64.846999999999994</v>
      </c>
      <c r="G4710" s="32">
        <v>4.3259999999999996</v>
      </c>
      <c r="H4710" s="32" t="s">
        <v>16</v>
      </c>
      <c r="I4710" s="32">
        <v>64.846999999999994</v>
      </c>
      <c r="K4710" s="32" t="s">
        <v>259</v>
      </c>
    </row>
    <row r="4711" spans="1:11" x14ac:dyDescent="0.35">
      <c r="A4711" s="32">
        <v>24</v>
      </c>
      <c r="B4711" s="32" t="s">
        <v>22</v>
      </c>
      <c r="K4711" s="32" t="s">
        <v>258</v>
      </c>
    </row>
    <row r="4712" spans="1:11" x14ac:dyDescent="0.35">
      <c r="A4712" s="32">
        <v>25</v>
      </c>
      <c r="B4712" s="32" t="s">
        <v>176</v>
      </c>
      <c r="D4712" s="32">
        <v>14.06</v>
      </c>
      <c r="E4712" s="32">
        <v>92.721999999999994</v>
      </c>
      <c r="G4712" s="32">
        <v>3.7909999999999999</v>
      </c>
      <c r="H4712" s="32" t="s">
        <v>16</v>
      </c>
      <c r="I4712" s="32">
        <v>92.721999999999994</v>
      </c>
      <c r="K4712" s="32" t="s">
        <v>257</v>
      </c>
    </row>
    <row r="4713" spans="1:11" x14ac:dyDescent="0.35">
      <c r="A4713" s="32">
        <v>26</v>
      </c>
      <c r="B4713" s="32" t="s">
        <v>175</v>
      </c>
      <c r="D4713" s="32">
        <v>14.09</v>
      </c>
      <c r="E4713" s="32">
        <v>96.197000000000003</v>
      </c>
      <c r="G4713" s="32">
        <v>710</v>
      </c>
      <c r="H4713" s="32" t="s">
        <v>16</v>
      </c>
      <c r="I4713" s="32">
        <v>96.197000000000003</v>
      </c>
      <c r="K4713" s="32" t="s">
        <v>256</v>
      </c>
    </row>
    <row r="4714" spans="1:11" x14ac:dyDescent="0.35">
      <c r="A4714" s="32">
        <v>27</v>
      </c>
      <c r="B4714" s="32" t="s">
        <v>174</v>
      </c>
      <c r="D4714" s="32">
        <v>14.08</v>
      </c>
      <c r="E4714" s="32">
        <v>122.295</v>
      </c>
      <c r="G4714" s="32">
        <v>18.454999999999998</v>
      </c>
      <c r="H4714" s="32" t="s">
        <v>16</v>
      </c>
      <c r="I4714" s="32">
        <v>122.295</v>
      </c>
      <c r="K4714" s="32" t="s">
        <v>255</v>
      </c>
    </row>
    <row r="4715" spans="1:11" x14ac:dyDescent="0.35">
      <c r="A4715" s="32">
        <v>28</v>
      </c>
      <c r="B4715" s="32" t="s">
        <v>173</v>
      </c>
      <c r="D4715" s="32">
        <v>14.05</v>
      </c>
      <c r="E4715" s="32">
        <v>195.191</v>
      </c>
      <c r="G4715" s="32">
        <v>1700</v>
      </c>
      <c r="H4715" s="32" t="s">
        <v>16</v>
      </c>
      <c r="I4715" s="32">
        <v>195.191</v>
      </c>
      <c r="K4715" s="32" t="s">
        <v>254</v>
      </c>
    </row>
    <row r="4716" spans="1:11" x14ac:dyDescent="0.35">
      <c r="A4716" s="32">
        <v>29</v>
      </c>
      <c r="B4716" s="32" t="s">
        <v>172</v>
      </c>
      <c r="D4716" s="32">
        <v>14.03</v>
      </c>
      <c r="E4716" s="32">
        <v>113.956</v>
      </c>
      <c r="G4716" s="32">
        <v>947</v>
      </c>
      <c r="H4716" s="32" t="s">
        <v>16</v>
      </c>
      <c r="I4716" s="32">
        <v>113.956</v>
      </c>
      <c r="K4716" s="32" t="s">
        <v>253</v>
      </c>
    </row>
    <row r="4717" spans="1:11" x14ac:dyDescent="0.35">
      <c r="A4717" s="32">
        <v>30</v>
      </c>
      <c r="B4717" s="32" t="s">
        <v>171</v>
      </c>
      <c r="D4717" s="32">
        <v>13.98</v>
      </c>
      <c r="E4717" s="32">
        <v>84.712000000000003</v>
      </c>
      <c r="G4717" s="32">
        <v>662</v>
      </c>
      <c r="H4717" s="32" t="s">
        <v>16</v>
      </c>
      <c r="I4717" s="32">
        <v>84.712000000000003</v>
      </c>
      <c r="K4717" s="32" t="s">
        <v>252</v>
      </c>
    </row>
    <row r="4718" spans="1:11" x14ac:dyDescent="0.35">
      <c r="A4718" s="32">
        <v>31</v>
      </c>
      <c r="B4718" s="32" t="s">
        <v>22</v>
      </c>
      <c r="H4718" s="32" t="s">
        <v>95</v>
      </c>
      <c r="K4718" s="32" t="s">
        <v>251</v>
      </c>
    </row>
    <row r="4719" spans="1:11" x14ac:dyDescent="0.35">
      <c r="A4719" s="32">
        <v>32</v>
      </c>
      <c r="B4719" s="32" t="s">
        <v>170</v>
      </c>
      <c r="D4719" s="32">
        <v>13.91</v>
      </c>
      <c r="E4719" s="32">
        <v>8.5459999999999994</v>
      </c>
      <c r="G4719" s="32">
        <v>64</v>
      </c>
      <c r="H4719" s="32" t="s">
        <v>16</v>
      </c>
      <c r="I4719" s="32">
        <v>8.5459999999999994</v>
      </c>
      <c r="K4719" s="32" t="s">
        <v>250</v>
      </c>
    </row>
    <row r="4720" spans="1:11" x14ac:dyDescent="0.35">
      <c r="A4720" s="32">
        <v>33</v>
      </c>
      <c r="B4720" s="32" t="s">
        <v>169</v>
      </c>
      <c r="D4720" s="32">
        <v>14.02</v>
      </c>
      <c r="E4720" s="32">
        <v>51.543999999999997</v>
      </c>
      <c r="G4720" s="32">
        <v>322</v>
      </c>
      <c r="H4720" s="32" t="s">
        <v>16</v>
      </c>
      <c r="I4720" s="32">
        <v>51.543999999999997</v>
      </c>
      <c r="K4720" s="32" t="s">
        <v>249</v>
      </c>
    </row>
    <row r="4721" spans="1:11" x14ac:dyDescent="0.35">
      <c r="A4721" s="32">
        <v>34</v>
      </c>
      <c r="B4721" s="32" t="s">
        <v>168</v>
      </c>
      <c r="D4721" s="32">
        <v>13.98</v>
      </c>
      <c r="E4721" s="32">
        <v>205.27</v>
      </c>
      <c r="G4721" s="32">
        <v>61.578000000000003</v>
      </c>
      <c r="H4721" s="32" t="s">
        <v>16</v>
      </c>
      <c r="I4721" s="32">
        <v>205.27</v>
      </c>
      <c r="K4721" s="32" t="s">
        <v>248</v>
      </c>
    </row>
    <row r="4722" spans="1:11" x14ac:dyDescent="0.35">
      <c r="A4722" s="32">
        <v>35</v>
      </c>
      <c r="B4722" s="32" t="s">
        <v>167</v>
      </c>
      <c r="D4722" s="32">
        <v>14.02</v>
      </c>
      <c r="E4722" s="32">
        <v>175.82499999999999</v>
      </c>
      <c r="G4722" s="32">
        <v>4.6100000000000003</v>
      </c>
      <c r="H4722" s="32" t="s">
        <v>16</v>
      </c>
      <c r="I4722" s="32">
        <v>175.82499999999999</v>
      </c>
      <c r="K4722" s="32" t="s">
        <v>247</v>
      </c>
    </row>
    <row r="4723" spans="1:11" x14ac:dyDescent="0.35">
      <c r="A4723" s="32">
        <v>36</v>
      </c>
      <c r="B4723" s="32" t="s">
        <v>166</v>
      </c>
      <c r="D4723" s="32">
        <v>14.05</v>
      </c>
      <c r="E4723" s="32">
        <v>73.203999999999994</v>
      </c>
      <c r="G4723" s="32">
        <v>454</v>
      </c>
      <c r="H4723" s="32" t="s">
        <v>16</v>
      </c>
      <c r="I4723" s="32">
        <v>73.203999999999994</v>
      </c>
      <c r="K4723" s="32" t="s">
        <v>246</v>
      </c>
    </row>
    <row r="4724" spans="1:11" x14ac:dyDescent="0.35">
      <c r="A4724" s="32">
        <v>37</v>
      </c>
      <c r="B4724" s="32" t="s">
        <v>165</v>
      </c>
      <c r="D4724" s="32">
        <v>14.01</v>
      </c>
      <c r="E4724" s="32">
        <v>179.96600000000001</v>
      </c>
      <c r="G4724" s="32">
        <v>3.569</v>
      </c>
      <c r="H4724" s="32" t="s">
        <v>16</v>
      </c>
      <c r="I4724" s="32">
        <v>179.96600000000001</v>
      </c>
      <c r="K4724" s="32" t="s">
        <v>245</v>
      </c>
    </row>
    <row r="4725" spans="1:11" x14ac:dyDescent="0.35">
      <c r="A4725" s="32">
        <v>38</v>
      </c>
      <c r="B4725" s="32" t="s">
        <v>22</v>
      </c>
      <c r="K4725" s="32" t="s">
        <v>244</v>
      </c>
    </row>
    <row r="4726" spans="1:11" x14ac:dyDescent="0.35">
      <c r="A4726" s="32">
        <v>39</v>
      </c>
      <c r="B4726" s="32" t="s">
        <v>164</v>
      </c>
      <c r="D4726" s="32">
        <v>14.08</v>
      </c>
      <c r="E4726" s="32">
        <v>243.30600000000001</v>
      </c>
      <c r="G4726" s="32">
        <v>1524</v>
      </c>
      <c r="H4726" s="32" t="s">
        <v>16</v>
      </c>
      <c r="I4726" s="32">
        <v>243.30600000000001</v>
      </c>
      <c r="K4726" s="32" t="s">
        <v>243</v>
      </c>
    </row>
    <row r="4727" spans="1:11" x14ac:dyDescent="0.35">
      <c r="A4727" s="32">
        <v>40</v>
      </c>
      <c r="B4727" s="32" t="s">
        <v>163</v>
      </c>
      <c r="D4727" s="32">
        <v>14.05</v>
      </c>
      <c r="E4727" s="32">
        <v>281.24099999999999</v>
      </c>
      <c r="G4727" s="32">
        <v>2317</v>
      </c>
      <c r="H4727" s="32" t="s">
        <v>16</v>
      </c>
      <c r="I4727" s="32">
        <v>281.24099999999999</v>
      </c>
      <c r="K4727" s="32" t="s">
        <v>242</v>
      </c>
    </row>
    <row r="4728" spans="1:11" x14ac:dyDescent="0.35">
      <c r="A4728" s="32">
        <v>41</v>
      </c>
      <c r="B4728" s="32" t="s">
        <v>162</v>
      </c>
      <c r="D4728" s="32">
        <v>14.02</v>
      </c>
      <c r="E4728" s="32">
        <v>124.01900000000001</v>
      </c>
      <c r="G4728" s="32">
        <v>4.8920000000000003</v>
      </c>
      <c r="H4728" s="32" t="s">
        <v>16</v>
      </c>
      <c r="I4728" s="32">
        <v>124.01900000000001</v>
      </c>
      <c r="K4728" s="32" t="s">
        <v>241</v>
      </c>
    </row>
    <row r="4729" spans="1:11" x14ac:dyDescent="0.35">
      <c r="A4729" s="32">
        <v>42</v>
      </c>
      <c r="B4729" s="32" t="s">
        <v>161</v>
      </c>
      <c r="D4729" s="32">
        <v>14.08</v>
      </c>
      <c r="E4729" s="32">
        <v>154.358</v>
      </c>
      <c r="G4729" s="32">
        <v>23.213999999999999</v>
      </c>
      <c r="H4729" s="32" t="s">
        <v>16</v>
      </c>
      <c r="I4729" s="32">
        <v>154.358</v>
      </c>
      <c r="K4729" s="32" t="s">
        <v>240</v>
      </c>
    </row>
    <row r="4730" spans="1:11" x14ac:dyDescent="0.35">
      <c r="A4730" s="32">
        <v>43</v>
      </c>
      <c r="B4730" s="32" t="s">
        <v>160</v>
      </c>
      <c r="D4730" s="32">
        <v>14.06</v>
      </c>
      <c r="E4730" s="32">
        <v>149.22800000000001</v>
      </c>
      <c r="G4730" s="32">
        <v>1166</v>
      </c>
      <c r="H4730" s="32" t="s">
        <v>16</v>
      </c>
      <c r="I4730" s="32">
        <v>149.22800000000001</v>
      </c>
      <c r="K4730" s="32" t="s">
        <v>239</v>
      </c>
    </row>
    <row r="4731" spans="1:11" x14ac:dyDescent="0.35">
      <c r="A4731" s="32">
        <v>44</v>
      </c>
      <c r="B4731" s="32" t="s">
        <v>159</v>
      </c>
      <c r="D4731" s="32">
        <v>14.11</v>
      </c>
      <c r="E4731" s="32">
        <v>244.215</v>
      </c>
      <c r="G4731" s="32">
        <v>13.223000000000001</v>
      </c>
      <c r="H4731" s="32" t="s">
        <v>16</v>
      </c>
      <c r="I4731" s="32">
        <v>244.215</v>
      </c>
      <c r="K4731" s="32" t="s">
        <v>238</v>
      </c>
    </row>
    <row r="4732" spans="1:11" x14ac:dyDescent="0.35">
      <c r="A4732" s="32">
        <v>45</v>
      </c>
      <c r="B4732" s="32" t="s">
        <v>22</v>
      </c>
      <c r="K4732" s="32" t="s">
        <v>237</v>
      </c>
    </row>
    <row r="4733" spans="1:11" x14ac:dyDescent="0.35">
      <c r="A4733" s="32">
        <v>46</v>
      </c>
      <c r="B4733" s="32" t="s">
        <v>158</v>
      </c>
      <c r="D4733" s="32">
        <v>14.15</v>
      </c>
      <c r="E4733" s="32">
        <v>9.8989999999999991</v>
      </c>
      <c r="G4733" s="32">
        <v>0.59199999999999997</v>
      </c>
      <c r="H4733" s="32" t="s">
        <v>16</v>
      </c>
      <c r="I4733" s="32">
        <v>9.8989999999999991</v>
      </c>
      <c r="K4733" s="32" t="s">
        <v>236</v>
      </c>
    </row>
    <row r="4734" spans="1:11" x14ac:dyDescent="0.35">
      <c r="A4734" s="32">
        <v>47</v>
      </c>
      <c r="B4734" s="32" t="s">
        <v>157</v>
      </c>
      <c r="D4734" s="32">
        <v>14.11</v>
      </c>
      <c r="E4734" s="32">
        <v>87.552000000000007</v>
      </c>
      <c r="G4734" s="32">
        <v>712</v>
      </c>
      <c r="H4734" s="32" t="s">
        <v>16</v>
      </c>
      <c r="I4734" s="32">
        <v>87.552000000000007</v>
      </c>
      <c r="K4734" s="32" t="s">
        <v>235</v>
      </c>
    </row>
    <row r="4735" spans="1:11" x14ac:dyDescent="0.35">
      <c r="A4735" s="32">
        <v>48</v>
      </c>
      <c r="B4735" s="32" t="s">
        <v>156</v>
      </c>
      <c r="D4735" s="32">
        <v>14.08</v>
      </c>
      <c r="E4735" s="32">
        <v>231.601</v>
      </c>
      <c r="G4735" s="32">
        <v>1851</v>
      </c>
      <c r="H4735" s="32" t="s">
        <v>16</v>
      </c>
      <c r="I4735" s="32">
        <v>231.601</v>
      </c>
      <c r="K4735" s="32" t="s">
        <v>234</v>
      </c>
    </row>
    <row r="4737" spans="1:11" x14ac:dyDescent="0.35">
      <c r="A4737" s="32" t="s">
        <v>323</v>
      </c>
    </row>
    <row r="4739" spans="1:11" x14ac:dyDescent="0.35">
      <c r="B4739" s="32" t="s">
        <v>3</v>
      </c>
      <c r="C4739" s="32" t="s">
        <v>4</v>
      </c>
      <c r="D4739" s="32" t="s">
        <v>5</v>
      </c>
      <c r="E4739" s="32" t="s">
        <v>6</v>
      </c>
      <c r="F4739" s="32" t="s">
        <v>7</v>
      </c>
      <c r="G4739" s="32" t="s">
        <v>8</v>
      </c>
      <c r="H4739" s="32" t="s">
        <v>9</v>
      </c>
      <c r="I4739" s="32" t="s">
        <v>10</v>
      </c>
      <c r="J4739" s="32" t="s">
        <v>11</v>
      </c>
      <c r="K4739" s="32" t="s">
        <v>282</v>
      </c>
    </row>
    <row r="4740" spans="1:11" x14ac:dyDescent="0.35">
      <c r="A4740" s="32">
        <v>1</v>
      </c>
      <c r="B4740" s="32" t="s">
        <v>12</v>
      </c>
      <c r="D4740" s="32">
        <v>13.92</v>
      </c>
      <c r="E4740" s="32">
        <v>999.471</v>
      </c>
      <c r="G4740" s="32">
        <v>25.07</v>
      </c>
      <c r="H4740" s="32" t="s">
        <v>16</v>
      </c>
      <c r="I4740" s="32">
        <v>999.471</v>
      </c>
      <c r="K4740" s="32" t="s">
        <v>281</v>
      </c>
    </row>
    <row r="4741" spans="1:11" x14ac:dyDescent="0.35">
      <c r="A4741" s="32">
        <v>2</v>
      </c>
      <c r="B4741" s="32" t="s">
        <v>14</v>
      </c>
      <c r="D4741" s="32">
        <v>13.96</v>
      </c>
      <c r="E4741" s="32">
        <v>573.05600000000004</v>
      </c>
      <c r="G4741" s="32">
        <v>43.859000000000002</v>
      </c>
      <c r="H4741" s="32" t="s">
        <v>16</v>
      </c>
      <c r="I4741" s="32">
        <v>573.05600000000004</v>
      </c>
      <c r="K4741" s="32" t="s">
        <v>280</v>
      </c>
    </row>
    <row r="4742" spans="1:11" x14ac:dyDescent="0.35">
      <c r="A4742" s="32">
        <v>3</v>
      </c>
      <c r="B4742" s="32" t="s">
        <v>15</v>
      </c>
      <c r="D4742" s="32">
        <v>13.99</v>
      </c>
      <c r="E4742" s="32">
        <v>733.90499999999997</v>
      </c>
      <c r="G4742" s="32">
        <v>14.249000000000001</v>
      </c>
      <c r="H4742" s="32" t="s">
        <v>16</v>
      </c>
      <c r="I4742" s="32">
        <v>733.90499999999997</v>
      </c>
      <c r="K4742" s="32" t="s">
        <v>279</v>
      </c>
    </row>
    <row r="4743" spans="1:11" x14ac:dyDescent="0.35">
      <c r="A4743" s="32">
        <v>4</v>
      </c>
      <c r="B4743" s="32" t="s">
        <v>17</v>
      </c>
      <c r="D4743" s="32">
        <v>13.98</v>
      </c>
      <c r="E4743" s="32">
        <v>1000.62</v>
      </c>
      <c r="G4743" s="32">
        <v>25.548999999999999</v>
      </c>
      <c r="H4743" s="32" t="s">
        <v>16</v>
      </c>
      <c r="I4743" s="32">
        <v>1000.62</v>
      </c>
      <c r="K4743" s="32" t="s">
        <v>278</v>
      </c>
    </row>
    <row r="4744" spans="1:11" x14ac:dyDescent="0.35">
      <c r="A4744" s="32">
        <v>5</v>
      </c>
      <c r="B4744" s="32" t="s">
        <v>18</v>
      </c>
      <c r="D4744" s="32">
        <v>13.98</v>
      </c>
      <c r="E4744" s="32">
        <v>767.74400000000003</v>
      </c>
      <c r="G4744" s="32">
        <v>313.07100000000003</v>
      </c>
      <c r="H4744" s="32" t="s">
        <v>16</v>
      </c>
      <c r="I4744" s="32">
        <v>767.74400000000003</v>
      </c>
      <c r="K4744" s="32" t="s">
        <v>277</v>
      </c>
    </row>
    <row r="4745" spans="1:11" x14ac:dyDescent="0.35">
      <c r="A4745" s="32">
        <v>6</v>
      </c>
      <c r="B4745" s="32" t="s">
        <v>19</v>
      </c>
      <c r="D4745" s="32">
        <v>13.91</v>
      </c>
      <c r="E4745" s="32">
        <v>650.65099999999995</v>
      </c>
      <c r="G4745" s="32">
        <v>3.6749999999999998</v>
      </c>
      <c r="H4745" s="32" t="s">
        <v>16</v>
      </c>
      <c r="I4745" s="32">
        <v>650.65099999999995</v>
      </c>
      <c r="K4745" s="32" t="s">
        <v>276</v>
      </c>
    </row>
    <row r="4746" spans="1:11" x14ac:dyDescent="0.35">
      <c r="A4746" s="32">
        <v>7</v>
      </c>
      <c r="B4746" s="32" t="s">
        <v>20</v>
      </c>
      <c r="D4746" s="32">
        <v>13.93</v>
      </c>
      <c r="E4746" s="32">
        <v>544.61199999999997</v>
      </c>
      <c r="G4746" s="32">
        <v>7.4630000000000001</v>
      </c>
      <c r="H4746" s="32" t="s">
        <v>16</v>
      </c>
      <c r="I4746" s="32">
        <v>544.61199999999997</v>
      </c>
      <c r="K4746" s="32" t="s">
        <v>275</v>
      </c>
    </row>
    <row r="4747" spans="1:11" x14ac:dyDescent="0.35">
      <c r="A4747" s="32">
        <v>8</v>
      </c>
      <c r="B4747" s="32" t="s">
        <v>21</v>
      </c>
      <c r="D4747" s="32">
        <v>13.98</v>
      </c>
      <c r="E4747" s="32">
        <v>739.226</v>
      </c>
      <c r="G4747" s="32">
        <v>1.5309999999999999</v>
      </c>
      <c r="H4747" s="32" t="s">
        <v>16</v>
      </c>
      <c r="I4747" s="32">
        <v>739.226</v>
      </c>
      <c r="K4747" s="32" t="s">
        <v>274</v>
      </c>
    </row>
    <row r="4748" spans="1:11" x14ac:dyDescent="0.35">
      <c r="A4748" s="32">
        <v>9</v>
      </c>
      <c r="B4748" s="32" t="s">
        <v>22</v>
      </c>
      <c r="K4748" s="32" t="s">
        <v>273</v>
      </c>
    </row>
    <row r="4749" spans="1:11" x14ac:dyDescent="0.35">
      <c r="A4749" s="32">
        <v>10</v>
      </c>
      <c r="B4749" s="32" t="s">
        <v>22</v>
      </c>
      <c r="K4749" s="32" t="s">
        <v>272</v>
      </c>
    </row>
    <row r="4750" spans="1:11" x14ac:dyDescent="0.35">
      <c r="A4750" s="32">
        <v>11</v>
      </c>
      <c r="B4750" s="32" t="s">
        <v>24</v>
      </c>
      <c r="D4750" s="32">
        <v>13.98</v>
      </c>
      <c r="E4750" s="32">
        <v>78.959000000000003</v>
      </c>
      <c r="G4750" s="32">
        <v>2.4500000000000002</v>
      </c>
      <c r="H4750" s="32" t="s">
        <v>16</v>
      </c>
      <c r="I4750" s="32">
        <v>78.959000000000003</v>
      </c>
      <c r="K4750" s="32" t="s">
        <v>271</v>
      </c>
    </row>
    <row r="4751" spans="1:11" x14ac:dyDescent="0.35">
      <c r="A4751" s="32">
        <v>12</v>
      </c>
      <c r="B4751" s="32" t="s">
        <v>25</v>
      </c>
      <c r="D4751" s="32">
        <v>13.99</v>
      </c>
      <c r="E4751" s="32">
        <v>226.09</v>
      </c>
      <c r="G4751" s="32">
        <v>5.242</v>
      </c>
      <c r="H4751" s="32" t="s">
        <v>16</v>
      </c>
      <c r="I4751" s="32">
        <v>226.09</v>
      </c>
      <c r="K4751" s="32" t="s">
        <v>270</v>
      </c>
    </row>
    <row r="4752" spans="1:11" x14ac:dyDescent="0.35">
      <c r="A4752" s="32">
        <v>13</v>
      </c>
      <c r="B4752" s="32" t="s">
        <v>26</v>
      </c>
      <c r="D4752" s="32">
        <v>14.01</v>
      </c>
      <c r="E4752" s="32">
        <v>208.11699999999999</v>
      </c>
      <c r="G4752" s="32">
        <v>2.508</v>
      </c>
      <c r="H4752" s="32" t="s">
        <v>16</v>
      </c>
      <c r="I4752" s="32">
        <v>208.11699999999999</v>
      </c>
      <c r="K4752" s="32" t="s">
        <v>269</v>
      </c>
    </row>
    <row r="4753" spans="1:11" x14ac:dyDescent="0.35">
      <c r="A4753" s="32">
        <v>14</v>
      </c>
      <c r="B4753" s="32" t="s">
        <v>27</v>
      </c>
      <c r="D4753" s="32">
        <v>14.02</v>
      </c>
      <c r="E4753" s="32">
        <v>255.416</v>
      </c>
      <c r="G4753" s="32">
        <v>12.722</v>
      </c>
      <c r="H4753" s="32" t="s">
        <v>16</v>
      </c>
      <c r="I4753" s="32">
        <v>255.416</v>
      </c>
      <c r="K4753" s="32" t="s">
        <v>268</v>
      </c>
    </row>
    <row r="4754" spans="1:11" x14ac:dyDescent="0.35">
      <c r="A4754" s="32">
        <v>15</v>
      </c>
      <c r="B4754" s="32" t="s">
        <v>28</v>
      </c>
      <c r="D4754" s="32">
        <v>14.05</v>
      </c>
      <c r="E4754" s="32">
        <v>196.185</v>
      </c>
      <c r="G4754" s="32">
        <v>8.7509999999999994</v>
      </c>
      <c r="H4754" s="32" t="s">
        <v>16</v>
      </c>
      <c r="I4754" s="32">
        <v>196.185</v>
      </c>
      <c r="K4754" s="32" t="s">
        <v>267</v>
      </c>
    </row>
    <row r="4755" spans="1:11" x14ac:dyDescent="0.35">
      <c r="A4755" s="32">
        <v>16</v>
      </c>
      <c r="B4755" s="32" t="s">
        <v>29</v>
      </c>
      <c r="D4755" s="32">
        <v>14.05</v>
      </c>
      <c r="E4755" s="32">
        <v>226.935</v>
      </c>
      <c r="G4755" s="32">
        <v>13.685</v>
      </c>
      <c r="H4755" s="32" t="s">
        <v>16</v>
      </c>
      <c r="I4755" s="32">
        <v>226.935</v>
      </c>
      <c r="K4755" s="32" t="s">
        <v>266</v>
      </c>
    </row>
    <row r="4756" spans="1:11" x14ac:dyDescent="0.35">
      <c r="A4756" s="32">
        <v>17</v>
      </c>
      <c r="B4756" s="32" t="s">
        <v>22</v>
      </c>
      <c r="K4756" s="32" t="s">
        <v>265</v>
      </c>
    </row>
    <row r="4757" spans="1:11" x14ac:dyDescent="0.35">
      <c r="A4757" s="32">
        <v>18</v>
      </c>
      <c r="B4757" s="32" t="s">
        <v>182</v>
      </c>
      <c r="D4757" s="32">
        <v>14.03</v>
      </c>
      <c r="E4757" s="32">
        <v>384.06799999999998</v>
      </c>
      <c r="G4757" s="32">
        <v>35.921999999999997</v>
      </c>
      <c r="H4757" s="32" t="s">
        <v>16</v>
      </c>
      <c r="I4757" s="32">
        <v>384.06799999999998</v>
      </c>
      <c r="K4757" s="32" t="s">
        <v>264</v>
      </c>
    </row>
    <row r="4758" spans="1:11" x14ac:dyDescent="0.35">
      <c r="A4758" s="32">
        <v>19</v>
      </c>
      <c r="B4758" s="32" t="s">
        <v>181</v>
      </c>
      <c r="D4758" s="32">
        <v>14.05</v>
      </c>
      <c r="E4758" s="32">
        <v>333.68799999999999</v>
      </c>
      <c r="G4758" s="32">
        <v>8.75</v>
      </c>
      <c r="H4758" s="32" t="s">
        <v>16</v>
      </c>
      <c r="I4758" s="32">
        <v>333.68799999999999</v>
      </c>
      <c r="K4758" s="32" t="s">
        <v>263</v>
      </c>
    </row>
    <row r="4759" spans="1:11" x14ac:dyDescent="0.35">
      <c r="A4759" s="32">
        <v>20</v>
      </c>
      <c r="B4759" s="32" t="s">
        <v>180</v>
      </c>
      <c r="D4759" s="32">
        <v>14.06</v>
      </c>
      <c r="E4759" s="32">
        <v>158.29599999999999</v>
      </c>
      <c r="G4759" s="32">
        <v>1158</v>
      </c>
      <c r="H4759" s="32" t="s">
        <v>16</v>
      </c>
      <c r="I4759" s="32">
        <v>158.29599999999999</v>
      </c>
      <c r="K4759" s="32" t="s">
        <v>262</v>
      </c>
    </row>
    <row r="4760" spans="1:11" x14ac:dyDescent="0.35">
      <c r="A4760" s="32">
        <v>21</v>
      </c>
      <c r="B4760" s="32" t="s">
        <v>179</v>
      </c>
      <c r="D4760" s="32">
        <v>14.06</v>
      </c>
      <c r="E4760" s="32">
        <v>157.41900000000001</v>
      </c>
      <c r="G4760" s="32">
        <v>1118</v>
      </c>
      <c r="H4760" s="32" t="s">
        <v>16</v>
      </c>
      <c r="I4760" s="32">
        <v>157.41900000000001</v>
      </c>
      <c r="K4760" s="32" t="s">
        <v>261</v>
      </c>
    </row>
    <row r="4761" spans="1:11" x14ac:dyDescent="0.35">
      <c r="A4761" s="32">
        <v>22</v>
      </c>
      <c r="B4761" s="32" t="s">
        <v>178</v>
      </c>
      <c r="D4761" s="32">
        <v>14.06</v>
      </c>
      <c r="E4761" s="32">
        <v>327.01299999999998</v>
      </c>
      <c r="G4761" s="32">
        <v>2448</v>
      </c>
      <c r="H4761" s="32" t="s">
        <v>16</v>
      </c>
      <c r="I4761" s="32">
        <v>327.01299999999998</v>
      </c>
      <c r="K4761" s="32" t="s">
        <v>260</v>
      </c>
    </row>
    <row r="4762" spans="1:11" x14ac:dyDescent="0.35">
      <c r="A4762" s="32">
        <v>23</v>
      </c>
      <c r="B4762" s="32" t="s">
        <v>177</v>
      </c>
      <c r="D4762" s="32">
        <v>14.08</v>
      </c>
      <c r="E4762" s="32">
        <v>170.863</v>
      </c>
      <c r="G4762" s="32">
        <v>1.5189999999999999</v>
      </c>
      <c r="H4762" s="32" t="s">
        <v>16</v>
      </c>
      <c r="I4762" s="32">
        <v>170.863</v>
      </c>
      <c r="K4762" s="32" t="s">
        <v>259</v>
      </c>
    </row>
    <row r="4763" spans="1:11" x14ac:dyDescent="0.35">
      <c r="A4763" s="32">
        <v>24</v>
      </c>
      <c r="B4763" s="32" t="s">
        <v>22</v>
      </c>
      <c r="K4763" s="32" t="s">
        <v>258</v>
      </c>
    </row>
    <row r="4764" spans="1:11" x14ac:dyDescent="0.35">
      <c r="A4764" s="32">
        <v>25</v>
      </c>
      <c r="B4764" s="32" t="s">
        <v>176</v>
      </c>
      <c r="D4764" s="32">
        <v>14.09</v>
      </c>
      <c r="E4764" s="32">
        <v>327.30700000000002</v>
      </c>
      <c r="G4764" s="32">
        <v>7.0960000000000001</v>
      </c>
      <c r="H4764" s="32" t="s">
        <v>16</v>
      </c>
      <c r="I4764" s="32">
        <v>327.30700000000002</v>
      </c>
      <c r="K4764" s="32" t="s">
        <v>257</v>
      </c>
    </row>
    <row r="4765" spans="1:11" x14ac:dyDescent="0.35">
      <c r="A4765" s="32">
        <v>26</v>
      </c>
      <c r="B4765" s="32" t="s">
        <v>175</v>
      </c>
      <c r="D4765" s="32">
        <v>14.09</v>
      </c>
      <c r="E4765" s="32">
        <v>387.55399999999997</v>
      </c>
      <c r="G4765" s="32">
        <v>16.692</v>
      </c>
      <c r="H4765" s="32" t="s">
        <v>16</v>
      </c>
      <c r="I4765" s="32">
        <v>387.55399999999997</v>
      </c>
      <c r="K4765" s="32" t="s">
        <v>256</v>
      </c>
    </row>
    <row r="4766" spans="1:11" x14ac:dyDescent="0.35">
      <c r="A4766" s="32">
        <v>27</v>
      </c>
      <c r="B4766" s="32" t="s">
        <v>174</v>
      </c>
      <c r="D4766" s="32">
        <v>14.08</v>
      </c>
      <c r="E4766" s="32">
        <v>384.70800000000003</v>
      </c>
      <c r="G4766" s="32">
        <v>7.5979999999999999</v>
      </c>
      <c r="H4766" s="32" t="s">
        <v>16</v>
      </c>
      <c r="I4766" s="32">
        <v>384.70800000000003</v>
      </c>
      <c r="K4766" s="32" t="s">
        <v>255</v>
      </c>
    </row>
    <row r="4767" spans="1:11" x14ac:dyDescent="0.35">
      <c r="A4767" s="32">
        <v>28</v>
      </c>
      <c r="B4767" s="32" t="s">
        <v>173</v>
      </c>
      <c r="D4767" s="32">
        <v>14.08</v>
      </c>
      <c r="E4767" s="32">
        <v>460.96600000000001</v>
      </c>
      <c r="G4767" s="32">
        <v>226.428</v>
      </c>
      <c r="H4767" s="32" t="s">
        <v>16</v>
      </c>
      <c r="I4767" s="32">
        <v>460.96600000000001</v>
      </c>
      <c r="K4767" s="32" t="s">
        <v>254</v>
      </c>
    </row>
    <row r="4768" spans="1:11" x14ac:dyDescent="0.35">
      <c r="A4768" s="32">
        <v>29</v>
      </c>
      <c r="B4768" s="32" t="s">
        <v>172</v>
      </c>
      <c r="D4768" s="32">
        <v>14.06</v>
      </c>
      <c r="E4768" s="32">
        <v>279.50799999999998</v>
      </c>
      <c r="G4768" s="32">
        <v>2164</v>
      </c>
      <c r="H4768" s="32" t="s">
        <v>16</v>
      </c>
      <c r="I4768" s="32">
        <v>279.50799999999998</v>
      </c>
      <c r="K4768" s="32" t="s">
        <v>253</v>
      </c>
    </row>
    <row r="4769" spans="1:11" x14ac:dyDescent="0.35">
      <c r="A4769" s="32">
        <v>30</v>
      </c>
      <c r="B4769" s="32" t="s">
        <v>171</v>
      </c>
      <c r="D4769" s="32">
        <v>13.98</v>
      </c>
      <c r="E4769" s="32">
        <v>181.06399999999999</v>
      </c>
      <c r="G4769" s="32">
        <v>38.832000000000001</v>
      </c>
      <c r="H4769" s="32" t="s">
        <v>16</v>
      </c>
      <c r="I4769" s="32">
        <v>181.06399999999999</v>
      </c>
      <c r="K4769" s="32" t="s">
        <v>252</v>
      </c>
    </row>
    <row r="4770" spans="1:11" x14ac:dyDescent="0.35">
      <c r="A4770" s="32">
        <v>31</v>
      </c>
      <c r="B4770" s="32" t="s">
        <v>22</v>
      </c>
      <c r="K4770" s="32" t="s">
        <v>251</v>
      </c>
    </row>
    <row r="4771" spans="1:11" x14ac:dyDescent="0.35">
      <c r="A4771" s="32">
        <v>32</v>
      </c>
      <c r="B4771" s="32" t="s">
        <v>170</v>
      </c>
      <c r="D4771" s="32">
        <v>13.92</v>
      </c>
      <c r="E4771" s="32">
        <v>311.96199999999999</v>
      </c>
      <c r="G4771" s="32">
        <v>23.169</v>
      </c>
      <c r="H4771" s="32" t="s">
        <v>16</v>
      </c>
      <c r="I4771" s="32">
        <v>311.96199999999999</v>
      </c>
      <c r="K4771" s="32" t="s">
        <v>250</v>
      </c>
    </row>
    <row r="4772" spans="1:11" x14ac:dyDescent="0.35">
      <c r="A4772" s="32">
        <v>33</v>
      </c>
      <c r="B4772" s="32" t="s">
        <v>169</v>
      </c>
      <c r="D4772" s="32">
        <v>13.96</v>
      </c>
      <c r="E4772" s="32">
        <v>262.75700000000001</v>
      </c>
      <c r="G4772" s="32">
        <v>6.54</v>
      </c>
      <c r="H4772" s="32" t="s">
        <v>16</v>
      </c>
      <c r="I4772" s="32">
        <v>262.75700000000001</v>
      </c>
      <c r="K4772" s="32" t="s">
        <v>249</v>
      </c>
    </row>
    <row r="4773" spans="1:11" x14ac:dyDescent="0.35">
      <c r="A4773" s="32">
        <v>34</v>
      </c>
      <c r="B4773" s="32" t="s">
        <v>168</v>
      </c>
      <c r="D4773" s="32">
        <v>13.98</v>
      </c>
      <c r="E4773" s="32">
        <v>314.86399999999998</v>
      </c>
      <c r="G4773" s="32">
        <v>1.909</v>
      </c>
      <c r="H4773" s="32" t="s">
        <v>16</v>
      </c>
      <c r="I4773" s="32">
        <v>314.86399999999998</v>
      </c>
      <c r="K4773" s="32" t="s">
        <v>248</v>
      </c>
    </row>
    <row r="4774" spans="1:11" x14ac:dyDescent="0.35">
      <c r="A4774" s="32">
        <v>35</v>
      </c>
      <c r="B4774" s="32" t="s">
        <v>167</v>
      </c>
      <c r="D4774" s="32">
        <v>14.01</v>
      </c>
      <c r="E4774" s="32">
        <v>270.57100000000003</v>
      </c>
      <c r="G4774" s="32">
        <v>8.2330000000000005</v>
      </c>
      <c r="H4774" s="32" t="s">
        <v>16</v>
      </c>
      <c r="I4774" s="32">
        <v>270.57100000000003</v>
      </c>
      <c r="K4774" s="32" t="s">
        <v>247</v>
      </c>
    </row>
    <row r="4775" spans="1:11" x14ac:dyDescent="0.35">
      <c r="A4775" s="32">
        <v>36</v>
      </c>
      <c r="B4775" s="32" t="s">
        <v>166</v>
      </c>
      <c r="D4775" s="32">
        <v>13.99</v>
      </c>
      <c r="E4775" s="32">
        <v>294.77499999999998</v>
      </c>
      <c r="G4775" s="32">
        <v>8.2140000000000004</v>
      </c>
      <c r="H4775" s="32" t="s">
        <v>16</v>
      </c>
      <c r="I4775" s="32">
        <v>294.77499999999998</v>
      </c>
      <c r="K4775" s="32" t="s">
        <v>246</v>
      </c>
    </row>
    <row r="4776" spans="1:11" x14ac:dyDescent="0.35">
      <c r="A4776" s="32">
        <v>37</v>
      </c>
      <c r="B4776" s="32" t="s">
        <v>165</v>
      </c>
      <c r="D4776" s="32">
        <v>14.02</v>
      </c>
      <c r="E4776" s="32">
        <v>125.27800000000001</v>
      </c>
      <c r="G4776" s="32">
        <v>3.125</v>
      </c>
      <c r="H4776" s="32" t="s">
        <v>16</v>
      </c>
      <c r="I4776" s="32">
        <v>125.27800000000001</v>
      </c>
      <c r="K4776" s="32" t="s">
        <v>245</v>
      </c>
    </row>
    <row r="4777" spans="1:11" x14ac:dyDescent="0.35">
      <c r="A4777" s="32">
        <v>38</v>
      </c>
      <c r="B4777" s="32" t="s">
        <v>22</v>
      </c>
      <c r="K4777" s="32" t="s">
        <v>244</v>
      </c>
    </row>
    <row r="4778" spans="1:11" x14ac:dyDescent="0.35">
      <c r="A4778" s="32">
        <v>39</v>
      </c>
      <c r="B4778" s="32" t="s">
        <v>164</v>
      </c>
      <c r="D4778" s="32">
        <v>14.02</v>
      </c>
      <c r="E4778" s="32">
        <v>284.37099999999998</v>
      </c>
      <c r="G4778" s="32">
        <v>13.885</v>
      </c>
      <c r="H4778" s="32" t="s">
        <v>16</v>
      </c>
      <c r="I4778" s="32">
        <v>284.37099999999998</v>
      </c>
      <c r="K4778" s="32" t="s">
        <v>243</v>
      </c>
    </row>
    <row r="4779" spans="1:11" x14ac:dyDescent="0.35">
      <c r="A4779" s="32">
        <v>40</v>
      </c>
      <c r="B4779" s="32" t="s">
        <v>163</v>
      </c>
      <c r="D4779" s="32">
        <v>14.05</v>
      </c>
      <c r="E4779" s="32">
        <v>313.97899999999998</v>
      </c>
      <c r="G4779" s="32">
        <v>7.8029999999999999</v>
      </c>
      <c r="H4779" s="32" t="s">
        <v>16</v>
      </c>
      <c r="I4779" s="32">
        <v>313.97899999999998</v>
      </c>
      <c r="K4779" s="32" t="s">
        <v>242</v>
      </c>
    </row>
    <row r="4780" spans="1:11" x14ac:dyDescent="0.35">
      <c r="A4780" s="32">
        <v>41</v>
      </c>
      <c r="B4780" s="32" t="s">
        <v>162</v>
      </c>
      <c r="D4780" s="32">
        <v>14.05</v>
      </c>
      <c r="E4780" s="32">
        <v>496.19799999999998</v>
      </c>
      <c r="G4780" s="32">
        <v>17.282</v>
      </c>
      <c r="H4780" s="32" t="s">
        <v>16</v>
      </c>
      <c r="I4780" s="32">
        <v>496.19799999999998</v>
      </c>
      <c r="K4780" s="32" t="s">
        <v>241</v>
      </c>
    </row>
    <row r="4781" spans="1:11" x14ac:dyDescent="0.35">
      <c r="A4781" s="32">
        <v>42</v>
      </c>
      <c r="B4781" s="32" t="s">
        <v>161</v>
      </c>
      <c r="D4781" s="32">
        <v>14.09</v>
      </c>
      <c r="E4781" s="32">
        <v>478.68900000000002</v>
      </c>
      <c r="G4781" s="32">
        <v>12.943</v>
      </c>
      <c r="H4781" s="32" t="s">
        <v>16</v>
      </c>
      <c r="I4781" s="32">
        <v>478.68900000000002</v>
      </c>
      <c r="K4781" s="32" t="s">
        <v>240</v>
      </c>
    </row>
    <row r="4782" spans="1:11" x14ac:dyDescent="0.35">
      <c r="A4782" s="32">
        <v>43</v>
      </c>
      <c r="B4782" s="32" t="s">
        <v>160</v>
      </c>
      <c r="D4782" s="32">
        <v>14.06</v>
      </c>
      <c r="E4782" s="32">
        <v>526.57799999999997</v>
      </c>
      <c r="G4782" s="32">
        <v>2.9129999999999998</v>
      </c>
      <c r="H4782" s="32" t="s">
        <v>16</v>
      </c>
      <c r="I4782" s="32">
        <v>526.57799999999997</v>
      </c>
      <c r="K4782" s="32" t="s">
        <v>239</v>
      </c>
    </row>
    <row r="4783" spans="1:11" x14ac:dyDescent="0.35">
      <c r="A4783" s="32">
        <v>44</v>
      </c>
      <c r="B4783" s="32" t="s">
        <v>159</v>
      </c>
      <c r="D4783" s="32">
        <v>14.12</v>
      </c>
      <c r="E4783" s="32">
        <v>461.38900000000001</v>
      </c>
      <c r="G4783" s="32">
        <v>2.5680000000000001</v>
      </c>
      <c r="H4783" s="32" t="s">
        <v>16</v>
      </c>
      <c r="I4783" s="32">
        <v>461.38900000000001</v>
      </c>
      <c r="K4783" s="32" t="s">
        <v>238</v>
      </c>
    </row>
    <row r="4784" spans="1:11" x14ac:dyDescent="0.35">
      <c r="A4784" s="32">
        <v>45</v>
      </c>
      <c r="B4784" s="32" t="s">
        <v>22</v>
      </c>
      <c r="K4784" s="32" t="s">
        <v>237</v>
      </c>
    </row>
    <row r="4785" spans="1:11" x14ac:dyDescent="0.35">
      <c r="A4785" s="32">
        <v>46</v>
      </c>
      <c r="B4785" s="32" t="s">
        <v>158</v>
      </c>
      <c r="D4785" s="32">
        <v>14.12</v>
      </c>
      <c r="E4785" s="32">
        <v>82.629000000000005</v>
      </c>
      <c r="G4785" s="32">
        <v>2.617</v>
      </c>
      <c r="H4785" s="32" t="s">
        <v>16</v>
      </c>
      <c r="I4785" s="32">
        <v>82.629000000000005</v>
      </c>
      <c r="K4785" s="32" t="s">
        <v>236</v>
      </c>
    </row>
    <row r="4786" spans="1:11" x14ac:dyDescent="0.35">
      <c r="A4786" s="32">
        <v>47</v>
      </c>
      <c r="B4786" s="32" t="s">
        <v>157</v>
      </c>
      <c r="D4786" s="32">
        <v>14.11</v>
      </c>
      <c r="E4786" s="32">
        <v>409.3</v>
      </c>
      <c r="G4786" s="32">
        <v>7.617</v>
      </c>
      <c r="H4786" s="32" t="s">
        <v>16</v>
      </c>
      <c r="I4786" s="32">
        <v>409.3</v>
      </c>
      <c r="K4786" s="32" t="s">
        <v>235</v>
      </c>
    </row>
    <row r="4787" spans="1:11" x14ac:dyDescent="0.35">
      <c r="A4787" s="32">
        <v>48</v>
      </c>
      <c r="B4787" s="32" t="s">
        <v>156</v>
      </c>
      <c r="D4787" s="32">
        <v>14.11</v>
      </c>
      <c r="E4787" s="32">
        <v>162.09299999999999</v>
      </c>
      <c r="G4787" s="32">
        <v>2.012</v>
      </c>
      <c r="H4787" s="32" t="s">
        <v>16</v>
      </c>
      <c r="I4787" s="32">
        <v>162.09299999999999</v>
      </c>
      <c r="K4787" s="32" t="s">
        <v>234</v>
      </c>
    </row>
    <row r="4789" spans="1:11" x14ac:dyDescent="0.35">
      <c r="A4789" s="32" t="s">
        <v>322</v>
      </c>
    </row>
    <row r="4791" spans="1:11" x14ac:dyDescent="0.35">
      <c r="B4791" s="32" t="s">
        <v>3</v>
      </c>
      <c r="C4791" s="32" t="s">
        <v>4</v>
      </c>
      <c r="D4791" s="32" t="s">
        <v>5</v>
      </c>
      <c r="E4791" s="32" t="s">
        <v>6</v>
      </c>
      <c r="F4791" s="32" t="s">
        <v>7</v>
      </c>
      <c r="G4791" s="32" t="s">
        <v>8</v>
      </c>
      <c r="H4791" s="32" t="s">
        <v>9</v>
      </c>
      <c r="I4791" s="32" t="s">
        <v>10</v>
      </c>
      <c r="J4791" s="32" t="s">
        <v>11</v>
      </c>
      <c r="K4791" s="32" t="s">
        <v>282</v>
      </c>
    </row>
    <row r="4792" spans="1:11" x14ac:dyDescent="0.35">
      <c r="A4792" s="32">
        <v>1</v>
      </c>
      <c r="B4792" s="32" t="s">
        <v>12</v>
      </c>
      <c r="D4792" s="32">
        <v>16.43</v>
      </c>
      <c r="E4792" s="32">
        <v>84.759</v>
      </c>
      <c r="F4792" s="32">
        <v>9366.2909999999993</v>
      </c>
      <c r="G4792" s="32">
        <v>2.1309999999999998</v>
      </c>
      <c r="H4792" s="32" t="s">
        <v>16</v>
      </c>
      <c r="K4792" s="32" t="s">
        <v>281</v>
      </c>
    </row>
    <row r="4793" spans="1:11" x14ac:dyDescent="0.35">
      <c r="A4793" s="32">
        <v>2</v>
      </c>
      <c r="B4793" s="32" t="s">
        <v>14</v>
      </c>
      <c r="D4793" s="32">
        <v>16.420000000000002</v>
      </c>
      <c r="E4793" s="32">
        <v>38.430999999999997</v>
      </c>
      <c r="F4793" s="32">
        <v>8227.4500000000007</v>
      </c>
      <c r="G4793" s="32">
        <v>6.3250000000000002</v>
      </c>
      <c r="H4793" s="32" t="s">
        <v>13</v>
      </c>
      <c r="K4793" s="32" t="s">
        <v>280</v>
      </c>
    </row>
    <row r="4794" spans="1:11" x14ac:dyDescent="0.35">
      <c r="A4794" s="32">
        <v>3</v>
      </c>
      <c r="B4794" s="32" t="s">
        <v>15</v>
      </c>
      <c r="D4794" s="32">
        <v>16.440000000000001</v>
      </c>
      <c r="E4794" s="32">
        <v>153.10300000000001</v>
      </c>
      <c r="F4794" s="32">
        <v>8592.9390000000003</v>
      </c>
      <c r="G4794" s="32">
        <v>4.7610000000000001</v>
      </c>
      <c r="H4794" s="32" t="s">
        <v>16</v>
      </c>
      <c r="K4794" s="32" t="s">
        <v>279</v>
      </c>
    </row>
    <row r="4795" spans="1:11" x14ac:dyDescent="0.35">
      <c r="A4795" s="32">
        <v>4</v>
      </c>
      <c r="B4795" s="32" t="s">
        <v>17</v>
      </c>
      <c r="D4795" s="32">
        <v>16.440000000000001</v>
      </c>
      <c r="E4795" s="32">
        <v>534.49800000000005</v>
      </c>
      <c r="F4795" s="32">
        <v>8009.04</v>
      </c>
      <c r="G4795" s="32">
        <v>4.9749999999999996</v>
      </c>
      <c r="H4795" s="32" t="s">
        <v>16</v>
      </c>
      <c r="K4795" s="32" t="s">
        <v>278</v>
      </c>
    </row>
    <row r="4796" spans="1:11" x14ac:dyDescent="0.35">
      <c r="A4796" s="32">
        <v>5</v>
      </c>
      <c r="B4796" s="32" t="s">
        <v>18</v>
      </c>
      <c r="D4796" s="32">
        <v>16.420000000000002</v>
      </c>
      <c r="E4796" s="32">
        <v>894.81100000000004</v>
      </c>
      <c r="F4796" s="32">
        <v>9820.1129999999994</v>
      </c>
      <c r="G4796" s="32">
        <v>6984</v>
      </c>
      <c r="H4796" s="32" t="s">
        <v>16</v>
      </c>
      <c r="K4796" s="32" t="s">
        <v>277</v>
      </c>
    </row>
    <row r="4797" spans="1:11" x14ac:dyDescent="0.35">
      <c r="A4797" s="32">
        <v>6</v>
      </c>
      <c r="B4797" s="32" t="s">
        <v>19</v>
      </c>
      <c r="D4797" s="32">
        <v>16.399999999999999</v>
      </c>
      <c r="E4797" s="32">
        <v>5185.2719999999999</v>
      </c>
      <c r="F4797" s="32">
        <v>8875.2129999999997</v>
      </c>
      <c r="G4797" s="32">
        <v>23.241</v>
      </c>
      <c r="H4797" s="32" t="s">
        <v>13</v>
      </c>
      <c r="K4797" s="32" t="s">
        <v>276</v>
      </c>
    </row>
    <row r="4798" spans="1:11" x14ac:dyDescent="0.35">
      <c r="A4798" s="32">
        <v>7</v>
      </c>
      <c r="B4798" s="32" t="s">
        <v>20</v>
      </c>
      <c r="D4798" s="32">
        <v>16.420000000000002</v>
      </c>
      <c r="E4798" s="32">
        <v>8629.6239999999998</v>
      </c>
      <c r="F4798" s="32">
        <v>6292.6949999999997</v>
      </c>
      <c r="G4798" s="32">
        <v>359.58100000000002</v>
      </c>
      <c r="H4798" s="32" t="s">
        <v>16</v>
      </c>
      <c r="K4798" s="32" t="s">
        <v>275</v>
      </c>
    </row>
    <row r="4799" spans="1:11" x14ac:dyDescent="0.35">
      <c r="A4799" s="32">
        <v>8</v>
      </c>
      <c r="B4799" s="32" t="s">
        <v>21</v>
      </c>
      <c r="D4799" s="32">
        <v>16.43</v>
      </c>
      <c r="E4799" s="32">
        <v>20767.504000000001</v>
      </c>
      <c r="F4799" s="32">
        <v>7803.31</v>
      </c>
      <c r="G4799" s="32">
        <v>894.76300000000003</v>
      </c>
      <c r="H4799" s="32" t="s">
        <v>16</v>
      </c>
      <c r="K4799" s="32" t="s">
        <v>274</v>
      </c>
    </row>
    <row r="4800" spans="1:11" x14ac:dyDescent="0.35">
      <c r="A4800" s="32">
        <v>9</v>
      </c>
      <c r="B4800" s="32" t="s">
        <v>22</v>
      </c>
      <c r="F4800" s="32">
        <v>19.677</v>
      </c>
      <c r="K4800" s="32" t="s">
        <v>273</v>
      </c>
    </row>
    <row r="4801" spans="1:11" x14ac:dyDescent="0.35">
      <c r="A4801" s="32">
        <v>10</v>
      </c>
      <c r="B4801" s="32" t="s">
        <v>22</v>
      </c>
      <c r="D4801" s="32">
        <v>16.71</v>
      </c>
      <c r="E4801" s="32">
        <v>1.2130000000000001</v>
      </c>
      <c r="F4801" s="32">
        <v>0.218</v>
      </c>
      <c r="G4801" s="32">
        <v>16</v>
      </c>
      <c r="H4801" s="32" t="s">
        <v>13</v>
      </c>
      <c r="K4801" s="32" t="s">
        <v>272</v>
      </c>
    </row>
    <row r="4802" spans="1:11" x14ac:dyDescent="0.35">
      <c r="A4802" s="32">
        <v>11</v>
      </c>
      <c r="B4802" s="32" t="s">
        <v>24</v>
      </c>
      <c r="D4802" s="32">
        <v>16.45</v>
      </c>
      <c r="E4802" s="32">
        <v>104.554</v>
      </c>
      <c r="F4802" s="32">
        <v>1812.627</v>
      </c>
      <c r="G4802" s="32">
        <v>44.439</v>
      </c>
      <c r="H4802" s="32" t="s">
        <v>16</v>
      </c>
      <c r="K4802" s="32" t="s">
        <v>271</v>
      </c>
    </row>
    <row r="4803" spans="1:11" x14ac:dyDescent="0.35">
      <c r="A4803" s="32">
        <v>12</v>
      </c>
      <c r="B4803" s="32" t="s">
        <v>25</v>
      </c>
      <c r="D4803" s="32">
        <v>16.510000000000002</v>
      </c>
      <c r="E4803" s="32">
        <v>1.071</v>
      </c>
      <c r="F4803" s="32">
        <v>2140.8530000000001</v>
      </c>
      <c r="G4803" s="32">
        <v>0.25700000000000001</v>
      </c>
      <c r="H4803" s="32" t="s">
        <v>16</v>
      </c>
      <c r="K4803" s="32" t="s">
        <v>270</v>
      </c>
    </row>
    <row r="4804" spans="1:11" x14ac:dyDescent="0.35">
      <c r="A4804" s="32">
        <v>13</v>
      </c>
      <c r="B4804" s="32" t="s">
        <v>26</v>
      </c>
      <c r="F4804" s="32">
        <v>2104.6669999999999</v>
      </c>
      <c r="K4804" s="32" t="s">
        <v>269</v>
      </c>
    </row>
    <row r="4805" spans="1:11" x14ac:dyDescent="0.35">
      <c r="A4805" s="32">
        <v>14</v>
      </c>
      <c r="B4805" s="32" t="s">
        <v>27</v>
      </c>
      <c r="D4805" s="32">
        <v>16.489999999999998</v>
      </c>
      <c r="E4805" s="32">
        <v>2626.52</v>
      </c>
      <c r="F4805" s="32">
        <v>2157.7869999999998</v>
      </c>
      <c r="G4805" s="32">
        <v>25444</v>
      </c>
      <c r="H4805" s="32" t="s">
        <v>16</v>
      </c>
      <c r="K4805" s="32" t="s">
        <v>268</v>
      </c>
    </row>
    <row r="4806" spans="1:11" x14ac:dyDescent="0.35">
      <c r="A4806" s="32">
        <v>15</v>
      </c>
      <c r="B4806" s="32" t="s">
        <v>28</v>
      </c>
      <c r="D4806" s="32">
        <v>16.5</v>
      </c>
      <c r="E4806" s="32">
        <v>2659.1550000000002</v>
      </c>
      <c r="F4806" s="32">
        <v>2467.77</v>
      </c>
      <c r="G4806" s="32">
        <v>25115</v>
      </c>
      <c r="H4806" s="32" t="s">
        <v>16</v>
      </c>
      <c r="K4806" s="32" t="s">
        <v>267</v>
      </c>
    </row>
    <row r="4807" spans="1:11" x14ac:dyDescent="0.35">
      <c r="A4807" s="32">
        <v>16</v>
      </c>
      <c r="B4807" s="32" t="s">
        <v>29</v>
      </c>
      <c r="D4807" s="32">
        <v>16.510000000000002</v>
      </c>
      <c r="E4807" s="32">
        <v>2371.3180000000002</v>
      </c>
      <c r="F4807" s="32">
        <v>2130.2979999999998</v>
      </c>
      <c r="G4807" s="32">
        <v>90.427000000000007</v>
      </c>
      <c r="H4807" s="32" t="s">
        <v>16</v>
      </c>
      <c r="K4807" s="32" t="s">
        <v>266</v>
      </c>
    </row>
    <row r="4808" spans="1:11" x14ac:dyDescent="0.35">
      <c r="A4808" s="32">
        <v>17</v>
      </c>
      <c r="B4808" s="32" t="s">
        <v>22</v>
      </c>
      <c r="H4808" s="32" t="s">
        <v>95</v>
      </c>
      <c r="K4808" s="32" t="s">
        <v>265</v>
      </c>
    </row>
    <row r="4809" spans="1:11" x14ac:dyDescent="0.35">
      <c r="A4809" s="32">
        <v>18</v>
      </c>
      <c r="B4809" s="32" t="s">
        <v>182</v>
      </c>
      <c r="D4809" s="32">
        <v>16.920000000000002</v>
      </c>
      <c r="E4809" s="32">
        <v>49.901000000000003</v>
      </c>
      <c r="F4809" s="32">
        <v>3005.7220000000002</v>
      </c>
      <c r="G4809" s="32">
        <v>2.621</v>
      </c>
      <c r="H4809" s="32" t="s">
        <v>13</v>
      </c>
      <c r="K4809" s="32" t="s">
        <v>264</v>
      </c>
    </row>
    <row r="4810" spans="1:11" x14ac:dyDescent="0.35">
      <c r="A4810" s="32">
        <v>19</v>
      </c>
      <c r="B4810" s="32" t="s">
        <v>181</v>
      </c>
      <c r="D4810" s="32">
        <v>16.27</v>
      </c>
      <c r="E4810" s="32">
        <v>5.42</v>
      </c>
      <c r="F4810" s="32">
        <v>2753.0949999999998</v>
      </c>
      <c r="G4810" s="32">
        <v>55</v>
      </c>
      <c r="H4810" s="32" t="s">
        <v>13</v>
      </c>
      <c r="K4810" s="32" t="s">
        <v>263</v>
      </c>
    </row>
    <row r="4811" spans="1:11" x14ac:dyDescent="0.35">
      <c r="A4811" s="32">
        <v>20</v>
      </c>
      <c r="B4811" s="32" t="s">
        <v>180</v>
      </c>
      <c r="D4811" s="32">
        <v>16.28</v>
      </c>
      <c r="E4811" s="32">
        <v>1.0580000000000001</v>
      </c>
      <c r="F4811" s="32">
        <v>3219.1480000000001</v>
      </c>
      <c r="G4811" s="32">
        <v>11</v>
      </c>
      <c r="H4811" s="32" t="s">
        <v>13</v>
      </c>
      <c r="K4811" s="32" t="s">
        <v>262</v>
      </c>
    </row>
    <row r="4812" spans="1:11" x14ac:dyDescent="0.35">
      <c r="A4812" s="32">
        <v>21</v>
      </c>
      <c r="B4812" s="32" t="s">
        <v>179</v>
      </c>
      <c r="D4812" s="32">
        <v>16.489999999999998</v>
      </c>
      <c r="E4812" s="32">
        <v>11.352</v>
      </c>
      <c r="F4812" s="32">
        <v>3074.9209999999998</v>
      </c>
      <c r="G4812" s="32">
        <v>137</v>
      </c>
      <c r="H4812" s="32" t="s">
        <v>16</v>
      </c>
      <c r="K4812" s="32" t="s">
        <v>261</v>
      </c>
    </row>
    <row r="4813" spans="1:11" x14ac:dyDescent="0.35">
      <c r="A4813" s="32">
        <v>22</v>
      </c>
      <c r="B4813" s="32" t="s">
        <v>178</v>
      </c>
      <c r="D4813" s="32">
        <v>16.149999999999999</v>
      </c>
      <c r="E4813" s="32">
        <v>1.0720000000000001</v>
      </c>
      <c r="F4813" s="32">
        <v>2113.953</v>
      </c>
      <c r="G4813" s="32">
        <v>11</v>
      </c>
      <c r="H4813" s="32" t="s">
        <v>13</v>
      </c>
      <c r="K4813" s="32" t="s">
        <v>260</v>
      </c>
    </row>
    <row r="4814" spans="1:11" x14ac:dyDescent="0.35">
      <c r="A4814" s="32">
        <v>23</v>
      </c>
      <c r="B4814" s="32" t="s">
        <v>177</v>
      </c>
      <c r="F4814" s="32">
        <v>2043.23</v>
      </c>
      <c r="K4814" s="32" t="s">
        <v>259</v>
      </c>
    </row>
    <row r="4815" spans="1:11" x14ac:dyDescent="0.35">
      <c r="A4815" s="32">
        <v>24</v>
      </c>
      <c r="B4815" s="32" t="s">
        <v>22</v>
      </c>
      <c r="K4815" s="32" t="s">
        <v>258</v>
      </c>
    </row>
    <row r="4816" spans="1:11" x14ac:dyDescent="0.35">
      <c r="A4816" s="32">
        <v>25</v>
      </c>
      <c r="B4816" s="32" t="s">
        <v>176</v>
      </c>
      <c r="F4816" s="32">
        <v>3196.453</v>
      </c>
      <c r="K4816" s="32" t="s">
        <v>257</v>
      </c>
    </row>
    <row r="4817" spans="1:11" x14ac:dyDescent="0.35">
      <c r="A4817" s="32">
        <v>26</v>
      </c>
      <c r="B4817" s="32" t="s">
        <v>175</v>
      </c>
      <c r="D4817" s="32">
        <v>16.59</v>
      </c>
      <c r="E4817" s="32">
        <v>1.1919999999999999</v>
      </c>
      <c r="F4817" s="32">
        <v>2390.0720000000001</v>
      </c>
      <c r="G4817" s="32">
        <v>16</v>
      </c>
      <c r="H4817" s="32" t="s">
        <v>16</v>
      </c>
      <c r="K4817" s="32" t="s">
        <v>256</v>
      </c>
    </row>
    <row r="4818" spans="1:11" x14ac:dyDescent="0.35">
      <c r="A4818" s="32">
        <v>27</v>
      </c>
      <c r="B4818" s="32" t="s">
        <v>174</v>
      </c>
      <c r="F4818" s="32">
        <v>2962.2530000000002</v>
      </c>
      <c r="K4818" s="32" t="s">
        <v>255</v>
      </c>
    </row>
    <row r="4819" spans="1:11" x14ac:dyDescent="0.35">
      <c r="A4819" s="32">
        <v>28</v>
      </c>
      <c r="B4819" s="32" t="s">
        <v>173</v>
      </c>
      <c r="D4819" s="32">
        <v>16.57</v>
      </c>
      <c r="E4819" s="32">
        <v>1.8260000000000001</v>
      </c>
      <c r="F4819" s="32">
        <v>2517.348</v>
      </c>
      <c r="G4819" s="32">
        <v>0.39800000000000002</v>
      </c>
      <c r="H4819" s="32" t="s">
        <v>13</v>
      </c>
      <c r="K4819" s="32" t="s">
        <v>254</v>
      </c>
    </row>
    <row r="4820" spans="1:11" x14ac:dyDescent="0.35">
      <c r="A4820" s="32">
        <v>29</v>
      </c>
      <c r="B4820" s="32" t="s">
        <v>172</v>
      </c>
      <c r="D4820" s="32">
        <v>16.52</v>
      </c>
      <c r="E4820" s="32">
        <v>11.006</v>
      </c>
      <c r="F4820" s="32">
        <v>2760.21</v>
      </c>
      <c r="G4820" s="32">
        <v>139</v>
      </c>
      <c r="H4820" s="32" t="s">
        <v>16</v>
      </c>
      <c r="K4820" s="32" t="s">
        <v>253</v>
      </c>
    </row>
    <row r="4821" spans="1:11" x14ac:dyDescent="0.35">
      <c r="A4821" s="32">
        <v>30</v>
      </c>
      <c r="B4821" s="32" t="s">
        <v>171</v>
      </c>
      <c r="D4821" s="32">
        <v>16.03</v>
      </c>
      <c r="E4821" s="32">
        <v>4.2770000000000001</v>
      </c>
      <c r="F4821" s="32">
        <v>2323.8820000000001</v>
      </c>
      <c r="G4821" s="32">
        <v>44</v>
      </c>
      <c r="H4821" s="32" t="s">
        <v>13</v>
      </c>
      <c r="K4821" s="32" t="s">
        <v>252</v>
      </c>
    </row>
    <row r="4822" spans="1:11" x14ac:dyDescent="0.35">
      <c r="A4822" s="32">
        <v>31</v>
      </c>
      <c r="B4822" s="32" t="s">
        <v>22</v>
      </c>
      <c r="D4822" s="32">
        <v>16.47</v>
      </c>
      <c r="E4822" s="32">
        <v>9.8350000000000009</v>
      </c>
      <c r="G4822" s="32">
        <v>113</v>
      </c>
      <c r="H4822" s="32" t="s">
        <v>13</v>
      </c>
      <c r="K4822" s="32" t="s">
        <v>251</v>
      </c>
    </row>
    <row r="4823" spans="1:11" x14ac:dyDescent="0.35">
      <c r="A4823" s="32">
        <v>32</v>
      </c>
      <c r="B4823" s="32" t="s">
        <v>170</v>
      </c>
      <c r="F4823" s="32">
        <v>3000.7350000000001</v>
      </c>
      <c r="K4823" s="32" t="s">
        <v>250</v>
      </c>
    </row>
    <row r="4824" spans="1:11" x14ac:dyDescent="0.35">
      <c r="A4824" s="32">
        <v>33</v>
      </c>
      <c r="B4824" s="32" t="s">
        <v>169</v>
      </c>
      <c r="D4824" s="32">
        <v>16.5</v>
      </c>
      <c r="E4824" s="32">
        <v>1.1020000000000001</v>
      </c>
      <c r="F4824" s="32">
        <v>1898.942</v>
      </c>
      <c r="G4824" s="32">
        <v>13</v>
      </c>
      <c r="H4824" s="32" t="s">
        <v>13</v>
      </c>
      <c r="K4824" s="32" t="s">
        <v>249</v>
      </c>
    </row>
    <row r="4825" spans="1:11" x14ac:dyDescent="0.35">
      <c r="A4825" s="32">
        <v>34</v>
      </c>
      <c r="B4825" s="32" t="s">
        <v>168</v>
      </c>
      <c r="F4825" s="32">
        <v>3850.1930000000002</v>
      </c>
      <c r="K4825" s="32" t="s">
        <v>248</v>
      </c>
    </row>
    <row r="4826" spans="1:11" x14ac:dyDescent="0.35">
      <c r="A4826" s="32">
        <v>35</v>
      </c>
      <c r="B4826" s="32" t="s">
        <v>167</v>
      </c>
      <c r="D4826" s="32">
        <v>16.52</v>
      </c>
      <c r="E4826" s="32">
        <v>20.768000000000001</v>
      </c>
      <c r="F4826" s="32">
        <v>3639.9319999999998</v>
      </c>
      <c r="G4826" s="32">
        <v>4.7850000000000001</v>
      </c>
      <c r="H4826" s="32" t="s">
        <v>13</v>
      </c>
      <c r="K4826" s="32" t="s">
        <v>247</v>
      </c>
    </row>
    <row r="4827" spans="1:11" x14ac:dyDescent="0.35">
      <c r="A4827" s="32">
        <v>36</v>
      </c>
      <c r="B4827" s="32" t="s">
        <v>166</v>
      </c>
      <c r="D4827" s="32">
        <v>16.64</v>
      </c>
      <c r="E4827" s="32">
        <v>1.524</v>
      </c>
      <c r="F4827" s="32">
        <v>3692.8150000000001</v>
      </c>
      <c r="G4827" s="32">
        <v>0.17499999999999999</v>
      </c>
      <c r="H4827" s="32" t="s">
        <v>16</v>
      </c>
      <c r="K4827" s="32" t="s">
        <v>246</v>
      </c>
    </row>
    <row r="4828" spans="1:11" x14ac:dyDescent="0.35">
      <c r="A4828" s="32">
        <v>37</v>
      </c>
      <c r="B4828" s="32" t="s">
        <v>165</v>
      </c>
      <c r="F4828" s="32">
        <v>2895.058</v>
      </c>
      <c r="K4828" s="32" t="s">
        <v>245</v>
      </c>
    </row>
    <row r="4829" spans="1:11" x14ac:dyDescent="0.35">
      <c r="A4829" s="32">
        <v>38</v>
      </c>
      <c r="B4829" s="32" t="s">
        <v>22</v>
      </c>
      <c r="D4829" s="32">
        <v>16.59</v>
      </c>
      <c r="E4829" s="32">
        <v>6.1479999999999997</v>
      </c>
      <c r="G4829" s="32">
        <v>81</v>
      </c>
      <c r="H4829" s="32" t="s">
        <v>13</v>
      </c>
      <c r="K4829" s="32" t="s">
        <v>244</v>
      </c>
    </row>
    <row r="4830" spans="1:11" x14ac:dyDescent="0.35">
      <c r="A4830" s="32">
        <v>39</v>
      </c>
      <c r="B4830" s="32" t="s">
        <v>164</v>
      </c>
      <c r="F4830" s="32">
        <v>2161.9349999999999</v>
      </c>
      <c r="K4830" s="32" t="s">
        <v>243</v>
      </c>
    </row>
    <row r="4831" spans="1:11" x14ac:dyDescent="0.35">
      <c r="A4831" s="32">
        <v>40</v>
      </c>
      <c r="B4831" s="32" t="s">
        <v>163</v>
      </c>
      <c r="D4831" s="32">
        <v>16.61</v>
      </c>
      <c r="E4831" s="32">
        <v>1.131</v>
      </c>
      <c r="F4831" s="32">
        <v>3048.598</v>
      </c>
      <c r="G4831" s="32">
        <v>15</v>
      </c>
      <c r="H4831" s="32" t="s">
        <v>13</v>
      </c>
      <c r="K4831" s="32" t="s">
        <v>242</v>
      </c>
    </row>
    <row r="4832" spans="1:11" x14ac:dyDescent="0.35">
      <c r="A4832" s="32">
        <v>41</v>
      </c>
      <c r="B4832" s="32" t="s">
        <v>162</v>
      </c>
      <c r="D4832" s="32">
        <v>16.61</v>
      </c>
      <c r="E4832" s="32">
        <v>12.505000000000001</v>
      </c>
      <c r="F4832" s="32">
        <v>3225.971</v>
      </c>
      <c r="G4832" s="32">
        <v>155</v>
      </c>
      <c r="H4832" s="32" t="s">
        <v>13</v>
      </c>
      <c r="K4832" s="32" t="s">
        <v>241</v>
      </c>
    </row>
    <row r="4833" spans="1:11" x14ac:dyDescent="0.35">
      <c r="A4833" s="32">
        <v>42</v>
      </c>
      <c r="B4833" s="32" t="s">
        <v>161</v>
      </c>
      <c r="F4833" s="32">
        <v>3658.864</v>
      </c>
      <c r="K4833" s="32" t="s">
        <v>240</v>
      </c>
    </row>
    <row r="4834" spans="1:11" x14ac:dyDescent="0.35">
      <c r="A4834" s="32">
        <v>43</v>
      </c>
      <c r="B4834" s="32" t="s">
        <v>160</v>
      </c>
      <c r="D4834" s="32">
        <v>16.39</v>
      </c>
      <c r="E4834" s="32">
        <v>7.0010000000000003</v>
      </c>
      <c r="F4834" s="32">
        <v>3040.107</v>
      </c>
      <c r="G4834" s="32">
        <v>63</v>
      </c>
      <c r="H4834" s="32" t="s">
        <v>16</v>
      </c>
      <c r="K4834" s="32" t="s">
        <v>239</v>
      </c>
    </row>
    <row r="4835" spans="1:11" x14ac:dyDescent="0.35">
      <c r="A4835" s="32">
        <v>44</v>
      </c>
      <c r="B4835" s="32" t="s">
        <v>159</v>
      </c>
      <c r="D4835" s="32">
        <v>15.83</v>
      </c>
      <c r="E4835" s="32">
        <v>17.123999999999999</v>
      </c>
      <c r="F4835" s="32">
        <v>3328.9929999999999</v>
      </c>
      <c r="G4835" s="32">
        <v>151</v>
      </c>
      <c r="H4835" s="32" t="s">
        <v>16</v>
      </c>
      <c r="K4835" s="32" t="s">
        <v>238</v>
      </c>
    </row>
    <row r="4836" spans="1:11" x14ac:dyDescent="0.35">
      <c r="A4836" s="32">
        <v>45</v>
      </c>
      <c r="B4836" s="32" t="s">
        <v>22</v>
      </c>
      <c r="F4836" s="32">
        <v>22.63</v>
      </c>
      <c r="H4836" s="32" t="s">
        <v>95</v>
      </c>
      <c r="K4836" s="32" t="s">
        <v>237</v>
      </c>
    </row>
    <row r="4837" spans="1:11" x14ac:dyDescent="0.35">
      <c r="A4837" s="32">
        <v>46</v>
      </c>
      <c r="B4837" s="32" t="s">
        <v>158</v>
      </c>
      <c r="D4837" s="32">
        <v>16.66</v>
      </c>
      <c r="E4837" s="32">
        <v>0.46700000000000003</v>
      </c>
      <c r="F4837" s="32">
        <v>3672.7440000000001</v>
      </c>
      <c r="G4837" s="32">
        <v>6</v>
      </c>
      <c r="H4837" s="32" t="s">
        <v>16</v>
      </c>
      <c r="K4837" s="32" t="s">
        <v>236</v>
      </c>
    </row>
    <row r="4838" spans="1:11" x14ac:dyDescent="0.35">
      <c r="A4838" s="32">
        <v>47</v>
      </c>
      <c r="B4838" s="32" t="s">
        <v>157</v>
      </c>
      <c r="D4838" s="32">
        <v>15.83</v>
      </c>
      <c r="E4838" s="32">
        <v>0.81499999999999995</v>
      </c>
      <c r="F4838" s="32">
        <v>2772.7440000000001</v>
      </c>
      <c r="G4838" s="32">
        <v>7</v>
      </c>
      <c r="H4838" s="32" t="s">
        <v>16</v>
      </c>
      <c r="K4838" s="32" t="s">
        <v>235</v>
      </c>
    </row>
    <row r="4839" spans="1:11" x14ac:dyDescent="0.35">
      <c r="A4839" s="32">
        <v>48</v>
      </c>
      <c r="B4839" s="32" t="s">
        <v>156</v>
      </c>
      <c r="D4839" s="32">
        <v>16.3</v>
      </c>
      <c r="E4839" s="32">
        <v>4.1740000000000004</v>
      </c>
      <c r="F4839" s="32">
        <v>2464.4050000000002</v>
      </c>
      <c r="G4839" s="32">
        <v>45</v>
      </c>
      <c r="H4839" s="32" t="s">
        <v>13</v>
      </c>
      <c r="K4839" s="32" t="s">
        <v>234</v>
      </c>
    </row>
    <row r="4841" spans="1:11" x14ac:dyDescent="0.35">
      <c r="A4841" s="32" t="s">
        <v>321</v>
      </c>
    </row>
    <row r="4843" spans="1:11" x14ac:dyDescent="0.35">
      <c r="B4843" s="32" t="s">
        <v>3</v>
      </c>
      <c r="C4843" s="32" t="s">
        <v>4</v>
      </c>
      <c r="D4843" s="32" t="s">
        <v>5</v>
      </c>
      <c r="E4843" s="32" t="s">
        <v>6</v>
      </c>
      <c r="F4843" s="32" t="s">
        <v>7</v>
      </c>
      <c r="G4843" s="32" t="s">
        <v>8</v>
      </c>
      <c r="H4843" s="32" t="s">
        <v>9</v>
      </c>
      <c r="I4843" s="32" t="s">
        <v>10</v>
      </c>
      <c r="J4843" s="32" t="s">
        <v>11</v>
      </c>
      <c r="K4843" s="32" t="s">
        <v>282</v>
      </c>
    </row>
    <row r="4844" spans="1:11" x14ac:dyDescent="0.35">
      <c r="A4844" s="32">
        <v>1</v>
      </c>
      <c r="B4844" s="32" t="s">
        <v>12</v>
      </c>
      <c r="D4844" s="32">
        <v>16.440000000000001</v>
      </c>
      <c r="E4844" s="32">
        <v>72.906999999999996</v>
      </c>
      <c r="F4844" s="32">
        <v>8805.5110000000004</v>
      </c>
      <c r="G4844" s="32">
        <v>2.4769999999999999</v>
      </c>
      <c r="H4844" s="32" t="s">
        <v>13</v>
      </c>
      <c r="K4844" s="32" t="s">
        <v>281</v>
      </c>
    </row>
    <row r="4845" spans="1:11" x14ac:dyDescent="0.35">
      <c r="A4845" s="32">
        <v>2</v>
      </c>
      <c r="B4845" s="32" t="s">
        <v>14</v>
      </c>
      <c r="D4845" s="32">
        <v>16.43</v>
      </c>
      <c r="E4845" s="32">
        <v>100.898</v>
      </c>
      <c r="F4845" s="32">
        <v>8225.7739999999994</v>
      </c>
      <c r="G4845" s="32">
        <v>3.3410000000000002</v>
      </c>
      <c r="H4845" s="32" t="s">
        <v>13</v>
      </c>
      <c r="K4845" s="32" t="s">
        <v>280</v>
      </c>
    </row>
    <row r="4846" spans="1:11" x14ac:dyDescent="0.35">
      <c r="A4846" s="32">
        <v>3</v>
      </c>
      <c r="B4846" s="32" t="s">
        <v>15</v>
      </c>
      <c r="D4846" s="32">
        <v>16.440000000000001</v>
      </c>
      <c r="E4846" s="32">
        <v>147.85300000000001</v>
      </c>
      <c r="F4846" s="32">
        <v>8206.0879999999997</v>
      </c>
      <c r="G4846" s="32">
        <v>4.8099999999999996</v>
      </c>
      <c r="H4846" s="32" t="s">
        <v>13</v>
      </c>
      <c r="K4846" s="32" t="s">
        <v>279</v>
      </c>
    </row>
    <row r="4847" spans="1:11" x14ac:dyDescent="0.35">
      <c r="A4847" s="32">
        <v>4</v>
      </c>
      <c r="B4847" s="32" t="s">
        <v>17</v>
      </c>
      <c r="D4847" s="32">
        <v>16.440000000000001</v>
      </c>
      <c r="E4847" s="32">
        <v>822.63499999999999</v>
      </c>
      <c r="F4847" s="32">
        <v>7974.2309999999998</v>
      </c>
      <c r="G4847" s="32">
        <v>14.554</v>
      </c>
      <c r="H4847" s="32" t="s">
        <v>16</v>
      </c>
      <c r="K4847" s="32" t="s">
        <v>278</v>
      </c>
    </row>
    <row r="4848" spans="1:11" x14ac:dyDescent="0.35">
      <c r="A4848" s="32">
        <v>5</v>
      </c>
      <c r="B4848" s="32" t="s">
        <v>18</v>
      </c>
      <c r="D4848" s="32">
        <v>16.420000000000002</v>
      </c>
      <c r="E4848" s="32">
        <v>1277.5250000000001</v>
      </c>
      <c r="F4848" s="32">
        <v>9726.7780000000002</v>
      </c>
      <c r="G4848" s="32">
        <v>9.02</v>
      </c>
      <c r="H4848" s="32" t="s">
        <v>13</v>
      </c>
      <c r="K4848" s="32" t="s">
        <v>277</v>
      </c>
    </row>
    <row r="4849" spans="1:11" x14ac:dyDescent="0.35">
      <c r="A4849" s="32">
        <v>6</v>
      </c>
      <c r="B4849" s="32" t="s">
        <v>19</v>
      </c>
      <c r="D4849" s="32">
        <v>16.399999999999999</v>
      </c>
      <c r="E4849" s="32">
        <v>4807.2569999999996</v>
      </c>
      <c r="F4849" s="32">
        <v>8449.7260000000006</v>
      </c>
      <c r="G4849" s="32">
        <v>192.286</v>
      </c>
      <c r="H4849" s="32" t="s">
        <v>13</v>
      </c>
      <c r="K4849" s="32" t="s">
        <v>276</v>
      </c>
    </row>
    <row r="4850" spans="1:11" x14ac:dyDescent="0.35">
      <c r="A4850" s="32">
        <v>7</v>
      </c>
      <c r="B4850" s="32" t="s">
        <v>20</v>
      </c>
      <c r="D4850" s="32">
        <v>16.420000000000002</v>
      </c>
      <c r="E4850" s="32">
        <v>9520.8070000000007</v>
      </c>
      <c r="F4850" s="32">
        <v>6390.6670000000004</v>
      </c>
      <c r="G4850" s="32">
        <v>143.744</v>
      </c>
      <c r="H4850" s="32" t="s">
        <v>13</v>
      </c>
      <c r="K4850" s="32" t="s">
        <v>275</v>
      </c>
    </row>
    <row r="4851" spans="1:11" x14ac:dyDescent="0.35">
      <c r="A4851" s="32">
        <v>8</v>
      </c>
      <c r="B4851" s="32" t="s">
        <v>21</v>
      </c>
      <c r="D4851" s="32">
        <v>16.43</v>
      </c>
      <c r="E4851" s="32">
        <v>20631.234</v>
      </c>
      <c r="F4851" s="32">
        <v>7988.8239999999996</v>
      </c>
      <c r="G4851" s="32">
        <v>336.81200000000001</v>
      </c>
      <c r="H4851" s="32" t="s">
        <v>13</v>
      </c>
      <c r="K4851" s="32" t="s">
        <v>274</v>
      </c>
    </row>
    <row r="4852" spans="1:11" x14ac:dyDescent="0.35">
      <c r="A4852" s="32">
        <v>9</v>
      </c>
      <c r="B4852" s="32" t="s">
        <v>22</v>
      </c>
      <c r="D4852" s="32">
        <v>16.440000000000001</v>
      </c>
      <c r="E4852" s="32">
        <v>46.601999999999997</v>
      </c>
      <c r="F4852" s="32">
        <v>12.127000000000001</v>
      </c>
      <c r="G4852" s="32">
        <v>6.0410000000000004</v>
      </c>
      <c r="H4852" s="32" t="s">
        <v>13</v>
      </c>
      <c r="K4852" s="32" t="s">
        <v>273</v>
      </c>
    </row>
    <row r="4853" spans="1:11" x14ac:dyDescent="0.35">
      <c r="A4853" s="32">
        <v>10</v>
      </c>
      <c r="B4853" s="32" t="s">
        <v>22</v>
      </c>
      <c r="D4853" s="32">
        <v>16.13</v>
      </c>
      <c r="E4853" s="32">
        <v>5.3789999999999996</v>
      </c>
      <c r="F4853" s="32">
        <v>0.46700000000000003</v>
      </c>
      <c r="G4853" s="32">
        <v>57</v>
      </c>
      <c r="H4853" s="32" t="s">
        <v>13</v>
      </c>
      <c r="K4853" s="32" t="s">
        <v>272</v>
      </c>
    </row>
    <row r="4854" spans="1:11" x14ac:dyDescent="0.35">
      <c r="A4854" s="32">
        <v>11</v>
      </c>
      <c r="B4854" s="32" t="s">
        <v>24</v>
      </c>
      <c r="D4854" s="32">
        <v>16.05</v>
      </c>
      <c r="E4854" s="32">
        <v>23.888000000000002</v>
      </c>
      <c r="F4854" s="32">
        <v>2056.203</v>
      </c>
      <c r="G4854" s="32">
        <v>242</v>
      </c>
      <c r="H4854" s="32" t="s">
        <v>13</v>
      </c>
      <c r="K4854" s="32" t="s">
        <v>271</v>
      </c>
    </row>
    <row r="4855" spans="1:11" x14ac:dyDescent="0.35">
      <c r="A4855" s="32">
        <v>12</v>
      </c>
      <c r="B4855" s="32" t="s">
        <v>25</v>
      </c>
      <c r="D4855" s="32">
        <v>16.489999999999998</v>
      </c>
      <c r="E4855" s="32">
        <v>1.1639999999999999</v>
      </c>
      <c r="F4855" s="32">
        <v>2037.1420000000001</v>
      </c>
      <c r="G4855" s="32">
        <v>14</v>
      </c>
      <c r="H4855" s="32" t="s">
        <v>13</v>
      </c>
      <c r="K4855" s="32" t="s">
        <v>270</v>
      </c>
    </row>
    <row r="4856" spans="1:11" x14ac:dyDescent="0.35">
      <c r="A4856" s="32">
        <v>13</v>
      </c>
      <c r="B4856" s="32" t="s">
        <v>26</v>
      </c>
      <c r="D4856" s="32">
        <v>16.43</v>
      </c>
      <c r="E4856" s="32">
        <v>4.9050000000000002</v>
      </c>
      <c r="F4856" s="32">
        <v>2209.288</v>
      </c>
      <c r="G4856" s="32">
        <v>54</v>
      </c>
      <c r="H4856" s="32" t="s">
        <v>13</v>
      </c>
      <c r="K4856" s="32" t="s">
        <v>269</v>
      </c>
    </row>
    <row r="4857" spans="1:11" x14ac:dyDescent="0.35">
      <c r="A4857" s="32">
        <v>14</v>
      </c>
      <c r="B4857" s="32" t="s">
        <v>27</v>
      </c>
      <c r="D4857" s="32">
        <v>16.5</v>
      </c>
      <c r="E4857" s="32">
        <v>2290.933</v>
      </c>
      <c r="F4857" s="32">
        <v>1869.894</v>
      </c>
      <c r="G4857" s="32">
        <v>106.568</v>
      </c>
      <c r="H4857" s="32" t="s">
        <v>13</v>
      </c>
      <c r="K4857" s="32" t="s">
        <v>268</v>
      </c>
    </row>
    <row r="4858" spans="1:11" x14ac:dyDescent="0.35">
      <c r="A4858" s="32">
        <v>15</v>
      </c>
      <c r="B4858" s="32" t="s">
        <v>28</v>
      </c>
      <c r="D4858" s="32">
        <v>16.5</v>
      </c>
      <c r="E4858" s="32">
        <v>5074.9170000000004</v>
      </c>
      <c r="F4858" s="32">
        <v>2527.9789999999998</v>
      </c>
      <c r="G4858" s="32">
        <v>26.870999999999999</v>
      </c>
      <c r="H4858" s="32" t="s">
        <v>13</v>
      </c>
      <c r="K4858" s="32" t="s">
        <v>267</v>
      </c>
    </row>
    <row r="4859" spans="1:11" x14ac:dyDescent="0.35">
      <c r="A4859" s="32">
        <v>16</v>
      </c>
      <c r="B4859" s="32" t="s">
        <v>29</v>
      </c>
      <c r="D4859" s="32">
        <v>16.510000000000002</v>
      </c>
      <c r="E4859" s="32">
        <v>4508.4859999999999</v>
      </c>
      <c r="F4859" s="32">
        <v>2192.2660000000001</v>
      </c>
      <c r="G4859" s="32">
        <v>240.886</v>
      </c>
      <c r="H4859" s="32" t="s">
        <v>13</v>
      </c>
      <c r="K4859" s="32" t="s">
        <v>266</v>
      </c>
    </row>
    <row r="4860" spans="1:11" x14ac:dyDescent="0.35">
      <c r="A4860" s="32">
        <v>17</v>
      </c>
      <c r="B4860" s="32" t="s">
        <v>22</v>
      </c>
      <c r="F4860" s="32">
        <v>9.1479999999999997</v>
      </c>
      <c r="K4860" s="32" t="s">
        <v>265</v>
      </c>
    </row>
    <row r="4861" spans="1:11" x14ac:dyDescent="0.35">
      <c r="A4861" s="32">
        <v>18</v>
      </c>
      <c r="B4861" s="32" t="s">
        <v>182</v>
      </c>
      <c r="F4861" s="32">
        <v>3424.4639999999999</v>
      </c>
      <c r="K4861" s="32" t="s">
        <v>264</v>
      </c>
    </row>
    <row r="4862" spans="1:11" x14ac:dyDescent="0.35">
      <c r="A4862" s="32">
        <v>19</v>
      </c>
      <c r="B4862" s="32" t="s">
        <v>181</v>
      </c>
      <c r="D4862" s="32">
        <v>16.489999999999998</v>
      </c>
      <c r="E4862" s="32">
        <v>13.724</v>
      </c>
      <c r="F4862" s="32">
        <v>3163.0929999999998</v>
      </c>
      <c r="G4862" s="32">
        <v>164</v>
      </c>
      <c r="H4862" s="32" t="s">
        <v>13</v>
      </c>
      <c r="K4862" s="32" t="s">
        <v>263</v>
      </c>
    </row>
    <row r="4863" spans="1:11" x14ac:dyDescent="0.35">
      <c r="A4863" s="32">
        <v>20</v>
      </c>
      <c r="B4863" s="32" t="s">
        <v>180</v>
      </c>
      <c r="F4863" s="32">
        <v>2991.645</v>
      </c>
      <c r="K4863" s="32" t="s">
        <v>262</v>
      </c>
    </row>
    <row r="4864" spans="1:11" x14ac:dyDescent="0.35">
      <c r="A4864" s="32">
        <v>21</v>
      </c>
      <c r="B4864" s="32" t="s">
        <v>179</v>
      </c>
      <c r="F4864" s="32">
        <v>2385.2559999999999</v>
      </c>
      <c r="K4864" s="32" t="s">
        <v>261</v>
      </c>
    </row>
    <row r="4865" spans="1:11" x14ac:dyDescent="0.35">
      <c r="A4865" s="32">
        <v>22</v>
      </c>
      <c r="B4865" s="32" t="s">
        <v>178</v>
      </c>
      <c r="D4865" s="32">
        <v>16.22</v>
      </c>
      <c r="E4865" s="32">
        <v>51.411000000000001</v>
      </c>
      <c r="F4865" s="32">
        <v>3131.8209999999999</v>
      </c>
      <c r="G4865" s="32">
        <v>3.4689999999999999</v>
      </c>
      <c r="H4865" s="32" t="s">
        <v>13</v>
      </c>
      <c r="K4865" s="32" t="s">
        <v>260</v>
      </c>
    </row>
    <row r="4866" spans="1:11" x14ac:dyDescent="0.35">
      <c r="A4866" s="32">
        <v>23</v>
      </c>
      <c r="B4866" s="32" t="s">
        <v>177</v>
      </c>
      <c r="F4866" s="32">
        <v>2135.6849999999999</v>
      </c>
      <c r="K4866" s="32" t="s">
        <v>259</v>
      </c>
    </row>
    <row r="4867" spans="1:11" x14ac:dyDescent="0.35">
      <c r="A4867" s="32">
        <v>24</v>
      </c>
      <c r="B4867" s="32" t="s">
        <v>22</v>
      </c>
      <c r="F4867" s="32">
        <v>59.006</v>
      </c>
      <c r="K4867" s="32" t="s">
        <v>258</v>
      </c>
    </row>
    <row r="4868" spans="1:11" x14ac:dyDescent="0.35">
      <c r="A4868" s="32">
        <v>25</v>
      </c>
      <c r="B4868" s="32" t="s">
        <v>176</v>
      </c>
      <c r="F4868" s="32">
        <v>2887.29</v>
      </c>
      <c r="K4868" s="32" t="s">
        <v>257</v>
      </c>
    </row>
    <row r="4869" spans="1:11" x14ac:dyDescent="0.35">
      <c r="A4869" s="32">
        <v>26</v>
      </c>
      <c r="B4869" s="32" t="s">
        <v>175</v>
      </c>
      <c r="D4869" s="32">
        <v>16.510000000000002</v>
      </c>
      <c r="E4869" s="32">
        <v>5.742</v>
      </c>
      <c r="F4869" s="32">
        <v>2919.1350000000002</v>
      </c>
      <c r="G4869" s="32">
        <v>57</v>
      </c>
      <c r="H4869" s="32" t="s">
        <v>13</v>
      </c>
      <c r="K4869" s="32" t="s">
        <v>256</v>
      </c>
    </row>
    <row r="4870" spans="1:11" x14ac:dyDescent="0.35">
      <c r="A4870" s="32">
        <v>27</v>
      </c>
      <c r="B4870" s="32" t="s">
        <v>174</v>
      </c>
      <c r="D4870" s="32">
        <v>16.510000000000002</v>
      </c>
      <c r="E4870" s="32">
        <v>18.157</v>
      </c>
      <c r="F4870" s="32">
        <v>3329.32</v>
      </c>
      <c r="G4870" s="32">
        <v>222</v>
      </c>
      <c r="H4870" s="32" t="s">
        <v>13</v>
      </c>
      <c r="K4870" s="32" t="s">
        <v>255</v>
      </c>
    </row>
    <row r="4871" spans="1:11" x14ac:dyDescent="0.35">
      <c r="A4871" s="32">
        <v>28</v>
      </c>
      <c r="B4871" s="32" t="s">
        <v>173</v>
      </c>
      <c r="F4871" s="32">
        <v>1977.385</v>
      </c>
      <c r="K4871" s="32" t="s">
        <v>254</v>
      </c>
    </row>
    <row r="4872" spans="1:11" x14ac:dyDescent="0.35">
      <c r="A4872" s="32">
        <v>29</v>
      </c>
      <c r="B4872" s="32" t="s">
        <v>172</v>
      </c>
      <c r="F4872" s="32">
        <v>3131.076</v>
      </c>
      <c r="K4872" s="32" t="s">
        <v>253</v>
      </c>
    </row>
    <row r="4873" spans="1:11" x14ac:dyDescent="0.35">
      <c r="A4873" s="32">
        <v>30</v>
      </c>
      <c r="B4873" s="32" t="s">
        <v>171</v>
      </c>
      <c r="D4873" s="32">
        <v>16.510000000000002</v>
      </c>
      <c r="E4873" s="32">
        <v>3.7610000000000001</v>
      </c>
      <c r="F4873" s="32">
        <v>2297.8919999999998</v>
      </c>
      <c r="G4873" s="32">
        <v>47</v>
      </c>
      <c r="H4873" s="32" t="s">
        <v>13</v>
      </c>
      <c r="K4873" s="32" t="s">
        <v>252</v>
      </c>
    </row>
    <row r="4874" spans="1:11" x14ac:dyDescent="0.35">
      <c r="A4874" s="32">
        <v>31</v>
      </c>
      <c r="B4874" s="32" t="s">
        <v>22</v>
      </c>
      <c r="F4874" s="32">
        <v>38.744</v>
      </c>
      <c r="K4874" s="32" t="s">
        <v>251</v>
      </c>
    </row>
    <row r="4875" spans="1:11" x14ac:dyDescent="0.35">
      <c r="A4875" s="32">
        <v>32</v>
      </c>
      <c r="B4875" s="32" t="s">
        <v>170</v>
      </c>
      <c r="D4875" s="32">
        <v>16.489999999999998</v>
      </c>
      <c r="E4875" s="32">
        <v>4.8940000000000001</v>
      </c>
      <c r="F4875" s="32">
        <v>2985.1619999999998</v>
      </c>
      <c r="G4875" s="32">
        <v>59</v>
      </c>
      <c r="H4875" s="32" t="s">
        <v>13</v>
      </c>
      <c r="K4875" s="32" t="s">
        <v>250</v>
      </c>
    </row>
    <row r="4876" spans="1:11" x14ac:dyDescent="0.35">
      <c r="A4876" s="32">
        <v>33</v>
      </c>
      <c r="B4876" s="32" t="s">
        <v>169</v>
      </c>
      <c r="D4876" s="32">
        <v>16.46</v>
      </c>
      <c r="E4876" s="32">
        <v>1.659</v>
      </c>
      <c r="F4876" s="32">
        <v>2676.21</v>
      </c>
      <c r="G4876" s="32">
        <v>19</v>
      </c>
      <c r="H4876" s="32" t="s">
        <v>13</v>
      </c>
      <c r="K4876" s="32" t="s">
        <v>249</v>
      </c>
    </row>
    <row r="4877" spans="1:11" x14ac:dyDescent="0.35">
      <c r="A4877" s="32">
        <v>34</v>
      </c>
      <c r="B4877" s="32" t="s">
        <v>168</v>
      </c>
      <c r="F4877" s="32">
        <v>3875.1370000000002</v>
      </c>
      <c r="K4877" s="32" t="s">
        <v>248</v>
      </c>
    </row>
    <row r="4878" spans="1:11" x14ac:dyDescent="0.35">
      <c r="A4878" s="32">
        <v>35</v>
      </c>
      <c r="B4878" s="32" t="s">
        <v>167</v>
      </c>
      <c r="D4878" s="32">
        <v>16.940000000000001</v>
      </c>
      <c r="E4878" s="32">
        <v>7.7560000000000002</v>
      </c>
      <c r="F4878" s="32">
        <v>3168.3670000000002</v>
      </c>
      <c r="G4878" s="32">
        <v>65</v>
      </c>
      <c r="H4878" s="32" t="s">
        <v>13</v>
      </c>
      <c r="K4878" s="32" t="s">
        <v>247</v>
      </c>
    </row>
    <row r="4879" spans="1:11" x14ac:dyDescent="0.35">
      <c r="A4879" s="32">
        <v>36</v>
      </c>
      <c r="B4879" s="32" t="s">
        <v>166</v>
      </c>
      <c r="F4879" s="32">
        <v>4417.9589999999998</v>
      </c>
      <c r="K4879" s="32" t="s">
        <v>246</v>
      </c>
    </row>
    <row r="4880" spans="1:11" x14ac:dyDescent="0.35">
      <c r="A4880" s="32">
        <v>37</v>
      </c>
      <c r="B4880" s="32" t="s">
        <v>165</v>
      </c>
      <c r="F4880" s="32">
        <v>2880.9769999999999</v>
      </c>
      <c r="K4880" s="32" t="s">
        <v>245</v>
      </c>
    </row>
    <row r="4881" spans="1:11" x14ac:dyDescent="0.35">
      <c r="A4881" s="32">
        <v>38</v>
      </c>
      <c r="B4881" s="32" t="s">
        <v>22</v>
      </c>
      <c r="F4881" s="32">
        <v>1.617</v>
      </c>
      <c r="K4881" s="32" t="s">
        <v>244</v>
      </c>
    </row>
    <row r="4882" spans="1:11" x14ac:dyDescent="0.35">
      <c r="A4882" s="32">
        <v>39</v>
      </c>
      <c r="B4882" s="32" t="s">
        <v>164</v>
      </c>
      <c r="F4882" s="32">
        <v>2707.3209999999999</v>
      </c>
      <c r="K4882" s="32" t="s">
        <v>243</v>
      </c>
    </row>
    <row r="4883" spans="1:11" x14ac:dyDescent="0.35">
      <c r="A4883" s="32">
        <v>40</v>
      </c>
      <c r="B4883" s="32" t="s">
        <v>163</v>
      </c>
      <c r="F4883" s="32">
        <v>2642.7359999999999</v>
      </c>
      <c r="K4883" s="32" t="s">
        <v>242</v>
      </c>
    </row>
    <row r="4884" spans="1:11" x14ac:dyDescent="0.35">
      <c r="A4884" s="32">
        <v>41</v>
      </c>
      <c r="B4884" s="32" t="s">
        <v>162</v>
      </c>
      <c r="D4884" s="32">
        <v>16.57</v>
      </c>
      <c r="E4884" s="32">
        <v>18.532</v>
      </c>
      <c r="F4884" s="32">
        <v>3172.924</v>
      </c>
      <c r="G4884" s="32">
        <v>237</v>
      </c>
      <c r="H4884" s="32" t="s">
        <v>13</v>
      </c>
      <c r="K4884" s="32" t="s">
        <v>241</v>
      </c>
    </row>
    <row r="4885" spans="1:11" x14ac:dyDescent="0.35">
      <c r="A4885" s="32">
        <v>42</v>
      </c>
      <c r="B4885" s="32" t="s">
        <v>161</v>
      </c>
      <c r="D4885" s="32">
        <v>16.73</v>
      </c>
      <c r="E4885" s="32">
        <v>8.66</v>
      </c>
      <c r="F4885" s="32">
        <v>3319.8389999999999</v>
      </c>
      <c r="G4885" s="32">
        <v>111</v>
      </c>
      <c r="H4885" s="32" t="s">
        <v>13</v>
      </c>
      <c r="K4885" s="32" t="s">
        <v>240</v>
      </c>
    </row>
    <row r="4886" spans="1:11" x14ac:dyDescent="0.35">
      <c r="A4886" s="32">
        <v>43</v>
      </c>
      <c r="B4886" s="32" t="s">
        <v>160</v>
      </c>
      <c r="D4886" s="32">
        <v>16.46</v>
      </c>
      <c r="E4886" s="32">
        <v>36.293999999999997</v>
      </c>
      <c r="F4886" s="32">
        <v>3401.3240000000001</v>
      </c>
      <c r="G4886" s="32">
        <v>375</v>
      </c>
      <c r="H4886" s="32" t="s">
        <v>13</v>
      </c>
      <c r="K4886" s="32" t="s">
        <v>239</v>
      </c>
    </row>
    <row r="4887" spans="1:11" x14ac:dyDescent="0.35">
      <c r="A4887" s="32">
        <v>44</v>
      </c>
      <c r="B4887" s="32" t="s">
        <v>159</v>
      </c>
      <c r="F4887" s="32">
        <v>3613.8690000000001</v>
      </c>
      <c r="K4887" s="32" t="s">
        <v>238</v>
      </c>
    </row>
    <row r="4888" spans="1:11" x14ac:dyDescent="0.35">
      <c r="A4888" s="32">
        <v>45</v>
      </c>
      <c r="B4888" s="32" t="s">
        <v>22</v>
      </c>
      <c r="F4888" s="32">
        <v>15.747999999999999</v>
      </c>
      <c r="K4888" s="32" t="s">
        <v>237</v>
      </c>
    </row>
    <row r="4889" spans="1:11" x14ac:dyDescent="0.35">
      <c r="A4889" s="32">
        <v>46</v>
      </c>
      <c r="B4889" s="32" t="s">
        <v>158</v>
      </c>
      <c r="F4889" s="32">
        <v>2614.7579999999998</v>
      </c>
      <c r="K4889" s="32" t="s">
        <v>236</v>
      </c>
    </row>
    <row r="4890" spans="1:11" x14ac:dyDescent="0.35">
      <c r="A4890" s="32">
        <v>47</v>
      </c>
      <c r="B4890" s="32" t="s">
        <v>157</v>
      </c>
      <c r="F4890" s="32">
        <v>2672.94</v>
      </c>
      <c r="K4890" s="32" t="s">
        <v>235</v>
      </c>
    </row>
    <row r="4891" spans="1:11" x14ac:dyDescent="0.35">
      <c r="A4891" s="32">
        <v>48</v>
      </c>
      <c r="B4891" s="32" t="s">
        <v>156</v>
      </c>
      <c r="D4891" s="32">
        <v>16.3</v>
      </c>
      <c r="E4891" s="32">
        <v>53.191000000000003</v>
      </c>
      <c r="F4891" s="32">
        <v>2110.1610000000001</v>
      </c>
      <c r="G4891" s="32">
        <v>567</v>
      </c>
      <c r="H4891" s="32" t="s">
        <v>13</v>
      </c>
      <c r="K4891" s="32" t="s">
        <v>234</v>
      </c>
    </row>
    <row r="4893" spans="1:11" x14ac:dyDescent="0.35">
      <c r="A4893" s="32" t="s">
        <v>320</v>
      </c>
    </row>
    <row r="4895" spans="1:11" x14ac:dyDescent="0.35">
      <c r="B4895" s="32" t="s">
        <v>3</v>
      </c>
      <c r="C4895" s="32" t="s">
        <v>4</v>
      </c>
      <c r="D4895" s="32" t="s">
        <v>5</v>
      </c>
      <c r="E4895" s="32" t="s">
        <v>6</v>
      </c>
      <c r="F4895" s="32" t="s">
        <v>7</v>
      </c>
      <c r="G4895" s="32" t="s">
        <v>8</v>
      </c>
      <c r="H4895" s="32" t="s">
        <v>9</v>
      </c>
      <c r="I4895" s="32" t="s">
        <v>10</v>
      </c>
      <c r="J4895" s="32" t="s">
        <v>11</v>
      </c>
      <c r="K4895" s="32" t="s">
        <v>282</v>
      </c>
    </row>
    <row r="4896" spans="1:11" x14ac:dyDescent="0.35">
      <c r="A4896" s="32">
        <v>1</v>
      </c>
      <c r="B4896" s="32" t="s">
        <v>12</v>
      </c>
      <c r="D4896" s="32">
        <v>13.85</v>
      </c>
      <c r="E4896" s="32">
        <v>276.70600000000002</v>
      </c>
      <c r="F4896" s="32">
        <v>30965.986000000001</v>
      </c>
      <c r="G4896" s="32">
        <v>8.3140000000000001</v>
      </c>
      <c r="H4896" s="32" t="s">
        <v>13</v>
      </c>
      <c r="K4896" s="32" t="s">
        <v>281</v>
      </c>
    </row>
    <row r="4897" spans="1:11" x14ac:dyDescent="0.35">
      <c r="A4897" s="32">
        <v>2</v>
      </c>
      <c r="B4897" s="32" t="s">
        <v>14</v>
      </c>
      <c r="D4897" s="32">
        <v>13.86</v>
      </c>
      <c r="E4897" s="32">
        <v>1018.703</v>
      </c>
      <c r="F4897" s="32">
        <v>26256.978999999999</v>
      </c>
      <c r="G4897" s="32">
        <v>7885</v>
      </c>
      <c r="H4897" s="32" t="s">
        <v>13</v>
      </c>
      <c r="K4897" s="32" t="s">
        <v>280</v>
      </c>
    </row>
    <row r="4898" spans="1:11" x14ac:dyDescent="0.35">
      <c r="A4898" s="32">
        <v>3</v>
      </c>
      <c r="B4898" s="32" t="s">
        <v>15</v>
      </c>
      <c r="D4898" s="32">
        <v>13.86</v>
      </c>
      <c r="E4898" s="32">
        <v>2584.64</v>
      </c>
      <c r="F4898" s="32">
        <v>29442.266</v>
      </c>
      <c r="G4898" s="32">
        <v>170.53</v>
      </c>
      <c r="H4898" s="32" t="s">
        <v>13</v>
      </c>
      <c r="K4898" s="32" t="s">
        <v>279</v>
      </c>
    </row>
    <row r="4899" spans="1:11" x14ac:dyDescent="0.35">
      <c r="A4899" s="32">
        <v>4</v>
      </c>
      <c r="B4899" s="32" t="s">
        <v>17</v>
      </c>
      <c r="D4899" s="32">
        <v>13.88</v>
      </c>
      <c r="E4899" s="32">
        <v>6387.7820000000002</v>
      </c>
      <c r="F4899" s="32">
        <v>26004.188999999998</v>
      </c>
      <c r="G4899" s="32">
        <v>417.71300000000002</v>
      </c>
      <c r="H4899" s="32" t="s">
        <v>13</v>
      </c>
      <c r="K4899" s="32" t="s">
        <v>278</v>
      </c>
    </row>
    <row r="4900" spans="1:11" x14ac:dyDescent="0.35">
      <c r="A4900" s="32">
        <v>5</v>
      </c>
      <c r="B4900" s="32" t="s">
        <v>18</v>
      </c>
      <c r="D4900" s="32">
        <v>13.86</v>
      </c>
      <c r="E4900" s="32">
        <v>11925.851000000001</v>
      </c>
      <c r="F4900" s="32">
        <v>33901.273000000001</v>
      </c>
      <c r="G4900" s="32">
        <v>86642</v>
      </c>
      <c r="H4900" s="32" t="s">
        <v>13</v>
      </c>
      <c r="K4900" s="32" t="s">
        <v>277</v>
      </c>
    </row>
    <row r="4901" spans="1:11" x14ac:dyDescent="0.35">
      <c r="A4901" s="32">
        <v>6</v>
      </c>
      <c r="B4901" s="32" t="s">
        <v>19</v>
      </c>
      <c r="D4901" s="32">
        <v>13.81</v>
      </c>
      <c r="E4901" s="32">
        <v>55993.508000000002</v>
      </c>
      <c r="F4901" s="32">
        <v>29163.5</v>
      </c>
      <c r="G4901" s="32">
        <v>1422.991</v>
      </c>
      <c r="H4901" s="32" t="s">
        <v>13</v>
      </c>
      <c r="K4901" s="32" t="s">
        <v>276</v>
      </c>
    </row>
    <row r="4902" spans="1:11" x14ac:dyDescent="0.35">
      <c r="A4902" s="32">
        <v>7</v>
      </c>
      <c r="B4902" s="32" t="s">
        <v>20</v>
      </c>
      <c r="D4902" s="32">
        <v>13.82</v>
      </c>
      <c r="E4902" s="32">
        <v>96105.358999999997</v>
      </c>
      <c r="F4902" s="32">
        <v>26316.053</v>
      </c>
      <c r="G4902" s="32">
        <v>721.81</v>
      </c>
      <c r="H4902" s="32" t="s">
        <v>13</v>
      </c>
      <c r="K4902" s="32" t="s">
        <v>275</v>
      </c>
    </row>
    <row r="4903" spans="1:11" x14ac:dyDescent="0.35">
      <c r="A4903" s="32">
        <v>8</v>
      </c>
      <c r="B4903" s="32" t="s">
        <v>21</v>
      </c>
      <c r="D4903" s="32">
        <v>13.85</v>
      </c>
      <c r="E4903" s="32">
        <v>196691.609</v>
      </c>
      <c r="F4903" s="32">
        <v>34970.711000000003</v>
      </c>
      <c r="G4903" s="32">
        <v>1007.646</v>
      </c>
      <c r="H4903" s="32" t="s">
        <v>13</v>
      </c>
      <c r="K4903" s="32" t="s">
        <v>274</v>
      </c>
    </row>
    <row r="4904" spans="1:11" x14ac:dyDescent="0.35">
      <c r="A4904" s="32">
        <v>9</v>
      </c>
      <c r="B4904" s="32" t="s">
        <v>22</v>
      </c>
      <c r="D4904" s="32">
        <v>13.88</v>
      </c>
      <c r="E4904" s="32">
        <v>485.21</v>
      </c>
      <c r="F4904" s="32">
        <v>190.67</v>
      </c>
      <c r="G4904" s="32">
        <v>3967</v>
      </c>
      <c r="H4904" s="32" t="s">
        <v>13</v>
      </c>
      <c r="K4904" s="32" t="s">
        <v>273</v>
      </c>
    </row>
    <row r="4905" spans="1:11" x14ac:dyDescent="0.35">
      <c r="A4905" s="32">
        <v>10</v>
      </c>
      <c r="B4905" s="32" t="s">
        <v>22</v>
      </c>
      <c r="D4905" s="32">
        <v>13.92</v>
      </c>
      <c r="E4905" s="32">
        <v>278.55599999999998</v>
      </c>
      <c r="G4905" s="32">
        <v>8.02</v>
      </c>
      <c r="H4905" s="32" t="s">
        <v>13</v>
      </c>
      <c r="K4905" s="32" t="s">
        <v>272</v>
      </c>
    </row>
    <row r="4906" spans="1:11" x14ac:dyDescent="0.35">
      <c r="A4906" s="32">
        <v>11</v>
      </c>
      <c r="B4906" s="32" t="s">
        <v>24</v>
      </c>
      <c r="D4906" s="32">
        <v>13.86</v>
      </c>
      <c r="E4906" s="32">
        <v>85.29</v>
      </c>
      <c r="F4906" s="32">
        <v>13138.81</v>
      </c>
      <c r="G4906" s="32">
        <v>681</v>
      </c>
      <c r="H4906" s="32" t="s">
        <v>13</v>
      </c>
      <c r="K4906" s="32" t="s">
        <v>271</v>
      </c>
    </row>
    <row r="4907" spans="1:11" x14ac:dyDescent="0.35">
      <c r="A4907" s="32">
        <v>12</v>
      </c>
      <c r="B4907" s="32" t="s">
        <v>25</v>
      </c>
      <c r="D4907" s="32">
        <v>13.91</v>
      </c>
      <c r="E4907" s="32">
        <v>8.859</v>
      </c>
      <c r="F4907" s="32">
        <v>10766.206</v>
      </c>
      <c r="G4907" s="32">
        <v>85</v>
      </c>
      <c r="H4907" s="32" t="s">
        <v>13</v>
      </c>
      <c r="K4907" s="32" t="s">
        <v>270</v>
      </c>
    </row>
    <row r="4908" spans="1:11" x14ac:dyDescent="0.35">
      <c r="A4908" s="32">
        <v>13</v>
      </c>
      <c r="B4908" s="32" t="s">
        <v>26</v>
      </c>
      <c r="D4908" s="32">
        <v>13.85</v>
      </c>
      <c r="E4908" s="32">
        <v>36.470999999999997</v>
      </c>
      <c r="F4908" s="32">
        <v>11886.97</v>
      </c>
      <c r="G4908" s="32">
        <v>13.742000000000001</v>
      </c>
      <c r="H4908" s="32" t="s">
        <v>13</v>
      </c>
      <c r="K4908" s="32" t="s">
        <v>269</v>
      </c>
    </row>
    <row r="4909" spans="1:11" x14ac:dyDescent="0.35">
      <c r="A4909" s="32">
        <v>14</v>
      </c>
      <c r="B4909" s="32" t="s">
        <v>27</v>
      </c>
      <c r="D4909" s="32">
        <v>13.91</v>
      </c>
      <c r="E4909" s="32">
        <v>43100.574000000001</v>
      </c>
      <c r="F4909" s="32">
        <v>13876.597</v>
      </c>
      <c r="G4909" s="32">
        <v>293.09800000000001</v>
      </c>
      <c r="H4909" s="32" t="s">
        <v>13</v>
      </c>
      <c r="K4909" s="32" t="s">
        <v>268</v>
      </c>
    </row>
    <row r="4910" spans="1:11" x14ac:dyDescent="0.35">
      <c r="A4910" s="32">
        <v>15</v>
      </c>
      <c r="B4910" s="32" t="s">
        <v>28</v>
      </c>
      <c r="D4910" s="32">
        <v>13.92</v>
      </c>
      <c r="E4910" s="32">
        <v>44511.66</v>
      </c>
      <c r="F4910" s="32">
        <v>13576.300999999999</v>
      </c>
      <c r="G4910" s="32">
        <v>1531.261</v>
      </c>
      <c r="H4910" s="32" t="s">
        <v>13</v>
      </c>
      <c r="K4910" s="32" t="s">
        <v>267</v>
      </c>
    </row>
    <row r="4911" spans="1:11" x14ac:dyDescent="0.35">
      <c r="A4911" s="32">
        <v>16</v>
      </c>
      <c r="B4911" s="32" t="s">
        <v>29</v>
      </c>
      <c r="D4911" s="32">
        <v>13.94</v>
      </c>
      <c r="E4911" s="32">
        <v>43011.987999999998</v>
      </c>
      <c r="F4911" s="32">
        <v>12674.324000000001</v>
      </c>
      <c r="G4911" s="32">
        <v>272.05599999999998</v>
      </c>
      <c r="H4911" s="32" t="s">
        <v>13</v>
      </c>
      <c r="K4911" s="32" t="s">
        <v>266</v>
      </c>
    </row>
    <row r="4912" spans="1:11" x14ac:dyDescent="0.35">
      <c r="A4912" s="32">
        <v>17</v>
      </c>
      <c r="B4912" s="32" t="s">
        <v>22</v>
      </c>
      <c r="D4912" s="32">
        <v>13.94</v>
      </c>
      <c r="E4912" s="32">
        <v>347.21899999999999</v>
      </c>
      <c r="F4912" s="32">
        <v>87.820999999999998</v>
      </c>
      <c r="G4912" s="32">
        <v>2690</v>
      </c>
      <c r="H4912" s="32" t="s">
        <v>13</v>
      </c>
      <c r="K4912" s="32" t="s">
        <v>265</v>
      </c>
    </row>
    <row r="4913" spans="1:11" x14ac:dyDescent="0.35">
      <c r="A4913" s="32">
        <v>18</v>
      </c>
      <c r="B4913" s="32" t="s">
        <v>182</v>
      </c>
      <c r="D4913" s="32">
        <v>13.91</v>
      </c>
      <c r="E4913" s="32">
        <v>119.703</v>
      </c>
      <c r="F4913" s="32">
        <v>14693.816000000001</v>
      </c>
      <c r="G4913" s="32">
        <v>12.537000000000001</v>
      </c>
      <c r="H4913" s="32" t="s">
        <v>13</v>
      </c>
      <c r="K4913" s="32" t="s">
        <v>264</v>
      </c>
    </row>
    <row r="4914" spans="1:11" x14ac:dyDescent="0.35">
      <c r="A4914" s="32">
        <v>19</v>
      </c>
      <c r="B4914" s="32" t="s">
        <v>181</v>
      </c>
      <c r="D4914" s="32">
        <v>13.92</v>
      </c>
      <c r="E4914" s="32">
        <v>0.79700000000000004</v>
      </c>
      <c r="F4914" s="32">
        <v>13933.742</v>
      </c>
      <c r="G4914" s="32">
        <v>8</v>
      </c>
      <c r="H4914" s="32" t="s">
        <v>13</v>
      </c>
      <c r="K4914" s="32" t="s">
        <v>263</v>
      </c>
    </row>
    <row r="4915" spans="1:11" x14ac:dyDescent="0.35">
      <c r="A4915" s="32">
        <v>20</v>
      </c>
      <c r="B4915" s="32" t="s">
        <v>180</v>
      </c>
      <c r="D4915" s="32">
        <v>13.89</v>
      </c>
      <c r="E4915" s="32">
        <v>16.122</v>
      </c>
      <c r="F4915" s="32">
        <v>14628.157999999999</v>
      </c>
      <c r="G4915" s="32">
        <v>154</v>
      </c>
      <c r="H4915" s="32" t="s">
        <v>13</v>
      </c>
      <c r="K4915" s="32" t="s">
        <v>262</v>
      </c>
    </row>
    <row r="4916" spans="1:11" x14ac:dyDescent="0.35">
      <c r="A4916" s="32">
        <v>21</v>
      </c>
      <c r="B4916" s="32" t="s">
        <v>179</v>
      </c>
      <c r="D4916" s="32">
        <v>13.96</v>
      </c>
      <c r="E4916" s="32">
        <v>12.869</v>
      </c>
      <c r="F4916" s="32">
        <v>15029.15</v>
      </c>
      <c r="G4916" s="32">
        <v>5.0469999999999997</v>
      </c>
      <c r="H4916" s="32" t="s">
        <v>13</v>
      </c>
      <c r="K4916" s="32" t="s">
        <v>261</v>
      </c>
    </row>
    <row r="4917" spans="1:11" x14ac:dyDescent="0.35">
      <c r="A4917" s="32">
        <v>22</v>
      </c>
      <c r="B4917" s="32" t="s">
        <v>178</v>
      </c>
      <c r="D4917" s="32">
        <v>13.95</v>
      </c>
      <c r="E4917" s="32">
        <v>11.621</v>
      </c>
      <c r="F4917" s="32">
        <v>13193.37</v>
      </c>
      <c r="G4917" s="32">
        <v>3.8570000000000002</v>
      </c>
      <c r="H4917" s="32" t="s">
        <v>13</v>
      </c>
      <c r="K4917" s="32" t="s">
        <v>260</v>
      </c>
    </row>
    <row r="4918" spans="1:11" x14ac:dyDescent="0.35">
      <c r="A4918" s="32">
        <v>23</v>
      </c>
      <c r="B4918" s="32" t="s">
        <v>177</v>
      </c>
      <c r="D4918" s="32">
        <v>13.99</v>
      </c>
      <c r="E4918" s="32">
        <v>1.7709999999999999</v>
      </c>
      <c r="F4918" s="32">
        <v>11709.538</v>
      </c>
      <c r="G4918" s="32">
        <v>17</v>
      </c>
      <c r="H4918" s="32" t="s">
        <v>13</v>
      </c>
      <c r="K4918" s="32" t="s">
        <v>259</v>
      </c>
    </row>
    <row r="4919" spans="1:11" x14ac:dyDescent="0.35">
      <c r="A4919" s="32">
        <v>24</v>
      </c>
      <c r="B4919" s="32" t="s">
        <v>22</v>
      </c>
      <c r="D4919" s="32">
        <v>13.96</v>
      </c>
      <c r="E4919" s="32">
        <v>416.88200000000001</v>
      </c>
      <c r="F4919" s="32">
        <v>117.739</v>
      </c>
      <c r="G4919" s="32">
        <v>2873</v>
      </c>
      <c r="H4919" s="32" t="s">
        <v>13</v>
      </c>
      <c r="K4919" s="32" t="s">
        <v>258</v>
      </c>
    </row>
    <row r="4920" spans="1:11" x14ac:dyDescent="0.35">
      <c r="A4920" s="32">
        <v>25</v>
      </c>
      <c r="B4920" s="32" t="s">
        <v>176</v>
      </c>
      <c r="D4920" s="32">
        <v>14.36</v>
      </c>
      <c r="E4920" s="32">
        <v>0.95199999999999996</v>
      </c>
      <c r="F4920" s="32">
        <v>15668.421</v>
      </c>
      <c r="G4920" s="32">
        <v>9</v>
      </c>
      <c r="H4920" s="32" t="s">
        <v>16</v>
      </c>
      <c r="K4920" s="32" t="s">
        <v>257</v>
      </c>
    </row>
    <row r="4921" spans="1:11" x14ac:dyDescent="0.35">
      <c r="A4921" s="32">
        <v>26</v>
      </c>
      <c r="B4921" s="32" t="s">
        <v>175</v>
      </c>
      <c r="D4921" s="32">
        <v>13.99</v>
      </c>
      <c r="E4921" s="32">
        <v>25.61</v>
      </c>
      <c r="F4921" s="32">
        <v>15767.02</v>
      </c>
      <c r="G4921" s="32">
        <v>238</v>
      </c>
      <c r="H4921" s="32" t="s">
        <v>13</v>
      </c>
      <c r="K4921" s="32" t="s">
        <v>256</v>
      </c>
    </row>
    <row r="4922" spans="1:11" x14ac:dyDescent="0.35">
      <c r="A4922" s="32">
        <v>27</v>
      </c>
      <c r="B4922" s="32" t="s">
        <v>174</v>
      </c>
      <c r="D4922" s="32">
        <v>13.95</v>
      </c>
      <c r="E4922" s="32">
        <v>15.121</v>
      </c>
      <c r="F4922" s="32">
        <v>17637.919999999998</v>
      </c>
      <c r="G4922" s="32">
        <v>144</v>
      </c>
      <c r="H4922" s="32" t="s">
        <v>13</v>
      </c>
      <c r="K4922" s="32" t="s">
        <v>255</v>
      </c>
    </row>
    <row r="4923" spans="1:11" x14ac:dyDescent="0.35">
      <c r="A4923" s="32">
        <v>28</v>
      </c>
      <c r="B4923" s="32" t="s">
        <v>173</v>
      </c>
      <c r="F4923" s="32">
        <v>14951.4</v>
      </c>
      <c r="K4923" s="32" t="s">
        <v>254</v>
      </c>
    </row>
    <row r="4924" spans="1:11" x14ac:dyDescent="0.35">
      <c r="A4924" s="32">
        <v>29</v>
      </c>
      <c r="B4924" s="32" t="s">
        <v>172</v>
      </c>
      <c r="F4924" s="32">
        <v>14532.852000000001</v>
      </c>
      <c r="K4924" s="32" t="s">
        <v>253</v>
      </c>
    </row>
    <row r="4925" spans="1:11" x14ac:dyDescent="0.35">
      <c r="A4925" s="32">
        <v>30</v>
      </c>
      <c r="B4925" s="32" t="s">
        <v>171</v>
      </c>
      <c r="D4925" s="32">
        <v>13.92</v>
      </c>
      <c r="E4925" s="32">
        <v>3.827</v>
      </c>
      <c r="F4925" s="32">
        <v>14835.213</v>
      </c>
      <c r="G4925" s="32">
        <v>37</v>
      </c>
      <c r="H4925" s="32" t="s">
        <v>13</v>
      </c>
      <c r="K4925" s="32" t="s">
        <v>252</v>
      </c>
    </row>
    <row r="4926" spans="1:11" x14ac:dyDescent="0.35">
      <c r="A4926" s="32">
        <v>31</v>
      </c>
      <c r="B4926" s="32" t="s">
        <v>22</v>
      </c>
      <c r="D4926" s="32">
        <v>13.82</v>
      </c>
      <c r="E4926" s="32">
        <v>232.59800000000001</v>
      </c>
      <c r="F4926" s="32">
        <v>24.158999999999999</v>
      </c>
      <c r="G4926" s="32">
        <v>1898</v>
      </c>
      <c r="H4926" s="32" t="s">
        <v>13</v>
      </c>
      <c r="K4926" s="32" t="s">
        <v>251</v>
      </c>
    </row>
    <row r="4927" spans="1:11" x14ac:dyDescent="0.35">
      <c r="A4927" s="32">
        <v>32</v>
      </c>
      <c r="B4927" s="32" t="s">
        <v>170</v>
      </c>
      <c r="D4927" s="32">
        <v>13.76</v>
      </c>
      <c r="E4927" s="32">
        <v>0.40600000000000003</v>
      </c>
      <c r="F4927" s="32">
        <v>15618.279</v>
      </c>
      <c r="G4927" s="32">
        <v>4</v>
      </c>
      <c r="H4927" s="32" t="s">
        <v>13</v>
      </c>
      <c r="K4927" s="32" t="s">
        <v>250</v>
      </c>
    </row>
    <row r="4928" spans="1:11" x14ac:dyDescent="0.35">
      <c r="A4928" s="32">
        <v>33</v>
      </c>
      <c r="B4928" s="32" t="s">
        <v>169</v>
      </c>
      <c r="D4928" s="32">
        <v>13.85</v>
      </c>
      <c r="E4928" s="32">
        <v>35.68</v>
      </c>
      <c r="F4928" s="32">
        <v>15026.766</v>
      </c>
      <c r="G4928" s="32">
        <v>328</v>
      </c>
      <c r="H4928" s="32" t="s">
        <v>13</v>
      </c>
      <c r="K4928" s="32" t="s">
        <v>249</v>
      </c>
    </row>
    <row r="4929" spans="1:11" x14ac:dyDescent="0.35">
      <c r="A4929" s="32">
        <v>34</v>
      </c>
      <c r="B4929" s="32" t="s">
        <v>168</v>
      </c>
      <c r="F4929" s="32">
        <v>20473.66</v>
      </c>
      <c r="K4929" s="32" t="s">
        <v>248</v>
      </c>
    </row>
    <row r="4930" spans="1:11" x14ac:dyDescent="0.35">
      <c r="A4930" s="32">
        <v>35</v>
      </c>
      <c r="B4930" s="32" t="s">
        <v>167</v>
      </c>
      <c r="D4930" s="32">
        <v>13.88</v>
      </c>
      <c r="E4930" s="32">
        <v>57.116</v>
      </c>
      <c r="F4930" s="32">
        <v>18932.715</v>
      </c>
      <c r="G4930" s="32">
        <v>3.8170000000000002</v>
      </c>
      <c r="H4930" s="32" t="s">
        <v>13</v>
      </c>
      <c r="K4930" s="32" t="s">
        <v>247</v>
      </c>
    </row>
    <row r="4931" spans="1:11" x14ac:dyDescent="0.35">
      <c r="A4931" s="32">
        <v>36</v>
      </c>
      <c r="B4931" s="32" t="s">
        <v>166</v>
      </c>
      <c r="F4931" s="32">
        <v>20441.465</v>
      </c>
      <c r="K4931" s="32" t="s">
        <v>246</v>
      </c>
    </row>
    <row r="4932" spans="1:11" x14ac:dyDescent="0.35">
      <c r="A4932" s="32">
        <v>37</v>
      </c>
      <c r="B4932" s="32" t="s">
        <v>165</v>
      </c>
      <c r="F4932" s="32">
        <v>16814.208999999999</v>
      </c>
      <c r="K4932" s="32" t="s">
        <v>245</v>
      </c>
    </row>
    <row r="4933" spans="1:11" x14ac:dyDescent="0.35">
      <c r="A4933" s="32">
        <v>38</v>
      </c>
      <c r="B4933" s="32" t="s">
        <v>22</v>
      </c>
      <c r="D4933" s="32">
        <v>13.94</v>
      </c>
      <c r="E4933" s="32">
        <v>170.804</v>
      </c>
      <c r="F4933" s="32">
        <v>58.43</v>
      </c>
      <c r="G4933" s="32">
        <v>1331</v>
      </c>
      <c r="H4933" s="32" t="s">
        <v>13</v>
      </c>
      <c r="K4933" s="32" t="s">
        <v>244</v>
      </c>
    </row>
    <row r="4934" spans="1:11" x14ac:dyDescent="0.35">
      <c r="A4934" s="32">
        <v>39</v>
      </c>
      <c r="B4934" s="32" t="s">
        <v>164</v>
      </c>
      <c r="F4934" s="32">
        <v>15959.361999999999</v>
      </c>
      <c r="K4934" s="32" t="s">
        <v>243</v>
      </c>
    </row>
    <row r="4935" spans="1:11" x14ac:dyDescent="0.35">
      <c r="A4935" s="32">
        <v>40</v>
      </c>
      <c r="B4935" s="32" t="s">
        <v>163</v>
      </c>
      <c r="D4935" s="32">
        <v>13.96</v>
      </c>
      <c r="E4935" s="32">
        <v>1.57</v>
      </c>
      <c r="F4935" s="32">
        <v>18827.548999999999</v>
      </c>
      <c r="G4935" s="32">
        <v>15</v>
      </c>
      <c r="H4935" s="32" t="s">
        <v>13</v>
      </c>
      <c r="K4935" s="32" t="s">
        <v>242</v>
      </c>
    </row>
    <row r="4936" spans="1:11" x14ac:dyDescent="0.35">
      <c r="A4936" s="32">
        <v>41</v>
      </c>
      <c r="B4936" s="32" t="s">
        <v>162</v>
      </c>
      <c r="D4936" s="32">
        <v>13.94</v>
      </c>
      <c r="E4936" s="32">
        <v>34.512999999999998</v>
      </c>
      <c r="F4936" s="32">
        <v>20731.822</v>
      </c>
      <c r="G4936" s="32">
        <v>316</v>
      </c>
      <c r="H4936" s="32" t="s">
        <v>13</v>
      </c>
      <c r="K4936" s="32" t="s">
        <v>241</v>
      </c>
    </row>
    <row r="4937" spans="1:11" x14ac:dyDescent="0.35">
      <c r="A4937" s="32">
        <v>42</v>
      </c>
      <c r="B4937" s="32" t="s">
        <v>161</v>
      </c>
      <c r="D4937" s="32">
        <v>14.3</v>
      </c>
      <c r="E4937" s="32">
        <v>3.7360000000000002</v>
      </c>
      <c r="F4937" s="32">
        <v>23327.653999999999</v>
      </c>
      <c r="G4937" s="32">
        <v>35</v>
      </c>
      <c r="H4937" s="32" t="s">
        <v>16</v>
      </c>
      <c r="K4937" s="32" t="s">
        <v>240</v>
      </c>
    </row>
    <row r="4938" spans="1:11" x14ac:dyDescent="0.35">
      <c r="A4938" s="32">
        <v>43</v>
      </c>
      <c r="B4938" s="32" t="s">
        <v>160</v>
      </c>
      <c r="F4938" s="32">
        <v>21138.484</v>
      </c>
      <c r="K4938" s="32" t="s">
        <v>239</v>
      </c>
    </row>
    <row r="4939" spans="1:11" x14ac:dyDescent="0.35">
      <c r="A4939" s="32">
        <v>44</v>
      </c>
      <c r="B4939" s="32" t="s">
        <v>159</v>
      </c>
      <c r="F4939" s="32">
        <v>24052.028999999999</v>
      </c>
      <c r="K4939" s="32" t="s">
        <v>238</v>
      </c>
    </row>
    <row r="4940" spans="1:11" x14ac:dyDescent="0.35">
      <c r="A4940" s="32">
        <v>45</v>
      </c>
      <c r="B4940" s="32" t="s">
        <v>22</v>
      </c>
      <c r="D4940" s="32">
        <v>14.01</v>
      </c>
      <c r="E4940" s="32">
        <v>283.935</v>
      </c>
      <c r="F4940" s="32">
        <v>18.776</v>
      </c>
      <c r="G4940" s="32">
        <v>7.1139999999999999</v>
      </c>
      <c r="H4940" s="32" t="s">
        <v>13</v>
      </c>
      <c r="K4940" s="32" t="s">
        <v>237</v>
      </c>
    </row>
    <row r="4941" spans="1:11" x14ac:dyDescent="0.35">
      <c r="A4941" s="32">
        <v>46</v>
      </c>
      <c r="B4941" s="32" t="s">
        <v>158</v>
      </c>
      <c r="F4941" s="32">
        <v>19976.734</v>
      </c>
      <c r="K4941" s="32" t="s">
        <v>236</v>
      </c>
    </row>
    <row r="4942" spans="1:11" x14ac:dyDescent="0.35">
      <c r="A4942" s="32">
        <v>47</v>
      </c>
      <c r="B4942" s="32" t="s">
        <v>157</v>
      </c>
      <c r="D4942" s="32">
        <v>14.08</v>
      </c>
      <c r="E4942" s="32">
        <v>62.805</v>
      </c>
      <c r="F4942" s="32">
        <v>15967.418</v>
      </c>
      <c r="G4942" s="32">
        <v>328</v>
      </c>
      <c r="H4942" s="32" t="s">
        <v>13</v>
      </c>
      <c r="K4942" s="32" t="s">
        <v>235</v>
      </c>
    </row>
    <row r="4943" spans="1:11" x14ac:dyDescent="0.35">
      <c r="A4943" s="32">
        <v>48</v>
      </c>
      <c r="B4943" s="32" t="s">
        <v>156</v>
      </c>
      <c r="D4943" s="32">
        <v>14.11</v>
      </c>
      <c r="E4943" s="32">
        <v>31.911000000000001</v>
      </c>
      <c r="F4943" s="32">
        <v>14614.665000000001</v>
      </c>
      <c r="G4943" s="32">
        <v>3.137</v>
      </c>
      <c r="H4943" s="32" t="s">
        <v>13</v>
      </c>
      <c r="K4943" s="32" t="s">
        <v>234</v>
      </c>
    </row>
    <row r="4945" spans="1:11" x14ac:dyDescent="0.35">
      <c r="A4945" s="32" t="s">
        <v>319</v>
      </c>
    </row>
    <row r="4947" spans="1:11" x14ac:dyDescent="0.35">
      <c r="B4947" s="32" t="s">
        <v>3</v>
      </c>
      <c r="C4947" s="32" t="s">
        <v>4</v>
      </c>
      <c r="D4947" s="32" t="s">
        <v>5</v>
      </c>
      <c r="E4947" s="32" t="s">
        <v>6</v>
      </c>
      <c r="F4947" s="32" t="s">
        <v>7</v>
      </c>
      <c r="G4947" s="32" t="s">
        <v>8</v>
      </c>
      <c r="H4947" s="32" t="s">
        <v>9</v>
      </c>
      <c r="I4947" s="32" t="s">
        <v>10</v>
      </c>
      <c r="J4947" s="32" t="s">
        <v>11</v>
      </c>
      <c r="K4947" s="32" t="s">
        <v>282</v>
      </c>
    </row>
    <row r="4948" spans="1:11" x14ac:dyDescent="0.35">
      <c r="A4948" s="32">
        <v>1</v>
      </c>
      <c r="B4948" s="32" t="s">
        <v>12</v>
      </c>
      <c r="D4948" s="32">
        <v>13.82</v>
      </c>
      <c r="E4948" s="32">
        <v>50.116</v>
      </c>
      <c r="F4948" s="32">
        <v>30965.986000000001</v>
      </c>
      <c r="G4948" s="32">
        <v>408</v>
      </c>
      <c r="H4948" s="32" t="s">
        <v>13</v>
      </c>
      <c r="K4948" s="32" t="s">
        <v>281</v>
      </c>
    </row>
    <row r="4949" spans="1:11" x14ac:dyDescent="0.35">
      <c r="A4949" s="32">
        <v>2</v>
      </c>
      <c r="B4949" s="32" t="s">
        <v>14</v>
      </c>
      <c r="D4949" s="32">
        <v>13.86</v>
      </c>
      <c r="E4949" s="32">
        <v>306.98</v>
      </c>
      <c r="F4949" s="32">
        <v>26256.978999999999</v>
      </c>
      <c r="G4949" s="32">
        <v>2253</v>
      </c>
      <c r="H4949" s="32" t="s">
        <v>16</v>
      </c>
      <c r="K4949" s="32" t="s">
        <v>280</v>
      </c>
    </row>
    <row r="4950" spans="1:11" x14ac:dyDescent="0.35">
      <c r="A4950" s="32">
        <v>3</v>
      </c>
      <c r="B4950" s="32" t="s">
        <v>15</v>
      </c>
      <c r="D4950" s="32">
        <v>13.86</v>
      </c>
      <c r="E4950" s="32">
        <v>633.03099999999995</v>
      </c>
      <c r="F4950" s="32">
        <v>29442.266</v>
      </c>
      <c r="G4950" s="32">
        <v>13.28</v>
      </c>
      <c r="H4950" s="32" t="s">
        <v>13</v>
      </c>
      <c r="K4950" s="32" t="s">
        <v>279</v>
      </c>
    </row>
    <row r="4951" spans="1:11" x14ac:dyDescent="0.35">
      <c r="A4951" s="32">
        <v>4</v>
      </c>
      <c r="B4951" s="32" t="s">
        <v>17</v>
      </c>
      <c r="D4951" s="32">
        <v>13.88</v>
      </c>
      <c r="E4951" s="32">
        <v>1994.163</v>
      </c>
      <c r="F4951" s="32">
        <v>26004.188999999998</v>
      </c>
      <c r="G4951" s="32">
        <v>219.203</v>
      </c>
      <c r="H4951" s="32" t="s">
        <v>13</v>
      </c>
      <c r="K4951" s="32" t="s">
        <v>278</v>
      </c>
    </row>
    <row r="4952" spans="1:11" x14ac:dyDescent="0.35">
      <c r="A4952" s="32">
        <v>5</v>
      </c>
      <c r="B4952" s="32" t="s">
        <v>18</v>
      </c>
      <c r="D4952" s="32">
        <v>13.88</v>
      </c>
      <c r="E4952" s="32">
        <v>3033.9209999999998</v>
      </c>
      <c r="F4952" s="32">
        <v>33901.273000000001</v>
      </c>
      <c r="G4952" s="32">
        <v>22438</v>
      </c>
      <c r="H4952" s="32" t="s">
        <v>13</v>
      </c>
      <c r="K4952" s="32" t="s">
        <v>277</v>
      </c>
    </row>
    <row r="4953" spans="1:11" x14ac:dyDescent="0.35">
      <c r="A4953" s="32">
        <v>6</v>
      </c>
      <c r="B4953" s="32" t="s">
        <v>19</v>
      </c>
      <c r="D4953" s="32">
        <v>13.81</v>
      </c>
      <c r="E4953" s="32">
        <v>13576.984</v>
      </c>
      <c r="F4953" s="32">
        <v>29163.5</v>
      </c>
      <c r="G4953" s="32">
        <v>489.19400000000002</v>
      </c>
      <c r="H4953" s="32" t="s">
        <v>13</v>
      </c>
      <c r="K4953" s="32" t="s">
        <v>276</v>
      </c>
    </row>
    <row r="4954" spans="1:11" x14ac:dyDescent="0.35">
      <c r="A4954" s="32">
        <v>7</v>
      </c>
      <c r="B4954" s="32" t="s">
        <v>20</v>
      </c>
      <c r="D4954" s="32">
        <v>13.82</v>
      </c>
      <c r="E4954" s="32">
        <v>24868.111000000001</v>
      </c>
      <c r="F4954" s="32">
        <v>26316.053</v>
      </c>
      <c r="G4954" s="32">
        <v>175224</v>
      </c>
      <c r="H4954" s="32" t="s">
        <v>13</v>
      </c>
      <c r="K4954" s="32" t="s">
        <v>275</v>
      </c>
    </row>
    <row r="4955" spans="1:11" x14ac:dyDescent="0.35">
      <c r="A4955" s="32">
        <v>8</v>
      </c>
      <c r="B4955" s="32" t="s">
        <v>21</v>
      </c>
      <c r="D4955" s="32">
        <v>13.85</v>
      </c>
      <c r="E4955" s="32">
        <v>48056.652000000002</v>
      </c>
      <c r="F4955" s="32">
        <v>34970.711000000003</v>
      </c>
      <c r="G4955" s="32">
        <v>1671.691</v>
      </c>
      <c r="H4955" s="32" t="s">
        <v>13</v>
      </c>
      <c r="K4955" s="32" t="s">
        <v>274</v>
      </c>
    </row>
    <row r="4956" spans="1:11" x14ac:dyDescent="0.35">
      <c r="A4956" s="32">
        <v>9</v>
      </c>
      <c r="B4956" s="32" t="s">
        <v>22</v>
      </c>
      <c r="D4956" s="32">
        <v>13.86</v>
      </c>
      <c r="E4956" s="32">
        <v>68.650000000000006</v>
      </c>
      <c r="F4956" s="32">
        <v>190.67</v>
      </c>
      <c r="G4956" s="32">
        <v>442</v>
      </c>
      <c r="H4956" s="32" t="s">
        <v>13</v>
      </c>
      <c r="K4956" s="32" t="s">
        <v>273</v>
      </c>
    </row>
    <row r="4957" spans="1:11" x14ac:dyDescent="0.35">
      <c r="A4957" s="32">
        <v>10</v>
      </c>
      <c r="B4957" s="32" t="s">
        <v>22</v>
      </c>
      <c r="D4957" s="32">
        <v>13.92</v>
      </c>
      <c r="E4957" s="32">
        <v>20.302</v>
      </c>
      <c r="G4957" s="32">
        <v>7.1280000000000001</v>
      </c>
      <c r="H4957" s="32" t="s">
        <v>13</v>
      </c>
      <c r="K4957" s="32" t="s">
        <v>272</v>
      </c>
    </row>
    <row r="4958" spans="1:11" x14ac:dyDescent="0.35">
      <c r="A4958" s="32">
        <v>11</v>
      </c>
      <c r="B4958" s="32" t="s">
        <v>24</v>
      </c>
      <c r="D4958" s="32">
        <v>13.91</v>
      </c>
      <c r="E4958" s="32">
        <v>41.238999999999997</v>
      </c>
      <c r="F4958" s="32">
        <v>13138.81</v>
      </c>
      <c r="G4958" s="32">
        <v>357</v>
      </c>
      <c r="H4958" s="32" t="s">
        <v>13</v>
      </c>
      <c r="K4958" s="32" t="s">
        <v>271</v>
      </c>
    </row>
    <row r="4959" spans="1:11" x14ac:dyDescent="0.35">
      <c r="A4959" s="32">
        <v>12</v>
      </c>
      <c r="B4959" s="32" t="s">
        <v>25</v>
      </c>
      <c r="F4959" s="32">
        <v>10766.206</v>
      </c>
      <c r="K4959" s="32" t="s">
        <v>270</v>
      </c>
    </row>
    <row r="4960" spans="1:11" x14ac:dyDescent="0.35">
      <c r="A4960" s="32">
        <v>13</v>
      </c>
      <c r="B4960" s="32" t="s">
        <v>26</v>
      </c>
      <c r="F4960" s="32">
        <v>11886.97</v>
      </c>
      <c r="K4960" s="32" t="s">
        <v>269</v>
      </c>
    </row>
    <row r="4961" spans="1:11" x14ac:dyDescent="0.35">
      <c r="A4961" s="32">
        <v>14</v>
      </c>
      <c r="B4961" s="32" t="s">
        <v>27</v>
      </c>
      <c r="D4961" s="32">
        <v>13.91</v>
      </c>
      <c r="E4961" s="32">
        <v>11076.557000000001</v>
      </c>
      <c r="F4961" s="32">
        <v>13876.597</v>
      </c>
      <c r="G4961" s="32">
        <v>79371</v>
      </c>
      <c r="H4961" s="32" t="s">
        <v>13</v>
      </c>
      <c r="K4961" s="32" t="s">
        <v>268</v>
      </c>
    </row>
    <row r="4962" spans="1:11" x14ac:dyDescent="0.35">
      <c r="A4962" s="32">
        <v>15</v>
      </c>
      <c r="B4962" s="32" t="s">
        <v>28</v>
      </c>
      <c r="D4962" s="32">
        <v>13.92</v>
      </c>
      <c r="E4962" s="32">
        <v>11054.829</v>
      </c>
      <c r="F4962" s="32">
        <v>13576.300999999999</v>
      </c>
      <c r="G4962" s="32">
        <v>77809</v>
      </c>
      <c r="H4962" s="32" t="s">
        <v>13</v>
      </c>
      <c r="K4962" s="32" t="s">
        <v>267</v>
      </c>
    </row>
    <row r="4963" spans="1:11" x14ac:dyDescent="0.35">
      <c r="A4963" s="32">
        <v>16</v>
      </c>
      <c r="B4963" s="32" t="s">
        <v>29</v>
      </c>
      <c r="D4963" s="32">
        <v>13.94</v>
      </c>
      <c r="E4963" s="32">
        <v>10419.543</v>
      </c>
      <c r="F4963" s="32">
        <v>12674.324000000001</v>
      </c>
      <c r="G4963" s="32">
        <v>74550</v>
      </c>
      <c r="H4963" s="32" t="s">
        <v>13</v>
      </c>
      <c r="K4963" s="32" t="s">
        <v>266</v>
      </c>
    </row>
    <row r="4964" spans="1:11" x14ac:dyDescent="0.35">
      <c r="A4964" s="32">
        <v>17</v>
      </c>
      <c r="B4964" s="32" t="s">
        <v>22</v>
      </c>
      <c r="D4964" s="32">
        <v>13.94</v>
      </c>
      <c r="E4964" s="32">
        <v>73.95</v>
      </c>
      <c r="F4964" s="32">
        <v>87.820999999999998</v>
      </c>
      <c r="G4964" s="32">
        <v>615</v>
      </c>
      <c r="H4964" s="32" t="s">
        <v>13</v>
      </c>
      <c r="K4964" s="32" t="s">
        <v>265</v>
      </c>
    </row>
    <row r="4965" spans="1:11" x14ac:dyDescent="0.35">
      <c r="A4965" s="32">
        <v>18</v>
      </c>
      <c r="B4965" s="32" t="s">
        <v>182</v>
      </c>
      <c r="D4965" s="32">
        <v>13.92</v>
      </c>
      <c r="E4965" s="32">
        <v>32.755000000000003</v>
      </c>
      <c r="F4965" s="32">
        <v>14693.816000000001</v>
      </c>
      <c r="G4965" s="32">
        <v>4.8730000000000002</v>
      </c>
      <c r="H4965" s="32" t="s">
        <v>13</v>
      </c>
      <c r="K4965" s="32" t="s">
        <v>264</v>
      </c>
    </row>
    <row r="4966" spans="1:11" x14ac:dyDescent="0.35">
      <c r="A4966" s="32">
        <v>19</v>
      </c>
      <c r="B4966" s="32" t="s">
        <v>181</v>
      </c>
      <c r="F4966" s="32">
        <v>13933.742</v>
      </c>
      <c r="K4966" s="32" t="s">
        <v>263</v>
      </c>
    </row>
    <row r="4967" spans="1:11" x14ac:dyDescent="0.35">
      <c r="A4967" s="32">
        <v>20</v>
      </c>
      <c r="B4967" s="32" t="s">
        <v>180</v>
      </c>
      <c r="F4967" s="32">
        <v>14628.157999999999</v>
      </c>
      <c r="K4967" s="32" t="s">
        <v>262</v>
      </c>
    </row>
    <row r="4968" spans="1:11" x14ac:dyDescent="0.35">
      <c r="A4968" s="32">
        <v>21</v>
      </c>
      <c r="B4968" s="32" t="s">
        <v>179</v>
      </c>
      <c r="F4968" s="32">
        <v>15029.15</v>
      </c>
      <c r="K4968" s="32" t="s">
        <v>261</v>
      </c>
    </row>
    <row r="4969" spans="1:11" x14ac:dyDescent="0.35">
      <c r="A4969" s="32">
        <v>22</v>
      </c>
      <c r="B4969" s="32" t="s">
        <v>178</v>
      </c>
      <c r="F4969" s="32">
        <v>13193.37</v>
      </c>
      <c r="K4969" s="32" t="s">
        <v>260</v>
      </c>
    </row>
    <row r="4970" spans="1:11" x14ac:dyDescent="0.35">
      <c r="A4970" s="32">
        <v>23</v>
      </c>
      <c r="B4970" s="32" t="s">
        <v>177</v>
      </c>
      <c r="D4970" s="32">
        <v>13.67</v>
      </c>
      <c r="E4970" s="32">
        <v>5.6879999999999997</v>
      </c>
      <c r="F4970" s="32">
        <v>11709.538</v>
      </c>
      <c r="G4970" s="32">
        <v>57</v>
      </c>
      <c r="H4970" s="32" t="s">
        <v>13</v>
      </c>
      <c r="K4970" s="32" t="s">
        <v>259</v>
      </c>
    </row>
    <row r="4971" spans="1:11" x14ac:dyDescent="0.35">
      <c r="A4971" s="32">
        <v>24</v>
      </c>
      <c r="B4971" s="32" t="s">
        <v>22</v>
      </c>
      <c r="D4971" s="32">
        <v>13.94</v>
      </c>
      <c r="E4971" s="32">
        <v>70.695999999999998</v>
      </c>
      <c r="F4971" s="32">
        <v>117.739</v>
      </c>
      <c r="G4971" s="32">
        <v>4.28</v>
      </c>
      <c r="H4971" s="32" t="s">
        <v>13</v>
      </c>
      <c r="K4971" s="32" t="s">
        <v>258</v>
      </c>
    </row>
    <row r="4972" spans="1:11" x14ac:dyDescent="0.35">
      <c r="A4972" s="32">
        <v>25</v>
      </c>
      <c r="B4972" s="32" t="s">
        <v>176</v>
      </c>
      <c r="F4972" s="32">
        <v>15668.421</v>
      </c>
      <c r="K4972" s="32" t="s">
        <v>257</v>
      </c>
    </row>
    <row r="4973" spans="1:11" x14ac:dyDescent="0.35">
      <c r="A4973" s="32">
        <v>26</v>
      </c>
      <c r="B4973" s="32" t="s">
        <v>175</v>
      </c>
      <c r="F4973" s="32">
        <v>15767.02</v>
      </c>
      <c r="K4973" s="32" t="s">
        <v>256</v>
      </c>
    </row>
    <row r="4974" spans="1:11" x14ac:dyDescent="0.35">
      <c r="A4974" s="32">
        <v>27</v>
      </c>
      <c r="B4974" s="32" t="s">
        <v>174</v>
      </c>
      <c r="F4974" s="32">
        <v>17637.919999999998</v>
      </c>
      <c r="K4974" s="32" t="s">
        <v>255</v>
      </c>
    </row>
    <row r="4975" spans="1:11" x14ac:dyDescent="0.35">
      <c r="A4975" s="32">
        <v>28</v>
      </c>
      <c r="B4975" s="32" t="s">
        <v>173</v>
      </c>
      <c r="D4975" s="32">
        <v>13.79</v>
      </c>
      <c r="E4975" s="32">
        <v>0.33800000000000002</v>
      </c>
      <c r="F4975" s="32">
        <v>14951.4</v>
      </c>
      <c r="G4975" s="32">
        <v>3</v>
      </c>
      <c r="H4975" s="32" t="s">
        <v>13</v>
      </c>
      <c r="K4975" s="32" t="s">
        <v>254</v>
      </c>
    </row>
    <row r="4976" spans="1:11" x14ac:dyDescent="0.35">
      <c r="A4976" s="32">
        <v>29</v>
      </c>
      <c r="B4976" s="32" t="s">
        <v>172</v>
      </c>
      <c r="F4976" s="32">
        <v>14532.852000000001</v>
      </c>
      <c r="K4976" s="32" t="s">
        <v>253</v>
      </c>
    </row>
    <row r="4977" spans="1:11" x14ac:dyDescent="0.35">
      <c r="A4977" s="32">
        <v>30</v>
      </c>
      <c r="B4977" s="32" t="s">
        <v>171</v>
      </c>
      <c r="F4977" s="32">
        <v>14835.213</v>
      </c>
      <c r="K4977" s="32" t="s">
        <v>252</v>
      </c>
    </row>
    <row r="4978" spans="1:11" x14ac:dyDescent="0.35">
      <c r="A4978" s="32">
        <v>31</v>
      </c>
      <c r="B4978" s="32" t="s">
        <v>22</v>
      </c>
      <c r="D4978" s="32">
        <v>13.84</v>
      </c>
      <c r="E4978" s="32">
        <v>48.966999999999999</v>
      </c>
      <c r="F4978" s="32">
        <v>24.158999999999999</v>
      </c>
      <c r="G4978" s="32">
        <v>5.7709999999999999</v>
      </c>
      <c r="H4978" s="32" t="s">
        <v>13</v>
      </c>
      <c r="K4978" s="32" t="s">
        <v>251</v>
      </c>
    </row>
    <row r="4979" spans="1:11" x14ac:dyDescent="0.35">
      <c r="A4979" s="32">
        <v>32</v>
      </c>
      <c r="B4979" s="32" t="s">
        <v>170</v>
      </c>
      <c r="F4979" s="32">
        <v>15618.279</v>
      </c>
      <c r="K4979" s="32" t="s">
        <v>250</v>
      </c>
    </row>
    <row r="4980" spans="1:11" x14ac:dyDescent="0.35">
      <c r="A4980" s="32">
        <v>33</v>
      </c>
      <c r="B4980" s="32" t="s">
        <v>169</v>
      </c>
      <c r="D4980" s="32">
        <v>13.85</v>
      </c>
      <c r="E4980" s="32">
        <v>2.9089999999999998</v>
      </c>
      <c r="F4980" s="32">
        <v>15026.766</v>
      </c>
      <c r="G4980" s="32">
        <v>28</v>
      </c>
      <c r="H4980" s="32" t="s">
        <v>13</v>
      </c>
      <c r="K4980" s="32" t="s">
        <v>249</v>
      </c>
    </row>
    <row r="4981" spans="1:11" x14ac:dyDescent="0.35">
      <c r="A4981" s="32">
        <v>34</v>
      </c>
      <c r="B4981" s="32" t="s">
        <v>168</v>
      </c>
      <c r="F4981" s="32">
        <v>20473.66</v>
      </c>
      <c r="K4981" s="32" t="s">
        <v>248</v>
      </c>
    </row>
    <row r="4982" spans="1:11" x14ac:dyDescent="0.35">
      <c r="A4982" s="32">
        <v>35</v>
      </c>
      <c r="B4982" s="32" t="s">
        <v>167</v>
      </c>
      <c r="F4982" s="32">
        <v>18932.715</v>
      </c>
      <c r="K4982" s="32" t="s">
        <v>247</v>
      </c>
    </row>
    <row r="4983" spans="1:11" x14ac:dyDescent="0.35">
      <c r="A4983" s="32">
        <v>36</v>
      </c>
      <c r="B4983" s="32" t="s">
        <v>166</v>
      </c>
      <c r="F4983" s="32">
        <v>20441.465</v>
      </c>
      <c r="K4983" s="32" t="s">
        <v>246</v>
      </c>
    </row>
    <row r="4984" spans="1:11" x14ac:dyDescent="0.35">
      <c r="A4984" s="32">
        <v>37</v>
      </c>
      <c r="B4984" s="32" t="s">
        <v>165</v>
      </c>
      <c r="D4984" s="32">
        <v>14.02</v>
      </c>
      <c r="E4984" s="32">
        <v>0.56599999999999995</v>
      </c>
      <c r="F4984" s="32">
        <v>16814.208999999999</v>
      </c>
      <c r="G4984" s="32">
        <v>5</v>
      </c>
      <c r="H4984" s="32" t="s">
        <v>13</v>
      </c>
      <c r="K4984" s="32" t="s">
        <v>245</v>
      </c>
    </row>
    <row r="4985" spans="1:11" x14ac:dyDescent="0.35">
      <c r="A4985" s="32">
        <v>38</v>
      </c>
      <c r="B4985" s="32" t="s">
        <v>22</v>
      </c>
      <c r="D4985" s="32">
        <v>13.92</v>
      </c>
      <c r="E4985" s="32">
        <v>14.837</v>
      </c>
      <c r="F4985" s="32">
        <v>58.43</v>
      </c>
      <c r="G4985" s="32">
        <v>138</v>
      </c>
      <c r="H4985" s="32" t="s">
        <v>13</v>
      </c>
      <c r="K4985" s="32" t="s">
        <v>244</v>
      </c>
    </row>
    <row r="4986" spans="1:11" x14ac:dyDescent="0.35">
      <c r="A4986" s="32">
        <v>39</v>
      </c>
      <c r="B4986" s="32" t="s">
        <v>164</v>
      </c>
      <c r="F4986" s="32">
        <v>15959.361999999999</v>
      </c>
      <c r="K4986" s="32" t="s">
        <v>243</v>
      </c>
    </row>
    <row r="4987" spans="1:11" x14ac:dyDescent="0.35">
      <c r="A4987" s="32">
        <v>40</v>
      </c>
      <c r="B4987" s="32" t="s">
        <v>163</v>
      </c>
      <c r="F4987" s="32">
        <v>18827.548999999999</v>
      </c>
      <c r="K4987" s="32" t="s">
        <v>242</v>
      </c>
    </row>
    <row r="4988" spans="1:11" x14ac:dyDescent="0.35">
      <c r="A4988" s="32">
        <v>41</v>
      </c>
      <c r="B4988" s="32" t="s">
        <v>162</v>
      </c>
      <c r="F4988" s="32">
        <v>20731.822</v>
      </c>
      <c r="K4988" s="32" t="s">
        <v>241</v>
      </c>
    </row>
    <row r="4989" spans="1:11" x14ac:dyDescent="0.35">
      <c r="A4989" s="32">
        <v>42</v>
      </c>
      <c r="B4989" s="32" t="s">
        <v>161</v>
      </c>
      <c r="F4989" s="32">
        <v>23327.653999999999</v>
      </c>
      <c r="K4989" s="32" t="s">
        <v>240</v>
      </c>
    </row>
    <row r="4990" spans="1:11" x14ac:dyDescent="0.35">
      <c r="A4990" s="32">
        <v>43</v>
      </c>
      <c r="B4990" s="32" t="s">
        <v>160</v>
      </c>
      <c r="F4990" s="32">
        <v>21138.484</v>
      </c>
      <c r="K4990" s="32" t="s">
        <v>239</v>
      </c>
    </row>
    <row r="4991" spans="1:11" x14ac:dyDescent="0.35">
      <c r="A4991" s="32">
        <v>44</v>
      </c>
      <c r="B4991" s="32" t="s">
        <v>159</v>
      </c>
      <c r="F4991" s="32">
        <v>24052.028999999999</v>
      </c>
      <c r="K4991" s="32" t="s">
        <v>238</v>
      </c>
    </row>
    <row r="4992" spans="1:11" x14ac:dyDescent="0.35">
      <c r="A4992" s="32">
        <v>45</v>
      </c>
      <c r="B4992" s="32" t="s">
        <v>22</v>
      </c>
      <c r="D4992" s="32">
        <v>14.02</v>
      </c>
      <c r="E4992" s="32">
        <v>59.468000000000004</v>
      </c>
      <c r="F4992" s="32">
        <v>18.776</v>
      </c>
      <c r="G4992" s="32">
        <v>443</v>
      </c>
      <c r="H4992" s="32" t="s">
        <v>13</v>
      </c>
      <c r="K4992" s="32" t="s">
        <v>237</v>
      </c>
    </row>
    <row r="4993" spans="1:11" x14ac:dyDescent="0.35">
      <c r="A4993" s="32">
        <v>46</v>
      </c>
      <c r="B4993" s="32" t="s">
        <v>158</v>
      </c>
      <c r="F4993" s="32">
        <v>19976.734</v>
      </c>
      <c r="K4993" s="32" t="s">
        <v>236</v>
      </c>
    </row>
    <row r="4994" spans="1:11" x14ac:dyDescent="0.35">
      <c r="A4994" s="32">
        <v>47</v>
      </c>
      <c r="B4994" s="32" t="s">
        <v>157</v>
      </c>
      <c r="F4994" s="32">
        <v>15967.418</v>
      </c>
      <c r="K4994" s="32" t="s">
        <v>235</v>
      </c>
    </row>
    <row r="4995" spans="1:11" x14ac:dyDescent="0.35">
      <c r="A4995" s="32">
        <v>48</v>
      </c>
      <c r="B4995" s="32" t="s">
        <v>156</v>
      </c>
      <c r="F4995" s="32">
        <v>14614.665000000001</v>
      </c>
      <c r="K4995" s="32" t="s">
        <v>234</v>
      </c>
    </row>
    <row r="4997" spans="1:11" x14ac:dyDescent="0.35">
      <c r="A4997" s="32" t="s">
        <v>318</v>
      </c>
    </row>
    <row r="4999" spans="1:11" x14ac:dyDescent="0.35">
      <c r="B4999" s="32" t="s">
        <v>3</v>
      </c>
      <c r="C4999" s="32" t="s">
        <v>4</v>
      </c>
      <c r="D4999" s="32" t="s">
        <v>5</v>
      </c>
      <c r="E4999" s="32" t="s">
        <v>6</v>
      </c>
      <c r="F4999" s="32" t="s">
        <v>7</v>
      </c>
      <c r="G4999" s="32" t="s">
        <v>8</v>
      </c>
      <c r="H4999" s="32" t="s">
        <v>9</v>
      </c>
      <c r="I4999" s="32" t="s">
        <v>10</v>
      </c>
      <c r="J4999" s="32" t="s">
        <v>11</v>
      </c>
      <c r="K4999" s="32" t="s">
        <v>282</v>
      </c>
    </row>
    <row r="5000" spans="1:11" x14ac:dyDescent="0.35">
      <c r="A5000" s="32">
        <v>1</v>
      </c>
      <c r="B5000" s="32" t="s">
        <v>12</v>
      </c>
      <c r="D5000" s="32">
        <v>13.84</v>
      </c>
      <c r="E5000" s="32">
        <v>30965.986000000001</v>
      </c>
      <c r="G5000" s="32">
        <v>504.94900000000001</v>
      </c>
      <c r="H5000" s="32" t="s">
        <v>13</v>
      </c>
      <c r="I5000" s="32">
        <v>30965.986000000001</v>
      </c>
      <c r="K5000" s="32" t="s">
        <v>281</v>
      </c>
    </row>
    <row r="5001" spans="1:11" x14ac:dyDescent="0.35">
      <c r="A5001" s="32">
        <v>2</v>
      </c>
      <c r="B5001" s="32" t="s">
        <v>14</v>
      </c>
      <c r="D5001" s="32">
        <v>13.86</v>
      </c>
      <c r="E5001" s="32">
        <v>26256.978999999999</v>
      </c>
      <c r="G5001" s="32">
        <v>1059.3889999999999</v>
      </c>
      <c r="H5001" s="32" t="s">
        <v>13</v>
      </c>
      <c r="I5001" s="32">
        <v>26256.978999999999</v>
      </c>
      <c r="K5001" s="32" t="s">
        <v>280</v>
      </c>
    </row>
    <row r="5002" spans="1:11" x14ac:dyDescent="0.35">
      <c r="A5002" s="32">
        <v>3</v>
      </c>
      <c r="B5002" s="32" t="s">
        <v>15</v>
      </c>
      <c r="D5002" s="32">
        <v>13.86</v>
      </c>
      <c r="E5002" s="32">
        <v>29442.266</v>
      </c>
      <c r="G5002" s="32">
        <v>595.12099999999998</v>
      </c>
      <c r="H5002" s="32" t="s">
        <v>13</v>
      </c>
      <c r="I5002" s="32">
        <v>29442.266</v>
      </c>
      <c r="K5002" s="32" t="s">
        <v>279</v>
      </c>
    </row>
    <row r="5003" spans="1:11" x14ac:dyDescent="0.35">
      <c r="A5003" s="32">
        <v>4</v>
      </c>
      <c r="B5003" s="32" t="s">
        <v>17</v>
      </c>
      <c r="D5003" s="32">
        <v>13.86</v>
      </c>
      <c r="E5003" s="32">
        <v>26004.188999999998</v>
      </c>
      <c r="G5003" s="32">
        <v>1556.5260000000001</v>
      </c>
      <c r="H5003" s="32" t="s">
        <v>13</v>
      </c>
      <c r="I5003" s="32">
        <v>26004.188999999998</v>
      </c>
      <c r="K5003" s="32" t="s">
        <v>278</v>
      </c>
    </row>
    <row r="5004" spans="1:11" x14ac:dyDescent="0.35">
      <c r="A5004" s="32">
        <v>5</v>
      </c>
      <c r="B5004" s="32" t="s">
        <v>18</v>
      </c>
      <c r="D5004" s="32">
        <v>13.88</v>
      </c>
      <c r="E5004" s="32">
        <v>33901.273000000001</v>
      </c>
      <c r="G5004" s="32">
        <v>7431.6819999999998</v>
      </c>
      <c r="H5004" s="32" t="s">
        <v>13</v>
      </c>
      <c r="I5004" s="32">
        <v>33901.273000000001</v>
      </c>
      <c r="K5004" s="32" t="s">
        <v>277</v>
      </c>
    </row>
    <row r="5005" spans="1:11" x14ac:dyDescent="0.35">
      <c r="A5005" s="32">
        <v>6</v>
      </c>
      <c r="B5005" s="32" t="s">
        <v>19</v>
      </c>
      <c r="D5005" s="32">
        <v>13.81</v>
      </c>
      <c r="E5005" s="32">
        <v>29163.5</v>
      </c>
      <c r="G5005" s="32">
        <v>153.95400000000001</v>
      </c>
      <c r="H5005" s="32" t="s">
        <v>13</v>
      </c>
      <c r="I5005" s="32">
        <v>29163.5</v>
      </c>
      <c r="K5005" s="32" t="s">
        <v>276</v>
      </c>
    </row>
    <row r="5006" spans="1:11" x14ac:dyDescent="0.35">
      <c r="A5006" s="32">
        <v>7</v>
      </c>
      <c r="B5006" s="32" t="s">
        <v>20</v>
      </c>
      <c r="D5006" s="32">
        <v>13.82</v>
      </c>
      <c r="E5006" s="32">
        <v>26316.053</v>
      </c>
      <c r="G5006" s="32">
        <v>1509.9110000000001</v>
      </c>
      <c r="H5006" s="32" t="s">
        <v>13</v>
      </c>
      <c r="I5006" s="32">
        <v>26316.053</v>
      </c>
      <c r="K5006" s="32" t="s">
        <v>275</v>
      </c>
    </row>
    <row r="5007" spans="1:11" x14ac:dyDescent="0.35">
      <c r="A5007" s="32">
        <v>8</v>
      </c>
      <c r="B5007" s="32" t="s">
        <v>21</v>
      </c>
      <c r="D5007" s="32">
        <v>13.85</v>
      </c>
      <c r="E5007" s="32">
        <v>34970.711000000003</v>
      </c>
      <c r="G5007" s="32">
        <v>2217.4270000000001</v>
      </c>
      <c r="H5007" s="32" t="s">
        <v>13</v>
      </c>
      <c r="I5007" s="32">
        <v>34970.711000000003</v>
      </c>
      <c r="K5007" s="32" t="s">
        <v>274</v>
      </c>
    </row>
    <row r="5008" spans="1:11" x14ac:dyDescent="0.35">
      <c r="A5008" s="32">
        <v>9</v>
      </c>
      <c r="B5008" s="32" t="s">
        <v>22</v>
      </c>
      <c r="D5008" s="32">
        <v>13.86</v>
      </c>
      <c r="E5008" s="32">
        <v>190.67</v>
      </c>
      <c r="G5008" s="32">
        <v>3.1179999999999999</v>
      </c>
      <c r="H5008" s="32" t="s">
        <v>13</v>
      </c>
      <c r="I5008" s="32">
        <v>190.67</v>
      </c>
      <c r="K5008" s="32" t="s">
        <v>273</v>
      </c>
    </row>
    <row r="5009" spans="1:11" x14ac:dyDescent="0.35">
      <c r="A5009" s="32">
        <v>10</v>
      </c>
      <c r="B5009" s="32" t="s">
        <v>22</v>
      </c>
      <c r="K5009" s="32" t="s">
        <v>272</v>
      </c>
    </row>
    <row r="5010" spans="1:11" x14ac:dyDescent="0.35">
      <c r="A5010" s="32">
        <v>11</v>
      </c>
      <c r="B5010" s="32" t="s">
        <v>24</v>
      </c>
      <c r="D5010" s="32">
        <v>13.89</v>
      </c>
      <c r="E5010" s="32">
        <v>13138.81</v>
      </c>
      <c r="G5010" s="32">
        <v>2859.607</v>
      </c>
      <c r="H5010" s="32" t="s">
        <v>13</v>
      </c>
      <c r="I5010" s="32">
        <v>13138.81</v>
      </c>
      <c r="K5010" s="32" t="s">
        <v>271</v>
      </c>
    </row>
    <row r="5011" spans="1:11" x14ac:dyDescent="0.35">
      <c r="A5011" s="32">
        <v>12</v>
      </c>
      <c r="B5011" s="32" t="s">
        <v>25</v>
      </c>
      <c r="D5011" s="32">
        <v>13.89</v>
      </c>
      <c r="E5011" s="32">
        <v>10766.206</v>
      </c>
      <c r="G5011" s="32">
        <v>37.380000000000003</v>
      </c>
      <c r="H5011" s="32" t="s">
        <v>13</v>
      </c>
      <c r="I5011" s="32">
        <v>10766.206</v>
      </c>
      <c r="K5011" s="32" t="s">
        <v>270</v>
      </c>
    </row>
    <row r="5012" spans="1:11" x14ac:dyDescent="0.35">
      <c r="A5012" s="32">
        <v>13</v>
      </c>
      <c r="B5012" s="32" t="s">
        <v>26</v>
      </c>
      <c r="D5012" s="32">
        <v>13.89</v>
      </c>
      <c r="E5012" s="32">
        <v>11886.97</v>
      </c>
      <c r="G5012" s="32">
        <v>1240.4880000000001</v>
      </c>
      <c r="H5012" s="32" t="s">
        <v>13</v>
      </c>
      <c r="I5012" s="32">
        <v>11886.97</v>
      </c>
      <c r="K5012" s="32" t="s">
        <v>269</v>
      </c>
    </row>
    <row r="5013" spans="1:11" x14ac:dyDescent="0.35">
      <c r="A5013" s="32">
        <v>14</v>
      </c>
      <c r="B5013" s="32" t="s">
        <v>27</v>
      </c>
      <c r="D5013" s="32">
        <v>13.92</v>
      </c>
      <c r="E5013" s="32">
        <v>13876.597</v>
      </c>
      <c r="G5013" s="32">
        <v>428.59899999999999</v>
      </c>
      <c r="H5013" s="32" t="s">
        <v>13</v>
      </c>
      <c r="I5013" s="32">
        <v>13876.597</v>
      </c>
      <c r="K5013" s="32" t="s">
        <v>268</v>
      </c>
    </row>
    <row r="5014" spans="1:11" x14ac:dyDescent="0.35">
      <c r="A5014" s="32">
        <v>15</v>
      </c>
      <c r="B5014" s="32" t="s">
        <v>28</v>
      </c>
      <c r="D5014" s="32">
        <v>13.92</v>
      </c>
      <c r="E5014" s="32">
        <v>13576.300999999999</v>
      </c>
      <c r="G5014" s="32">
        <v>1015.962</v>
      </c>
      <c r="H5014" s="32" t="s">
        <v>13</v>
      </c>
      <c r="I5014" s="32">
        <v>13576.300999999999</v>
      </c>
      <c r="K5014" s="32" t="s">
        <v>267</v>
      </c>
    </row>
    <row r="5015" spans="1:11" x14ac:dyDescent="0.35">
      <c r="A5015" s="32">
        <v>16</v>
      </c>
      <c r="B5015" s="32" t="s">
        <v>29</v>
      </c>
      <c r="D5015" s="32">
        <v>13.92</v>
      </c>
      <c r="E5015" s="32">
        <v>12674.324000000001</v>
      </c>
      <c r="G5015" s="32">
        <v>88519</v>
      </c>
      <c r="H5015" s="32" t="s">
        <v>13</v>
      </c>
      <c r="I5015" s="32">
        <v>12674.324000000001</v>
      </c>
      <c r="K5015" s="32" t="s">
        <v>266</v>
      </c>
    </row>
    <row r="5016" spans="1:11" x14ac:dyDescent="0.35">
      <c r="A5016" s="32">
        <v>17</v>
      </c>
      <c r="B5016" s="32" t="s">
        <v>22</v>
      </c>
      <c r="D5016" s="32">
        <v>13.92</v>
      </c>
      <c r="E5016" s="32">
        <v>87.820999999999998</v>
      </c>
      <c r="G5016" s="32">
        <v>745</v>
      </c>
      <c r="H5016" s="32" t="s">
        <v>13</v>
      </c>
      <c r="I5016" s="32">
        <v>87.820999999999998</v>
      </c>
      <c r="K5016" s="32" t="s">
        <v>265</v>
      </c>
    </row>
    <row r="5017" spans="1:11" x14ac:dyDescent="0.35">
      <c r="A5017" s="32">
        <v>18</v>
      </c>
      <c r="B5017" s="32" t="s">
        <v>182</v>
      </c>
      <c r="D5017" s="32">
        <v>13.94</v>
      </c>
      <c r="E5017" s="32">
        <v>14693.816000000001</v>
      </c>
      <c r="G5017" s="32">
        <v>842.91800000000001</v>
      </c>
      <c r="H5017" s="32" t="s">
        <v>13</v>
      </c>
      <c r="I5017" s="32">
        <v>14693.816000000001</v>
      </c>
      <c r="K5017" s="32" t="s">
        <v>264</v>
      </c>
    </row>
    <row r="5018" spans="1:11" x14ac:dyDescent="0.35">
      <c r="A5018" s="32">
        <v>19</v>
      </c>
      <c r="B5018" s="32" t="s">
        <v>181</v>
      </c>
      <c r="D5018" s="32">
        <v>13.94</v>
      </c>
      <c r="E5018" s="32">
        <v>13933.742</v>
      </c>
      <c r="G5018" s="32">
        <v>96269</v>
      </c>
      <c r="H5018" s="32" t="s">
        <v>13</v>
      </c>
      <c r="I5018" s="32">
        <v>13933.742</v>
      </c>
      <c r="K5018" s="32" t="s">
        <v>263</v>
      </c>
    </row>
    <row r="5019" spans="1:11" x14ac:dyDescent="0.35">
      <c r="A5019" s="32">
        <v>20</v>
      </c>
      <c r="B5019" s="32" t="s">
        <v>180</v>
      </c>
      <c r="D5019" s="32">
        <v>13.94</v>
      </c>
      <c r="E5019" s="32">
        <v>14628.157999999999</v>
      </c>
      <c r="G5019" s="32">
        <v>141.12899999999999</v>
      </c>
      <c r="H5019" s="32" t="s">
        <v>13</v>
      </c>
      <c r="I5019" s="32">
        <v>14628.157999999999</v>
      </c>
      <c r="K5019" s="32" t="s">
        <v>262</v>
      </c>
    </row>
    <row r="5020" spans="1:11" x14ac:dyDescent="0.35">
      <c r="A5020" s="32">
        <v>21</v>
      </c>
      <c r="B5020" s="32" t="s">
        <v>179</v>
      </c>
      <c r="D5020" s="32">
        <v>13.95</v>
      </c>
      <c r="E5020" s="32">
        <v>15029.15</v>
      </c>
      <c r="G5020" s="32">
        <v>49.043999999999997</v>
      </c>
      <c r="H5020" s="32" t="s">
        <v>13</v>
      </c>
      <c r="I5020" s="32">
        <v>15029.15</v>
      </c>
      <c r="K5020" s="32" t="s">
        <v>261</v>
      </c>
    </row>
    <row r="5021" spans="1:11" x14ac:dyDescent="0.35">
      <c r="A5021" s="32">
        <v>22</v>
      </c>
      <c r="B5021" s="32" t="s">
        <v>178</v>
      </c>
      <c r="D5021" s="32">
        <v>13.95</v>
      </c>
      <c r="E5021" s="32">
        <v>13193.37</v>
      </c>
      <c r="G5021" s="32">
        <v>839.32500000000005</v>
      </c>
      <c r="H5021" s="32" t="s">
        <v>13</v>
      </c>
      <c r="I5021" s="32">
        <v>13193.37</v>
      </c>
      <c r="K5021" s="32" t="s">
        <v>260</v>
      </c>
    </row>
    <row r="5022" spans="1:11" x14ac:dyDescent="0.35">
      <c r="A5022" s="32">
        <v>23</v>
      </c>
      <c r="B5022" s="32" t="s">
        <v>177</v>
      </c>
      <c r="D5022" s="32">
        <v>13.96</v>
      </c>
      <c r="E5022" s="32">
        <v>11709.538</v>
      </c>
      <c r="G5022" s="32">
        <v>82443</v>
      </c>
      <c r="H5022" s="32" t="s">
        <v>13</v>
      </c>
      <c r="I5022" s="32">
        <v>11709.538</v>
      </c>
      <c r="K5022" s="32" t="s">
        <v>259</v>
      </c>
    </row>
    <row r="5023" spans="1:11" x14ac:dyDescent="0.35">
      <c r="A5023" s="32">
        <v>24</v>
      </c>
      <c r="B5023" s="32" t="s">
        <v>22</v>
      </c>
      <c r="D5023" s="32">
        <v>13.95</v>
      </c>
      <c r="E5023" s="32">
        <v>117.739</v>
      </c>
      <c r="G5023" s="32">
        <v>1068</v>
      </c>
      <c r="H5023" s="32" t="s">
        <v>13</v>
      </c>
      <c r="I5023" s="32">
        <v>117.739</v>
      </c>
      <c r="K5023" s="32" t="s">
        <v>258</v>
      </c>
    </row>
    <row r="5024" spans="1:11" x14ac:dyDescent="0.35">
      <c r="A5024" s="32">
        <v>25</v>
      </c>
      <c r="B5024" s="32" t="s">
        <v>176</v>
      </c>
      <c r="D5024" s="32">
        <v>13.98</v>
      </c>
      <c r="E5024" s="32">
        <v>15668.421</v>
      </c>
      <c r="G5024" s="32">
        <v>339.78199999999998</v>
      </c>
      <c r="H5024" s="32" t="s">
        <v>13</v>
      </c>
      <c r="I5024" s="32">
        <v>15668.421</v>
      </c>
      <c r="K5024" s="32" t="s">
        <v>257</v>
      </c>
    </row>
    <row r="5025" spans="1:11" x14ac:dyDescent="0.35">
      <c r="A5025" s="32">
        <v>26</v>
      </c>
      <c r="B5025" s="32" t="s">
        <v>175</v>
      </c>
      <c r="D5025" s="32">
        <v>13.98</v>
      </c>
      <c r="E5025" s="32">
        <v>15767.02</v>
      </c>
      <c r="G5025" s="32">
        <v>897.08900000000006</v>
      </c>
      <c r="H5025" s="32" t="s">
        <v>13</v>
      </c>
      <c r="I5025" s="32">
        <v>15767.02</v>
      </c>
      <c r="K5025" s="32" t="s">
        <v>256</v>
      </c>
    </row>
    <row r="5026" spans="1:11" x14ac:dyDescent="0.35">
      <c r="A5026" s="32">
        <v>27</v>
      </c>
      <c r="B5026" s="32" t="s">
        <v>174</v>
      </c>
      <c r="D5026" s="32">
        <v>13.98</v>
      </c>
      <c r="E5026" s="32">
        <v>17637.919999999998</v>
      </c>
      <c r="G5026" s="32">
        <v>793.06700000000001</v>
      </c>
      <c r="H5026" s="32" t="s">
        <v>13</v>
      </c>
      <c r="I5026" s="32">
        <v>17637.919999999998</v>
      </c>
      <c r="K5026" s="32" t="s">
        <v>255</v>
      </c>
    </row>
    <row r="5027" spans="1:11" x14ac:dyDescent="0.35">
      <c r="A5027" s="32">
        <v>28</v>
      </c>
      <c r="B5027" s="32" t="s">
        <v>173</v>
      </c>
      <c r="D5027" s="32">
        <v>13.96</v>
      </c>
      <c r="E5027" s="32">
        <v>14951.4</v>
      </c>
      <c r="G5027" s="32">
        <v>103325</v>
      </c>
      <c r="H5027" s="32" t="s">
        <v>13</v>
      </c>
      <c r="I5027" s="32">
        <v>14951.4</v>
      </c>
      <c r="K5027" s="32" t="s">
        <v>254</v>
      </c>
    </row>
    <row r="5028" spans="1:11" x14ac:dyDescent="0.35">
      <c r="A5028" s="32">
        <v>29</v>
      </c>
      <c r="B5028" s="32" t="s">
        <v>172</v>
      </c>
      <c r="D5028" s="32">
        <v>13.94</v>
      </c>
      <c r="E5028" s="32">
        <v>14532.852000000001</v>
      </c>
      <c r="G5028" s="32">
        <v>248.922</v>
      </c>
      <c r="H5028" s="32" t="s">
        <v>13</v>
      </c>
      <c r="I5028" s="32">
        <v>14532.852000000001</v>
      </c>
      <c r="K5028" s="32" t="s">
        <v>253</v>
      </c>
    </row>
    <row r="5029" spans="1:11" x14ac:dyDescent="0.35">
      <c r="A5029" s="32">
        <v>30</v>
      </c>
      <c r="B5029" s="32" t="s">
        <v>171</v>
      </c>
      <c r="D5029" s="32">
        <v>13.88</v>
      </c>
      <c r="E5029" s="32">
        <v>14835.213</v>
      </c>
      <c r="G5029" s="32">
        <v>24105.034</v>
      </c>
      <c r="H5029" s="32" t="s">
        <v>13</v>
      </c>
      <c r="I5029" s="32">
        <v>14835.213</v>
      </c>
      <c r="K5029" s="32" t="s">
        <v>252</v>
      </c>
    </row>
    <row r="5030" spans="1:11" x14ac:dyDescent="0.35">
      <c r="A5030" s="32">
        <v>31</v>
      </c>
      <c r="B5030" s="32" t="s">
        <v>22</v>
      </c>
      <c r="D5030" s="32">
        <v>13.85</v>
      </c>
      <c r="E5030" s="32">
        <v>24.158999999999999</v>
      </c>
      <c r="G5030" s="32">
        <v>226</v>
      </c>
      <c r="H5030" s="32" t="s">
        <v>13</v>
      </c>
      <c r="I5030" s="32">
        <v>24.158999999999999</v>
      </c>
      <c r="K5030" s="32" t="s">
        <v>251</v>
      </c>
    </row>
    <row r="5031" spans="1:11" x14ac:dyDescent="0.35">
      <c r="A5031" s="32">
        <v>32</v>
      </c>
      <c r="B5031" s="32" t="s">
        <v>170</v>
      </c>
      <c r="D5031" s="32">
        <v>13.84</v>
      </c>
      <c r="E5031" s="32">
        <v>15618.279</v>
      </c>
      <c r="G5031" s="32">
        <v>153.28200000000001</v>
      </c>
      <c r="H5031" s="32" t="s">
        <v>13</v>
      </c>
      <c r="I5031" s="32">
        <v>15618.279</v>
      </c>
      <c r="K5031" s="32" t="s">
        <v>250</v>
      </c>
    </row>
    <row r="5032" spans="1:11" x14ac:dyDescent="0.35">
      <c r="A5032" s="32">
        <v>33</v>
      </c>
      <c r="B5032" s="32" t="s">
        <v>169</v>
      </c>
      <c r="D5032" s="32">
        <v>13.84</v>
      </c>
      <c r="E5032" s="32">
        <v>15026.766</v>
      </c>
      <c r="G5032" s="32">
        <v>105536</v>
      </c>
      <c r="H5032" s="32" t="s">
        <v>13</v>
      </c>
      <c r="I5032" s="32">
        <v>15026.766</v>
      </c>
      <c r="K5032" s="32" t="s">
        <v>249</v>
      </c>
    </row>
    <row r="5033" spans="1:11" x14ac:dyDescent="0.35">
      <c r="A5033" s="32">
        <v>34</v>
      </c>
      <c r="B5033" s="32" t="s">
        <v>168</v>
      </c>
      <c r="D5033" s="32">
        <v>13.88</v>
      </c>
      <c r="E5033" s="32">
        <v>20473.66</v>
      </c>
      <c r="G5033" s="32">
        <v>141311</v>
      </c>
      <c r="H5033" s="32" t="s">
        <v>13</v>
      </c>
      <c r="I5033" s="32">
        <v>20473.66</v>
      </c>
      <c r="K5033" s="32" t="s">
        <v>248</v>
      </c>
    </row>
    <row r="5034" spans="1:11" x14ac:dyDescent="0.35">
      <c r="A5034" s="32">
        <v>35</v>
      </c>
      <c r="B5034" s="32" t="s">
        <v>167</v>
      </c>
      <c r="D5034" s="32">
        <v>13.91</v>
      </c>
      <c r="E5034" s="32">
        <v>18932.715</v>
      </c>
      <c r="G5034" s="32">
        <v>108.997</v>
      </c>
      <c r="H5034" s="32" t="s">
        <v>13</v>
      </c>
      <c r="I5034" s="32">
        <v>18932.715</v>
      </c>
      <c r="K5034" s="32" t="s">
        <v>247</v>
      </c>
    </row>
    <row r="5035" spans="1:11" x14ac:dyDescent="0.35">
      <c r="A5035" s="32">
        <v>36</v>
      </c>
      <c r="B5035" s="32" t="s">
        <v>166</v>
      </c>
      <c r="D5035" s="32">
        <v>13.89</v>
      </c>
      <c r="E5035" s="32">
        <v>20441.465</v>
      </c>
      <c r="G5035" s="32">
        <v>144398</v>
      </c>
      <c r="H5035" s="32" t="s">
        <v>13</v>
      </c>
      <c r="I5035" s="32">
        <v>20441.465</v>
      </c>
      <c r="K5035" s="32" t="s">
        <v>246</v>
      </c>
    </row>
    <row r="5036" spans="1:11" x14ac:dyDescent="0.35">
      <c r="A5036" s="32">
        <v>37</v>
      </c>
      <c r="B5036" s="32" t="s">
        <v>165</v>
      </c>
      <c r="D5036" s="32">
        <v>13.91</v>
      </c>
      <c r="E5036" s="32">
        <v>16814.208999999999</v>
      </c>
      <c r="G5036" s="32">
        <v>1031.626</v>
      </c>
      <c r="H5036" s="32" t="s">
        <v>13</v>
      </c>
      <c r="I5036" s="32">
        <v>16814.208999999999</v>
      </c>
      <c r="K5036" s="32" t="s">
        <v>245</v>
      </c>
    </row>
    <row r="5037" spans="1:11" x14ac:dyDescent="0.35">
      <c r="A5037" s="32">
        <v>38</v>
      </c>
      <c r="B5037" s="32" t="s">
        <v>22</v>
      </c>
      <c r="D5037" s="32">
        <v>13.89</v>
      </c>
      <c r="E5037" s="32">
        <v>58.43</v>
      </c>
      <c r="G5037" s="32">
        <v>3.95</v>
      </c>
      <c r="H5037" s="32" t="s">
        <v>13</v>
      </c>
      <c r="I5037" s="32">
        <v>58.43</v>
      </c>
      <c r="K5037" s="32" t="s">
        <v>244</v>
      </c>
    </row>
    <row r="5038" spans="1:11" x14ac:dyDescent="0.35">
      <c r="A5038" s="32">
        <v>39</v>
      </c>
      <c r="B5038" s="32" t="s">
        <v>164</v>
      </c>
      <c r="D5038" s="32">
        <v>13.92</v>
      </c>
      <c r="E5038" s="32">
        <v>15959.361999999999</v>
      </c>
      <c r="G5038" s="32">
        <v>116508</v>
      </c>
      <c r="H5038" s="32" t="s">
        <v>13</v>
      </c>
      <c r="I5038" s="32">
        <v>15959.361999999999</v>
      </c>
      <c r="K5038" s="32" t="s">
        <v>243</v>
      </c>
    </row>
    <row r="5039" spans="1:11" x14ac:dyDescent="0.35">
      <c r="A5039" s="32">
        <v>40</v>
      </c>
      <c r="B5039" s="32" t="s">
        <v>163</v>
      </c>
      <c r="D5039" s="32">
        <v>13.94</v>
      </c>
      <c r="E5039" s="32">
        <v>18827.548999999999</v>
      </c>
      <c r="G5039" s="32">
        <v>132257</v>
      </c>
      <c r="H5039" s="32" t="s">
        <v>13</v>
      </c>
      <c r="I5039" s="32">
        <v>18827.548999999999</v>
      </c>
      <c r="K5039" s="32" t="s">
        <v>242</v>
      </c>
    </row>
    <row r="5040" spans="1:11" x14ac:dyDescent="0.35">
      <c r="A5040" s="32">
        <v>41</v>
      </c>
      <c r="B5040" s="32" t="s">
        <v>162</v>
      </c>
      <c r="D5040" s="32">
        <v>13.94</v>
      </c>
      <c r="E5040" s="32">
        <v>20731.822</v>
      </c>
      <c r="G5040" s="32">
        <v>145339</v>
      </c>
      <c r="H5040" s="32" t="s">
        <v>13</v>
      </c>
      <c r="I5040" s="32">
        <v>20731.822</v>
      </c>
      <c r="K5040" s="32" t="s">
        <v>241</v>
      </c>
    </row>
    <row r="5041" spans="1:11" x14ac:dyDescent="0.35">
      <c r="A5041" s="32">
        <v>42</v>
      </c>
      <c r="B5041" s="32" t="s">
        <v>161</v>
      </c>
      <c r="D5041" s="32">
        <v>13.98</v>
      </c>
      <c r="E5041" s="32">
        <v>23327.653999999999</v>
      </c>
      <c r="G5041" s="32">
        <v>226.21899999999999</v>
      </c>
      <c r="H5041" s="32" t="s">
        <v>13</v>
      </c>
      <c r="I5041" s="32">
        <v>23327.653999999999</v>
      </c>
      <c r="K5041" s="32" t="s">
        <v>240</v>
      </c>
    </row>
    <row r="5042" spans="1:11" x14ac:dyDescent="0.35">
      <c r="A5042" s="32">
        <v>43</v>
      </c>
      <c r="B5042" s="32" t="s">
        <v>160</v>
      </c>
      <c r="D5042" s="32">
        <v>13.96</v>
      </c>
      <c r="E5042" s="32">
        <v>21138.484</v>
      </c>
      <c r="G5042" s="32">
        <v>443.25099999999998</v>
      </c>
      <c r="H5042" s="32" t="s">
        <v>13</v>
      </c>
      <c r="I5042" s="32">
        <v>21138.484</v>
      </c>
      <c r="K5042" s="32" t="s">
        <v>239</v>
      </c>
    </row>
    <row r="5043" spans="1:11" x14ac:dyDescent="0.35">
      <c r="A5043" s="32">
        <v>44</v>
      </c>
      <c r="B5043" s="32" t="s">
        <v>159</v>
      </c>
      <c r="D5043" s="32">
        <v>14.01</v>
      </c>
      <c r="E5043" s="32">
        <v>24052.028999999999</v>
      </c>
      <c r="G5043" s="32">
        <v>182.267</v>
      </c>
      <c r="H5043" s="32" t="s">
        <v>13</v>
      </c>
      <c r="I5043" s="32">
        <v>24052.028999999999</v>
      </c>
      <c r="K5043" s="32" t="s">
        <v>238</v>
      </c>
    </row>
    <row r="5044" spans="1:11" x14ac:dyDescent="0.35">
      <c r="A5044" s="32">
        <v>45</v>
      </c>
      <c r="B5044" s="32" t="s">
        <v>22</v>
      </c>
      <c r="D5044" s="32">
        <v>14.01</v>
      </c>
      <c r="E5044" s="32">
        <v>18.776</v>
      </c>
      <c r="G5044" s="32">
        <v>177</v>
      </c>
      <c r="H5044" s="32" t="s">
        <v>13</v>
      </c>
      <c r="I5044" s="32">
        <v>18.776</v>
      </c>
      <c r="K5044" s="32" t="s">
        <v>237</v>
      </c>
    </row>
    <row r="5045" spans="1:11" x14ac:dyDescent="0.35">
      <c r="A5045" s="32">
        <v>46</v>
      </c>
      <c r="B5045" s="32" t="s">
        <v>158</v>
      </c>
      <c r="D5045" s="32">
        <v>14.01</v>
      </c>
      <c r="E5045" s="32">
        <v>19976.734</v>
      </c>
      <c r="G5045" s="32">
        <v>929.78200000000004</v>
      </c>
      <c r="H5045" s="32" t="s">
        <v>13</v>
      </c>
      <c r="I5045" s="32">
        <v>19976.734</v>
      </c>
      <c r="K5045" s="32" t="s">
        <v>236</v>
      </c>
    </row>
    <row r="5046" spans="1:11" x14ac:dyDescent="0.35">
      <c r="A5046" s="32">
        <v>47</v>
      </c>
      <c r="B5046" s="32" t="s">
        <v>157</v>
      </c>
      <c r="D5046" s="32">
        <v>14.01</v>
      </c>
      <c r="E5046" s="32">
        <v>15967.418</v>
      </c>
      <c r="G5046" s="32">
        <v>1461.75</v>
      </c>
      <c r="H5046" s="32" t="s">
        <v>13</v>
      </c>
      <c r="I5046" s="32">
        <v>15967.418</v>
      </c>
      <c r="K5046" s="32" t="s">
        <v>235</v>
      </c>
    </row>
    <row r="5047" spans="1:11" x14ac:dyDescent="0.35">
      <c r="A5047" s="32">
        <v>48</v>
      </c>
      <c r="B5047" s="32" t="s">
        <v>156</v>
      </c>
      <c r="D5047" s="32">
        <v>13.99</v>
      </c>
      <c r="E5047" s="32">
        <v>14614.665000000001</v>
      </c>
      <c r="G5047" s="32">
        <v>173.28399999999999</v>
      </c>
      <c r="H5047" s="32" t="s">
        <v>13</v>
      </c>
      <c r="I5047" s="32">
        <v>14614.665000000001</v>
      </c>
      <c r="K5047" s="32" t="s">
        <v>234</v>
      </c>
    </row>
    <row r="5049" spans="1:11" x14ac:dyDescent="0.35">
      <c r="A5049" s="32" t="s">
        <v>317</v>
      </c>
    </row>
    <row r="5051" spans="1:11" x14ac:dyDescent="0.35">
      <c r="B5051" s="32" t="s">
        <v>3</v>
      </c>
      <c r="C5051" s="32" t="s">
        <v>4</v>
      </c>
      <c r="D5051" s="32" t="s">
        <v>5</v>
      </c>
      <c r="E5051" s="32" t="s">
        <v>6</v>
      </c>
      <c r="F5051" s="32" t="s">
        <v>7</v>
      </c>
      <c r="G5051" s="32" t="s">
        <v>8</v>
      </c>
      <c r="H5051" s="32" t="s">
        <v>9</v>
      </c>
      <c r="I5051" s="32" t="s">
        <v>10</v>
      </c>
      <c r="J5051" s="32" t="s">
        <v>11</v>
      </c>
      <c r="K5051" s="32" t="s">
        <v>282</v>
      </c>
    </row>
    <row r="5052" spans="1:11" x14ac:dyDescent="0.35">
      <c r="A5052" s="32">
        <v>1</v>
      </c>
      <c r="B5052" s="32" t="s">
        <v>12</v>
      </c>
      <c r="D5052" s="32">
        <v>13.84</v>
      </c>
      <c r="E5052" s="32">
        <v>7445.884</v>
      </c>
      <c r="G5052" s="32">
        <v>54242</v>
      </c>
      <c r="H5052" s="32" t="s">
        <v>13</v>
      </c>
      <c r="I5052" s="32">
        <v>7445.884</v>
      </c>
      <c r="K5052" s="32" t="s">
        <v>281</v>
      </c>
    </row>
    <row r="5053" spans="1:11" x14ac:dyDescent="0.35">
      <c r="A5053" s="32">
        <v>2</v>
      </c>
      <c r="B5053" s="32" t="s">
        <v>14</v>
      </c>
      <c r="D5053" s="32">
        <v>13.88</v>
      </c>
      <c r="E5053" s="32">
        <v>7029.2030000000004</v>
      </c>
      <c r="G5053" s="32">
        <v>237.922</v>
      </c>
      <c r="H5053" s="32" t="s">
        <v>13</v>
      </c>
      <c r="I5053" s="32">
        <v>7029.2030000000004</v>
      </c>
      <c r="K5053" s="32" t="s">
        <v>280</v>
      </c>
    </row>
    <row r="5054" spans="1:11" x14ac:dyDescent="0.35">
      <c r="A5054" s="32">
        <v>3</v>
      </c>
      <c r="B5054" s="32" t="s">
        <v>15</v>
      </c>
      <c r="D5054" s="32">
        <v>13.86</v>
      </c>
      <c r="E5054" s="32">
        <v>7144.7020000000002</v>
      </c>
      <c r="G5054" s="32">
        <v>105.08</v>
      </c>
      <c r="H5054" s="32" t="s">
        <v>13</v>
      </c>
      <c r="I5054" s="32">
        <v>7144.7020000000002</v>
      </c>
      <c r="K5054" s="32" t="s">
        <v>279</v>
      </c>
    </row>
    <row r="5055" spans="1:11" x14ac:dyDescent="0.35">
      <c r="A5055" s="32">
        <v>4</v>
      </c>
      <c r="B5055" s="32" t="s">
        <v>17</v>
      </c>
      <c r="D5055" s="32">
        <v>13.88</v>
      </c>
      <c r="E5055" s="32">
        <v>5913.3940000000002</v>
      </c>
      <c r="G5055" s="32">
        <v>237.77799999999999</v>
      </c>
      <c r="H5055" s="32" t="s">
        <v>13</v>
      </c>
      <c r="I5055" s="32">
        <v>5913.3940000000002</v>
      </c>
      <c r="K5055" s="32" t="s">
        <v>278</v>
      </c>
    </row>
    <row r="5056" spans="1:11" x14ac:dyDescent="0.35">
      <c r="A5056" s="32">
        <v>5</v>
      </c>
      <c r="B5056" s="32" t="s">
        <v>18</v>
      </c>
      <c r="D5056" s="32">
        <v>13.86</v>
      </c>
      <c r="E5056" s="32">
        <v>7249.759</v>
      </c>
      <c r="G5056" s="32">
        <v>1527.4169999999999</v>
      </c>
      <c r="H5056" s="32" t="s">
        <v>13</v>
      </c>
      <c r="I5056" s="32">
        <v>7249.759</v>
      </c>
      <c r="K5056" s="32" t="s">
        <v>277</v>
      </c>
    </row>
    <row r="5057" spans="1:11" x14ac:dyDescent="0.35">
      <c r="A5057" s="32">
        <v>6</v>
      </c>
      <c r="B5057" s="32" t="s">
        <v>19</v>
      </c>
      <c r="D5057" s="32">
        <v>13.82</v>
      </c>
      <c r="E5057" s="32">
        <v>6116.0110000000004</v>
      </c>
      <c r="G5057" s="32">
        <v>666.35500000000002</v>
      </c>
      <c r="H5057" s="32" t="s">
        <v>13</v>
      </c>
      <c r="I5057" s="32">
        <v>6116.0110000000004</v>
      </c>
      <c r="K5057" s="32" t="s">
        <v>276</v>
      </c>
    </row>
    <row r="5058" spans="1:11" x14ac:dyDescent="0.35">
      <c r="A5058" s="32">
        <v>7</v>
      </c>
      <c r="B5058" s="32" t="s">
        <v>20</v>
      </c>
      <c r="D5058" s="32">
        <v>13.82</v>
      </c>
      <c r="E5058" s="32">
        <v>4776.3360000000002</v>
      </c>
      <c r="G5058" s="32">
        <v>33909</v>
      </c>
      <c r="H5058" s="32" t="s">
        <v>13</v>
      </c>
      <c r="I5058" s="32">
        <v>4776.3360000000002</v>
      </c>
      <c r="K5058" s="32" t="s">
        <v>275</v>
      </c>
    </row>
    <row r="5059" spans="1:11" x14ac:dyDescent="0.35">
      <c r="A5059" s="32">
        <v>8</v>
      </c>
      <c r="B5059" s="32" t="s">
        <v>21</v>
      </c>
      <c r="D5059" s="32">
        <v>13.85</v>
      </c>
      <c r="E5059" s="32">
        <v>5429.7610000000004</v>
      </c>
      <c r="G5059" s="32">
        <v>919.69399999999996</v>
      </c>
      <c r="H5059" s="32" t="s">
        <v>13</v>
      </c>
      <c r="I5059" s="32">
        <v>5429.7610000000004</v>
      </c>
      <c r="K5059" s="32" t="s">
        <v>274</v>
      </c>
    </row>
    <row r="5060" spans="1:11" x14ac:dyDescent="0.35">
      <c r="A5060" s="32">
        <v>9</v>
      </c>
      <c r="B5060" s="32" t="s">
        <v>22</v>
      </c>
      <c r="K5060" s="32" t="s">
        <v>273</v>
      </c>
    </row>
    <row r="5061" spans="1:11" x14ac:dyDescent="0.35">
      <c r="A5061" s="32">
        <v>10</v>
      </c>
      <c r="B5061" s="32" t="s">
        <v>22</v>
      </c>
      <c r="D5061" s="32">
        <v>13.86</v>
      </c>
      <c r="E5061" s="32">
        <v>3.0390000000000001</v>
      </c>
      <c r="G5061" s="32">
        <v>29</v>
      </c>
      <c r="H5061" s="32" t="s">
        <v>13</v>
      </c>
      <c r="I5061" s="32">
        <v>3.0390000000000001</v>
      </c>
      <c r="K5061" s="32" t="s">
        <v>272</v>
      </c>
    </row>
    <row r="5062" spans="1:11" x14ac:dyDescent="0.35">
      <c r="A5062" s="32">
        <v>11</v>
      </c>
      <c r="B5062" s="32" t="s">
        <v>24</v>
      </c>
      <c r="D5062" s="32">
        <v>13.89</v>
      </c>
      <c r="E5062" s="32">
        <v>2844.6390000000001</v>
      </c>
      <c r="G5062" s="32">
        <v>20095</v>
      </c>
      <c r="H5062" s="32" t="s">
        <v>13</v>
      </c>
      <c r="I5062" s="32">
        <v>2844.6390000000001</v>
      </c>
      <c r="K5062" s="32" t="s">
        <v>271</v>
      </c>
    </row>
    <row r="5063" spans="1:11" x14ac:dyDescent="0.35">
      <c r="A5063" s="32">
        <v>12</v>
      </c>
      <c r="B5063" s="32" t="s">
        <v>25</v>
      </c>
      <c r="D5063" s="32">
        <v>13.89</v>
      </c>
      <c r="E5063" s="32">
        <v>2844.5360000000001</v>
      </c>
      <c r="G5063" s="32">
        <v>27.385000000000002</v>
      </c>
      <c r="H5063" s="32" t="s">
        <v>13</v>
      </c>
      <c r="I5063" s="32">
        <v>2844.5360000000001</v>
      </c>
      <c r="K5063" s="32" t="s">
        <v>270</v>
      </c>
    </row>
    <row r="5064" spans="1:11" x14ac:dyDescent="0.35">
      <c r="A5064" s="32">
        <v>13</v>
      </c>
      <c r="B5064" s="32" t="s">
        <v>26</v>
      </c>
      <c r="D5064" s="32">
        <v>13.89</v>
      </c>
      <c r="E5064" s="32">
        <v>3020.4389999999999</v>
      </c>
      <c r="G5064" s="32">
        <v>478.375</v>
      </c>
      <c r="H5064" s="32" t="s">
        <v>13</v>
      </c>
      <c r="I5064" s="32">
        <v>3020.4389999999999</v>
      </c>
      <c r="K5064" s="32" t="s">
        <v>269</v>
      </c>
    </row>
    <row r="5065" spans="1:11" x14ac:dyDescent="0.35">
      <c r="A5065" s="32">
        <v>14</v>
      </c>
      <c r="B5065" s="32" t="s">
        <v>27</v>
      </c>
      <c r="D5065" s="32">
        <v>13.91</v>
      </c>
      <c r="E5065" s="32">
        <v>2437.2809999999999</v>
      </c>
      <c r="G5065" s="32">
        <v>17304</v>
      </c>
      <c r="H5065" s="32" t="s">
        <v>13</v>
      </c>
      <c r="I5065" s="32">
        <v>2437.2809999999999</v>
      </c>
      <c r="K5065" s="32" t="s">
        <v>268</v>
      </c>
    </row>
    <row r="5066" spans="1:11" x14ac:dyDescent="0.35">
      <c r="A5066" s="32">
        <v>15</v>
      </c>
      <c r="B5066" s="32" t="s">
        <v>28</v>
      </c>
      <c r="D5066" s="32">
        <v>13.94</v>
      </c>
      <c r="E5066" s="32">
        <v>2738.0920000000001</v>
      </c>
      <c r="G5066" s="32">
        <v>19.321000000000002</v>
      </c>
      <c r="H5066" s="32" t="s">
        <v>13</v>
      </c>
      <c r="I5066" s="32">
        <v>2738.0920000000001</v>
      </c>
      <c r="K5066" s="32" t="s">
        <v>267</v>
      </c>
    </row>
    <row r="5067" spans="1:11" x14ac:dyDescent="0.35">
      <c r="A5067" s="32">
        <v>16</v>
      </c>
      <c r="B5067" s="32" t="s">
        <v>29</v>
      </c>
      <c r="D5067" s="32">
        <v>13.94</v>
      </c>
      <c r="E5067" s="32">
        <v>2592.0419999999999</v>
      </c>
      <c r="G5067" s="32">
        <v>111.554</v>
      </c>
      <c r="H5067" s="32" t="s">
        <v>13</v>
      </c>
      <c r="I5067" s="32">
        <v>2592.0419999999999</v>
      </c>
      <c r="K5067" s="32" t="s">
        <v>266</v>
      </c>
    </row>
    <row r="5068" spans="1:11" x14ac:dyDescent="0.35">
      <c r="A5068" s="32">
        <v>17</v>
      </c>
      <c r="B5068" s="32" t="s">
        <v>22</v>
      </c>
      <c r="K5068" s="32" t="s">
        <v>265</v>
      </c>
    </row>
    <row r="5069" spans="1:11" x14ac:dyDescent="0.35">
      <c r="A5069" s="32">
        <v>18</v>
      </c>
      <c r="B5069" s="32" t="s">
        <v>182</v>
      </c>
      <c r="D5069" s="32">
        <v>13.94</v>
      </c>
      <c r="E5069" s="32">
        <v>3913.259</v>
      </c>
      <c r="G5069" s="32">
        <v>38.170999999999999</v>
      </c>
      <c r="H5069" s="32" t="s">
        <v>13</v>
      </c>
      <c r="I5069" s="32">
        <v>3913.259</v>
      </c>
      <c r="K5069" s="32" t="s">
        <v>264</v>
      </c>
    </row>
    <row r="5070" spans="1:11" x14ac:dyDescent="0.35">
      <c r="A5070" s="32">
        <v>19</v>
      </c>
      <c r="B5070" s="32" t="s">
        <v>181</v>
      </c>
      <c r="D5070" s="32">
        <v>13.94</v>
      </c>
      <c r="E5070" s="32">
        <v>4037.7350000000001</v>
      </c>
      <c r="G5070" s="32">
        <v>471.79300000000001</v>
      </c>
      <c r="H5070" s="32" t="s">
        <v>13</v>
      </c>
      <c r="I5070" s="32">
        <v>4037.7350000000001</v>
      </c>
      <c r="K5070" s="32" t="s">
        <v>263</v>
      </c>
    </row>
    <row r="5071" spans="1:11" x14ac:dyDescent="0.35">
      <c r="A5071" s="32">
        <v>20</v>
      </c>
      <c r="B5071" s="32" t="s">
        <v>180</v>
      </c>
      <c r="D5071" s="32">
        <v>13.94</v>
      </c>
      <c r="E5071" s="32">
        <v>3633.886</v>
      </c>
      <c r="G5071" s="32">
        <v>53.905000000000001</v>
      </c>
      <c r="H5071" s="32" t="s">
        <v>13</v>
      </c>
      <c r="I5071" s="32">
        <v>3633.886</v>
      </c>
      <c r="K5071" s="32" t="s">
        <v>262</v>
      </c>
    </row>
    <row r="5072" spans="1:11" x14ac:dyDescent="0.35">
      <c r="A5072" s="32">
        <v>21</v>
      </c>
      <c r="B5072" s="32" t="s">
        <v>179</v>
      </c>
      <c r="D5072" s="32">
        <v>13.94</v>
      </c>
      <c r="E5072" s="32">
        <v>3590.4789999999998</v>
      </c>
      <c r="G5072" s="32">
        <v>50.529000000000003</v>
      </c>
      <c r="H5072" s="32" t="s">
        <v>13</v>
      </c>
      <c r="I5072" s="32">
        <v>3590.4789999999998</v>
      </c>
      <c r="K5072" s="32" t="s">
        <v>261</v>
      </c>
    </row>
    <row r="5073" spans="1:11" x14ac:dyDescent="0.35">
      <c r="A5073" s="32">
        <v>22</v>
      </c>
      <c r="B5073" s="32" t="s">
        <v>178</v>
      </c>
      <c r="D5073" s="32">
        <v>13.95</v>
      </c>
      <c r="E5073" s="32">
        <v>3000.9769999999999</v>
      </c>
      <c r="G5073" s="32">
        <v>77.959000000000003</v>
      </c>
      <c r="H5073" s="32" t="s">
        <v>13</v>
      </c>
      <c r="I5073" s="32">
        <v>3000.9769999999999</v>
      </c>
      <c r="K5073" s="32" t="s">
        <v>260</v>
      </c>
    </row>
    <row r="5074" spans="1:11" x14ac:dyDescent="0.35">
      <c r="A5074" s="32">
        <v>23</v>
      </c>
      <c r="B5074" s="32" t="s">
        <v>177</v>
      </c>
      <c r="D5074" s="32">
        <v>13.96</v>
      </c>
      <c r="E5074" s="32">
        <v>2687.6060000000002</v>
      </c>
      <c r="G5074" s="32">
        <v>18627</v>
      </c>
      <c r="H5074" s="32" t="s">
        <v>13</v>
      </c>
      <c r="I5074" s="32">
        <v>2687.6060000000002</v>
      </c>
      <c r="K5074" s="32" t="s">
        <v>259</v>
      </c>
    </row>
    <row r="5075" spans="1:11" x14ac:dyDescent="0.35">
      <c r="A5075" s="32">
        <v>24</v>
      </c>
      <c r="B5075" s="32" t="s">
        <v>22</v>
      </c>
      <c r="D5075" s="32">
        <v>13.92</v>
      </c>
      <c r="E5075" s="32">
        <v>1.7070000000000001</v>
      </c>
      <c r="G5075" s="32">
        <v>16</v>
      </c>
      <c r="H5075" s="32" t="s">
        <v>13</v>
      </c>
      <c r="I5075" s="32">
        <v>1.7070000000000001</v>
      </c>
      <c r="K5075" s="32" t="s">
        <v>258</v>
      </c>
    </row>
    <row r="5076" spans="1:11" x14ac:dyDescent="0.35">
      <c r="A5076" s="32">
        <v>25</v>
      </c>
      <c r="B5076" s="32" t="s">
        <v>176</v>
      </c>
      <c r="D5076" s="32">
        <v>13.96</v>
      </c>
      <c r="E5076" s="32">
        <v>3610.808</v>
      </c>
      <c r="G5076" s="32">
        <v>349.27800000000002</v>
      </c>
      <c r="H5076" s="32" t="s">
        <v>13</v>
      </c>
      <c r="I5076" s="32">
        <v>3610.808</v>
      </c>
      <c r="K5076" s="32" t="s">
        <v>257</v>
      </c>
    </row>
    <row r="5077" spans="1:11" x14ac:dyDescent="0.35">
      <c r="A5077" s="32">
        <v>26</v>
      </c>
      <c r="B5077" s="32" t="s">
        <v>175</v>
      </c>
      <c r="D5077" s="32">
        <v>13.96</v>
      </c>
      <c r="E5077" s="32">
        <v>3902.0349999999999</v>
      </c>
      <c r="G5077" s="32">
        <v>320.64999999999998</v>
      </c>
      <c r="H5077" s="32" t="s">
        <v>13</v>
      </c>
      <c r="I5077" s="32">
        <v>3902.0349999999999</v>
      </c>
      <c r="K5077" s="32" t="s">
        <v>256</v>
      </c>
    </row>
    <row r="5078" spans="1:11" x14ac:dyDescent="0.35">
      <c r="A5078" s="32">
        <v>27</v>
      </c>
      <c r="B5078" s="32" t="s">
        <v>174</v>
      </c>
      <c r="D5078" s="32">
        <v>13.98</v>
      </c>
      <c r="E5078" s="32">
        <v>3629.8240000000001</v>
      </c>
      <c r="G5078" s="32">
        <v>25952</v>
      </c>
      <c r="H5078" s="32" t="s">
        <v>13</v>
      </c>
      <c r="I5078" s="32">
        <v>3629.8240000000001</v>
      </c>
      <c r="K5078" s="32" t="s">
        <v>255</v>
      </c>
    </row>
    <row r="5079" spans="1:11" x14ac:dyDescent="0.35">
      <c r="A5079" s="32">
        <v>28</v>
      </c>
      <c r="B5079" s="32" t="s">
        <v>173</v>
      </c>
      <c r="D5079" s="32">
        <v>13.96</v>
      </c>
      <c r="E5079" s="32">
        <v>3754.7</v>
      </c>
      <c r="G5079" s="32">
        <v>2085.3539999999998</v>
      </c>
      <c r="H5079" s="32" t="s">
        <v>13</v>
      </c>
      <c r="I5079" s="32">
        <v>3754.7</v>
      </c>
      <c r="K5079" s="32" t="s">
        <v>254</v>
      </c>
    </row>
    <row r="5080" spans="1:11" x14ac:dyDescent="0.35">
      <c r="A5080" s="32">
        <v>29</v>
      </c>
      <c r="B5080" s="32" t="s">
        <v>172</v>
      </c>
      <c r="D5080" s="32">
        <v>13.94</v>
      </c>
      <c r="E5080" s="32">
        <v>3328.2579999999998</v>
      </c>
      <c r="G5080" s="32">
        <v>13408.593999999999</v>
      </c>
      <c r="H5080" s="32" t="s">
        <v>13</v>
      </c>
      <c r="I5080" s="32">
        <v>3328.2579999999998</v>
      </c>
      <c r="K5080" s="32" t="s">
        <v>253</v>
      </c>
    </row>
    <row r="5081" spans="1:11" x14ac:dyDescent="0.35">
      <c r="A5081" s="32">
        <v>30</v>
      </c>
      <c r="B5081" s="32" t="s">
        <v>171</v>
      </c>
      <c r="D5081" s="32">
        <v>13.88</v>
      </c>
      <c r="E5081" s="32">
        <v>3659.3809999999999</v>
      </c>
      <c r="G5081" s="32">
        <v>1360.335</v>
      </c>
      <c r="H5081" s="32" t="s">
        <v>13</v>
      </c>
      <c r="I5081" s="32">
        <v>3659.3809999999999</v>
      </c>
      <c r="K5081" s="32" t="s">
        <v>252</v>
      </c>
    </row>
    <row r="5082" spans="1:11" x14ac:dyDescent="0.35">
      <c r="A5082" s="32">
        <v>31</v>
      </c>
      <c r="B5082" s="32" t="s">
        <v>22</v>
      </c>
      <c r="K5082" s="32" t="s">
        <v>251</v>
      </c>
    </row>
    <row r="5083" spans="1:11" x14ac:dyDescent="0.35">
      <c r="A5083" s="32">
        <v>32</v>
      </c>
      <c r="B5083" s="32" t="s">
        <v>170</v>
      </c>
      <c r="D5083" s="32">
        <v>13.84</v>
      </c>
      <c r="E5083" s="32">
        <v>3389.7869999999998</v>
      </c>
      <c r="G5083" s="32">
        <v>119.08499999999999</v>
      </c>
      <c r="H5083" s="32" t="s">
        <v>13</v>
      </c>
      <c r="I5083" s="32">
        <v>3389.7869999999998</v>
      </c>
      <c r="K5083" s="32" t="s">
        <v>250</v>
      </c>
    </row>
    <row r="5084" spans="1:11" x14ac:dyDescent="0.35">
      <c r="A5084" s="32">
        <v>33</v>
      </c>
      <c r="B5084" s="32" t="s">
        <v>169</v>
      </c>
      <c r="D5084" s="32">
        <v>13.85</v>
      </c>
      <c r="E5084" s="32">
        <v>3184.7939999999999</v>
      </c>
      <c r="G5084" s="32">
        <v>20756</v>
      </c>
      <c r="H5084" s="32" t="s">
        <v>13</v>
      </c>
      <c r="I5084" s="32">
        <v>3184.7939999999999</v>
      </c>
      <c r="K5084" s="32" t="s">
        <v>249</v>
      </c>
    </row>
    <row r="5085" spans="1:11" x14ac:dyDescent="0.35">
      <c r="A5085" s="32">
        <v>34</v>
      </c>
      <c r="B5085" s="32" t="s">
        <v>168</v>
      </c>
      <c r="D5085" s="32">
        <v>13.88</v>
      </c>
      <c r="E5085" s="32">
        <v>5584.6809999999996</v>
      </c>
      <c r="G5085" s="32">
        <v>39943</v>
      </c>
      <c r="H5085" s="32" t="s">
        <v>13</v>
      </c>
      <c r="I5085" s="32">
        <v>5584.6809999999996</v>
      </c>
      <c r="K5085" s="32" t="s">
        <v>248</v>
      </c>
    </row>
    <row r="5086" spans="1:11" x14ac:dyDescent="0.35">
      <c r="A5086" s="32">
        <v>35</v>
      </c>
      <c r="B5086" s="32" t="s">
        <v>167</v>
      </c>
      <c r="D5086" s="32">
        <v>13.91</v>
      </c>
      <c r="E5086" s="32">
        <v>4599.1620000000003</v>
      </c>
      <c r="G5086" s="32">
        <v>115.879</v>
      </c>
      <c r="H5086" s="32" t="s">
        <v>13</v>
      </c>
      <c r="I5086" s="32">
        <v>4599.1620000000003</v>
      </c>
      <c r="K5086" s="32" t="s">
        <v>247</v>
      </c>
    </row>
    <row r="5087" spans="1:11" x14ac:dyDescent="0.35">
      <c r="A5087" s="32">
        <v>36</v>
      </c>
      <c r="B5087" s="32" t="s">
        <v>166</v>
      </c>
      <c r="D5087" s="32">
        <v>13.91</v>
      </c>
      <c r="E5087" s="32">
        <v>4712.3329999999996</v>
      </c>
      <c r="G5087" s="32">
        <v>301.27999999999997</v>
      </c>
      <c r="H5087" s="32" t="s">
        <v>13</v>
      </c>
      <c r="I5087" s="32">
        <v>4712.3329999999996</v>
      </c>
      <c r="K5087" s="32" t="s">
        <v>246</v>
      </c>
    </row>
    <row r="5088" spans="1:11" x14ac:dyDescent="0.35">
      <c r="A5088" s="32">
        <v>37</v>
      </c>
      <c r="B5088" s="32" t="s">
        <v>165</v>
      </c>
      <c r="D5088" s="32">
        <v>13.91</v>
      </c>
      <c r="E5088" s="32">
        <v>4263.1679999999997</v>
      </c>
      <c r="G5088" s="32">
        <v>522.10199999999998</v>
      </c>
      <c r="H5088" s="32" t="s">
        <v>13</v>
      </c>
      <c r="I5088" s="32">
        <v>4263.1679999999997</v>
      </c>
      <c r="K5088" s="32" t="s">
        <v>245</v>
      </c>
    </row>
    <row r="5089" spans="1:11" x14ac:dyDescent="0.35">
      <c r="A5089" s="32">
        <v>38</v>
      </c>
      <c r="B5089" s="32" t="s">
        <v>22</v>
      </c>
      <c r="D5089" s="32">
        <v>13.89</v>
      </c>
      <c r="E5089" s="32">
        <v>7.8070000000000004</v>
      </c>
      <c r="G5089" s="32">
        <v>70</v>
      </c>
      <c r="H5089" s="32" t="s">
        <v>13</v>
      </c>
      <c r="I5089" s="32">
        <v>7.8070000000000004</v>
      </c>
      <c r="K5089" s="32" t="s">
        <v>244</v>
      </c>
    </row>
    <row r="5090" spans="1:11" x14ac:dyDescent="0.35">
      <c r="A5090" s="32">
        <v>39</v>
      </c>
      <c r="B5090" s="32" t="s">
        <v>164</v>
      </c>
      <c r="D5090" s="32">
        <v>13.92</v>
      </c>
      <c r="E5090" s="32">
        <v>4236.0370000000003</v>
      </c>
      <c r="G5090" s="32">
        <v>30212</v>
      </c>
      <c r="H5090" s="32" t="s">
        <v>13</v>
      </c>
      <c r="I5090" s="32">
        <v>4236.0370000000003</v>
      </c>
      <c r="K5090" s="32" t="s">
        <v>243</v>
      </c>
    </row>
    <row r="5091" spans="1:11" x14ac:dyDescent="0.35">
      <c r="A5091" s="32">
        <v>40</v>
      </c>
      <c r="B5091" s="32" t="s">
        <v>163</v>
      </c>
      <c r="D5091" s="32">
        <v>13.94</v>
      </c>
      <c r="E5091" s="32">
        <v>4354.0770000000002</v>
      </c>
      <c r="G5091" s="32">
        <v>28737</v>
      </c>
      <c r="H5091" s="32" t="s">
        <v>13</v>
      </c>
      <c r="I5091" s="32">
        <v>4354.0770000000002</v>
      </c>
      <c r="K5091" s="32" t="s">
        <v>242</v>
      </c>
    </row>
    <row r="5092" spans="1:11" x14ac:dyDescent="0.35">
      <c r="A5092" s="32">
        <v>41</v>
      </c>
      <c r="B5092" s="32" t="s">
        <v>162</v>
      </c>
      <c r="D5092" s="32">
        <v>13.95</v>
      </c>
      <c r="E5092" s="32">
        <v>5347.7160000000003</v>
      </c>
      <c r="G5092" s="32">
        <v>162.47900000000001</v>
      </c>
      <c r="H5092" s="32" t="s">
        <v>13</v>
      </c>
      <c r="I5092" s="32">
        <v>5347.7160000000003</v>
      </c>
      <c r="K5092" s="32" t="s">
        <v>241</v>
      </c>
    </row>
    <row r="5093" spans="1:11" x14ac:dyDescent="0.35">
      <c r="A5093" s="32">
        <v>42</v>
      </c>
      <c r="B5093" s="32" t="s">
        <v>161</v>
      </c>
      <c r="D5093" s="32">
        <v>13.99</v>
      </c>
      <c r="E5093" s="32">
        <v>4947.2749999999996</v>
      </c>
      <c r="G5093" s="32">
        <v>472.834</v>
      </c>
      <c r="H5093" s="32" t="s">
        <v>13</v>
      </c>
      <c r="I5093" s="32">
        <v>4947.2749999999996</v>
      </c>
      <c r="K5093" s="32" t="s">
        <v>240</v>
      </c>
    </row>
    <row r="5094" spans="1:11" x14ac:dyDescent="0.35">
      <c r="A5094" s="32">
        <v>43</v>
      </c>
      <c r="B5094" s="32" t="s">
        <v>160</v>
      </c>
      <c r="D5094" s="32">
        <v>13.96</v>
      </c>
      <c r="E5094" s="32">
        <v>4954.6109999999999</v>
      </c>
      <c r="G5094" s="32">
        <v>112.676</v>
      </c>
      <c r="H5094" s="32" t="s">
        <v>13</v>
      </c>
      <c r="I5094" s="32">
        <v>4954.6109999999999</v>
      </c>
      <c r="K5094" s="32" t="s">
        <v>239</v>
      </c>
    </row>
    <row r="5095" spans="1:11" x14ac:dyDescent="0.35">
      <c r="A5095" s="32">
        <v>44</v>
      </c>
      <c r="B5095" s="32" t="s">
        <v>159</v>
      </c>
      <c r="D5095" s="32">
        <v>14.01</v>
      </c>
      <c r="E5095" s="32">
        <v>4999.2690000000002</v>
      </c>
      <c r="G5095" s="32">
        <v>36508</v>
      </c>
      <c r="H5095" s="32" t="s">
        <v>13</v>
      </c>
      <c r="I5095" s="32">
        <v>4999.2690000000002</v>
      </c>
      <c r="K5095" s="32" t="s">
        <v>238</v>
      </c>
    </row>
    <row r="5096" spans="1:11" x14ac:dyDescent="0.35">
      <c r="A5096" s="32">
        <v>45</v>
      </c>
      <c r="B5096" s="32" t="s">
        <v>22</v>
      </c>
      <c r="K5096" s="32" t="s">
        <v>237</v>
      </c>
    </row>
    <row r="5097" spans="1:11" x14ac:dyDescent="0.35">
      <c r="A5097" s="32">
        <v>46</v>
      </c>
      <c r="B5097" s="32" t="s">
        <v>158</v>
      </c>
      <c r="D5097" s="32">
        <v>14.01</v>
      </c>
      <c r="E5097" s="32">
        <v>4928.6940000000004</v>
      </c>
      <c r="G5097" s="32">
        <v>16211.7</v>
      </c>
      <c r="H5097" s="32" t="s">
        <v>13</v>
      </c>
      <c r="I5097" s="32">
        <v>4928.6940000000004</v>
      </c>
      <c r="K5097" s="32" t="s">
        <v>236</v>
      </c>
    </row>
    <row r="5098" spans="1:11" x14ac:dyDescent="0.35">
      <c r="A5098" s="32">
        <v>47</v>
      </c>
      <c r="B5098" s="32" t="s">
        <v>157</v>
      </c>
      <c r="D5098" s="32">
        <v>14.01</v>
      </c>
      <c r="E5098" s="32">
        <v>3985.7539999999999</v>
      </c>
      <c r="G5098" s="32">
        <v>118.298</v>
      </c>
      <c r="H5098" s="32" t="s">
        <v>13</v>
      </c>
      <c r="I5098" s="32">
        <v>3985.7539999999999</v>
      </c>
      <c r="K5098" s="32" t="s">
        <v>235</v>
      </c>
    </row>
    <row r="5099" spans="1:11" x14ac:dyDescent="0.35">
      <c r="A5099" s="32">
        <v>48</v>
      </c>
      <c r="B5099" s="32" t="s">
        <v>156</v>
      </c>
      <c r="D5099" s="32">
        <v>13.99</v>
      </c>
      <c r="E5099" s="32">
        <v>3403.5929999999998</v>
      </c>
      <c r="G5099" s="32">
        <v>23037</v>
      </c>
      <c r="H5099" s="32" t="s">
        <v>13</v>
      </c>
      <c r="I5099" s="32">
        <v>3403.5929999999998</v>
      </c>
      <c r="K5099" s="32" t="s">
        <v>234</v>
      </c>
    </row>
    <row r="5101" spans="1:11" x14ac:dyDescent="0.35">
      <c r="A5101" s="32" t="s">
        <v>316</v>
      </c>
    </row>
    <row r="5103" spans="1:11" x14ac:dyDescent="0.35">
      <c r="B5103" s="32" t="s">
        <v>3</v>
      </c>
      <c r="C5103" s="32" t="s">
        <v>4</v>
      </c>
      <c r="D5103" s="32" t="s">
        <v>5</v>
      </c>
      <c r="E5103" s="32" t="s">
        <v>6</v>
      </c>
      <c r="F5103" s="32" t="s">
        <v>7</v>
      </c>
      <c r="G5103" s="32" t="s">
        <v>8</v>
      </c>
      <c r="H5103" s="32" t="s">
        <v>9</v>
      </c>
      <c r="I5103" s="32" t="s">
        <v>10</v>
      </c>
      <c r="J5103" s="32" t="s">
        <v>11</v>
      </c>
      <c r="K5103" s="32" t="s">
        <v>282</v>
      </c>
    </row>
    <row r="5104" spans="1:11" x14ac:dyDescent="0.35">
      <c r="A5104" s="32">
        <v>1</v>
      </c>
      <c r="B5104" s="32" t="s">
        <v>12</v>
      </c>
      <c r="D5104" s="32">
        <v>13.59</v>
      </c>
      <c r="E5104" s="32">
        <v>2699.672</v>
      </c>
      <c r="F5104" s="32">
        <v>818.54200000000003</v>
      </c>
      <c r="G5104" s="32">
        <v>140.596</v>
      </c>
      <c r="H5104" s="32" t="s">
        <v>13</v>
      </c>
      <c r="K5104" s="32" t="s">
        <v>281</v>
      </c>
    </row>
    <row r="5105" spans="1:11" x14ac:dyDescent="0.35">
      <c r="A5105" s="32">
        <v>2</v>
      </c>
      <c r="B5105" s="32" t="s">
        <v>14</v>
      </c>
      <c r="D5105" s="32">
        <v>13.62</v>
      </c>
      <c r="E5105" s="32">
        <v>6565.0709999999999</v>
      </c>
      <c r="F5105" s="32">
        <v>878.93100000000004</v>
      </c>
      <c r="G5105" s="32">
        <v>787.86599999999999</v>
      </c>
      <c r="H5105" s="32" t="s">
        <v>13</v>
      </c>
      <c r="K5105" s="32" t="s">
        <v>280</v>
      </c>
    </row>
    <row r="5106" spans="1:11" x14ac:dyDescent="0.35">
      <c r="A5106" s="32">
        <v>3</v>
      </c>
      <c r="B5106" s="32" t="s">
        <v>15</v>
      </c>
      <c r="D5106" s="32">
        <v>13.62</v>
      </c>
      <c r="E5106" s="32">
        <v>12696.771000000001</v>
      </c>
      <c r="F5106" s="32">
        <v>947.3</v>
      </c>
      <c r="G5106" s="32">
        <v>508.95499999999998</v>
      </c>
      <c r="H5106" s="32" t="s">
        <v>13</v>
      </c>
      <c r="K5106" s="32" t="s">
        <v>279</v>
      </c>
    </row>
    <row r="5107" spans="1:11" x14ac:dyDescent="0.35">
      <c r="A5107" s="32">
        <v>4</v>
      </c>
      <c r="B5107" s="32" t="s">
        <v>17</v>
      </c>
      <c r="D5107" s="32">
        <v>13.61</v>
      </c>
      <c r="E5107" s="32">
        <v>38141.038999999997</v>
      </c>
      <c r="F5107" s="32">
        <v>785.46900000000005</v>
      </c>
      <c r="G5107" s="32">
        <v>872.68499999999995</v>
      </c>
      <c r="H5107" s="32" t="s">
        <v>13</v>
      </c>
      <c r="K5107" s="32" t="s">
        <v>278</v>
      </c>
    </row>
    <row r="5108" spans="1:11" x14ac:dyDescent="0.35">
      <c r="A5108" s="32">
        <v>5</v>
      </c>
      <c r="B5108" s="32" t="s">
        <v>18</v>
      </c>
      <c r="D5108" s="32">
        <v>13.63</v>
      </c>
      <c r="E5108" s="32">
        <v>63651.218999999997</v>
      </c>
      <c r="F5108" s="32">
        <v>1347.0239999999999</v>
      </c>
      <c r="G5108" s="32">
        <v>1327.623</v>
      </c>
      <c r="H5108" s="32" t="s">
        <v>13</v>
      </c>
      <c r="K5108" s="32" t="s">
        <v>277</v>
      </c>
    </row>
    <row r="5109" spans="1:11" x14ac:dyDescent="0.35">
      <c r="A5109" s="32">
        <v>6</v>
      </c>
      <c r="B5109" s="32" t="s">
        <v>19</v>
      </c>
      <c r="D5109" s="32">
        <v>13.56</v>
      </c>
      <c r="E5109" s="32">
        <v>300471.5</v>
      </c>
      <c r="F5109" s="32">
        <v>950.48500000000001</v>
      </c>
      <c r="G5109" s="32">
        <v>7424.08</v>
      </c>
      <c r="H5109" s="32" t="s">
        <v>13</v>
      </c>
      <c r="K5109" s="32" t="s">
        <v>276</v>
      </c>
    </row>
    <row r="5110" spans="1:11" x14ac:dyDescent="0.35">
      <c r="A5110" s="32">
        <v>7</v>
      </c>
      <c r="B5110" s="32" t="s">
        <v>20</v>
      </c>
      <c r="D5110" s="32">
        <v>13.57</v>
      </c>
      <c r="E5110" s="32">
        <v>539908.75</v>
      </c>
      <c r="F5110" s="32">
        <v>675.61300000000006</v>
      </c>
      <c r="G5110" s="32">
        <v>7375.817</v>
      </c>
      <c r="H5110" s="32" t="s">
        <v>13</v>
      </c>
      <c r="K5110" s="32" t="s">
        <v>275</v>
      </c>
    </row>
    <row r="5111" spans="1:11" x14ac:dyDescent="0.35">
      <c r="A5111" s="32">
        <v>8</v>
      </c>
      <c r="B5111" s="32" t="s">
        <v>21</v>
      </c>
      <c r="D5111" s="32">
        <v>13.59</v>
      </c>
      <c r="E5111" s="32">
        <v>1066024</v>
      </c>
      <c r="F5111" s="32">
        <v>669.51800000000003</v>
      </c>
      <c r="G5111" s="32">
        <v>3999.6610000000001</v>
      </c>
      <c r="H5111" s="32" t="s">
        <v>13</v>
      </c>
      <c r="K5111" s="32" t="s">
        <v>274</v>
      </c>
    </row>
    <row r="5112" spans="1:11" x14ac:dyDescent="0.35">
      <c r="A5112" s="32">
        <v>9</v>
      </c>
      <c r="B5112" s="32" t="s">
        <v>22</v>
      </c>
      <c r="D5112" s="32">
        <v>13.61</v>
      </c>
      <c r="E5112" s="32">
        <v>2658.1239999999998</v>
      </c>
      <c r="G5112" s="32">
        <v>183.5</v>
      </c>
      <c r="H5112" s="32" t="s">
        <v>13</v>
      </c>
      <c r="K5112" s="32" t="s">
        <v>273</v>
      </c>
    </row>
    <row r="5113" spans="1:11" x14ac:dyDescent="0.35">
      <c r="A5113" s="32">
        <v>10</v>
      </c>
      <c r="B5113" s="32" t="s">
        <v>22</v>
      </c>
      <c r="D5113" s="32">
        <v>13.63</v>
      </c>
      <c r="E5113" s="32">
        <v>1898.098</v>
      </c>
      <c r="G5113" s="32">
        <v>14492</v>
      </c>
      <c r="H5113" s="32" t="s">
        <v>13</v>
      </c>
      <c r="K5113" s="32" t="s">
        <v>272</v>
      </c>
    </row>
    <row r="5114" spans="1:11" x14ac:dyDescent="0.35">
      <c r="A5114" s="32">
        <v>11</v>
      </c>
      <c r="B5114" s="32" t="s">
        <v>24</v>
      </c>
      <c r="D5114" s="32">
        <v>13.64</v>
      </c>
      <c r="E5114" s="32">
        <v>910.8</v>
      </c>
      <c r="F5114" s="32">
        <v>454.851</v>
      </c>
      <c r="G5114" s="32">
        <v>74.870999999999995</v>
      </c>
      <c r="H5114" s="32" t="s">
        <v>13</v>
      </c>
      <c r="K5114" s="32" t="s">
        <v>271</v>
      </c>
    </row>
    <row r="5115" spans="1:11" x14ac:dyDescent="0.35">
      <c r="A5115" s="32">
        <v>12</v>
      </c>
      <c r="B5115" s="32" t="s">
        <v>25</v>
      </c>
      <c r="D5115" s="32">
        <v>13.64</v>
      </c>
      <c r="E5115" s="32">
        <v>22.324000000000002</v>
      </c>
      <c r="F5115" s="32">
        <v>327.91</v>
      </c>
      <c r="G5115" s="32">
        <v>199</v>
      </c>
      <c r="H5115" s="32" t="s">
        <v>13</v>
      </c>
      <c r="K5115" s="32" t="s">
        <v>270</v>
      </c>
    </row>
    <row r="5116" spans="1:11" x14ac:dyDescent="0.35">
      <c r="A5116" s="32">
        <v>13</v>
      </c>
      <c r="B5116" s="32" t="s">
        <v>26</v>
      </c>
      <c r="D5116" s="32">
        <v>13.66</v>
      </c>
      <c r="E5116" s="32">
        <v>264.03500000000003</v>
      </c>
      <c r="F5116" s="32">
        <v>222.42599999999999</v>
      </c>
      <c r="G5116" s="32">
        <v>17.385000000000002</v>
      </c>
      <c r="H5116" s="32" t="s">
        <v>13</v>
      </c>
      <c r="K5116" s="32" t="s">
        <v>269</v>
      </c>
    </row>
    <row r="5117" spans="1:11" x14ac:dyDescent="0.35">
      <c r="A5117" s="32">
        <v>14</v>
      </c>
      <c r="B5117" s="32" t="s">
        <v>27</v>
      </c>
      <c r="D5117" s="32">
        <v>13.66</v>
      </c>
      <c r="E5117" s="32">
        <v>208530.359</v>
      </c>
      <c r="F5117" s="32">
        <v>226.19200000000001</v>
      </c>
      <c r="G5117" s="32">
        <v>18871.507000000001</v>
      </c>
      <c r="H5117" s="32" t="s">
        <v>13</v>
      </c>
      <c r="K5117" s="32" t="s">
        <v>268</v>
      </c>
    </row>
    <row r="5118" spans="1:11" x14ac:dyDescent="0.35">
      <c r="A5118" s="32">
        <v>15</v>
      </c>
      <c r="B5118" s="32" t="s">
        <v>28</v>
      </c>
      <c r="D5118" s="32">
        <v>13.67</v>
      </c>
      <c r="E5118" s="32">
        <v>226677.25</v>
      </c>
      <c r="F5118" s="32">
        <v>314.00900000000001</v>
      </c>
      <c r="G5118" s="32">
        <v>1949.23</v>
      </c>
      <c r="H5118" s="32" t="s">
        <v>13</v>
      </c>
      <c r="K5118" s="32" t="s">
        <v>267</v>
      </c>
    </row>
    <row r="5119" spans="1:11" x14ac:dyDescent="0.35">
      <c r="A5119" s="32">
        <v>16</v>
      </c>
      <c r="B5119" s="32" t="s">
        <v>29</v>
      </c>
      <c r="D5119" s="32">
        <v>13.68</v>
      </c>
      <c r="E5119" s="32">
        <v>212668.875</v>
      </c>
      <c r="F5119" s="32">
        <v>235.11500000000001</v>
      </c>
      <c r="G5119" s="32">
        <v>7448.8379999999997</v>
      </c>
      <c r="H5119" s="32" t="s">
        <v>13</v>
      </c>
      <c r="K5119" s="32" t="s">
        <v>266</v>
      </c>
    </row>
    <row r="5120" spans="1:11" x14ac:dyDescent="0.35">
      <c r="A5120" s="32">
        <v>17</v>
      </c>
      <c r="B5120" s="32" t="s">
        <v>22</v>
      </c>
      <c r="D5120" s="32">
        <v>13.67</v>
      </c>
      <c r="E5120" s="32">
        <v>2356.442</v>
      </c>
      <c r="G5120" s="32">
        <v>17663</v>
      </c>
      <c r="H5120" s="32" t="s">
        <v>13</v>
      </c>
      <c r="K5120" s="32" t="s">
        <v>265</v>
      </c>
    </row>
    <row r="5121" spans="1:11" x14ac:dyDescent="0.35">
      <c r="A5121" s="32">
        <v>18</v>
      </c>
      <c r="B5121" s="32" t="s">
        <v>182</v>
      </c>
      <c r="D5121" s="32">
        <v>13.7</v>
      </c>
      <c r="E5121" s="32">
        <v>343.774</v>
      </c>
      <c r="F5121" s="32">
        <v>242.81800000000001</v>
      </c>
      <c r="G5121" s="32">
        <v>2634</v>
      </c>
      <c r="H5121" s="32" t="s">
        <v>13</v>
      </c>
      <c r="K5121" s="32" t="s">
        <v>264</v>
      </c>
    </row>
    <row r="5122" spans="1:11" x14ac:dyDescent="0.35">
      <c r="A5122" s="32">
        <v>19</v>
      </c>
      <c r="B5122" s="32" t="s">
        <v>181</v>
      </c>
      <c r="D5122" s="32">
        <v>13.67</v>
      </c>
      <c r="E5122" s="32">
        <v>116.63500000000001</v>
      </c>
      <c r="F5122" s="32">
        <v>508.77</v>
      </c>
      <c r="G5122" s="32">
        <v>951</v>
      </c>
      <c r="H5122" s="32" t="s">
        <v>13</v>
      </c>
      <c r="K5122" s="32" t="s">
        <v>263</v>
      </c>
    </row>
    <row r="5123" spans="1:11" x14ac:dyDescent="0.35">
      <c r="A5123" s="32">
        <v>20</v>
      </c>
      <c r="B5123" s="32" t="s">
        <v>180</v>
      </c>
      <c r="D5123" s="32">
        <v>13.71</v>
      </c>
      <c r="E5123" s="32">
        <v>181.267</v>
      </c>
      <c r="F5123" s="32">
        <v>189.27600000000001</v>
      </c>
      <c r="G5123" s="32">
        <v>3.9249999999999998</v>
      </c>
      <c r="H5123" s="32" t="s">
        <v>13</v>
      </c>
      <c r="K5123" s="32" t="s">
        <v>262</v>
      </c>
    </row>
    <row r="5124" spans="1:11" x14ac:dyDescent="0.35">
      <c r="A5124" s="32">
        <v>21</v>
      </c>
      <c r="B5124" s="32" t="s">
        <v>179</v>
      </c>
      <c r="D5124" s="32">
        <v>13.74</v>
      </c>
      <c r="E5124" s="32">
        <v>72.566000000000003</v>
      </c>
      <c r="F5124" s="32">
        <v>310.37299999999999</v>
      </c>
      <c r="G5124" s="32">
        <v>1.996</v>
      </c>
      <c r="H5124" s="32" t="s">
        <v>13</v>
      </c>
      <c r="K5124" s="32" t="s">
        <v>261</v>
      </c>
    </row>
    <row r="5125" spans="1:11" x14ac:dyDescent="0.35">
      <c r="A5125" s="32">
        <v>22</v>
      </c>
      <c r="B5125" s="32" t="s">
        <v>178</v>
      </c>
      <c r="D5125" s="32">
        <v>13.68</v>
      </c>
      <c r="E5125" s="32">
        <v>19.759</v>
      </c>
      <c r="F5125" s="32">
        <v>608.78599999999994</v>
      </c>
      <c r="G5125" s="32">
        <v>1.1970000000000001</v>
      </c>
      <c r="H5125" s="32" t="s">
        <v>13</v>
      </c>
      <c r="K5125" s="32" t="s">
        <v>260</v>
      </c>
    </row>
    <row r="5126" spans="1:11" x14ac:dyDescent="0.35">
      <c r="A5126" s="32">
        <v>23</v>
      </c>
      <c r="B5126" s="32" t="s">
        <v>177</v>
      </c>
      <c r="D5126" s="32">
        <v>13.71</v>
      </c>
      <c r="E5126" s="32">
        <v>86.486000000000004</v>
      </c>
      <c r="F5126" s="32">
        <v>229.76400000000001</v>
      </c>
      <c r="G5126" s="32">
        <v>2.6789999999999998</v>
      </c>
      <c r="H5126" s="32" t="s">
        <v>13</v>
      </c>
      <c r="K5126" s="32" t="s">
        <v>259</v>
      </c>
    </row>
    <row r="5127" spans="1:11" x14ac:dyDescent="0.35">
      <c r="A5127" s="32">
        <v>24</v>
      </c>
      <c r="B5127" s="32" t="s">
        <v>22</v>
      </c>
      <c r="H5127" s="32" t="s">
        <v>95</v>
      </c>
      <c r="K5127" s="32" t="s">
        <v>258</v>
      </c>
    </row>
    <row r="5128" spans="1:11" x14ac:dyDescent="0.35">
      <c r="A5128" s="32">
        <v>25</v>
      </c>
      <c r="B5128" s="32" t="s">
        <v>176</v>
      </c>
      <c r="D5128" s="32">
        <v>13.74</v>
      </c>
      <c r="E5128" s="32">
        <v>6.91</v>
      </c>
      <c r="F5128" s="32">
        <v>288.06700000000001</v>
      </c>
      <c r="G5128" s="32">
        <v>60</v>
      </c>
      <c r="H5128" s="32" t="s">
        <v>13</v>
      </c>
      <c r="K5128" s="32" t="s">
        <v>257</v>
      </c>
    </row>
    <row r="5129" spans="1:11" x14ac:dyDescent="0.35">
      <c r="A5129" s="32">
        <v>26</v>
      </c>
      <c r="B5129" s="32" t="s">
        <v>175</v>
      </c>
      <c r="D5129" s="32">
        <v>13.71</v>
      </c>
      <c r="E5129" s="32">
        <v>99.438999999999993</v>
      </c>
      <c r="F5129" s="32">
        <v>219.81</v>
      </c>
      <c r="G5129" s="32">
        <v>936</v>
      </c>
      <c r="H5129" s="32" t="s">
        <v>13</v>
      </c>
      <c r="K5129" s="32" t="s">
        <v>256</v>
      </c>
    </row>
    <row r="5130" spans="1:11" x14ac:dyDescent="0.35">
      <c r="A5130" s="32">
        <v>27</v>
      </c>
      <c r="B5130" s="32" t="s">
        <v>174</v>
      </c>
      <c r="D5130" s="32">
        <v>13.71</v>
      </c>
      <c r="E5130" s="32">
        <v>22.457999999999998</v>
      </c>
      <c r="F5130" s="32">
        <v>322.86</v>
      </c>
      <c r="G5130" s="32">
        <v>2.6429999999999998</v>
      </c>
      <c r="H5130" s="32" t="s">
        <v>13</v>
      </c>
      <c r="K5130" s="32" t="s">
        <v>255</v>
      </c>
    </row>
    <row r="5131" spans="1:11" x14ac:dyDescent="0.35">
      <c r="A5131" s="32">
        <v>28</v>
      </c>
      <c r="B5131" s="32" t="s">
        <v>173</v>
      </c>
      <c r="D5131" s="32">
        <v>13.7</v>
      </c>
      <c r="E5131" s="32">
        <v>96.555999999999997</v>
      </c>
      <c r="F5131" s="32">
        <v>302.863</v>
      </c>
      <c r="G5131" s="32">
        <v>702</v>
      </c>
      <c r="H5131" s="32" t="s">
        <v>13</v>
      </c>
      <c r="K5131" s="32" t="s">
        <v>254</v>
      </c>
    </row>
    <row r="5132" spans="1:11" x14ac:dyDescent="0.35">
      <c r="A5132" s="32">
        <v>29</v>
      </c>
      <c r="B5132" s="32" t="s">
        <v>172</v>
      </c>
      <c r="D5132" s="32">
        <v>13.68</v>
      </c>
      <c r="E5132" s="32">
        <v>40.386000000000003</v>
      </c>
      <c r="F5132" s="32">
        <v>188.93899999999999</v>
      </c>
      <c r="G5132" s="32">
        <v>2.9169999999999998</v>
      </c>
      <c r="H5132" s="32" t="s">
        <v>13</v>
      </c>
      <c r="K5132" s="32" t="s">
        <v>253</v>
      </c>
    </row>
    <row r="5133" spans="1:11" x14ac:dyDescent="0.35">
      <c r="A5133" s="32">
        <v>30</v>
      </c>
      <c r="B5133" s="32" t="s">
        <v>171</v>
      </c>
      <c r="D5133" s="32">
        <v>13.24</v>
      </c>
      <c r="E5133" s="32">
        <v>3.91</v>
      </c>
      <c r="F5133" s="32">
        <v>386.08</v>
      </c>
      <c r="G5133" s="32">
        <v>33</v>
      </c>
      <c r="H5133" s="32" t="s">
        <v>13</v>
      </c>
      <c r="K5133" s="32" t="s">
        <v>252</v>
      </c>
    </row>
    <row r="5134" spans="1:11" x14ac:dyDescent="0.35">
      <c r="A5134" s="32">
        <v>31</v>
      </c>
      <c r="B5134" s="32" t="s">
        <v>22</v>
      </c>
      <c r="H5134" s="32" t="s">
        <v>95</v>
      </c>
      <c r="K5134" s="32" t="s">
        <v>251</v>
      </c>
    </row>
    <row r="5135" spans="1:11" x14ac:dyDescent="0.35">
      <c r="A5135" s="32">
        <v>32</v>
      </c>
      <c r="B5135" s="32" t="s">
        <v>170</v>
      </c>
      <c r="D5135" s="32">
        <v>13.6</v>
      </c>
      <c r="E5135" s="32">
        <v>164.905</v>
      </c>
      <c r="F5135" s="32">
        <v>273.06799999999998</v>
      </c>
      <c r="G5135" s="32">
        <v>4.6760000000000002</v>
      </c>
      <c r="H5135" s="32" t="s">
        <v>13</v>
      </c>
      <c r="K5135" s="32" t="s">
        <v>250</v>
      </c>
    </row>
    <row r="5136" spans="1:11" x14ac:dyDescent="0.35">
      <c r="A5136" s="32">
        <v>33</v>
      </c>
      <c r="B5136" s="32" t="s">
        <v>169</v>
      </c>
      <c r="D5136" s="32">
        <v>13.62</v>
      </c>
      <c r="E5136" s="32">
        <v>31.114999999999998</v>
      </c>
      <c r="F5136" s="32">
        <v>112.59699999999999</v>
      </c>
      <c r="G5136" s="32">
        <v>307</v>
      </c>
      <c r="H5136" s="32" t="s">
        <v>13</v>
      </c>
      <c r="K5136" s="32" t="s">
        <v>249</v>
      </c>
    </row>
    <row r="5137" spans="1:11" x14ac:dyDescent="0.35">
      <c r="A5137" s="32">
        <v>34</v>
      </c>
      <c r="B5137" s="32" t="s">
        <v>168</v>
      </c>
      <c r="D5137" s="32">
        <v>13.63</v>
      </c>
      <c r="E5137" s="32">
        <v>7.2389999999999999</v>
      </c>
      <c r="F5137" s="32">
        <v>575.86699999999996</v>
      </c>
      <c r="G5137" s="32">
        <v>73</v>
      </c>
      <c r="H5137" s="32" t="s">
        <v>13</v>
      </c>
      <c r="K5137" s="32" t="s">
        <v>248</v>
      </c>
    </row>
    <row r="5138" spans="1:11" x14ac:dyDescent="0.35">
      <c r="A5138" s="32">
        <v>35</v>
      </c>
      <c r="B5138" s="32" t="s">
        <v>167</v>
      </c>
      <c r="D5138" s="32">
        <v>15.1</v>
      </c>
      <c r="E5138" s="32">
        <v>11.606</v>
      </c>
      <c r="F5138" s="32">
        <v>406.81700000000001</v>
      </c>
      <c r="G5138" s="32">
        <v>107</v>
      </c>
      <c r="H5138" s="32" t="s">
        <v>16</v>
      </c>
      <c r="K5138" s="32" t="s">
        <v>247</v>
      </c>
    </row>
    <row r="5139" spans="1:11" x14ac:dyDescent="0.35">
      <c r="A5139" s="32">
        <v>36</v>
      </c>
      <c r="B5139" s="32" t="s">
        <v>166</v>
      </c>
      <c r="D5139" s="32">
        <v>13.66</v>
      </c>
      <c r="E5139" s="32">
        <v>33.369999999999997</v>
      </c>
      <c r="F5139" s="32">
        <v>266.09899999999999</v>
      </c>
      <c r="G5139" s="32">
        <v>334</v>
      </c>
      <c r="H5139" s="32" t="s">
        <v>13</v>
      </c>
      <c r="K5139" s="32" t="s">
        <v>246</v>
      </c>
    </row>
    <row r="5140" spans="1:11" x14ac:dyDescent="0.35">
      <c r="A5140" s="32">
        <v>37</v>
      </c>
      <c r="B5140" s="32" t="s">
        <v>165</v>
      </c>
      <c r="D5140" s="32">
        <v>12.81</v>
      </c>
      <c r="E5140" s="32">
        <v>2.2570000000000001</v>
      </c>
      <c r="F5140" s="32">
        <v>84.498000000000005</v>
      </c>
      <c r="G5140" s="32">
        <v>22</v>
      </c>
      <c r="H5140" s="32" t="s">
        <v>16</v>
      </c>
      <c r="K5140" s="32" t="s">
        <v>245</v>
      </c>
    </row>
    <row r="5141" spans="1:11" x14ac:dyDescent="0.35">
      <c r="A5141" s="32">
        <v>38</v>
      </c>
      <c r="B5141" s="32" t="s">
        <v>22</v>
      </c>
      <c r="H5141" s="32" t="s">
        <v>95</v>
      </c>
      <c r="K5141" s="32" t="s">
        <v>244</v>
      </c>
    </row>
    <row r="5142" spans="1:11" x14ac:dyDescent="0.35">
      <c r="A5142" s="32">
        <v>39</v>
      </c>
      <c r="B5142" s="32" t="s">
        <v>164</v>
      </c>
      <c r="D5142" s="32">
        <v>13.67</v>
      </c>
      <c r="E5142" s="32">
        <v>20.468</v>
      </c>
      <c r="F5142" s="32">
        <v>164.97300000000001</v>
      </c>
      <c r="G5142" s="32">
        <v>192</v>
      </c>
      <c r="H5142" s="32" t="s">
        <v>13</v>
      </c>
      <c r="K5142" s="32" t="s">
        <v>243</v>
      </c>
    </row>
    <row r="5143" spans="1:11" x14ac:dyDescent="0.35">
      <c r="A5143" s="32">
        <v>40</v>
      </c>
      <c r="B5143" s="32" t="s">
        <v>163</v>
      </c>
      <c r="D5143" s="32">
        <v>13.3</v>
      </c>
      <c r="E5143" s="32">
        <v>56.14</v>
      </c>
      <c r="F5143" s="32">
        <v>375.67899999999997</v>
      </c>
      <c r="G5143" s="32">
        <v>449</v>
      </c>
      <c r="H5143" s="32" t="s">
        <v>13</v>
      </c>
      <c r="K5143" s="32" t="s">
        <v>242</v>
      </c>
    </row>
    <row r="5144" spans="1:11" x14ac:dyDescent="0.35">
      <c r="A5144" s="32">
        <v>41</v>
      </c>
      <c r="B5144" s="32" t="s">
        <v>162</v>
      </c>
      <c r="D5144" s="32">
        <v>13.68</v>
      </c>
      <c r="E5144" s="32">
        <v>1.014</v>
      </c>
      <c r="F5144" s="32">
        <v>522.72500000000002</v>
      </c>
      <c r="G5144" s="32">
        <v>10</v>
      </c>
      <c r="H5144" s="32" t="s">
        <v>13</v>
      </c>
      <c r="K5144" s="32" t="s">
        <v>241</v>
      </c>
    </row>
    <row r="5145" spans="1:11" x14ac:dyDescent="0.35">
      <c r="A5145" s="32">
        <v>42</v>
      </c>
      <c r="B5145" s="32" t="s">
        <v>161</v>
      </c>
      <c r="D5145" s="32">
        <v>13.72</v>
      </c>
      <c r="E5145" s="32">
        <v>0.86299999999999999</v>
      </c>
      <c r="F5145" s="32">
        <v>299.25700000000001</v>
      </c>
      <c r="G5145" s="32">
        <v>6</v>
      </c>
      <c r="H5145" s="32" t="s">
        <v>13</v>
      </c>
      <c r="K5145" s="32" t="s">
        <v>240</v>
      </c>
    </row>
    <row r="5146" spans="1:11" x14ac:dyDescent="0.35">
      <c r="A5146" s="32">
        <v>43</v>
      </c>
      <c r="B5146" s="32" t="s">
        <v>160</v>
      </c>
      <c r="D5146" s="32">
        <v>13.71</v>
      </c>
      <c r="E5146" s="32">
        <v>22.486999999999998</v>
      </c>
      <c r="F5146" s="32">
        <v>449.92200000000003</v>
      </c>
      <c r="G5146" s="32">
        <v>206</v>
      </c>
      <c r="H5146" s="32" t="s">
        <v>13</v>
      </c>
      <c r="K5146" s="32" t="s">
        <v>239</v>
      </c>
    </row>
    <row r="5147" spans="1:11" x14ac:dyDescent="0.35">
      <c r="A5147" s="32">
        <v>44</v>
      </c>
      <c r="B5147" s="32" t="s">
        <v>159</v>
      </c>
      <c r="D5147" s="32">
        <v>13.86</v>
      </c>
      <c r="E5147" s="32">
        <v>0.29799999999999999</v>
      </c>
      <c r="F5147" s="32">
        <v>357.08199999999999</v>
      </c>
      <c r="G5147" s="32">
        <v>3</v>
      </c>
      <c r="H5147" s="32" t="s">
        <v>13</v>
      </c>
      <c r="K5147" s="32" t="s">
        <v>238</v>
      </c>
    </row>
    <row r="5148" spans="1:11" x14ac:dyDescent="0.35">
      <c r="A5148" s="32">
        <v>45</v>
      </c>
      <c r="B5148" s="32" t="s">
        <v>22</v>
      </c>
      <c r="H5148" s="32" t="s">
        <v>95</v>
      </c>
      <c r="K5148" s="32" t="s">
        <v>237</v>
      </c>
    </row>
    <row r="5149" spans="1:11" x14ac:dyDescent="0.35">
      <c r="A5149" s="32">
        <v>46</v>
      </c>
      <c r="B5149" s="32" t="s">
        <v>158</v>
      </c>
      <c r="D5149" s="32">
        <v>13.79</v>
      </c>
      <c r="E5149" s="32">
        <v>12.23</v>
      </c>
      <c r="F5149" s="32">
        <v>481.18599999999998</v>
      </c>
      <c r="G5149" s="32">
        <v>106</v>
      </c>
      <c r="H5149" s="32" t="s">
        <v>13</v>
      </c>
      <c r="K5149" s="32" t="s">
        <v>236</v>
      </c>
    </row>
    <row r="5150" spans="1:11" x14ac:dyDescent="0.35">
      <c r="A5150" s="32">
        <v>47</v>
      </c>
      <c r="B5150" s="32" t="s">
        <v>157</v>
      </c>
      <c r="D5150" s="32">
        <v>13.72</v>
      </c>
      <c r="E5150" s="32">
        <v>7.9580000000000002</v>
      </c>
      <c r="F5150" s="32">
        <v>210.94399999999999</v>
      </c>
      <c r="G5150" s="32">
        <v>78</v>
      </c>
      <c r="H5150" s="32" t="s">
        <v>13</v>
      </c>
      <c r="K5150" s="32" t="s">
        <v>235</v>
      </c>
    </row>
    <row r="5151" spans="1:11" x14ac:dyDescent="0.35">
      <c r="A5151" s="32">
        <v>48</v>
      </c>
      <c r="B5151" s="32" t="s">
        <v>156</v>
      </c>
      <c r="D5151" s="32">
        <v>13.38</v>
      </c>
      <c r="E5151" s="32">
        <v>0.71199999999999997</v>
      </c>
      <c r="F5151" s="32">
        <v>445.59399999999999</v>
      </c>
      <c r="G5151" s="32">
        <v>6</v>
      </c>
      <c r="H5151" s="32" t="s">
        <v>13</v>
      </c>
      <c r="K5151" s="32" t="s">
        <v>234</v>
      </c>
    </row>
    <row r="5153" spans="1:11" x14ac:dyDescent="0.35">
      <c r="A5153" s="32" t="s">
        <v>315</v>
      </c>
    </row>
    <row r="5155" spans="1:11" x14ac:dyDescent="0.35">
      <c r="B5155" s="32" t="s">
        <v>3</v>
      </c>
      <c r="C5155" s="32" t="s">
        <v>4</v>
      </c>
      <c r="D5155" s="32" t="s">
        <v>5</v>
      </c>
      <c r="E5155" s="32" t="s">
        <v>6</v>
      </c>
      <c r="F5155" s="32" t="s">
        <v>7</v>
      </c>
      <c r="G5155" s="32" t="s">
        <v>8</v>
      </c>
      <c r="H5155" s="32" t="s">
        <v>9</v>
      </c>
      <c r="I5155" s="32" t="s">
        <v>10</v>
      </c>
      <c r="J5155" s="32" t="s">
        <v>11</v>
      </c>
      <c r="K5155" s="32" t="s">
        <v>282</v>
      </c>
    </row>
    <row r="5156" spans="1:11" x14ac:dyDescent="0.35">
      <c r="A5156" s="32">
        <v>1</v>
      </c>
      <c r="B5156" s="32" t="s">
        <v>12</v>
      </c>
      <c r="D5156" s="32">
        <v>13.6</v>
      </c>
      <c r="E5156" s="32">
        <v>51.122999999999998</v>
      </c>
      <c r="F5156" s="32">
        <v>818.54200000000003</v>
      </c>
      <c r="G5156" s="32">
        <v>5.4870000000000001</v>
      </c>
      <c r="H5156" s="32" t="s">
        <v>16</v>
      </c>
      <c r="K5156" s="32" t="s">
        <v>281</v>
      </c>
    </row>
    <row r="5157" spans="1:11" x14ac:dyDescent="0.35">
      <c r="A5157" s="32">
        <v>2</v>
      </c>
      <c r="B5157" s="32" t="s">
        <v>14</v>
      </c>
      <c r="D5157" s="32">
        <v>13.63</v>
      </c>
      <c r="E5157" s="32">
        <v>73.174000000000007</v>
      </c>
      <c r="F5157" s="32">
        <v>878.93100000000004</v>
      </c>
      <c r="G5157" s="32">
        <v>2.6019999999999999</v>
      </c>
      <c r="H5157" s="32" t="s">
        <v>16</v>
      </c>
      <c r="K5157" s="32" t="s">
        <v>280</v>
      </c>
    </row>
    <row r="5158" spans="1:11" x14ac:dyDescent="0.35">
      <c r="A5158" s="32">
        <v>3</v>
      </c>
      <c r="B5158" s="32" t="s">
        <v>15</v>
      </c>
      <c r="D5158" s="32">
        <v>13.63</v>
      </c>
      <c r="E5158" s="32">
        <v>281.19099999999997</v>
      </c>
      <c r="F5158" s="32">
        <v>947.3</v>
      </c>
      <c r="G5158" s="32">
        <v>0.77200000000000002</v>
      </c>
      <c r="H5158" s="32" t="s">
        <v>16</v>
      </c>
      <c r="K5158" s="32" t="s">
        <v>279</v>
      </c>
    </row>
    <row r="5159" spans="1:11" x14ac:dyDescent="0.35">
      <c r="A5159" s="32">
        <v>4</v>
      </c>
      <c r="B5159" s="32" t="s">
        <v>17</v>
      </c>
      <c r="D5159" s="32">
        <v>13.63</v>
      </c>
      <c r="E5159" s="32">
        <v>1353.2470000000001</v>
      </c>
      <c r="F5159" s="32">
        <v>785.46900000000005</v>
      </c>
      <c r="G5159" s="32">
        <v>10334</v>
      </c>
      <c r="H5159" s="32" t="s">
        <v>13</v>
      </c>
      <c r="K5159" s="32" t="s">
        <v>278</v>
      </c>
    </row>
    <row r="5160" spans="1:11" x14ac:dyDescent="0.35">
      <c r="A5160" s="32">
        <v>5</v>
      </c>
      <c r="B5160" s="32" t="s">
        <v>18</v>
      </c>
      <c r="D5160" s="32">
        <v>13.63</v>
      </c>
      <c r="E5160" s="32">
        <v>1956.3209999999999</v>
      </c>
      <c r="F5160" s="32">
        <v>1347.0239999999999</v>
      </c>
      <c r="G5160" s="32">
        <v>45.921999999999997</v>
      </c>
      <c r="H5160" s="32" t="s">
        <v>16</v>
      </c>
      <c r="K5160" s="32" t="s">
        <v>277</v>
      </c>
    </row>
    <row r="5161" spans="1:11" x14ac:dyDescent="0.35">
      <c r="A5161" s="32">
        <v>6</v>
      </c>
      <c r="B5161" s="32" t="s">
        <v>19</v>
      </c>
      <c r="D5161" s="32">
        <v>13.56</v>
      </c>
      <c r="E5161" s="32">
        <v>10835.795</v>
      </c>
      <c r="F5161" s="32">
        <v>950.48500000000001</v>
      </c>
      <c r="G5161" s="32">
        <v>382.15199999999999</v>
      </c>
      <c r="H5161" s="32" t="s">
        <v>16</v>
      </c>
      <c r="K5161" s="32" t="s">
        <v>276</v>
      </c>
    </row>
    <row r="5162" spans="1:11" x14ac:dyDescent="0.35">
      <c r="A5162" s="32">
        <v>7</v>
      </c>
      <c r="B5162" s="32" t="s">
        <v>20</v>
      </c>
      <c r="D5162" s="32">
        <v>13.57</v>
      </c>
      <c r="E5162" s="32">
        <v>20806.695</v>
      </c>
      <c r="F5162" s="32">
        <v>675.61300000000006</v>
      </c>
      <c r="G5162" s="32">
        <v>136.84800000000001</v>
      </c>
      <c r="H5162" s="32" t="s">
        <v>16</v>
      </c>
      <c r="K5162" s="32" t="s">
        <v>275</v>
      </c>
    </row>
    <row r="5163" spans="1:11" x14ac:dyDescent="0.35">
      <c r="A5163" s="32">
        <v>8</v>
      </c>
      <c r="B5163" s="32" t="s">
        <v>21</v>
      </c>
      <c r="D5163" s="32">
        <v>13.6</v>
      </c>
      <c r="E5163" s="32">
        <v>40225.934000000001</v>
      </c>
      <c r="F5163" s="32">
        <v>669.51800000000003</v>
      </c>
      <c r="G5163" s="32">
        <v>1547.915</v>
      </c>
      <c r="H5163" s="32" t="s">
        <v>13</v>
      </c>
      <c r="K5163" s="32" t="s">
        <v>274</v>
      </c>
    </row>
    <row r="5164" spans="1:11" x14ac:dyDescent="0.35">
      <c r="A5164" s="32">
        <v>9</v>
      </c>
      <c r="B5164" s="32" t="s">
        <v>22</v>
      </c>
      <c r="D5164" s="32">
        <v>13.61</v>
      </c>
      <c r="E5164" s="32">
        <v>33.078000000000003</v>
      </c>
      <c r="G5164" s="32">
        <v>3.7269999999999999</v>
      </c>
      <c r="H5164" s="32" t="s">
        <v>13</v>
      </c>
      <c r="K5164" s="32" t="s">
        <v>273</v>
      </c>
    </row>
    <row r="5165" spans="1:11" x14ac:dyDescent="0.35">
      <c r="A5165" s="32">
        <v>10</v>
      </c>
      <c r="B5165" s="32" t="s">
        <v>22</v>
      </c>
      <c r="D5165" s="32">
        <v>13.08</v>
      </c>
      <c r="E5165" s="32">
        <v>15.693</v>
      </c>
      <c r="G5165" s="32">
        <v>144</v>
      </c>
      <c r="H5165" s="32" t="s">
        <v>13</v>
      </c>
      <c r="K5165" s="32" t="s">
        <v>272</v>
      </c>
    </row>
    <row r="5166" spans="1:11" x14ac:dyDescent="0.35">
      <c r="A5166" s="32">
        <v>11</v>
      </c>
      <c r="B5166" s="32" t="s">
        <v>24</v>
      </c>
      <c r="D5166" s="32">
        <v>13.89</v>
      </c>
      <c r="E5166" s="32">
        <v>247.53100000000001</v>
      </c>
      <c r="F5166" s="32">
        <v>454.851</v>
      </c>
      <c r="G5166" s="32">
        <v>2047</v>
      </c>
      <c r="H5166" s="32" t="s">
        <v>13</v>
      </c>
      <c r="K5166" s="32" t="s">
        <v>271</v>
      </c>
    </row>
    <row r="5167" spans="1:11" x14ac:dyDescent="0.35">
      <c r="A5167" s="32">
        <v>12</v>
      </c>
      <c r="B5167" s="32" t="s">
        <v>25</v>
      </c>
      <c r="D5167" s="32">
        <v>13.89</v>
      </c>
      <c r="E5167" s="32">
        <v>173.19300000000001</v>
      </c>
      <c r="F5167" s="32">
        <v>327.91</v>
      </c>
      <c r="G5167" s="32">
        <v>4.3390000000000004</v>
      </c>
      <c r="H5167" s="32" t="s">
        <v>13</v>
      </c>
      <c r="K5167" s="32" t="s">
        <v>270</v>
      </c>
    </row>
    <row r="5168" spans="1:11" x14ac:dyDescent="0.35">
      <c r="A5168" s="32">
        <v>13</v>
      </c>
      <c r="B5168" s="32" t="s">
        <v>26</v>
      </c>
      <c r="D5168" s="32">
        <v>13.88</v>
      </c>
      <c r="E5168" s="32">
        <v>117.842</v>
      </c>
      <c r="F5168" s="32">
        <v>222.42599999999999</v>
      </c>
      <c r="G5168" s="32">
        <v>5.1150000000000002</v>
      </c>
      <c r="H5168" s="32" t="s">
        <v>16</v>
      </c>
      <c r="K5168" s="32" t="s">
        <v>269</v>
      </c>
    </row>
    <row r="5169" spans="1:11" x14ac:dyDescent="0.35">
      <c r="A5169" s="32">
        <v>14</v>
      </c>
      <c r="B5169" s="32" t="s">
        <v>27</v>
      </c>
      <c r="D5169" s="32">
        <v>13.66</v>
      </c>
      <c r="E5169" s="32">
        <v>7995.0690000000004</v>
      </c>
      <c r="F5169" s="32">
        <v>226.19200000000001</v>
      </c>
      <c r="G5169" s="32">
        <v>63972</v>
      </c>
      <c r="H5169" s="32" t="s">
        <v>13</v>
      </c>
      <c r="K5169" s="32" t="s">
        <v>268</v>
      </c>
    </row>
    <row r="5170" spans="1:11" x14ac:dyDescent="0.35">
      <c r="A5170" s="32">
        <v>15</v>
      </c>
      <c r="B5170" s="32" t="s">
        <v>28</v>
      </c>
      <c r="D5170" s="32">
        <v>13.67</v>
      </c>
      <c r="E5170" s="32">
        <v>8570.5550000000003</v>
      </c>
      <c r="F5170" s="32">
        <v>314.00900000000001</v>
      </c>
      <c r="G5170" s="32">
        <v>511.15600000000001</v>
      </c>
      <c r="H5170" s="32" t="s">
        <v>13</v>
      </c>
      <c r="K5170" s="32" t="s">
        <v>267</v>
      </c>
    </row>
    <row r="5171" spans="1:11" x14ac:dyDescent="0.35">
      <c r="A5171" s="32">
        <v>16</v>
      </c>
      <c r="B5171" s="32" t="s">
        <v>29</v>
      </c>
      <c r="D5171" s="32">
        <v>13.68</v>
      </c>
      <c r="E5171" s="32">
        <v>7812.5680000000002</v>
      </c>
      <c r="F5171" s="32">
        <v>235.11500000000001</v>
      </c>
      <c r="G5171" s="32">
        <v>420.322</v>
      </c>
      <c r="H5171" s="32" t="s">
        <v>13</v>
      </c>
      <c r="K5171" s="32" t="s">
        <v>266</v>
      </c>
    </row>
    <row r="5172" spans="1:11" x14ac:dyDescent="0.35">
      <c r="A5172" s="32">
        <v>17</v>
      </c>
      <c r="B5172" s="32" t="s">
        <v>22</v>
      </c>
      <c r="D5172" s="32">
        <v>13.68</v>
      </c>
      <c r="E5172" s="32">
        <v>136.577</v>
      </c>
      <c r="G5172" s="32">
        <v>1262</v>
      </c>
      <c r="H5172" s="32" t="s">
        <v>13</v>
      </c>
      <c r="K5172" s="32" t="s">
        <v>265</v>
      </c>
    </row>
    <row r="5173" spans="1:11" x14ac:dyDescent="0.35">
      <c r="A5173" s="32">
        <v>18</v>
      </c>
      <c r="B5173" s="32" t="s">
        <v>182</v>
      </c>
      <c r="D5173" s="32">
        <v>13.92</v>
      </c>
      <c r="E5173" s="32">
        <v>379.71100000000001</v>
      </c>
      <c r="F5173" s="32">
        <v>242.81800000000001</v>
      </c>
      <c r="G5173" s="32">
        <v>3.7349999999999999</v>
      </c>
      <c r="H5173" s="32" t="s">
        <v>13</v>
      </c>
      <c r="K5173" s="32" t="s">
        <v>264</v>
      </c>
    </row>
    <row r="5174" spans="1:11" x14ac:dyDescent="0.35">
      <c r="A5174" s="32">
        <v>19</v>
      </c>
      <c r="B5174" s="32" t="s">
        <v>181</v>
      </c>
      <c r="D5174" s="32">
        <v>13.94</v>
      </c>
      <c r="E5174" s="32">
        <v>297.05099999999999</v>
      </c>
      <c r="F5174" s="32">
        <v>508.77</v>
      </c>
      <c r="G5174" s="32">
        <v>2118</v>
      </c>
      <c r="H5174" s="32" t="s">
        <v>13</v>
      </c>
      <c r="K5174" s="32" t="s">
        <v>263</v>
      </c>
    </row>
    <row r="5175" spans="1:11" x14ac:dyDescent="0.35">
      <c r="A5175" s="32">
        <v>20</v>
      </c>
      <c r="B5175" s="32" t="s">
        <v>180</v>
      </c>
      <c r="D5175" s="32">
        <v>13.92</v>
      </c>
      <c r="E5175" s="32">
        <v>283.88</v>
      </c>
      <c r="F5175" s="32">
        <v>189.27600000000001</v>
      </c>
      <c r="G5175" s="32">
        <v>19.629000000000001</v>
      </c>
      <c r="H5175" s="32" t="s">
        <v>13</v>
      </c>
      <c r="K5175" s="32" t="s">
        <v>262</v>
      </c>
    </row>
    <row r="5176" spans="1:11" x14ac:dyDescent="0.35">
      <c r="A5176" s="32">
        <v>21</v>
      </c>
      <c r="B5176" s="32" t="s">
        <v>179</v>
      </c>
      <c r="D5176" s="32">
        <v>13.98</v>
      </c>
      <c r="E5176" s="32">
        <v>156.21199999999999</v>
      </c>
      <c r="F5176" s="32">
        <v>310.37299999999999</v>
      </c>
      <c r="G5176" s="32">
        <v>2.298</v>
      </c>
      <c r="H5176" s="32" t="s">
        <v>13</v>
      </c>
      <c r="K5176" s="32" t="s">
        <v>261</v>
      </c>
    </row>
    <row r="5177" spans="1:11" x14ac:dyDescent="0.35">
      <c r="A5177" s="32">
        <v>22</v>
      </c>
      <c r="B5177" s="32" t="s">
        <v>178</v>
      </c>
      <c r="D5177" s="32">
        <v>13.96</v>
      </c>
      <c r="E5177" s="32">
        <v>333.096</v>
      </c>
      <c r="F5177" s="32">
        <v>608.78599999999994</v>
      </c>
      <c r="G5177" s="32">
        <v>5.851</v>
      </c>
      <c r="H5177" s="32" t="s">
        <v>13</v>
      </c>
      <c r="K5177" s="32" t="s">
        <v>260</v>
      </c>
    </row>
    <row r="5178" spans="1:11" x14ac:dyDescent="0.35">
      <c r="A5178" s="32">
        <v>23</v>
      </c>
      <c r="B5178" s="32" t="s">
        <v>177</v>
      </c>
      <c r="D5178" s="32">
        <v>13.96</v>
      </c>
      <c r="E5178" s="32">
        <v>301.49599999999998</v>
      </c>
      <c r="F5178" s="32">
        <v>229.76400000000001</v>
      </c>
      <c r="G5178" s="32">
        <v>2203</v>
      </c>
      <c r="H5178" s="32" t="s">
        <v>13</v>
      </c>
      <c r="K5178" s="32" t="s">
        <v>259</v>
      </c>
    </row>
    <row r="5179" spans="1:11" x14ac:dyDescent="0.35">
      <c r="A5179" s="32">
        <v>24</v>
      </c>
      <c r="B5179" s="32" t="s">
        <v>22</v>
      </c>
      <c r="D5179" s="32">
        <v>13.72</v>
      </c>
      <c r="E5179" s="32">
        <v>17.86</v>
      </c>
      <c r="G5179" s="32">
        <v>162</v>
      </c>
      <c r="H5179" s="32" t="s">
        <v>13</v>
      </c>
      <c r="K5179" s="32" t="s">
        <v>258</v>
      </c>
    </row>
    <row r="5180" spans="1:11" x14ac:dyDescent="0.35">
      <c r="A5180" s="32">
        <v>25</v>
      </c>
      <c r="B5180" s="32" t="s">
        <v>176</v>
      </c>
      <c r="D5180" s="32">
        <v>13.98</v>
      </c>
      <c r="E5180" s="32">
        <v>401.673</v>
      </c>
      <c r="F5180" s="32">
        <v>288.06700000000001</v>
      </c>
      <c r="G5180" s="32">
        <v>102.917</v>
      </c>
      <c r="H5180" s="32" t="s">
        <v>13</v>
      </c>
      <c r="K5180" s="32" t="s">
        <v>257</v>
      </c>
    </row>
    <row r="5181" spans="1:11" x14ac:dyDescent="0.35">
      <c r="A5181" s="32">
        <v>26</v>
      </c>
      <c r="B5181" s="32" t="s">
        <v>175</v>
      </c>
      <c r="D5181" s="32">
        <v>13.99</v>
      </c>
      <c r="E5181" s="32">
        <v>269.78800000000001</v>
      </c>
      <c r="F5181" s="32">
        <v>219.81</v>
      </c>
      <c r="G5181" s="32">
        <v>2057</v>
      </c>
      <c r="H5181" s="32" t="s">
        <v>13</v>
      </c>
      <c r="K5181" s="32" t="s">
        <v>256</v>
      </c>
    </row>
    <row r="5182" spans="1:11" x14ac:dyDescent="0.35">
      <c r="A5182" s="32">
        <v>27</v>
      </c>
      <c r="B5182" s="32" t="s">
        <v>174</v>
      </c>
      <c r="D5182" s="32">
        <v>13.98</v>
      </c>
      <c r="E5182" s="32">
        <v>419.15300000000002</v>
      </c>
      <c r="F5182" s="32">
        <v>322.86</v>
      </c>
      <c r="G5182" s="32">
        <v>26.920999999999999</v>
      </c>
      <c r="H5182" s="32" t="s">
        <v>13</v>
      </c>
      <c r="K5182" s="32" t="s">
        <v>255</v>
      </c>
    </row>
    <row r="5183" spans="1:11" x14ac:dyDescent="0.35">
      <c r="A5183" s="32">
        <v>28</v>
      </c>
      <c r="B5183" s="32" t="s">
        <v>173</v>
      </c>
      <c r="D5183" s="32">
        <v>13.95</v>
      </c>
      <c r="E5183" s="32">
        <v>234.142</v>
      </c>
      <c r="F5183" s="32">
        <v>302.863</v>
      </c>
      <c r="G5183" s="32">
        <v>1556</v>
      </c>
      <c r="H5183" s="32" t="s">
        <v>13</v>
      </c>
      <c r="K5183" s="32" t="s">
        <v>254</v>
      </c>
    </row>
    <row r="5184" spans="1:11" x14ac:dyDescent="0.35">
      <c r="A5184" s="32">
        <v>29</v>
      </c>
      <c r="B5184" s="32" t="s">
        <v>172</v>
      </c>
      <c r="D5184" s="32">
        <v>13.95</v>
      </c>
      <c r="E5184" s="32">
        <v>353.63799999999998</v>
      </c>
      <c r="F5184" s="32">
        <v>188.93899999999999</v>
      </c>
      <c r="G5184" s="32">
        <v>17.532</v>
      </c>
      <c r="H5184" s="32" t="s">
        <v>13</v>
      </c>
      <c r="K5184" s="32" t="s">
        <v>253</v>
      </c>
    </row>
    <row r="5185" spans="1:11" x14ac:dyDescent="0.35">
      <c r="A5185" s="32">
        <v>30</v>
      </c>
      <c r="B5185" s="32" t="s">
        <v>171</v>
      </c>
      <c r="D5185" s="32">
        <v>13.87</v>
      </c>
      <c r="E5185" s="32">
        <v>110.108</v>
      </c>
      <c r="F5185" s="32">
        <v>386.08</v>
      </c>
      <c r="G5185" s="32">
        <v>164.124</v>
      </c>
      <c r="H5185" s="32" t="s">
        <v>13</v>
      </c>
      <c r="K5185" s="32" t="s">
        <v>252</v>
      </c>
    </row>
    <row r="5186" spans="1:11" x14ac:dyDescent="0.35">
      <c r="A5186" s="32">
        <v>31</v>
      </c>
      <c r="B5186" s="32" t="s">
        <v>22</v>
      </c>
      <c r="D5186" s="32">
        <v>13.56</v>
      </c>
      <c r="E5186" s="32">
        <v>13.989000000000001</v>
      </c>
      <c r="G5186" s="32">
        <v>106</v>
      </c>
      <c r="H5186" s="32" t="s">
        <v>13</v>
      </c>
      <c r="K5186" s="32" t="s">
        <v>251</v>
      </c>
    </row>
    <row r="5187" spans="1:11" x14ac:dyDescent="0.35">
      <c r="A5187" s="32">
        <v>32</v>
      </c>
      <c r="B5187" s="32" t="s">
        <v>170</v>
      </c>
      <c r="D5187" s="32">
        <v>13.82</v>
      </c>
      <c r="E5187" s="32">
        <v>332.37700000000001</v>
      </c>
      <c r="F5187" s="32">
        <v>273.06799999999998</v>
      </c>
      <c r="G5187" s="32">
        <v>6.6619999999999999</v>
      </c>
      <c r="H5187" s="32" t="s">
        <v>13</v>
      </c>
      <c r="K5187" s="32" t="s">
        <v>250</v>
      </c>
    </row>
    <row r="5188" spans="1:11" x14ac:dyDescent="0.35">
      <c r="A5188" s="32">
        <v>33</v>
      </c>
      <c r="B5188" s="32" t="s">
        <v>169</v>
      </c>
      <c r="D5188" s="32">
        <v>13.85</v>
      </c>
      <c r="E5188" s="32">
        <v>232.68799999999999</v>
      </c>
      <c r="F5188" s="32">
        <v>112.59699999999999</v>
      </c>
      <c r="G5188" s="32">
        <v>10.164</v>
      </c>
      <c r="H5188" s="32" t="s">
        <v>13</v>
      </c>
      <c r="K5188" s="32" t="s">
        <v>249</v>
      </c>
    </row>
    <row r="5189" spans="1:11" x14ac:dyDescent="0.35">
      <c r="A5189" s="32">
        <v>34</v>
      </c>
      <c r="B5189" s="32" t="s">
        <v>168</v>
      </c>
      <c r="D5189" s="32">
        <v>13.88</v>
      </c>
      <c r="E5189" s="32">
        <v>501.71300000000002</v>
      </c>
      <c r="F5189" s="32">
        <v>575.86699999999996</v>
      </c>
      <c r="G5189" s="32">
        <v>3535</v>
      </c>
      <c r="H5189" s="32" t="s">
        <v>13</v>
      </c>
      <c r="K5189" s="32" t="s">
        <v>248</v>
      </c>
    </row>
    <row r="5190" spans="1:11" x14ac:dyDescent="0.35">
      <c r="A5190" s="32">
        <v>35</v>
      </c>
      <c r="B5190" s="32" t="s">
        <v>167</v>
      </c>
      <c r="D5190" s="32">
        <v>13.89</v>
      </c>
      <c r="E5190" s="32">
        <v>446.14</v>
      </c>
      <c r="F5190" s="32">
        <v>406.81700000000001</v>
      </c>
      <c r="G5190" s="32">
        <v>3450</v>
      </c>
      <c r="H5190" s="32" t="s">
        <v>13</v>
      </c>
      <c r="K5190" s="32" t="s">
        <v>247</v>
      </c>
    </row>
    <row r="5191" spans="1:11" x14ac:dyDescent="0.35">
      <c r="A5191" s="32">
        <v>36</v>
      </c>
      <c r="B5191" s="32" t="s">
        <v>166</v>
      </c>
      <c r="D5191" s="32">
        <v>13.91</v>
      </c>
      <c r="E5191" s="32">
        <v>464.80500000000001</v>
      </c>
      <c r="F5191" s="32">
        <v>266.09899999999999</v>
      </c>
      <c r="G5191" s="32">
        <v>21.759</v>
      </c>
      <c r="H5191" s="32" t="s">
        <v>13</v>
      </c>
      <c r="K5191" s="32" t="s">
        <v>246</v>
      </c>
    </row>
    <row r="5192" spans="1:11" x14ac:dyDescent="0.35">
      <c r="A5192" s="32">
        <v>37</v>
      </c>
      <c r="B5192" s="32" t="s">
        <v>165</v>
      </c>
      <c r="D5192" s="32">
        <v>13.91</v>
      </c>
      <c r="E5192" s="32">
        <v>156.05500000000001</v>
      </c>
      <c r="F5192" s="32">
        <v>84.498000000000005</v>
      </c>
      <c r="G5192" s="32">
        <v>1142</v>
      </c>
      <c r="H5192" s="32" t="s">
        <v>13</v>
      </c>
      <c r="K5192" s="32" t="s">
        <v>245</v>
      </c>
    </row>
    <row r="5193" spans="1:11" x14ac:dyDescent="0.35">
      <c r="A5193" s="32">
        <v>38</v>
      </c>
      <c r="B5193" s="32" t="s">
        <v>22</v>
      </c>
      <c r="D5193" s="32">
        <v>13.66</v>
      </c>
      <c r="E5193" s="32">
        <v>13.711</v>
      </c>
      <c r="G5193" s="32">
        <v>129</v>
      </c>
      <c r="H5193" s="32" t="s">
        <v>13</v>
      </c>
      <c r="K5193" s="32" t="s">
        <v>244</v>
      </c>
    </row>
    <row r="5194" spans="1:11" x14ac:dyDescent="0.35">
      <c r="A5194" s="32">
        <v>39</v>
      </c>
      <c r="B5194" s="32" t="s">
        <v>164</v>
      </c>
      <c r="D5194" s="32">
        <v>13.94</v>
      </c>
      <c r="E5194" s="32">
        <v>288.654</v>
      </c>
      <c r="F5194" s="32">
        <v>164.97300000000001</v>
      </c>
      <c r="G5194" s="32">
        <v>27.966000000000001</v>
      </c>
      <c r="H5194" s="32" t="s">
        <v>13</v>
      </c>
      <c r="K5194" s="32" t="s">
        <v>243</v>
      </c>
    </row>
    <row r="5195" spans="1:11" x14ac:dyDescent="0.35">
      <c r="A5195" s="32">
        <v>40</v>
      </c>
      <c r="B5195" s="32" t="s">
        <v>163</v>
      </c>
      <c r="D5195" s="32">
        <v>13.94</v>
      </c>
      <c r="E5195" s="32">
        <v>246.01499999999999</v>
      </c>
      <c r="F5195" s="32">
        <v>375.67899999999997</v>
      </c>
      <c r="G5195" s="32">
        <v>1861</v>
      </c>
      <c r="H5195" s="32" t="s">
        <v>13</v>
      </c>
      <c r="K5195" s="32" t="s">
        <v>242</v>
      </c>
    </row>
    <row r="5196" spans="1:11" x14ac:dyDescent="0.35">
      <c r="A5196" s="32">
        <v>41</v>
      </c>
      <c r="B5196" s="32" t="s">
        <v>162</v>
      </c>
      <c r="D5196" s="32">
        <v>13.95</v>
      </c>
      <c r="E5196" s="32">
        <v>337.24099999999999</v>
      </c>
      <c r="F5196" s="32">
        <v>522.72500000000002</v>
      </c>
      <c r="G5196" s="32">
        <v>2106</v>
      </c>
      <c r="H5196" s="32" t="s">
        <v>16</v>
      </c>
      <c r="K5196" s="32" t="s">
        <v>241</v>
      </c>
    </row>
    <row r="5197" spans="1:11" x14ac:dyDescent="0.35">
      <c r="A5197" s="32">
        <v>42</v>
      </c>
      <c r="B5197" s="32" t="s">
        <v>161</v>
      </c>
      <c r="D5197" s="32">
        <v>13.98</v>
      </c>
      <c r="E5197" s="32">
        <v>393.13600000000002</v>
      </c>
      <c r="F5197" s="32">
        <v>299.25700000000001</v>
      </c>
      <c r="G5197" s="32">
        <v>68.819999999999993</v>
      </c>
      <c r="H5197" s="32" t="s">
        <v>13</v>
      </c>
      <c r="K5197" s="32" t="s">
        <v>240</v>
      </c>
    </row>
    <row r="5198" spans="1:11" x14ac:dyDescent="0.35">
      <c r="A5198" s="32">
        <v>43</v>
      </c>
      <c r="B5198" s="32" t="s">
        <v>160</v>
      </c>
      <c r="D5198" s="32">
        <v>13.98</v>
      </c>
      <c r="E5198" s="32">
        <v>576.17200000000003</v>
      </c>
      <c r="F5198" s="32">
        <v>449.92200000000003</v>
      </c>
      <c r="G5198" s="32">
        <v>3888</v>
      </c>
      <c r="H5198" s="32" t="s">
        <v>13</v>
      </c>
      <c r="K5198" s="32" t="s">
        <v>239</v>
      </c>
    </row>
    <row r="5199" spans="1:11" x14ac:dyDescent="0.35">
      <c r="A5199" s="32">
        <v>44</v>
      </c>
      <c r="B5199" s="32" t="s">
        <v>159</v>
      </c>
      <c r="D5199" s="32">
        <v>14.02</v>
      </c>
      <c r="E5199" s="32">
        <v>406.18799999999999</v>
      </c>
      <c r="F5199" s="32">
        <v>357.08199999999999</v>
      </c>
      <c r="G5199" s="32">
        <v>11.013999999999999</v>
      </c>
      <c r="H5199" s="32" t="s">
        <v>13</v>
      </c>
      <c r="K5199" s="32" t="s">
        <v>238</v>
      </c>
    </row>
    <row r="5200" spans="1:11" x14ac:dyDescent="0.35">
      <c r="A5200" s="32">
        <v>45</v>
      </c>
      <c r="B5200" s="32" t="s">
        <v>22</v>
      </c>
      <c r="D5200" s="32">
        <v>13.77</v>
      </c>
      <c r="E5200" s="32">
        <v>56.46</v>
      </c>
      <c r="G5200" s="32">
        <v>4.6920000000000002</v>
      </c>
      <c r="H5200" s="32" t="s">
        <v>13</v>
      </c>
      <c r="K5200" s="32" t="s">
        <v>237</v>
      </c>
    </row>
    <row r="5201" spans="1:11" x14ac:dyDescent="0.35">
      <c r="A5201" s="32">
        <v>46</v>
      </c>
      <c r="B5201" s="32" t="s">
        <v>158</v>
      </c>
      <c r="D5201" s="32">
        <v>14.01</v>
      </c>
      <c r="E5201" s="32">
        <v>346.51400000000001</v>
      </c>
      <c r="F5201" s="32">
        <v>481.18599999999998</v>
      </c>
      <c r="G5201" s="32">
        <v>2.19</v>
      </c>
      <c r="H5201" s="32" t="s">
        <v>13</v>
      </c>
      <c r="K5201" s="32" t="s">
        <v>236</v>
      </c>
    </row>
    <row r="5202" spans="1:11" x14ac:dyDescent="0.35">
      <c r="A5202" s="32">
        <v>47</v>
      </c>
      <c r="B5202" s="32" t="s">
        <v>157</v>
      </c>
      <c r="D5202" s="32">
        <v>14.02</v>
      </c>
      <c r="E5202" s="32">
        <v>334.34300000000002</v>
      </c>
      <c r="F5202" s="32">
        <v>210.94399999999999</v>
      </c>
      <c r="G5202" s="32">
        <v>11.334</v>
      </c>
      <c r="H5202" s="32" t="s">
        <v>13</v>
      </c>
      <c r="K5202" s="32" t="s">
        <v>235</v>
      </c>
    </row>
    <row r="5203" spans="1:11" x14ac:dyDescent="0.35">
      <c r="A5203" s="32">
        <v>48</v>
      </c>
      <c r="B5203" s="32" t="s">
        <v>156</v>
      </c>
      <c r="D5203" s="32">
        <v>13.96</v>
      </c>
      <c r="E5203" s="32">
        <v>291.61900000000003</v>
      </c>
      <c r="F5203" s="32">
        <v>445.59399999999999</v>
      </c>
      <c r="G5203" s="32">
        <v>22.707999999999998</v>
      </c>
      <c r="H5203" s="32" t="s">
        <v>13</v>
      </c>
      <c r="K5203" s="32" t="s">
        <v>234</v>
      </c>
    </row>
    <row r="5205" spans="1:11" x14ac:dyDescent="0.35">
      <c r="A5205" s="32" t="s">
        <v>314</v>
      </c>
    </row>
    <row r="5207" spans="1:11" x14ac:dyDescent="0.35">
      <c r="B5207" s="32" t="s">
        <v>3</v>
      </c>
      <c r="C5207" s="32" t="s">
        <v>4</v>
      </c>
      <c r="D5207" s="32" t="s">
        <v>5</v>
      </c>
      <c r="E5207" s="32" t="s">
        <v>6</v>
      </c>
      <c r="F5207" s="32" t="s">
        <v>7</v>
      </c>
      <c r="G5207" s="32" t="s">
        <v>8</v>
      </c>
      <c r="H5207" s="32" t="s">
        <v>9</v>
      </c>
      <c r="I5207" s="32" t="s">
        <v>10</v>
      </c>
      <c r="J5207" s="32" t="s">
        <v>11</v>
      </c>
      <c r="K5207" s="32" t="s">
        <v>282</v>
      </c>
    </row>
    <row r="5208" spans="1:11" x14ac:dyDescent="0.35">
      <c r="A5208" s="32">
        <v>1</v>
      </c>
      <c r="B5208" s="32" t="s">
        <v>12</v>
      </c>
      <c r="D5208" s="32">
        <v>16.489999999999998</v>
      </c>
      <c r="E5208" s="32">
        <v>9366.2909999999993</v>
      </c>
      <c r="G5208" s="32">
        <v>268.81299999999999</v>
      </c>
      <c r="H5208" s="32" t="s">
        <v>13</v>
      </c>
      <c r="I5208" s="32">
        <v>9366.2909999999993</v>
      </c>
      <c r="K5208" s="32" t="s">
        <v>281</v>
      </c>
    </row>
    <row r="5209" spans="1:11" x14ac:dyDescent="0.35">
      <c r="A5209" s="32">
        <v>2</v>
      </c>
      <c r="B5209" s="32" t="s">
        <v>14</v>
      </c>
      <c r="D5209" s="32">
        <v>16.52</v>
      </c>
      <c r="E5209" s="32">
        <v>8227.4500000000007</v>
      </c>
      <c r="G5209" s="32">
        <v>73245</v>
      </c>
      <c r="H5209" s="32" t="s">
        <v>13</v>
      </c>
      <c r="I5209" s="32">
        <v>8227.4500000000007</v>
      </c>
      <c r="K5209" s="32" t="s">
        <v>280</v>
      </c>
    </row>
    <row r="5210" spans="1:11" x14ac:dyDescent="0.35">
      <c r="A5210" s="32">
        <v>3</v>
      </c>
      <c r="B5210" s="32" t="s">
        <v>15</v>
      </c>
      <c r="D5210" s="32">
        <v>16.52</v>
      </c>
      <c r="E5210" s="32">
        <v>8592.9390000000003</v>
      </c>
      <c r="G5210" s="32">
        <v>465.22699999999998</v>
      </c>
      <c r="H5210" s="32" t="s">
        <v>13</v>
      </c>
      <c r="I5210" s="32">
        <v>8592.9390000000003</v>
      </c>
      <c r="K5210" s="32" t="s">
        <v>279</v>
      </c>
    </row>
    <row r="5211" spans="1:11" x14ac:dyDescent="0.35">
      <c r="A5211" s="32">
        <v>4</v>
      </c>
      <c r="B5211" s="32" t="s">
        <v>17</v>
      </c>
      <c r="D5211" s="32">
        <v>16.510000000000002</v>
      </c>
      <c r="E5211" s="32">
        <v>8009.04</v>
      </c>
      <c r="G5211" s="32">
        <v>68369</v>
      </c>
      <c r="H5211" s="32" t="s">
        <v>13</v>
      </c>
      <c r="I5211" s="32">
        <v>8009.04</v>
      </c>
      <c r="K5211" s="32" t="s">
        <v>278</v>
      </c>
    </row>
    <row r="5212" spans="1:11" x14ac:dyDescent="0.35">
      <c r="A5212" s="32">
        <v>5</v>
      </c>
      <c r="B5212" s="32" t="s">
        <v>18</v>
      </c>
      <c r="D5212" s="32">
        <v>16.5</v>
      </c>
      <c r="E5212" s="32">
        <v>9820.1129999999994</v>
      </c>
      <c r="G5212" s="32">
        <v>88.962000000000003</v>
      </c>
      <c r="H5212" s="32" t="s">
        <v>13</v>
      </c>
      <c r="I5212" s="32">
        <v>9820.1129999999994</v>
      </c>
      <c r="K5212" s="32" t="s">
        <v>277</v>
      </c>
    </row>
    <row r="5213" spans="1:11" x14ac:dyDescent="0.35">
      <c r="A5213" s="32">
        <v>6</v>
      </c>
      <c r="B5213" s="32" t="s">
        <v>19</v>
      </c>
      <c r="D5213" s="32">
        <v>16.489999999999998</v>
      </c>
      <c r="E5213" s="32">
        <v>8875.2129999999997</v>
      </c>
      <c r="G5213" s="32">
        <v>77238</v>
      </c>
      <c r="H5213" s="32" t="s">
        <v>13</v>
      </c>
      <c r="I5213" s="32">
        <v>8875.2129999999997</v>
      </c>
      <c r="K5213" s="32" t="s">
        <v>276</v>
      </c>
    </row>
    <row r="5214" spans="1:11" x14ac:dyDescent="0.35">
      <c r="A5214" s="32">
        <v>7</v>
      </c>
      <c r="B5214" s="32" t="s">
        <v>20</v>
      </c>
      <c r="D5214" s="32">
        <v>16.489999999999998</v>
      </c>
      <c r="E5214" s="32">
        <v>6292.6949999999997</v>
      </c>
      <c r="G5214" s="32">
        <v>53555</v>
      </c>
      <c r="H5214" s="32" t="s">
        <v>13</v>
      </c>
      <c r="I5214" s="32">
        <v>6292.6949999999997</v>
      </c>
      <c r="K5214" s="32" t="s">
        <v>275</v>
      </c>
    </row>
    <row r="5215" spans="1:11" x14ac:dyDescent="0.35">
      <c r="A5215" s="32">
        <v>8</v>
      </c>
      <c r="B5215" s="32" t="s">
        <v>21</v>
      </c>
      <c r="D5215" s="32">
        <v>16.5</v>
      </c>
      <c r="E5215" s="32">
        <v>7803.31</v>
      </c>
      <c r="G5215" s="32">
        <v>68320</v>
      </c>
      <c r="H5215" s="32" t="s">
        <v>13</v>
      </c>
      <c r="I5215" s="32">
        <v>7803.31</v>
      </c>
      <c r="K5215" s="32" t="s">
        <v>274</v>
      </c>
    </row>
    <row r="5216" spans="1:11" x14ac:dyDescent="0.35">
      <c r="A5216" s="32">
        <v>9</v>
      </c>
      <c r="B5216" s="32" t="s">
        <v>22</v>
      </c>
      <c r="D5216" s="32">
        <v>16.510000000000002</v>
      </c>
      <c r="E5216" s="32">
        <v>19.677</v>
      </c>
      <c r="G5216" s="32">
        <v>193</v>
      </c>
      <c r="H5216" s="32" t="s">
        <v>13</v>
      </c>
      <c r="I5216" s="32">
        <v>19.677</v>
      </c>
      <c r="K5216" s="32" t="s">
        <v>273</v>
      </c>
    </row>
    <row r="5217" spans="1:11" x14ac:dyDescent="0.35">
      <c r="A5217" s="32">
        <v>10</v>
      </c>
      <c r="B5217" s="32" t="s">
        <v>22</v>
      </c>
      <c r="D5217" s="32">
        <v>16.64</v>
      </c>
      <c r="E5217" s="32">
        <v>0.218</v>
      </c>
      <c r="G5217" s="32">
        <v>3</v>
      </c>
      <c r="H5217" s="32" t="s">
        <v>13</v>
      </c>
      <c r="I5217" s="32">
        <v>0.218</v>
      </c>
      <c r="K5217" s="32" t="s">
        <v>272</v>
      </c>
    </row>
    <row r="5218" spans="1:11" x14ac:dyDescent="0.35">
      <c r="A5218" s="32">
        <v>11</v>
      </c>
      <c r="B5218" s="32" t="s">
        <v>24</v>
      </c>
      <c r="D5218" s="32">
        <v>16.54</v>
      </c>
      <c r="E5218" s="32">
        <v>1812.627</v>
      </c>
      <c r="G5218" s="32">
        <v>15812</v>
      </c>
      <c r="H5218" s="32" t="s">
        <v>13</v>
      </c>
      <c r="I5218" s="32">
        <v>1812.627</v>
      </c>
      <c r="K5218" s="32" t="s">
        <v>271</v>
      </c>
    </row>
    <row r="5219" spans="1:11" x14ac:dyDescent="0.35">
      <c r="A5219" s="32">
        <v>12</v>
      </c>
      <c r="B5219" s="32" t="s">
        <v>25</v>
      </c>
      <c r="D5219" s="32">
        <v>16.55</v>
      </c>
      <c r="E5219" s="32">
        <v>2140.8530000000001</v>
      </c>
      <c r="G5219" s="32">
        <v>52.127000000000002</v>
      </c>
      <c r="H5219" s="32" t="s">
        <v>13</v>
      </c>
      <c r="I5219" s="32">
        <v>2140.8530000000001</v>
      </c>
      <c r="K5219" s="32" t="s">
        <v>270</v>
      </c>
    </row>
    <row r="5220" spans="1:11" x14ac:dyDescent="0.35">
      <c r="A5220" s="32">
        <v>13</v>
      </c>
      <c r="B5220" s="32" t="s">
        <v>26</v>
      </c>
      <c r="D5220" s="32">
        <v>16.559999999999999</v>
      </c>
      <c r="E5220" s="32">
        <v>2104.6669999999999</v>
      </c>
      <c r="G5220" s="32">
        <v>18920</v>
      </c>
      <c r="H5220" s="32" t="s">
        <v>13</v>
      </c>
      <c r="I5220" s="32">
        <v>2104.6669999999999</v>
      </c>
      <c r="K5220" s="32" t="s">
        <v>269</v>
      </c>
    </row>
    <row r="5221" spans="1:11" x14ac:dyDescent="0.35">
      <c r="A5221" s="32">
        <v>14</v>
      </c>
      <c r="B5221" s="32" t="s">
        <v>27</v>
      </c>
      <c r="D5221" s="32">
        <v>16.57</v>
      </c>
      <c r="E5221" s="32">
        <v>2157.7869999999998</v>
      </c>
      <c r="G5221" s="32">
        <v>21009</v>
      </c>
      <c r="H5221" s="32" t="s">
        <v>13</v>
      </c>
      <c r="I5221" s="32">
        <v>2157.7869999999998</v>
      </c>
      <c r="K5221" s="32" t="s">
        <v>268</v>
      </c>
    </row>
    <row r="5222" spans="1:11" x14ac:dyDescent="0.35">
      <c r="A5222" s="32">
        <v>15</v>
      </c>
      <c r="B5222" s="32" t="s">
        <v>28</v>
      </c>
      <c r="D5222" s="32">
        <v>16.579999999999998</v>
      </c>
      <c r="E5222" s="32">
        <v>2467.77</v>
      </c>
      <c r="G5222" s="32">
        <v>63.715000000000003</v>
      </c>
      <c r="H5222" s="32" t="s">
        <v>13</v>
      </c>
      <c r="I5222" s="32">
        <v>2467.77</v>
      </c>
      <c r="K5222" s="32" t="s">
        <v>267</v>
      </c>
    </row>
    <row r="5223" spans="1:11" x14ac:dyDescent="0.35">
      <c r="A5223" s="32">
        <v>16</v>
      </c>
      <c r="B5223" s="32" t="s">
        <v>29</v>
      </c>
      <c r="D5223" s="32">
        <v>16.59</v>
      </c>
      <c r="E5223" s="32">
        <v>2130.2979999999998</v>
      </c>
      <c r="G5223" s="32">
        <v>56.976999999999997</v>
      </c>
      <c r="H5223" s="32" t="s">
        <v>13</v>
      </c>
      <c r="I5223" s="32">
        <v>2130.2979999999998</v>
      </c>
      <c r="K5223" s="32" t="s">
        <v>266</v>
      </c>
    </row>
    <row r="5224" spans="1:11" x14ac:dyDescent="0.35">
      <c r="A5224" s="32">
        <v>17</v>
      </c>
      <c r="B5224" s="32" t="s">
        <v>22</v>
      </c>
      <c r="K5224" s="32" t="s">
        <v>265</v>
      </c>
    </row>
    <row r="5225" spans="1:11" x14ac:dyDescent="0.35">
      <c r="A5225" s="32">
        <v>18</v>
      </c>
      <c r="B5225" s="32" t="s">
        <v>182</v>
      </c>
      <c r="D5225" s="32">
        <v>16.59</v>
      </c>
      <c r="E5225" s="32">
        <v>3005.7220000000002</v>
      </c>
      <c r="G5225" s="32">
        <v>85.028999999999996</v>
      </c>
      <c r="H5225" s="32" t="s">
        <v>13</v>
      </c>
      <c r="I5225" s="32">
        <v>3005.7220000000002</v>
      </c>
      <c r="K5225" s="32" t="s">
        <v>264</v>
      </c>
    </row>
    <row r="5226" spans="1:11" x14ac:dyDescent="0.35">
      <c r="A5226" s="32">
        <v>19</v>
      </c>
      <c r="B5226" s="32" t="s">
        <v>181</v>
      </c>
      <c r="D5226" s="32">
        <v>16.600000000000001</v>
      </c>
      <c r="E5226" s="32">
        <v>2753.0949999999998</v>
      </c>
      <c r="G5226" s="32">
        <v>79.236999999999995</v>
      </c>
      <c r="H5226" s="32" t="s">
        <v>13</v>
      </c>
      <c r="I5226" s="32">
        <v>2753.0949999999998</v>
      </c>
      <c r="K5226" s="32" t="s">
        <v>263</v>
      </c>
    </row>
    <row r="5227" spans="1:11" x14ac:dyDescent="0.35">
      <c r="A5227" s="32">
        <v>20</v>
      </c>
      <c r="B5227" s="32" t="s">
        <v>180</v>
      </c>
      <c r="D5227" s="32">
        <v>16.600000000000001</v>
      </c>
      <c r="E5227" s="32">
        <v>3219.1480000000001</v>
      </c>
      <c r="G5227" s="32">
        <v>30381</v>
      </c>
      <c r="H5227" s="32" t="s">
        <v>13</v>
      </c>
      <c r="I5227" s="32">
        <v>3219.1480000000001</v>
      </c>
      <c r="K5227" s="32" t="s">
        <v>262</v>
      </c>
    </row>
    <row r="5228" spans="1:11" x14ac:dyDescent="0.35">
      <c r="A5228" s="32">
        <v>21</v>
      </c>
      <c r="B5228" s="32" t="s">
        <v>179</v>
      </c>
      <c r="D5228" s="32">
        <v>16.61</v>
      </c>
      <c r="E5228" s="32">
        <v>3074.9209999999998</v>
      </c>
      <c r="G5228" s="32">
        <v>20139.808000000001</v>
      </c>
      <c r="H5228" s="32" t="s">
        <v>13</v>
      </c>
      <c r="I5228" s="32">
        <v>3074.9209999999998</v>
      </c>
      <c r="K5228" s="32" t="s">
        <v>261</v>
      </c>
    </row>
    <row r="5229" spans="1:11" x14ac:dyDescent="0.35">
      <c r="A5229" s="32">
        <v>22</v>
      </c>
      <c r="B5229" s="32" t="s">
        <v>178</v>
      </c>
      <c r="D5229" s="32">
        <v>16.61</v>
      </c>
      <c r="E5229" s="32">
        <v>2113.953</v>
      </c>
      <c r="G5229" s="32">
        <v>18369</v>
      </c>
      <c r="H5229" s="32" t="s">
        <v>13</v>
      </c>
      <c r="I5229" s="32">
        <v>2113.953</v>
      </c>
      <c r="K5229" s="32" t="s">
        <v>260</v>
      </c>
    </row>
    <row r="5230" spans="1:11" x14ac:dyDescent="0.35">
      <c r="A5230" s="32">
        <v>23</v>
      </c>
      <c r="B5230" s="32" t="s">
        <v>177</v>
      </c>
      <c r="D5230" s="32">
        <v>16.62</v>
      </c>
      <c r="E5230" s="32">
        <v>2043.23</v>
      </c>
      <c r="G5230" s="32">
        <v>419.625</v>
      </c>
      <c r="H5230" s="32" t="s">
        <v>13</v>
      </c>
      <c r="I5230" s="32">
        <v>2043.23</v>
      </c>
      <c r="K5230" s="32" t="s">
        <v>259</v>
      </c>
    </row>
    <row r="5231" spans="1:11" x14ac:dyDescent="0.35">
      <c r="A5231" s="32">
        <v>24</v>
      </c>
      <c r="B5231" s="32" t="s">
        <v>22</v>
      </c>
      <c r="K5231" s="32" t="s">
        <v>258</v>
      </c>
    </row>
    <row r="5232" spans="1:11" x14ac:dyDescent="0.35">
      <c r="A5232" s="32">
        <v>25</v>
      </c>
      <c r="B5232" s="32" t="s">
        <v>176</v>
      </c>
      <c r="D5232" s="32">
        <v>16.64</v>
      </c>
      <c r="E5232" s="32">
        <v>3196.453</v>
      </c>
      <c r="G5232" s="32">
        <v>100.45399999999999</v>
      </c>
      <c r="H5232" s="32" t="s">
        <v>13</v>
      </c>
      <c r="I5232" s="32">
        <v>3196.453</v>
      </c>
      <c r="K5232" s="32" t="s">
        <v>257</v>
      </c>
    </row>
    <row r="5233" spans="1:11" x14ac:dyDescent="0.35">
      <c r="A5233" s="32">
        <v>26</v>
      </c>
      <c r="B5233" s="32" t="s">
        <v>175</v>
      </c>
      <c r="D5233" s="32">
        <v>16.64</v>
      </c>
      <c r="E5233" s="32">
        <v>2390.0720000000001</v>
      </c>
      <c r="G5233" s="32">
        <v>20446</v>
      </c>
      <c r="H5233" s="32" t="s">
        <v>13</v>
      </c>
      <c r="I5233" s="32">
        <v>2390.0720000000001</v>
      </c>
      <c r="K5233" s="32" t="s">
        <v>256</v>
      </c>
    </row>
    <row r="5234" spans="1:11" x14ac:dyDescent="0.35">
      <c r="A5234" s="32">
        <v>27</v>
      </c>
      <c r="B5234" s="32" t="s">
        <v>174</v>
      </c>
      <c r="D5234" s="32">
        <v>16.64</v>
      </c>
      <c r="E5234" s="32">
        <v>2962.2530000000002</v>
      </c>
      <c r="G5234" s="32">
        <v>228.27600000000001</v>
      </c>
      <c r="H5234" s="32" t="s">
        <v>13</v>
      </c>
      <c r="I5234" s="32">
        <v>2962.2530000000002</v>
      </c>
      <c r="K5234" s="32" t="s">
        <v>255</v>
      </c>
    </row>
    <row r="5235" spans="1:11" x14ac:dyDescent="0.35">
      <c r="A5235" s="32">
        <v>28</v>
      </c>
      <c r="B5235" s="32" t="s">
        <v>173</v>
      </c>
      <c r="D5235" s="32">
        <v>16.63</v>
      </c>
      <c r="E5235" s="32">
        <v>2517.348</v>
      </c>
      <c r="G5235" s="32">
        <v>269.65899999999999</v>
      </c>
      <c r="H5235" s="32" t="s">
        <v>13</v>
      </c>
      <c r="I5235" s="32">
        <v>2517.348</v>
      </c>
      <c r="K5235" s="32" t="s">
        <v>254</v>
      </c>
    </row>
    <row r="5236" spans="1:11" x14ac:dyDescent="0.35">
      <c r="A5236" s="32">
        <v>29</v>
      </c>
      <c r="B5236" s="32" t="s">
        <v>172</v>
      </c>
      <c r="D5236" s="32">
        <v>16.62</v>
      </c>
      <c r="E5236" s="32">
        <v>2760.21</v>
      </c>
      <c r="G5236" s="32">
        <v>24569</v>
      </c>
      <c r="H5236" s="32" t="s">
        <v>13</v>
      </c>
      <c r="I5236" s="32">
        <v>2760.21</v>
      </c>
      <c r="K5236" s="32" t="s">
        <v>253</v>
      </c>
    </row>
    <row r="5237" spans="1:11" x14ac:dyDescent="0.35">
      <c r="A5237" s="32">
        <v>30</v>
      </c>
      <c r="B5237" s="32" t="s">
        <v>171</v>
      </c>
      <c r="D5237" s="32">
        <v>16.579999999999998</v>
      </c>
      <c r="E5237" s="32">
        <v>2323.8820000000001</v>
      </c>
      <c r="G5237" s="32">
        <v>9.0540000000000003</v>
      </c>
      <c r="H5237" s="32" t="s">
        <v>13</v>
      </c>
      <c r="I5237" s="32">
        <v>2323.8820000000001</v>
      </c>
      <c r="K5237" s="32" t="s">
        <v>252</v>
      </c>
    </row>
    <row r="5238" spans="1:11" x14ac:dyDescent="0.35">
      <c r="A5238" s="32">
        <v>31</v>
      </c>
      <c r="B5238" s="32" t="s">
        <v>22</v>
      </c>
      <c r="K5238" s="32" t="s">
        <v>251</v>
      </c>
    </row>
    <row r="5239" spans="1:11" x14ac:dyDescent="0.35">
      <c r="A5239" s="32">
        <v>32</v>
      </c>
      <c r="B5239" s="32" t="s">
        <v>170</v>
      </c>
      <c r="D5239" s="32">
        <v>16.57</v>
      </c>
      <c r="E5239" s="32">
        <v>3000.7350000000001</v>
      </c>
      <c r="G5239" s="32">
        <v>183.84100000000001</v>
      </c>
      <c r="H5239" s="32" t="s">
        <v>13</v>
      </c>
      <c r="I5239" s="32">
        <v>3000.7350000000001</v>
      </c>
      <c r="K5239" s="32" t="s">
        <v>250</v>
      </c>
    </row>
    <row r="5240" spans="1:11" x14ac:dyDescent="0.35">
      <c r="A5240" s="32">
        <v>33</v>
      </c>
      <c r="B5240" s="32" t="s">
        <v>169</v>
      </c>
      <c r="D5240" s="32">
        <v>16.579999999999998</v>
      </c>
      <c r="E5240" s="32">
        <v>1898.942</v>
      </c>
      <c r="G5240" s="32">
        <v>16411</v>
      </c>
      <c r="H5240" s="32" t="s">
        <v>13</v>
      </c>
      <c r="I5240" s="32">
        <v>1898.942</v>
      </c>
      <c r="K5240" s="32" t="s">
        <v>249</v>
      </c>
    </row>
    <row r="5241" spans="1:11" x14ac:dyDescent="0.35">
      <c r="A5241" s="32">
        <v>34</v>
      </c>
      <c r="B5241" s="32" t="s">
        <v>168</v>
      </c>
      <c r="D5241" s="32">
        <v>16.61</v>
      </c>
      <c r="E5241" s="32">
        <v>3850.1930000000002</v>
      </c>
      <c r="G5241" s="32">
        <v>34837</v>
      </c>
      <c r="H5241" s="32" t="s">
        <v>13</v>
      </c>
      <c r="I5241" s="32">
        <v>3850.1930000000002</v>
      </c>
      <c r="K5241" s="32" t="s">
        <v>248</v>
      </c>
    </row>
    <row r="5242" spans="1:11" x14ac:dyDescent="0.35">
      <c r="A5242" s="32">
        <v>35</v>
      </c>
      <c r="B5242" s="32" t="s">
        <v>167</v>
      </c>
      <c r="D5242" s="32">
        <v>16.62</v>
      </c>
      <c r="E5242" s="32">
        <v>3639.9319999999998</v>
      </c>
      <c r="G5242" s="32">
        <v>34647</v>
      </c>
      <c r="H5242" s="32" t="s">
        <v>13</v>
      </c>
      <c r="I5242" s="32">
        <v>3639.9319999999998</v>
      </c>
      <c r="K5242" s="32" t="s">
        <v>247</v>
      </c>
    </row>
    <row r="5243" spans="1:11" x14ac:dyDescent="0.35">
      <c r="A5243" s="32">
        <v>36</v>
      </c>
      <c r="B5243" s="32" t="s">
        <v>166</v>
      </c>
      <c r="D5243" s="32">
        <v>16.62</v>
      </c>
      <c r="E5243" s="32">
        <v>3692.8150000000001</v>
      </c>
      <c r="G5243" s="32">
        <v>751.625</v>
      </c>
      <c r="H5243" s="32" t="s">
        <v>13</v>
      </c>
      <c r="I5243" s="32">
        <v>3692.8150000000001</v>
      </c>
      <c r="K5243" s="32" t="s">
        <v>246</v>
      </c>
    </row>
    <row r="5244" spans="1:11" x14ac:dyDescent="0.35">
      <c r="A5244" s="32">
        <v>37</v>
      </c>
      <c r="B5244" s="32" t="s">
        <v>165</v>
      </c>
      <c r="D5244" s="32">
        <v>16.64</v>
      </c>
      <c r="E5244" s="32">
        <v>2895.058</v>
      </c>
      <c r="G5244" s="32">
        <v>359.52300000000002</v>
      </c>
      <c r="H5244" s="32" t="s">
        <v>13</v>
      </c>
      <c r="I5244" s="32">
        <v>2895.058</v>
      </c>
      <c r="K5244" s="32" t="s">
        <v>245</v>
      </c>
    </row>
    <row r="5245" spans="1:11" x14ac:dyDescent="0.35">
      <c r="A5245" s="32">
        <v>38</v>
      </c>
      <c r="B5245" s="32" t="s">
        <v>22</v>
      </c>
      <c r="K5245" s="32" t="s">
        <v>244</v>
      </c>
    </row>
    <row r="5246" spans="1:11" x14ac:dyDescent="0.35">
      <c r="A5246" s="32">
        <v>39</v>
      </c>
      <c r="B5246" s="32" t="s">
        <v>164</v>
      </c>
      <c r="D5246" s="32">
        <v>16.649999999999999</v>
      </c>
      <c r="E5246" s="32">
        <v>2161.9349999999999</v>
      </c>
      <c r="G5246" s="32">
        <v>20548</v>
      </c>
      <c r="H5246" s="32" t="s">
        <v>13</v>
      </c>
      <c r="I5246" s="32">
        <v>2161.9349999999999</v>
      </c>
      <c r="K5246" s="32" t="s">
        <v>243</v>
      </c>
    </row>
    <row r="5247" spans="1:11" x14ac:dyDescent="0.35">
      <c r="A5247" s="32">
        <v>40</v>
      </c>
      <c r="B5247" s="32" t="s">
        <v>163</v>
      </c>
      <c r="D5247" s="32">
        <v>16.670000000000002</v>
      </c>
      <c r="E5247" s="32">
        <v>3048.598</v>
      </c>
      <c r="G5247" s="32">
        <v>24524</v>
      </c>
      <c r="H5247" s="32" t="s">
        <v>13</v>
      </c>
      <c r="I5247" s="32">
        <v>3048.598</v>
      </c>
      <c r="K5247" s="32" t="s">
        <v>242</v>
      </c>
    </row>
    <row r="5248" spans="1:11" x14ac:dyDescent="0.35">
      <c r="A5248" s="32">
        <v>41</v>
      </c>
      <c r="B5248" s="32" t="s">
        <v>162</v>
      </c>
      <c r="D5248" s="32">
        <v>16.670000000000002</v>
      </c>
      <c r="E5248" s="32">
        <v>3225.971</v>
      </c>
      <c r="G5248" s="32">
        <v>95.061999999999998</v>
      </c>
      <c r="H5248" s="32" t="s">
        <v>13</v>
      </c>
      <c r="I5248" s="32">
        <v>3225.971</v>
      </c>
      <c r="K5248" s="32" t="s">
        <v>241</v>
      </c>
    </row>
    <row r="5249" spans="1:11" x14ac:dyDescent="0.35">
      <c r="A5249" s="32">
        <v>42</v>
      </c>
      <c r="B5249" s="32" t="s">
        <v>161</v>
      </c>
      <c r="D5249" s="32">
        <v>16.71</v>
      </c>
      <c r="E5249" s="32">
        <v>3658.864</v>
      </c>
      <c r="G5249" s="32">
        <v>644.11400000000003</v>
      </c>
      <c r="H5249" s="32" t="s">
        <v>13</v>
      </c>
      <c r="I5249" s="32">
        <v>3658.864</v>
      </c>
      <c r="K5249" s="32" t="s">
        <v>240</v>
      </c>
    </row>
    <row r="5250" spans="1:11" x14ac:dyDescent="0.35">
      <c r="A5250" s="32">
        <v>43</v>
      </c>
      <c r="B5250" s="32" t="s">
        <v>160</v>
      </c>
      <c r="D5250" s="32">
        <v>16.7</v>
      </c>
      <c r="E5250" s="32">
        <v>3040.107</v>
      </c>
      <c r="G5250" s="32">
        <v>26630</v>
      </c>
      <c r="H5250" s="32" t="s">
        <v>13</v>
      </c>
      <c r="I5250" s="32">
        <v>3040.107</v>
      </c>
      <c r="K5250" s="32" t="s">
        <v>239</v>
      </c>
    </row>
    <row r="5251" spans="1:11" x14ac:dyDescent="0.35">
      <c r="A5251" s="32">
        <v>44</v>
      </c>
      <c r="B5251" s="32" t="s">
        <v>159</v>
      </c>
      <c r="D5251" s="32">
        <v>16.739999999999998</v>
      </c>
      <c r="E5251" s="32">
        <v>3328.9929999999999</v>
      </c>
      <c r="G5251" s="32">
        <v>29036</v>
      </c>
      <c r="H5251" s="32" t="s">
        <v>13</v>
      </c>
      <c r="I5251" s="32">
        <v>3328.9929999999999</v>
      </c>
      <c r="K5251" s="32" t="s">
        <v>238</v>
      </c>
    </row>
    <row r="5252" spans="1:11" x14ac:dyDescent="0.35">
      <c r="A5252" s="32">
        <v>45</v>
      </c>
      <c r="B5252" s="32" t="s">
        <v>22</v>
      </c>
      <c r="D5252" s="32">
        <v>16.73</v>
      </c>
      <c r="E5252" s="32">
        <v>22.63</v>
      </c>
      <c r="G5252" s="32">
        <v>3.3610000000000002</v>
      </c>
      <c r="H5252" s="32" t="s">
        <v>13</v>
      </c>
      <c r="I5252" s="32">
        <v>22.63</v>
      </c>
      <c r="K5252" s="32" t="s">
        <v>237</v>
      </c>
    </row>
    <row r="5253" spans="1:11" x14ac:dyDescent="0.35">
      <c r="A5253" s="32">
        <v>46</v>
      </c>
      <c r="B5253" s="32" t="s">
        <v>158</v>
      </c>
      <c r="D5253" s="32">
        <v>16.739999999999998</v>
      </c>
      <c r="E5253" s="32">
        <v>3672.7440000000001</v>
      </c>
      <c r="G5253" s="32">
        <v>31021</v>
      </c>
      <c r="H5253" s="32" t="s">
        <v>13</v>
      </c>
      <c r="I5253" s="32">
        <v>3672.7440000000001</v>
      </c>
      <c r="K5253" s="32" t="s">
        <v>236</v>
      </c>
    </row>
    <row r="5254" spans="1:11" x14ac:dyDescent="0.35">
      <c r="A5254" s="32">
        <v>47</v>
      </c>
      <c r="B5254" s="32" t="s">
        <v>157</v>
      </c>
      <c r="D5254" s="32">
        <v>16.73</v>
      </c>
      <c r="E5254" s="32">
        <v>2772.7440000000001</v>
      </c>
      <c r="G5254" s="32">
        <v>24065</v>
      </c>
      <c r="H5254" s="32" t="s">
        <v>13</v>
      </c>
      <c r="I5254" s="32">
        <v>2772.7440000000001</v>
      </c>
      <c r="K5254" s="32" t="s">
        <v>235</v>
      </c>
    </row>
    <row r="5255" spans="1:11" x14ac:dyDescent="0.35">
      <c r="A5255" s="32">
        <v>48</v>
      </c>
      <c r="B5255" s="32" t="s">
        <v>156</v>
      </c>
      <c r="D5255" s="32">
        <v>16.71</v>
      </c>
      <c r="E5255" s="32">
        <v>2464.4050000000002</v>
      </c>
      <c r="G5255" s="32">
        <v>21726</v>
      </c>
      <c r="H5255" s="32" t="s">
        <v>13</v>
      </c>
      <c r="I5255" s="32">
        <v>2464.4050000000002</v>
      </c>
      <c r="K5255" s="32" t="s">
        <v>234</v>
      </c>
    </row>
    <row r="5257" spans="1:11" x14ac:dyDescent="0.35">
      <c r="A5257" s="32" t="s">
        <v>313</v>
      </c>
    </row>
    <row r="5259" spans="1:11" x14ac:dyDescent="0.35">
      <c r="B5259" s="32" t="s">
        <v>3</v>
      </c>
      <c r="C5259" s="32" t="s">
        <v>4</v>
      </c>
      <c r="D5259" s="32" t="s">
        <v>5</v>
      </c>
      <c r="E5259" s="32" t="s">
        <v>6</v>
      </c>
      <c r="F5259" s="32" t="s">
        <v>7</v>
      </c>
      <c r="G5259" s="32" t="s">
        <v>8</v>
      </c>
      <c r="H5259" s="32" t="s">
        <v>9</v>
      </c>
      <c r="I5259" s="32" t="s">
        <v>10</v>
      </c>
      <c r="J5259" s="32" t="s">
        <v>11</v>
      </c>
      <c r="K5259" s="32" t="s">
        <v>282</v>
      </c>
    </row>
    <row r="5260" spans="1:11" x14ac:dyDescent="0.35">
      <c r="A5260" s="32">
        <v>1</v>
      </c>
      <c r="B5260" s="32" t="s">
        <v>12</v>
      </c>
      <c r="D5260" s="32">
        <v>16.489999999999998</v>
      </c>
      <c r="E5260" s="32">
        <v>8805.5110000000004</v>
      </c>
      <c r="G5260" s="32">
        <v>311.75299999999999</v>
      </c>
      <c r="H5260" s="32" t="s">
        <v>13</v>
      </c>
      <c r="I5260" s="32">
        <v>8805.5110000000004</v>
      </c>
      <c r="K5260" s="32" t="s">
        <v>281</v>
      </c>
    </row>
    <row r="5261" spans="1:11" x14ac:dyDescent="0.35">
      <c r="A5261" s="32">
        <v>2</v>
      </c>
      <c r="B5261" s="32" t="s">
        <v>14</v>
      </c>
      <c r="D5261" s="32">
        <v>16.52</v>
      </c>
      <c r="E5261" s="32">
        <v>8225.7739999999994</v>
      </c>
      <c r="G5261" s="32">
        <v>687.33299999999997</v>
      </c>
      <c r="H5261" s="32" t="s">
        <v>13</v>
      </c>
      <c r="I5261" s="32">
        <v>8225.7739999999994</v>
      </c>
      <c r="K5261" s="32" t="s">
        <v>280</v>
      </c>
    </row>
    <row r="5262" spans="1:11" x14ac:dyDescent="0.35">
      <c r="A5262" s="32">
        <v>3</v>
      </c>
      <c r="B5262" s="32" t="s">
        <v>15</v>
      </c>
      <c r="D5262" s="32">
        <v>16.52</v>
      </c>
      <c r="E5262" s="32">
        <v>8206.0879999999997</v>
      </c>
      <c r="G5262" s="32">
        <v>72812</v>
      </c>
      <c r="H5262" s="32" t="s">
        <v>13</v>
      </c>
      <c r="I5262" s="32">
        <v>8206.0879999999997</v>
      </c>
      <c r="K5262" s="32" t="s">
        <v>279</v>
      </c>
    </row>
    <row r="5263" spans="1:11" x14ac:dyDescent="0.35">
      <c r="A5263" s="32">
        <v>4</v>
      </c>
      <c r="B5263" s="32" t="s">
        <v>17</v>
      </c>
      <c r="D5263" s="32">
        <v>16.510000000000002</v>
      </c>
      <c r="E5263" s="32">
        <v>7974.2309999999998</v>
      </c>
      <c r="G5263" s="32">
        <v>917.38800000000003</v>
      </c>
      <c r="H5263" s="32" t="s">
        <v>13</v>
      </c>
      <c r="I5263" s="32">
        <v>7974.2309999999998</v>
      </c>
      <c r="K5263" s="32" t="s">
        <v>278</v>
      </c>
    </row>
    <row r="5264" spans="1:11" x14ac:dyDescent="0.35">
      <c r="A5264" s="32">
        <v>5</v>
      </c>
      <c r="B5264" s="32" t="s">
        <v>18</v>
      </c>
      <c r="D5264" s="32">
        <v>16.5</v>
      </c>
      <c r="E5264" s="32">
        <v>9726.7780000000002</v>
      </c>
      <c r="G5264" s="32">
        <v>634.33399999999995</v>
      </c>
      <c r="H5264" s="32" t="s">
        <v>13</v>
      </c>
      <c r="I5264" s="32">
        <v>9726.7780000000002</v>
      </c>
      <c r="K5264" s="32" t="s">
        <v>277</v>
      </c>
    </row>
    <row r="5265" spans="1:11" x14ac:dyDescent="0.35">
      <c r="A5265" s="32">
        <v>6</v>
      </c>
      <c r="B5265" s="32" t="s">
        <v>19</v>
      </c>
      <c r="D5265" s="32">
        <v>16.48</v>
      </c>
      <c r="E5265" s="32">
        <v>8449.7260000000006</v>
      </c>
      <c r="G5265" s="32">
        <v>164.37299999999999</v>
      </c>
      <c r="H5265" s="32" t="s">
        <v>13</v>
      </c>
      <c r="I5265" s="32">
        <v>8449.7260000000006</v>
      </c>
      <c r="K5265" s="32" t="s">
        <v>276</v>
      </c>
    </row>
    <row r="5266" spans="1:11" x14ac:dyDescent="0.35">
      <c r="A5266" s="32">
        <v>7</v>
      </c>
      <c r="B5266" s="32" t="s">
        <v>20</v>
      </c>
      <c r="D5266" s="32">
        <v>16.489999999999998</v>
      </c>
      <c r="E5266" s="32">
        <v>6390.6670000000004</v>
      </c>
      <c r="G5266" s="32">
        <v>244.70099999999999</v>
      </c>
      <c r="H5266" s="32" t="s">
        <v>13</v>
      </c>
      <c r="I5266" s="32">
        <v>6390.6670000000004</v>
      </c>
      <c r="K5266" s="32" t="s">
        <v>275</v>
      </c>
    </row>
    <row r="5267" spans="1:11" x14ac:dyDescent="0.35">
      <c r="A5267" s="32">
        <v>8</v>
      </c>
      <c r="B5267" s="32" t="s">
        <v>21</v>
      </c>
      <c r="D5267" s="32">
        <v>16.510000000000002</v>
      </c>
      <c r="E5267" s="32">
        <v>7988.8239999999996</v>
      </c>
      <c r="G5267" s="32">
        <v>1559.751</v>
      </c>
      <c r="H5267" s="32" t="s">
        <v>13</v>
      </c>
      <c r="I5267" s="32">
        <v>7988.8239999999996</v>
      </c>
      <c r="K5267" s="32" t="s">
        <v>274</v>
      </c>
    </row>
    <row r="5268" spans="1:11" x14ac:dyDescent="0.35">
      <c r="A5268" s="32">
        <v>9</v>
      </c>
      <c r="B5268" s="32" t="s">
        <v>22</v>
      </c>
      <c r="D5268" s="32">
        <v>16.420000000000002</v>
      </c>
      <c r="E5268" s="32">
        <v>12.127000000000001</v>
      </c>
      <c r="G5268" s="32">
        <v>117</v>
      </c>
      <c r="H5268" s="32" t="s">
        <v>13</v>
      </c>
      <c r="I5268" s="32">
        <v>12.127000000000001</v>
      </c>
      <c r="K5268" s="32" t="s">
        <v>273</v>
      </c>
    </row>
    <row r="5269" spans="1:11" x14ac:dyDescent="0.35">
      <c r="A5269" s="32">
        <v>10</v>
      </c>
      <c r="B5269" s="32" t="s">
        <v>22</v>
      </c>
      <c r="D5269" s="32">
        <v>16.579999999999998</v>
      </c>
      <c r="E5269" s="32">
        <v>0.46700000000000003</v>
      </c>
      <c r="G5269" s="32">
        <v>6</v>
      </c>
      <c r="H5269" s="32" t="s">
        <v>13</v>
      </c>
      <c r="I5269" s="32">
        <v>0.46700000000000003</v>
      </c>
      <c r="K5269" s="32" t="s">
        <v>272</v>
      </c>
    </row>
    <row r="5270" spans="1:11" x14ac:dyDescent="0.35">
      <c r="A5270" s="32">
        <v>11</v>
      </c>
      <c r="B5270" s="32" t="s">
        <v>24</v>
      </c>
      <c r="D5270" s="32">
        <v>16.53</v>
      </c>
      <c r="E5270" s="32">
        <v>2056.203</v>
      </c>
      <c r="G5270" s="32">
        <v>18523</v>
      </c>
      <c r="H5270" s="32" t="s">
        <v>13</v>
      </c>
      <c r="I5270" s="32">
        <v>2056.203</v>
      </c>
      <c r="K5270" s="32" t="s">
        <v>271</v>
      </c>
    </row>
    <row r="5271" spans="1:11" x14ac:dyDescent="0.35">
      <c r="A5271" s="32">
        <v>12</v>
      </c>
      <c r="B5271" s="32" t="s">
        <v>25</v>
      </c>
      <c r="D5271" s="32">
        <v>16.55</v>
      </c>
      <c r="E5271" s="32">
        <v>2037.1420000000001</v>
      </c>
      <c r="G5271" s="32">
        <v>172.24100000000001</v>
      </c>
      <c r="H5271" s="32" t="s">
        <v>13</v>
      </c>
      <c r="I5271" s="32">
        <v>2037.1420000000001</v>
      </c>
      <c r="K5271" s="32" t="s">
        <v>270</v>
      </c>
    </row>
    <row r="5272" spans="1:11" x14ac:dyDescent="0.35">
      <c r="A5272" s="32">
        <v>13</v>
      </c>
      <c r="B5272" s="32" t="s">
        <v>26</v>
      </c>
      <c r="D5272" s="32">
        <v>16.559999999999999</v>
      </c>
      <c r="E5272" s="32">
        <v>2209.288</v>
      </c>
      <c r="G5272" s="32">
        <v>54.701999999999998</v>
      </c>
      <c r="H5272" s="32" t="s">
        <v>13</v>
      </c>
      <c r="I5272" s="32">
        <v>2209.288</v>
      </c>
      <c r="K5272" s="32" t="s">
        <v>269</v>
      </c>
    </row>
    <row r="5273" spans="1:11" x14ac:dyDescent="0.35">
      <c r="A5273" s="32">
        <v>14</v>
      </c>
      <c r="B5273" s="32" t="s">
        <v>27</v>
      </c>
      <c r="D5273" s="32">
        <v>16.57</v>
      </c>
      <c r="E5273" s="32">
        <v>1869.894</v>
      </c>
      <c r="G5273" s="32">
        <v>163.95</v>
      </c>
      <c r="H5273" s="32" t="s">
        <v>13</v>
      </c>
      <c r="I5273" s="32">
        <v>1869.894</v>
      </c>
      <c r="K5273" s="32" t="s">
        <v>268</v>
      </c>
    </row>
    <row r="5274" spans="1:11" x14ac:dyDescent="0.35">
      <c r="A5274" s="32">
        <v>15</v>
      </c>
      <c r="B5274" s="32" t="s">
        <v>28</v>
      </c>
      <c r="D5274" s="32">
        <v>16.579999999999998</v>
      </c>
      <c r="E5274" s="32">
        <v>2527.9789999999998</v>
      </c>
      <c r="G5274" s="32">
        <v>22463</v>
      </c>
      <c r="H5274" s="32" t="s">
        <v>13</v>
      </c>
      <c r="I5274" s="32">
        <v>2527.9789999999998</v>
      </c>
      <c r="K5274" s="32" t="s">
        <v>267</v>
      </c>
    </row>
    <row r="5275" spans="1:11" x14ac:dyDescent="0.35">
      <c r="A5275" s="32">
        <v>16</v>
      </c>
      <c r="B5275" s="32" t="s">
        <v>29</v>
      </c>
      <c r="D5275" s="32">
        <v>16.59</v>
      </c>
      <c r="E5275" s="32">
        <v>2192.2660000000001</v>
      </c>
      <c r="G5275" s="32">
        <v>128.56100000000001</v>
      </c>
      <c r="H5275" s="32" t="s">
        <v>13</v>
      </c>
      <c r="I5275" s="32">
        <v>2192.2660000000001</v>
      </c>
      <c r="K5275" s="32" t="s">
        <v>266</v>
      </c>
    </row>
    <row r="5276" spans="1:11" x14ac:dyDescent="0.35">
      <c r="A5276" s="32">
        <v>17</v>
      </c>
      <c r="B5276" s="32" t="s">
        <v>22</v>
      </c>
      <c r="D5276" s="32">
        <v>17.03</v>
      </c>
      <c r="E5276" s="32">
        <v>9.1479999999999997</v>
      </c>
      <c r="G5276" s="32">
        <v>90</v>
      </c>
      <c r="H5276" s="32" t="s">
        <v>13</v>
      </c>
      <c r="I5276" s="32">
        <v>9.1479999999999997</v>
      </c>
      <c r="K5276" s="32" t="s">
        <v>265</v>
      </c>
    </row>
    <row r="5277" spans="1:11" x14ac:dyDescent="0.35">
      <c r="A5277" s="32">
        <v>18</v>
      </c>
      <c r="B5277" s="32" t="s">
        <v>182</v>
      </c>
      <c r="D5277" s="32">
        <v>16.579999999999998</v>
      </c>
      <c r="E5277" s="32">
        <v>3424.4639999999999</v>
      </c>
      <c r="G5277" s="32">
        <v>30447</v>
      </c>
      <c r="H5277" s="32" t="s">
        <v>13</v>
      </c>
      <c r="I5277" s="32">
        <v>3424.4639999999999</v>
      </c>
      <c r="K5277" s="32" t="s">
        <v>264</v>
      </c>
    </row>
    <row r="5278" spans="1:11" x14ac:dyDescent="0.35">
      <c r="A5278" s="32">
        <v>19</v>
      </c>
      <c r="B5278" s="32" t="s">
        <v>181</v>
      </c>
      <c r="D5278" s="32">
        <v>16.600000000000001</v>
      </c>
      <c r="E5278" s="32">
        <v>3163.0929999999998</v>
      </c>
      <c r="G5278" s="32">
        <v>136.21700000000001</v>
      </c>
      <c r="H5278" s="32" t="s">
        <v>13</v>
      </c>
      <c r="I5278" s="32">
        <v>3163.0929999999998</v>
      </c>
      <c r="K5278" s="32" t="s">
        <v>263</v>
      </c>
    </row>
    <row r="5279" spans="1:11" x14ac:dyDescent="0.35">
      <c r="A5279" s="32">
        <v>20</v>
      </c>
      <c r="B5279" s="32" t="s">
        <v>180</v>
      </c>
      <c r="D5279" s="32">
        <v>16.600000000000001</v>
      </c>
      <c r="E5279" s="32">
        <v>2991.645</v>
      </c>
      <c r="G5279" s="32">
        <v>542.12900000000002</v>
      </c>
      <c r="H5279" s="32" t="s">
        <v>13</v>
      </c>
      <c r="I5279" s="32">
        <v>2991.645</v>
      </c>
      <c r="K5279" s="32" t="s">
        <v>262</v>
      </c>
    </row>
    <row r="5280" spans="1:11" x14ac:dyDescent="0.35">
      <c r="A5280" s="32">
        <v>21</v>
      </c>
      <c r="B5280" s="32" t="s">
        <v>179</v>
      </c>
      <c r="D5280" s="32">
        <v>16.61</v>
      </c>
      <c r="E5280" s="32">
        <v>2385.2559999999999</v>
      </c>
      <c r="G5280" s="32">
        <v>95.887</v>
      </c>
      <c r="H5280" s="32" t="s">
        <v>13</v>
      </c>
      <c r="I5280" s="32">
        <v>2385.2559999999999</v>
      </c>
      <c r="K5280" s="32" t="s">
        <v>261</v>
      </c>
    </row>
    <row r="5281" spans="1:11" x14ac:dyDescent="0.35">
      <c r="A5281" s="32">
        <v>22</v>
      </c>
      <c r="B5281" s="32" t="s">
        <v>178</v>
      </c>
      <c r="D5281" s="32">
        <v>16.61</v>
      </c>
      <c r="E5281" s="32">
        <v>3131.8209999999999</v>
      </c>
      <c r="G5281" s="32">
        <v>29285</v>
      </c>
      <c r="H5281" s="32" t="s">
        <v>13</v>
      </c>
      <c r="I5281" s="32">
        <v>3131.8209999999999</v>
      </c>
      <c r="K5281" s="32" t="s">
        <v>260</v>
      </c>
    </row>
    <row r="5282" spans="1:11" x14ac:dyDescent="0.35">
      <c r="A5282" s="32">
        <v>23</v>
      </c>
      <c r="B5282" s="32" t="s">
        <v>177</v>
      </c>
      <c r="D5282" s="32">
        <v>16.62</v>
      </c>
      <c r="E5282" s="32">
        <v>2135.6849999999999</v>
      </c>
      <c r="G5282" s="32">
        <v>20151</v>
      </c>
      <c r="H5282" s="32" t="s">
        <v>13</v>
      </c>
      <c r="I5282" s="32">
        <v>2135.6849999999999</v>
      </c>
      <c r="K5282" s="32" t="s">
        <v>259</v>
      </c>
    </row>
    <row r="5283" spans="1:11" x14ac:dyDescent="0.35">
      <c r="A5283" s="32">
        <v>24</v>
      </c>
      <c r="B5283" s="32" t="s">
        <v>22</v>
      </c>
      <c r="D5283" s="32">
        <v>16.649999999999999</v>
      </c>
      <c r="E5283" s="32">
        <v>59.006</v>
      </c>
      <c r="G5283" s="32">
        <v>87.38</v>
      </c>
      <c r="H5283" s="32" t="s">
        <v>13</v>
      </c>
      <c r="I5283" s="32">
        <v>59.006</v>
      </c>
      <c r="K5283" s="32" t="s">
        <v>258</v>
      </c>
    </row>
    <row r="5284" spans="1:11" x14ac:dyDescent="0.35">
      <c r="A5284" s="32">
        <v>25</v>
      </c>
      <c r="B5284" s="32" t="s">
        <v>176</v>
      </c>
      <c r="D5284" s="32">
        <v>16.64</v>
      </c>
      <c r="E5284" s="32">
        <v>2887.29</v>
      </c>
      <c r="G5284" s="32">
        <v>63.31</v>
      </c>
      <c r="H5284" s="32" t="s">
        <v>13</v>
      </c>
      <c r="I5284" s="32">
        <v>2887.29</v>
      </c>
      <c r="K5284" s="32" t="s">
        <v>257</v>
      </c>
    </row>
    <row r="5285" spans="1:11" x14ac:dyDescent="0.35">
      <c r="A5285" s="32">
        <v>26</v>
      </c>
      <c r="B5285" s="32" t="s">
        <v>175</v>
      </c>
      <c r="D5285" s="32">
        <v>16.64</v>
      </c>
      <c r="E5285" s="32">
        <v>2919.1350000000002</v>
      </c>
      <c r="G5285" s="32">
        <v>321.14999999999998</v>
      </c>
      <c r="H5285" s="32" t="s">
        <v>13</v>
      </c>
      <c r="I5285" s="32">
        <v>2919.1350000000002</v>
      </c>
      <c r="K5285" s="32" t="s">
        <v>256</v>
      </c>
    </row>
    <row r="5286" spans="1:11" x14ac:dyDescent="0.35">
      <c r="A5286" s="32">
        <v>27</v>
      </c>
      <c r="B5286" s="32" t="s">
        <v>174</v>
      </c>
      <c r="D5286" s="32">
        <v>16.64</v>
      </c>
      <c r="E5286" s="32">
        <v>3329.32</v>
      </c>
      <c r="G5286" s="32">
        <v>235.99799999999999</v>
      </c>
      <c r="H5286" s="32" t="s">
        <v>13</v>
      </c>
      <c r="I5286" s="32">
        <v>3329.32</v>
      </c>
      <c r="K5286" s="32" t="s">
        <v>255</v>
      </c>
    </row>
    <row r="5287" spans="1:11" x14ac:dyDescent="0.35">
      <c r="A5287" s="32">
        <v>28</v>
      </c>
      <c r="B5287" s="32" t="s">
        <v>173</v>
      </c>
      <c r="D5287" s="32">
        <v>16.63</v>
      </c>
      <c r="E5287" s="32">
        <v>1977.385</v>
      </c>
      <c r="G5287" s="32">
        <v>17443</v>
      </c>
      <c r="H5287" s="32" t="s">
        <v>13</v>
      </c>
      <c r="I5287" s="32">
        <v>1977.385</v>
      </c>
      <c r="K5287" s="32" t="s">
        <v>254</v>
      </c>
    </row>
    <row r="5288" spans="1:11" x14ac:dyDescent="0.35">
      <c r="A5288" s="32">
        <v>29</v>
      </c>
      <c r="B5288" s="32" t="s">
        <v>172</v>
      </c>
      <c r="D5288" s="32">
        <v>16.62</v>
      </c>
      <c r="E5288" s="32">
        <v>3131.076</v>
      </c>
      <c r="G5288" s="32">
        <v>29309</v>
      </c>
      <c r="H5288" s="32" t="s">
        <v>13</v>
      </c>
      <c r="I5288" s="32">
        <v>3131.076</v>
      </c>
      <c r="K5288" s="32" t="s">
        <v>253</v>
      </c>
    </row>
    <row r="5289" spans="1:11" x14ac:dyDescent="0.35">
      <c r="A5289" s="32">
        <v>30</v>
      </c>
      <c r="B5289" s="32" t="s">
        <v>171</v>
      </c>
      <c r="D5289" s="32">
        <v>16.579999999999998</v>
      </c>
      <c r="E5289" s="32">
        <v>2297.8919999999998</v>
      </c>
      <c r="G5289" s="32">
        <v>138.48699999999999</v>
      </c>
      <c r="H5289" s="32" t="s">
        <v>13</v>
      </c>
      <c r="I5289" s="32">
        <v>2297.8919999999998</v>
      </c>
      <c r="K5289" s="32" t="s">
        <v>252</v>
      </c>
    </row>
    <row r="5290" spans="1:11" x14ac:dyDescent="0.35">
      <c r="A5290" s="32">
        <v>31</v>
      </c>
      <c r="B5290" s="32" t="s">
        <v>22</v>
      </c>
      <c r="D5290" s="32">
        <v>16.5</v>
      </c>
      <c r="E5290" s="32">
        <v>38.744</v>
      </c>
      <c r="G5290" s="32">
        <v>454</v>
      </c>
      <c r="H5290" s="32" t="s">
        <v>13</v>
      </c>
      <c r="I5290" s="32">
        <v>38.744</v>
      </c>
      <c r="K5290" s="32" t="s">
        <v>251</v>
      </c>
    </row>
    <row r="5291" spans="1:11" x14ac:dyDescent="0.35">
      <c r="A5291" s="32">
        <v>32</v>
      </c>
      <c r="B5291" s="32" t="s">
        <v>170</v>
      </c>
      <c r="D5291" s="32">
        <v>16.57</v>
      </c>
      <c r="E5291" s="32">
        <v>2985.1619999999998</v>
      </c>
      <c r="G5291" s="32">
        <v>47.484000000000002</v>
      </c>
      <c r="H5291" s="32" t="s">
        <v>13</v>
      </c>
      <c r="I5291" s="32">
        <v>2985.1619999999998</v>
      </c>
      <c r="K5291" s="32" t="s">
        <v>250</v>
      </c>
    </row>
    <row r="5292" spans="1:11" x14ac:dyDescent="0.35">
      <c r="A5292" s="32">
        <v>33</v>
      </c>
      <c r="B5292" s="32" t="s">
        <v>169</v>
      </c>
      <c r="D5292" s="32">
        <v>16.579999999999998</v>
      </c>
      <c r="E5292" s="32">
        <v>2676.21</v>
      </c>
      <c r="G5292" s="32">
        <v>502.49200000000002</v>
      </c>
      <c r="H5292" s="32" t="s">
        <v>13</v>
      </c>
      <c r="I5292" s="32">
        <v>2676.21</v>
      </c>
      <c r="K5292" s="32" t="s">
        <v>249</v>
      </c>
    </row>
    <row r="5293" spans="1:11" x14ac:dyDescent="0.35">
      <c r="A5293" s="32">
        <v>34</v>
      </c>
      <c r="B5293" s="32" t="s">
        <v>168</v>
      </c>
      <c r="D5293" s="32">
        <v>16.61</v>
      </c>
      <c r="E5293" s="32">
        <v>3875.1370000000002</v>
      </c>
      <c r="G5293" s="32">
        <v>357.65</v>
      </c>
      <c r="H5293" s="32" t="s">
        <v>13</v>
      </c>
      <c r="I5293" s="32">
        <v>3875.1370000000002</v>
      </c>
      <c r="K5293" s="32" t="s">
        <v>248</v>
      </c>
    </row>
    <row r="5294" spans="1:11" x14ac:dyDescent="0.35">
      <c r="A5294" s="32">
        <v>35</v>
      </c>
      <c r="B5294" s="32" t="s">
        <v>167</v>
      </c>
      <c r="D5294" s="32">
        <v>16.62</v>
      </c>
      <c r="E5294" s="32">
        <v>3168.3670000000002</v>
      </c>
      <c r="G5294" s="32">
        <v>489.77300000000002</v>
      </c>
      <c r="H5294" s="32" t="s">
        <v>13</v>
      </c>
      <c r="I5294" s="32">
        <v>3168.3670000000002</v>
      </c>
      <c r="K5294" s="32" t="s">
        <v>247</v>
      </c>
    </row>
    <row r="5295" spans="1:11" x14ac:dyDescent="0.35">
      <c r="A5295" s="32">
        <v>36</v>
      </c>
      <c r="B5295" s="32" t="s">
        <v>166</v>
      </c>
      <c r="D5295" s="32">
        <v>16.61</v>
      </c>
      <c r="E5295" s="32">
        <v>4417.9589999999998</v>
      </c>
      <c r="G5295" s="32">
        <v>131.999</v>
      </c>
      <c r="H5295" s="32" t="s">
        <v>13</v>
      </c>
      <c r="I5295" s="32">
        <v>4417.9589999999998</v>
      </c>
      <c r="K5295" s="32" t="s">
        <v>246</v>
      </c>
    </row>
    <row r="5296" spans="1:11" x14ac:dyDescent="0.35">
      <c r="A5296" s="32">
        <v>37</v>
      </c>
      <c r="B5296" s="32" t="s">
        <v>165</v>
      </c>
      <c r="D5296" s="32">
        <v>16.63</v>
      </c>
      <c r="E5296" s="32">
        <v>2880.9769999999999</v>
      </c>
      <c r="G5296" s="32">
        <v>186.47399999999999</v>
      </c>
      <c r="H5296" s="32" t="s">
        <v>13</v>
      </c>
      <c r="I5296" s="32">
        <v>2880.9769999999999</v>
      </c>
      <c r="K5296" s="32" t="s">
        <v>245</v>
      </c>
    </row>
    <row r="5297" spans="1:11" x14ac:dyDescent="0.35">
      <c r="A5297" s="32">
        <v>38</v>
      </c>
      <c r="B5297" s="32" t="s">
        <v>22</v>
      </c>
      <c r="D5297" s="32">
        <v>16.670000000000002</v>
      </c>
      <c r="E5297" s="32">
        <v>1.617</v>
      </c>
      <c r="G5297" s="32">
        <v>21</v>
      </c>
      <c r="H5297" s="32" t="s">
        <v>13</v>
      </c>
      <c r="I5297" s="32">
        <v>1.617</v>
      </c>
      <c r="K5297" s="32" t="s">
        <v>244</v>
      </c>
    </row>
    <row r="5298" spans="1:11" x14ac:dyDescent="0.35">
      <c r="A5298" s="32">
        <v>39</v>
      </c>
      <c r="B5298" s="32" t="s">
        <v>164</v>
      </c>
      <c r="D5298" s="32">
        <v>16.649999999999999</v>
      </c>
      <c r="E5298" s="32">
        <v>2707.3209999999999</v>
      </c>
      <c r="G5298" s="32">
        <v>24192</v>
      </c>
      <c r="H5298" s="32" t="s">
        <v>13</v>
      </c>
      <c r="I5298" s="32">
        <v>2707.3209999999999</v>
      </c>
      <c r="K5298" s="32" t="s">
        <v>243</v>
      </c>
    </row>
    <row r="5299" spans="1:11" x14ac:dyDescent="0.35">
      <c r="A5299" s="32">
        <v>40</v>
      </c>
      <c r="B5299" s="32" t="s">
        <v>163</v>
      </c>
      <c r="D5299" s="32">
        <v>16.670000000000002</v>
      </c>
      <c r="E5299" s="32">
        <v>2642.7359999999999</v>
      </c>
      <c r="G5299" s="32">
        <v>172.32900000000001</v>
      </c>
      <c r="H5299" s="32" t="s">
        <v>13</v>
      </c>
      <c r="I5299" s="32">
        <v>2642.7359999999999</v>
      </c>
      <c r="K5299" s="32" t="s">
        <v>242</v>
      </c>
    </row>
    <row r="5300" spans="1:11" x14ac:dyDescent="0.35">
      <c r="A5300" s="32">
        <v>41</v>
      </c>
      <c r="B5300" s="32" t="s">
        <v>162</v>
      </c>
      <c r="D5300" s="32">
        <v>16.670000000000002</v>
      </c>
      <c r="E5300" s="32">
        <v>3172.924</v>
      </c>
      <c r="G5300" s="32">
        <v>222.292</v>
      </c>
      <c r="H5300" s="32" t="s">
        <v>13</v>
      </c>
      <c r="I5300" s="32">
        <v>3172.924</v>
      </c>
      <c r="K5300" s="32" t="s">
        <v>241</v>
      </c>
    </row>
    <row r="5301" spans="1:11" x14ac:dyDescent="0.35">
      <c r="A5301" s="32">
        <v>42</v>
      </c>
      <c r="B5301" s="32" t="s">
        <v>161</v>
      </c>
      <c r="D5301" s="32">
        <v>16.71</v>
      </c>
      <c r="E5301" s="32">
        <v>3319.8389999999999</v>
      </c>
      <c r="G5301" s="32">
        <v>178.042</v>
      </c>
      <c r="H5301" s="32" t="s">
        <v>13</v>
      </c>
      <c r="I5301" s="32">
        <v>3319.8389999999999</v>
      </c>
      <c r="K5301" s="32" t="s">
        <v>240</v>
      </c>
    </row>
    <row r="5302" spans="1:11" x14ac:dyDescent="0.35">
      <c r="A5302" s="32">
        <v>43</v>
      </c>
      <c r="B5302" s="32" t="s">
        <v>160</v>
      </c>
      <c r="D5302" s="32">
        <v>16.71</v>
      </c>
      <c r="E5302" s="32">
        <v>3401.3240000000001</v>
      </c>
      <c r="G5302" s="32">
        <v>625.93299999999999</v>
      </c>
      <c r="H5302" s="32" t="s">
        <v>13</v>
      </c>
      <c r="I5302" s="32">
        <v>3401.3240000000001</v>
      </c>
      <c r="K5302" s="32" t="s">
        <v>239</v>
      </c>
    </row>
    <row r="5303" spans="1:11" x14ac:dyDescent="0.35">
      <c r="A5303" s="32">
        <v>44</v>
      </c>
      <c r="B5303" s="32" t="s">
        <v>159</v>
      </c>
      <c r="D5303" s="32">
        <v>16.73</v>
      </c>
      <c r="E5303" s="32">
        <v>3613.8690000000001</v>
      </c>
      <c r="G5303" s="32">
        <v>163.72800000000001</v>
      </c>
      <c r="H5303" s="32" t="s">
        <v>13</v>
      </c>
      <c r="I5303" s="32">
        <v>3613.8690000000001</v>
      </c>
      <c r="K5303" s="32" t="s">
        <v>238</v>
      </c>
    </row>
    <row r="5304" spans="1:11" x14ac:dyDescent="0.35">
      <c r="A5304" s="32">
        <v>45</v>
      </c>
      <c r="B5304" s="32" t="s">
        <v>22</v>
      </c>
      <c r="D5304" s="32">
        <v>16.739999999999998</v>
      </c>
      <c r="E5304" s="32">
        <v>15.747999999999999</v>
      </c>
      <c r="G5304" s="32">
        <v>190</v>
      </c>
      <c r="H5304" s="32" t="s">
        <v>13</v>
      </c>
      <c r="I5304" s="32">
        <v>15.747999999999999</v>
      </c>
      <c r="K5304" s="32" t="s">
        <v>237</v>
      </c>
    </row>
    <row r="5305" spans="1:11" x14ac:dyDescent="0.35">
      <c r="A5305" s="32">
        <v>46</v>
      </c>
      <c r="B5305" s="32" t="s">
        <v>158</v>
      </c>
      <c r="D5305" s="32">
        <v>16.739999999999998</v>
      </c>
      <c r="E5305" s="32">
        <v>2614.7579999999998</v>
      </c>
      <c r="G5305" s="32">
        <v>51.302999999999997</v>
      </c>
      <c r="H5305" s="32" t="s">
        <v>13</v>
      </c>
      <c r="I5305" s="32">
        <v>2614.7579999999998</v>
      </c>
      <c r="K5305" s="32" t="s">
        <v>236</v>
      </c>
    </row>
    <row r="5306" spans="1:11" x14ac:dyDescent="0.35">
      <c r="A5306" s="32">
        <v>47</v>
      </c>
      <c r="B5306" s="32" t="s">
        <v>157</v>
      </c>
      <c r="D5306" s="32">
        <v>16.73</v>
      </c>
      <c r="E5306" s="32">
        <v>2672.94</v>
      </c>
      <c r="G5306" s="32">
        <v>24167</v>
      </c>
      <c r="H5306" s="32" t="s">
        <v>13</v>
      </c>
      <c r="I5306" s="32">
        <v>2672.94</v>
      </c>
      <c r="K5306" s="32" t="s">
        <v>235</v>
      </c>
    </row>
    <row r="5307" spans="1:11" x14ac:dyDescent="0.35">
      <c r="A5307" s="32">
        <v>48</v>
      </c>
      <c r="B5307" s="32" t="s">
        <v>156</v>
      </c>
      <c r="D5307" s="32">
        <v>16.72</v>
      </c>
      <c r="E5307" s="32">
        <v>2110.1610000000001</v>
      </c>
      <c r="G5307" s="32">
        <v>18340</v>
      </c>
      <c r="H5307" s="32" t="s">
        <v>13</v>
      </c>
      <c r="I5307" s="32">
        <v>2110.1610000000001</v>
      </c>
      <c r="K5307" s="32" t="s">
        <v>234</v>
      </c>
    </row>
    <row r="5309" spans="1:11" x14ac:dyDescent="0.35">
      <c r="A5309" s="32" t="s">
        <v>312</v>
      </c>
    </row>
    <row r="5311" spans="1:11" x14ac:dyDescent="0.35">
      <c r="B5311" s="32" t="s">
        <v>3</v>
      </c>
      <c r="C5311" s="32" t="s">
        <v>4</v>
      </c>
      <c r="D5311" s="32" t="s">
        <v>5</v>
      </c>
      <c r="E5311" s="32" t="s">
        <v>6</v>
      </c>
      <c r="F5311" s="32" t="s">
        <v>7</v>
      </c>
      <c r="G5311" s="32" t="s">
        <v>8</v>
      </c>
      <c r="H5311" s="32" t="s">
        <v>9</v>
      </c>
      <c r="I5311" s="32" t="s">
        <v>10</v>
      </c>
      <c r="J5311" s="32" t="s">
        <v>11</v>
      </c>
      <c r="K5311" s="32" t="s">
        <v>282</v>
      </c>
    </row>
    <row r="5312" spans="1:11" x14ac:dyDescent="0.35">
      <c r="A5312" s="32">
        <v>1</v>
      </c>
      <c r="B5312" s="32" t="s">
        <v>12</v>
      </c>
      <c r="D5312" s="32">
        <v>15.14</v>
      </c>
      <c r="E5312" s="32">
        <v>3983.5309999999999</v>
      </c>
      <c r="F5312" s="32">
        <v>68189.008000000002</v>
      </c>
      <c r="G5312" s="32">
        <v>26.872</v>
      </c>
      <c r="H5312" s="32" t="s">
        <v>13</v>
      </c>
      <c r="K5312" s="32" t="s">
        <v>281</v>
      </c>
    </row>
    <row r="5313" spans="1:11" x14ac:dyDescent="0.35">
      <c r="A5313" s="32">
        <v>2</v>
      </c>
      <c r="B5313" s="32" t="s">
        <v>14</v>
      </c>
      <c r="D5313" s="32">
        <v>15.17</v>
      </c>
      <c r="E5313" s="32">
        <v>6130.9589999999998</v>
      </c>
      <c r="F5313" s="32">
        <v>61484.391000000003</v>
      </c>
      <c r="G5313" s="32">
        <v>164.126</v>
      </c>
      <c r="H5313" s="32" t="s">
        <v>13</v>
      </c>
      <c r="K5313" s="32" t="s">
        <v>280</v>
      </c>
    </row>
    <row r="5314" spans="1:11" x14ac:dyDescent="0.35">
      <c r="A5314" s="32">
        <v>3</v>
      </c>
      <c r="B5314" s="32" t="s">
        <v>15</v>
      </c>
      <c r="D5314" s="32">
        <v>15.17</v>
      </c>
      <c r="E5314" s="32">
        <v>11482.545</v>
      </c>
      <c r="F5314" s="32">
        <v>63501.434000000001</v>
      </c>
      <c r="G5314" s="32">
        <v>72902</v>
      </c>
      <c r="H5314" s="32" t="s">
        <v>13</v>
      </c>
      <c r="K5314" s="32" t="s">
        <v>279</v>
      </c>
    </row>
    <row r="5315" spans="1:11" x14ac:dyDescent="0.35">
      <c r="A5315" s="32">
        <v>4</v>
      </c>
      <c r="B5315" s="32" t="s">
        <v>17</v>
      </c>
      <c r="D5315" s="32">
        <v>15.17</v>
      </c>
      <c r="E5315" s="32">
        <v>35478.269999999997</v>
      </c>
      <c r="F5315" s="32">
        <v>57149.976999999999</v>
      </c>
      <c r="G5315" s="32">
        <v>1015.5650000000001</v>
      </c>
      <c r="H5315" s="32" t="s">
        <v>13</v>
      </c>
      <c r="K5315" s="32" t="s">
        <v>278</v>
      </c>
    </row>
    <row r="5316" spans="1:11" x14ac:dyDescent="0.35">
      <c r="A5316" s="32">
        <v>5</v>
      </c>
      <c r="B5316" s="32" t="s">
        <v>18</v>
      </c>
      <c r="D5316" s="32">
        <v>15.15</v>
      </c>
      <c r="E5316" s="32">
        <v>63231.913999999997</v>
      </c>
      <c r="F5316" s="32">
        <v>71495.452999999994</v>
      </c>
      <c r="G5316" s="32">
        <v>2362.4899999999998</v>
      </c>
      <c r="H5316" s="32" t="s">
        <v>13</v>
      </c>
      <c r="K5316" s="32" t="s">
        <v>277</v>
      </c>
    </row>
    <row r="5317" spans="1:11" x14ac:dyDescent="0.35">
      <c r="A5317" s="32">
        <v>6</v>
      </c>
      <c r="B5317" s="32" t="s">
        <v>19</v>
      </c>
      <c r="D5317" s="32">
        <v>15.13</v>
      </c>
      <c r="E5317" s="32">
        <v>265786.59399999998</v>
      </c>
      <c r="F5317" s="32">
        <v>55511.487999999998</v>
      </c>
      <c r="G5317" s="32">
        <v>997.17600000000004</v>
      </c>
      <c r="H5317" s="32" t="s">
        <v>13</v>
      </c>
      <c r="K5317" s="32" t="s">
        <v>276</v>
      </c>
    </row>
    <row r="5318" spans="1:11" x14ac:dyDescent="0.35">
      <c r="A5318" s="32">
        <v>7</v>
      </c>
      <c r="B5318" s="32" t="s">
        <v>20</v>
      </c>
      <c r="D5318" s="32">
        <v>15.13</v>
      </c>
      <c r="E5318" s="32">
        <v>466660</v>
      </c>
      <c r="F5318" s="32">
        <v>42641.690999999999</v>
      </c>
      <c r="G5318" s="32">
        <v>8034.8620000000001</v>
      </c>
      <c r="H5318" s="32" t="s">
        <v>13</v>
      </c>
      <c r="K5318" s="32" t="s">
        <v>275</v>
      </c>
    </row>
    <row r="5319" spans="1:11" x14ac:dyDescent="0.35">
      <c r="A5319" s="32">
        <v>8</v>
      </c>
      <c r="B5319" s="32" t="s">
        <v>21</v>
      </c>
      <c r="D5319" s="32">
        <v>15.14</v>
      </c>
      <c r="E5319" s="32">
        <v>979481.875</v>
      </c>
      <c r="F5319" s="32">
        <v>48928.695</v>
      </c>
      <c r="G5319" s="32">
        <v>7103.9930000000004</v>
      </c>
      <c r="H5319" s="32" t="s">
        <v>13</v>
      </c>
      <c r="K5319" s="32" t="s">
        <v>274</v>
      </c>
    </row>
    <row r="5320" spans="1:11" x14ac:dyDescent="0.35">
      <c r="A5320" s="32">
        <v>9</v>
      </c>
      <c r="B5320" s="32" t="s">
        <v>22</v>
      </c>
      <c r="D5320" s="32">
        <v>15.17</v>
      </c>
      <c r="E5320" s="32">
        <v>2745.4</v>
      </c>
      <c r="F5320" s="32">
        <v>142.221</v>
      </c>
      <c r="G5320" s="32">
        <v>16394</v>
      </c>
      <c r="H5320" s="32" t="s">
        <v>13</v>
      </c>
      <c r="K5320" s="32" t="s">
        <v>273</v>
      </c>
    </row>
    <row r="5321" spans="1:11" x14ac:dyDescent="0.35">
      <c r="A5321" s="32">
        <v>10</v>
      </c>
      <c r="B5321" s="32" t="s">
        <v>22</v>
      </c>
      <c r="D5321" s="32">
        <v>15.18</v>
      </c>
      <c r="E5321" s="32">
        <v>1154.211</v>
      </c>
      <c r="F5321" s="32">
        <v>51.685000000000002</v>
      </c>
      <c r="G5321" s="32">
        <v>7210</v>
      </c>
      <c r="H5321" s="32" t="s">
        <v>13</v>
      </c>
      <c r="K5321" s="32" t="s">
        <v>272</v>
      </c>
    </row>
    <row r="5322" spans="1:11" x14ac:dyDescent="0.35">
      <c r="A5322" s="32">
        <v>11</v>
      </c>
      <c r="B5322" s="32" t="s">
        <v>24</v>
      </c>
      <c r="D5322" s="32">
        <v>15.17</v>
      </c>
      <c r="E5322" s="32">
        <v>541.81799999999998</v>
      </c>
      <c r="F5322" s="32">
        <v>23240.384999999998</v>
      </c>
      <c r="G5322" s="32">
        <v>10.423</v>
      </c>
      <c r="H5322" s="32" t="s">
        <v>13</v>
      </c>
      <c r="K5322" s="32" t="s">
        <v>271</v>
      </c>
    </row>
    <row r="5323" spans="1:11" x14ac:dyDescent="0.35">
      <c r="A5323" s="32">
        <v>12</v>
      </c>
      <c r="B5323" s="32" t="s">
        <v>25</v>
      </c>
      <c r="D5323" s="32">
        <v>15.23</v>
      </c>
      <c r="E5323" s="32">
        <v>12.718</v>
      </c>
      <c r="F5323" s="32">
        <v>20862.050999999999</v>
      </c>
      <c r="G5323" s="32">
        <v>108</v>
      </c>
      <c r="H5323" s="32" t="s">
        <v>13</v>
      </c>
      <c r="K5323" s="32" t="s">
        <v>270</v>
      </c>
    </row>
    <row r="5324" spans="1:11" x14ac:dyDescent="0.35">
      <c r="A5324" s="32">
        <v>13</v>
      </c>
      <c r="B5324" s="32" t="s">
        <v>26</v>
      </c>
      <c r="D5324" s="32">
        <v>15.2</v>
      </c>
      <c r="E5324" s="32">
        <v>73.296999999999997</v>
      </c>
      <c r="F5324" s="32">
        <v>19219.835999999999</v>
      </c>
      <c r="G5324" s="32">
        <v>475</v>
      </c>
      <c r="H5324" s="32" t="s">
        <v>13</v>
      </c>
      <c r="K5324" s="32" t="s">
        <v>269</v>
      </c>
    </row>
    <row r="5325" spans="1:11" x14ac:dyDescent="0.35">
      <c r="A5325" s="32">
        <v>14</v>
      </c>
      <c r="B5325" s="32" t="s">
        <v>27</v>
      </c>
      <c r="D5325" s="32">
        <v>15.21</v>
      </c>
      <c r="E5325" s="32">
        <v>185035.766</v>
      </c>
      <c r="F5325" s="32">
        <v>19767.511999999999</v>
      </c>
      <c r="G5325" s="32">
        <v>3214.4059999999999</v>
      </c>
      <c r="H5325" s="32" t="s">
        <v>13</v>
      </c>
      <c r="K5325" s="32" t="s">
        <v>268</v>
      </c>
    </row>
    <row r="5326" spans="1:11" x14ac:dyDescent="0.35">
      <c r="A5326" s="32">
        <v>15</v>
      </c>
      <c r="B5326" s="32" t="s">
        <v>28</v>
      </c>
      <c r="D5326" s="32">
        <v>15.21</v>
      </c>
      <c r="E5326" s="32">
        <v>194341.17199999999</v>
      </c>
      <c r="F5326" s="32">
        <v>20699.598000000002</v>
      </c>
      <c r="G5326" s="32">
        <v>2008.0609999999999</v>
      </c>
      <c r="H5326" s="32" t="s">
        <v>13</v>
      </c>
      <c r="K5326" s="32" t="s">
        <v>267</v>
      </c>
    </row>
    <row r="5327" spans="1:11" x14ac:dyDescent="0.35">
      <c r="A5327" s="32">
        <v>16</v>
      </c>
      <c r="B5327" s="32" t="s">
        <v>29</v>
      </c>
      <c r="D5327" s="32">
        <v>15.23</v>
      </c>
      <c r="E5327" s="32">
        <v>179323.09400000001</v>
      </c>
      <c r="F5327" s="32">
        <v>17356.738000000001</v>
      </c>
      <c r="G5327" s="32">
        <v>2044.404</v>
      </c>
      <c r="H5327" s="32" t="s">
        <v>13</v>
      </c>
      <c r="K5327" s="32" t="s">
        <v>266</v>
      </c>
    </row>
    <row r="5328" spans="1:11" x14ac:dyDescent="0.35">
      <c r="A5328" s="32">
        <v>17</v>
      </c>
      <c r="B5328" s="32" t="s">
        <v>22</v>
      </c>
      <c r="D5328" s="32">
        <v>15.21</v>
      </c>
      <c r="E5328" s="32">
        <v>1632.732</v>
      </c>
      <c r="F5328" s="32">
        <v>70.668000000000006</v>
      </c>
      <c r="G5328" s="32">
        <v>10137</v>
      </c>
      <c r="H5328" s="32" t="s">
        <v>13</v>
      </c>
      <c r="K5328" s="32" t="s">
        <v>265</v>
      </c>
    </row>
    <row r="5329" spans="1:11" x14ac:dyDescent="0.35">
      <c r="A5329" s="32">
        <v>18</v>
      </c>
      <c r="B5329" s="32" t="s">
        <v>182</v>
      </c>
      <c r="D5329" s="32">
        <v>15.23</v>
      </c>
      <c r="E5329" s="32">
        <v>521.45799999999997</v>
      </c>
      <c r="F5329" s="32">
        <v>24821.026999999998</v>
      </c>
      <c r="G5329" s="32">
        <v>3550</v>
      </c>
      <c r="H5329" s="32" t="s">
        <v>13</v>
      </c>
      <c r="K5329" s="32" t="s">
        <v>264</v>
      </c>
    </row>
    <row r="5330" spans="1:11" x14ac:dyDescent="0.35">
      <c r="A5330" s="32">
        <v>19</v>
      </c>
      <c r="B5330" s="32" t="s">
        <v>181</v>
      </c>
      <c r="D5330" s="32">
        <v>15.23</v>
      </c>
      <c r="E5330" s="32">
        <v>181.73699999999999</v>
      </c>
      <c r="F5330" s="32">
        <v>24418.576000000001</v>
      </c>
      <c r="G5330" s="32">
        <v>1252</v>
      </c>
      <c r="H5330" s="32" t="s">
        <v>13</v>
      </c>
      <c r="K5330" s="32" t="s">
        <v>263</v>
      </c>
    </row>
    <row r="5331" spans="1:11" x14ac:dyDescent="0.35">
      <c r="A5331" s="32">
        <v>20</v>
      </c>
      <c r="B5331" s="32" t="s">
        <v>180</v>
      </c>
      <c r="D5331" s="32">
        <v>15.31</v>
      </c>
      <c r="E5331" s="32">
        <v>241.453</v>
      </c>
      <c r="F5331" s="32">
        <v>22987.745999999999</v>
      </c>
      <c r="G5331" s="32">
        <v>1245</v>
      </c>
      <c r="H5331" s="32" t="s">
        <v>13</v>
      </c>
      <c r="K5331" s="32" t="s">
        <v>262</v>
      </c>
    </row>
    <row r="5332" spans="1:11" x14ac:dyDescent="0.35">
      <c r="A5332" s="32">
        <v>21</v>
      </c>
      <c r="B5332" s="32" t="s">
        <v>179</v>
      </c>
      <c r="D5332" s="32">
        <v>15.26</v>
      </c>
      <c r="E5332" s="32">
        <v>84.518000000000001</v>
      </c>
      <c r="F5332" s="32">
        <v>22065.328000000001</v>
      </c>
      <c r="G5332" s="32">
        <v>3.4540000000000002</v>
      </c>
      <c r="H5332" s="32" t="s">
        <v>13</v>
      </c>
      <c r="K5332" s="32" t="s">
        <v>261</v>
      </c>
    </row>
    <row r="5333" spans="1:11" x14ac:dyDescent="0.35">
      <c r="A5333" s="32">
        <v>22</v>
      </c>
      <c r="B5333" s="32" t="s">
        <v>178</v>
      </c>
      <c r="D5333" s="32">
        <v>15.31</v>
      </c>
      <c r="E5333" s="32">
        <v>52.84</v>
      </c>
      <c r="F5333" s="32">
        <v>22549.761999999999</v>
      </c>
      <c r="G5333" s="32">
        <v>422</v>
      </c>
      <c r="H5333" s="32" t="s">
        <v>13</v>
      </c>
      <c r="K5333" s="32" t="s">
        <v>260</v>
      </c>
    </row>
    <row r="5334" spans="1:11" x14ac:dyDescent="0.35">
      <c r="A5334" s="32">
        <v>23</v>
      </c>
      <c r="B5334" s="32" t="s">
        <v>177</v>
      </c>
      <c r="D5334" s="32">
        <v>15.3</v>
      </c>
      <c r="E5334" s="32">
        <v>56.225999999999999</v>
      </c>
      <c r="F5334" s="32">
        <v>21312.756000000001</v>
      </c>
      <c r="G5334" s="32">
        <v>439</v>
      </c>
      <c r="H5334" s="32" t="s">
        <v>13</v>
      </c>
      <c r="K5334" s="32" t="s">
        <v>259</v>
      </c>
    </row>
    <row r="5335" spans="1:11" x14ac:dyDescent="0.35">
      <c r="A5335" s="32">
        <v>24</v>
      </c>
      <c r="B5335" s="32" t="s">
        <v>22</v>
      </c>
      <c r="D5335" s="32">
        <v>15.26</v>
      </c>
      <c r="E5335" s="32">
        <v>1374.403</v>
      </c>
      <c r="F5335" s="32">
        <v>200.351</v>
      </c>
      <c r="G5335" s="32">
        <v>8449</v>
      </c>
      <c r="H5335" s="32" t="s">
        <v>13</v>
      </c>
      <c r="K5335" s="32" t="s">
        <v>258</v>
      </c>
    </row>
    <row r="5336" spans="1:11" x14ac:dyDescent="0.35">
      <c r="A5336" s="32">
        <v>25</v>
      </c>
      <c r="B5336" s="32" t="s">
        <v>176</v>
      </c>
      <c r="F5336" s="32">
        <v>23539.835999999999</v>
      </c>
      <c r="K5336" s="32" t="s">
        <v>257</v>
      </c>
    </row>
    <row r="5337" spans="1:11" x14ac:dyDescent="0.35">
      <c r="A5337" s="32">
        <v>26</v>
      </c>
      <c r="B5337" s="32" t="s">
        <v>175</v>
      </c>
      <c r="D5337" s="32">
        <v>15.33</v>
      </c>
      <c r="E5337" s="32">
        <v>147.751</v>
      </c>
      <c r="F5337" s="32">
        <v>23990.521000000001</v>
      </c>
      <c r="G5337" s="32">
        <v>4.375</v>
      </c>
      <c r="H5337" s="32" t="s">
        <v>13</v>
      </c>
      <c r="K5337" s="32" t="s">
        <v>256</v>
      </c>
    </row>
    <row r="5338" spans="1:11" x14ac:dyDescent="0.35">
      <c r="A5338" s="32">
        <v>27</v>
      </c>
      <c r="B5338" s="32" t="s">
        <v>174</v>
      </c>
      <c r="F5338" s="32">
        <v>26560.857</v>
      </c>
      <c r="K5338" s="32" t="s">
        <v>255</v>
      </c>
    </row>
    <row r="5339" spans="1:11" x14ac:dyDescent="0.35">
      <c r="A5339" s="32">
        <v>28</v>
      </c>
      <c r="B5339" s="32" t="s">
        <v>173</v>
      </c>
      <c r="D5339" s="32">
        <v>15.21</v>
      </c>
      <c r="E5339" s="32">
        <v>82.849000000000004</v>
      </c>
      <c r="F5339" s="32">
        <v>21848.643</v>
      </c>
      <c r="G5339" s="32">
        <v>613</v>
      </c>
      <c r="H5339" s="32" t="s">
        <v>13</v>
      </c>
      <c r="K5339" s="32" t="s">
        <v>254</v>
      </c>
    </row>
    <row r="5340" spans="1:11" x14ac:dyDescent="0.35">
      <c r="A5340" s="32">
        <v>29</v>
      </c>
      <c r="B5340" s="32" t="s">
        <v>172</v>
      </c>
      <c r="D5340" s="32">
        <v>15.44</v>
      </c>
      <c r="E5340" s="32">
        <v>13.442</v>
      </c>
      <c r="F5340" s="32">
        <v>22835.780999999999</v>
      </c>
      <c r="G5340" s="32">
        <v>111</v>
      </c>
      <c r="H5340" s="32" t="s">
        <v>13</v>
      </c>
      <c r="K5340" s="32" t="s">
        <v>253</v>
      </c>
    </row>
    <row r="5341" spans="1:11" x14ac:dyDescent="0.35">
      <c r="A5341" s="32">
        <v>30</v>
      </c>
      <c r="B5341" s="32" t="s">
        <v>171</v>
      </c>
      <c r="D5341" s="32">
        <v>15.23</v>
      </c>
      <c r="E5341" s="32">
        <v>5.86</v>
      </c>
      <c r="F5341" s="32">
        <v>22675.041000000001</v>
      </c>
      <c r="G5341" s="32">
        <v>50</v>
      </c>
      <c r="H5341" s="32" t="s">
        <v>13</v>
      </c>
      <c r="K5341" s="32" t="s">
        <v>252</v>
      </c>
    </row>
    <row r="5342" spans="1:11" x14ac:dyDescent="0.35">
      <c r="A5342" s="32">
        <v>31</v>
      </c>
      <c r="B5342" s="32" t="s">
        <v>22</v>
      </c>
      <c r="D5342" s="32">
        <v>15.13</v>
      </c>
      <c r="E5342" s="32">
        <v>1079.1389999999999</v>
      </c>
      <c r="F5342" s="32">
        <v>110.806</v>
      </c>
      <c r="G5342" s="32">
        <v>7490</v>
      </c>
      <c r="H5342" s="32" t="s">
        <v>13</v>
      </c>
      <c r="K5342" s="32" t="s">
        <v>251</v>
      </c>
    </row>
    <row r="5343" spans="1:11" x14ac:dyDescent="0.35">
      <c r="A5343" s="32">
        <v>32</v>
      </c>
      <c r="B5343" s="32" t="s">
        <v>170</v>
      </c>
      <c r="D5343" s="32">
        <v>15.18</v>
      </c>
      <c r="E5343" s="32">
        <v>77.554000000000002</v>
      </c>
      <c r="F5343" s="32">
        <v>26872.741999999998</v>
      </c>
      <c r="G5343" s="32">
        <v>653</v>
      </c>
      <c r="H5343" s="32" t="s">
        <v>13</v>
      </c>
      <c r="K5343" s="32" t="s">
        <v>250</v>
      </c>
    </row>
    <row r="5344" spans="1:11" x14ac:dyDescent="0.35">
      <c r="A5344" s="32">
        <v>33</v>
      </c>
      <c r="B5344" s="32" t="s">
        <v>169</v>
      </c>
      <c r="D5344" s="32">
        <v>15.18</v>
      </c>
      <c r="E5344" s="32">
        <v>40.314</v>
      </c>
      <c r="F5344" s="32">
        <v>21870.893</v>
      </c>
      <c r="G5344" s="32">
        <v>272</v>
      </c>
      <c r="H5344" s="32" t="s">
        <v>13</v>
      </c>
      <c r="K5344" s="32" t="s">
        <v>249</v>
      </c>
    </row>
    <row r="5345" spans="1:11" x14ac:dyDescent="0.35">
      <c r="A5345" s="32">
        <v>34</v>
      </c>
      <c r="B5345" s="32" t="s">
        <v>168</v>
      </c>
      <c r="D5345" s="32">
        <v>15.21</v>
      </c>
      <c r="E5345" s="32">
        <v>122.29600000000001</v>
      </c>
      <c r="F5345" s="32">
        <v>32909.313000000002</v>
      </c>
      <c r="G5345" s="32">
        <v>1023</v>
      </c>
      <c r="H5345" s="32" t="s">
        <v>13</v>
      </c>
      <c r="K5345" s="32" t="s">
        <v>248</v>
      </c>
    </row>
    <row r="5346" spans="1:11" x14ac:dyDescent="0.35">
      <c r="A5346" s="32">
        <v>35</v>
      </c>
      <c r="B5346" s="32" t="s">
        <v>167</v>
      </c>
      <c r="D5346" s="32">
        <v>15.23</v>
      </c>
      <c r="E5346" s="32">
        <v>33.673000000000002</v>
      </c>
      <c r="F5346" s="32">
        <v>26168.053</v>
      </c>
      <c r="G5346" s="32">
        <v>281</v>
      </c>
      <c r="H5346" s="32" t="s">
        <v>13</v>
      </c>
      <c r="K5346" s="32" t="s">
        <v>247</v>
      </c>
    </row>
    <row r="5347" spans="1:11" x14ac:dyDescent="0.35">
      <c r="A5347" s="32">
        <v>36</v>
      </c>
      <c r="B5347" s="32" t="s">
        <v>166</v>
      </c>
      <c r="D5347" s="32">
        <v>15.18</v>
      </c>
      <c r="E5347" s="32">
        <v>7.9029999999999996</v>
      </c>
      <c r="F5347" s="32">
        <v>31361.701000000001</v>
      </c>
      <c r="G5347" s="32">
        <v>71</v>
      </c>
      <c r="H5347" s="32" t="s">
        <v>13</v>
      </c>
      <c r="K5347" s="32" t="s">
        <v>246</v>
      </c>
    </row>
    <row r="5348" spans="1:11" x14ac:dyDescent="0.35">
      <c r="A5348" s="32">
        <v>37</v>
      </c>
      <c r="B5348" s="32" t="s">
        <v>165</v>
      </c>
      <c r="D5348" s="32">
        <v>16.03</v>
      </c>
      <c r="E5348" s="32">
        <v>50.000999999999998</v>
      </c>
      <c r="F5348" s="32">
        <v>25991.197</v>
      </c>
      <c r="G5348" s="32">
        <v>504</v>
      </c>
      <c r="H5348" s="32" t="s">
        <v>16</v>
      </c>
      <c r="K5348" s="32" t="s">
        <v>245</v>
      </c>
    </row>
    <row r="5349" spans="1:11" x14ac:dyDescent="0.35">
      <c r="A5349" s="32">
        <v>38</v>
      </c>
      <c r="B5349" s="32" t="s">
        <v>22</v>
      </c>
      <c r="D5349" s="32">
        <v>15.26</v>
      </c>
      <c r="E5349" s="32">
        <v>1124.376</v>
      </c>
      <c r="F5349" s="32">
        <v>50.851999999999997</v>
      </c>
      <c r="G5349" s="32">
        <v>21.238</v>
      </c>
      <c r="H5349" s="32" t="s">
        <v>13</v>
      </c>
      <c r="K5349" s="32" t="s">
        <v>244</v>
      </c>
    </row>
    <row r="5350" spans="1:11" x14ac:dyDescent="0.35">
      <c r="A5350" s="32">
        <v>39</v>
      </c>
      <c r="B5350" s="32" t="s">
        <v>164</v>
      </c>
      <c r="D5350" s="32">
        <v>15.23</v>
      </c>
      <c r="E5350" s="32">
        <v>60.186</v>
      </c>
      <c r="F5350" s="32">
        <v>22350.550999999999</v>
      </c>
      <c r="G5350" s="32">
        <v>488</v>
      </c>
      <c r="H5350" s="32" t="s">
        <v>13</v>
      </c>
      <c r="K5350" s="32" t="s">
        <v>243</v>
      </c>
    </row>
    <row r="5351" spans="1:11" x14ac:dyDescent="0.35">
      <c r="A5351" s="32">
        <v>40</v>
      </c>
      <c r="B5351" s="32" t="s">
        <v>163</v>
      </c>
      <c r="D5351" s="32">
        <v>15.26</v>
      </c>
      <c r="E5351" s="32">
        <v>9.75</v>
      </c>
      <c r="F5351" s="32">
        <v>25724.141</v>
      </c>
      <c r="G5351" s="32">
        <v>62</v>
      </c>
      <c r="H5351" s="32" t="s">
        <v>13</v>
      </c>
      <c r="K5351" s="32" t="s">
        <v>242</v>
      </c>
    </row>
    <row r="5352" spans="1:11" x14ac:dyDescent="0.35">
      <c r="A5352" s="32">
        <v>41</v>
      </c>
      <c r="B5352" s="32" t="s">
        <v>162</v>
      </c>
      <c r="D5352" s="32">
        <v>15.28</v>
      </c>
      <c r="E5352" s="32">
        <v>25.568000000000001</v>
      </c>
      <c r="F5352" s="32">
        <v>29659.331999999999</v>
      </c>
      <c r="G5352" s="32">
        <v>1.827</v>
      </c>
      <c r="H5352" s="32" t="s">
        <v>13</v>
      </c>
      <c r="K5352" s="32" t="s">
        <v>241</v>
      </c>
    </row>
    <row r="5353" spans="1:11" x14ac:dyDescent="0.35">
      <c r="A5353" s="32">
        <v>42</v>
      </c>
      <c r="B5353" s="32" t="s">
        <v>161</v>
      </c>
      <c r="D5353" s="32">
        <v>15.4</v>
      </c>
      <c r="E5353" s="32">
        <v>48.418999999999997</v>
      </c>
      <c r="F5353" s="32">
        <v>31270.463</v>
      </c>
      <c r="G5353" s="32">
        <v>390</v>
      </c>
      <c r="H5353" s="32" t="s">
        <v>13</v>
      </c>
      <c r="K5353" s="32" t="s">
        <v>240</v>
      </c>
    </row>
    <row r="5354" spans="1:11" x14ac:dyDescent="0.35">
      <c r="A5354" s="32">
        <v>43</v>
      </c>
      <c r="B5354" s="32" t="s">
        <v>160</v>
      </c>
      <c r="D5354" s="32">
        <v>15.36</v>
      </c>
      <c r="E5354" s="32">
        <v>0.73299999999999998</v>
      </c>
      <c r="F5354" s="32">
        <v>30780.789000000001</v>
      </c>
      <c r="G5354" s="32">
        <v>6</v>
      </c>
      <c r="H5354" s="32" t="s">
        <v>13</v>
      </c>
      <c r="K5354" s="32" t="s">
        <v>239</v>
      </c>
    </row>
    <row r="5355" spans="1:11" x14ac:dyDescent="0.35">
      <c r="A5355" s="32">
        <v>44</v>
      </c>
      <c r="B5355" s="32" t="s">
        <v>159</v>
      </c>
      <c r="D5355" s="32">
        <v>15.28</v>
      </c>
      <c r="E5355" s="32">
        <v>43.694000000000003</v>
      </c>
      <c r="F5355" s="32">
        <v>31819.67</v>
      </c>
      <c r="G5355" s="32">
        <v>345</v>
      </c>
      <c r="H5355" s="32" t="s">
        <v>13</v>
      </c>
      <c r="K5355" s="32" t="s">
        <v>238</v>
      </c>
    </row>
    <row r="5356" spans="1:11" x14ac:dyDescent="0.35">
      <c r="A5356" s="32">
        <v>45</v>
      </c>
      <c r="B5356" s="32" t="s">
        <v>22</v>
      </c>
      <c r="D5356" s="32">
        <v>15.35</v>
      </c>
      <c r="E5356" s="32">
        <v>817.31100000000004</v>
      </c>
      <c r="F5356" s="32">
        <v>41.014000000000003</v>
      </c>
      <c r="G5356" s="32">
        <v>4.2480000000000002</v>
      </c>
      <c r="H5356" s="32" t="s">
        <v>13</v>
      </c>
      <c r="K5356" s="32" t="s">
        <v>237</v>
      </c>
    </row>
    <row r="5357" spans="1:11" x14ac:dyDescent="0.35">
      <c r="A5357" s="32">
        <v>46</v>
      </c>
      <c r="B5357" s="32" t="s">
        <v>158</v>
      </c>
      <c r="D5357" s="32">
        <v>15.3</v>
      </c>
      <c r="E5357" s="32">
        <v>1.2310000000000001</v>
      </c>
      <c r="F5357" s="32">
        <v>28759.182000000001</v>
      </c>
      <c r="G5357" s="32">
        <v>10</v>
      </c>
      <c r="H5357" s="32" t="s">
        <v>13</v>
      </c>
      <c r="K5357" s="32" t="s">
        <v>236</v>
      </c>
    </row>
    <row r="5358" spans="1:11" x14ac:dyDescent="0.35">
      <c r="A5358" s="32">
        <v>47</v>
      </c>
      <c r="B5358" s="32" t="s">
        <v>157</v>
      </c>
      <c r="D5358" s="32">
        <v>15.33</v>
      </c>
      <c r="E5358" s="32">
        <v>42.466999999999999</v>
      </c>
      <c r="F5358" s="32">
        <v>24892.368999999999</v>
      </c>
      <c r="G5358" s="32">
        <v>2.2690000000000001</v>
      </c>
      <c r="H5358" s="32" t="s">
        <v>13</v>
      </c>
      <c r="K5358" s="32" t="s">
        <v>235</v>
      </c>
    </row>
    <row r="5359" spans="1:11" x14ac:dyDescent="0.35">
      <c r="A5359" s="32">
        <v>48</v>
      </c>
      <c r="B5359" s="32" t="s">
        <v>156</v>
      </c>
      <c r="D5359" s="32">
        <v>14.45</v>
      </c>
      <c r="E5359" s="32">
        <v>0.29499999999999998</v>
      </c>
      <c r="F5359" s="32">
        <v>20317.258000000002</v>
      </c>
      <c r="G5359" s="32">
        <v>3</v>
      </c>
      <c r="H5359" s="32" t="s">
        <v>16</v>
      </c>
      <c r="K5359" s="32" t="s">
        <v>234</v>
      </c>
    </row>
    <row r="5361" spans="1:11" x14ac:dyDescent="0.35">
      <c r="A5361" s="32" t="s">
        <v>311</v>
      </c>
    </row>
    <row r="5363" spans="1:11" x14ac:dyDescent="0.35">
      <c r="B5363" s="32" t="s">
        <v>3</v>
      </c>
      <c r="C5363" s="32" t="s">
        <v>4</v>
      </c>
      <c r="D5363" s="32" t="s">
        <v>5</v>
      </c>
      <c r="E5363" s="32" t="s">
        <v>6</v>
      </c>
      <c r="F5363" s="32" t="s">
        <v>7</v>
      </c>
      <c r="G5363" s="32" t="s">
        <v>8</v>
      </c>
      <c r="H5363" s="32" t="s">
        <v>9</v>
      </c>
      <c r="I5363" s="32" t="s">
        <v>10</v>
      </c>
      <c r="J5363" s="32" t="s">
        <v>11</v>
      </c>
      <c r="K5363" s="32" t="s">
        <v>282</v>
      </c>
    </row>
    <row r="5364" spans="1:11" x14ac:dyDescent="0.35">
      <c r="A5364" s="32">
        <v>1</v>
      </c>
      <c r="B5364" s="32" t="s">
        <v>12</v>
      </c>
      <c r="D5364" s="32">
        <v>15.14</v>
      </c>
      <c r="E5364" s="32">
        <v>68189.008000000002</v>
      </c>
      <c r="G5364" s="32">
        <v>1342.261</v>
      </c>
      <c r="H5364" s="32" t="s">
        <v>13</v>
      </c>
      <c r="I5364" s="32">
        <v>68189.008000000002</v>
      </c>
      <c r="K5364" s="32" t="s">
        <v>281</v>
      </c>
    </row>
    <row r="5365" spans="1:11" x14ac:dyDescent="0.35">
      <c r="A5365" s="32">
        <v>2</v>
      </c>
      <c r="B5365" s="32" t="s">
        <v>14</v>
      </c>
      <c r="D5365" s="32">
        <v>15.17</v>
      </c>
      <c r="E5365" s="32">
        <v>61484.391000000003</v>
      </c>
      <c r="G5365" s="32">
        <v>628.66300000000001</v>
      </c>
      <c r="H5365" s="32" t="s">
        <v>13</v>
      </c>
      <c r="I5365" s="32">
        <v>61484.391000000003</v>
      </c>
      <c r="K5365" s="32" t="s">
        <v>280</v>
      </c>
    </row>
    <row r="5366" spans="1:11" x14ac:dyDescent="0.35">
      <c r="A5366" s="32">
        <v>3</v>
      </c>
      <c r="B5366" s="32" t="s">
        <v>15</v>
      </c>
      <c r="D5366" s="32">
        <v>15.17</v>
      </c>
      <c r="E5366" s="32">
        <v>63501.434000000001</v>
      </c>
      <c r="G5366" s="32">
        <v>690.82100000000003</v>
      </c>
      <c r="H5366" s="32" t="s">
        <v>13</v>
      </c>
      <c r="I5366" s="32">
        <v>63501.434000000001</v>
      </c>
      <c r="K5366" s="32" t="s">
        <v>279</v>
      </c>
    </row>
    <row r="5367" spans="1:11" x14ac:dyDescent="0.35">
      <c r="A5367" s="32">
        <v>4</v>
      </c>
      <c r="B5367" s="32" t="s">
        <v>17</v>
      </c>
      <c r="D5367" s="32">
        <v>15.17</v>
      </c>
      <c r="E5367" s="32">
        <v>57149.976999999999</v>
      </c>
      <c r="G5367" s="32">
        <v>777.88800000000003</v>
      </c>
      <c r="H5367" s="32" t="s">
        <v>13</v>
      </c>
      <c r="I5367" s="32">
        <v>57149.976999999999</v>
      </c>
      <c r="K5367" s="32" t="s">
        <v>278</v>
      </c>
    </row>
    <row r="5368" spans="1:11" x14ac:dyDescent="0.35">
      <c r="A5368" s="32">
        <v>5</v>
      </c>
      <c r="B5368" s="32" t="s">
        <v>18</v>
      </c>
      <c r="D5368" s="32">
        <v>15.15</v>
      </c>
      <c r="E5368" s="32">
        <v>71495.452999999994</v>
      </c>
      <c r="G5368" s="32">
        <v>195.84200000000001</v>
      </c>
      <c r="H5368" s="32" t="s">
        <v>13</v>
      </c>
      <c r="I5368" s="32">
        <v>71495.452999999994</v>
      </c>
      <c r="K5368" s="32" t="s">
        <v>277</v>
      </c>
    </row>
    <row r="5369" spans="1:11" x14ac:dyDescent="0.35">
      <c r="A5369" s="32">
        <v>6</v>
      </c>
      <c r="B5369" s="32" t="s">
        <v>19</v>
      </c>
      <c r="D5369" s="32">
        <v>15.13</v>
      </c>
      <c r="E5369" s="32">
        <v>55511.487999999998</v>
      </c>
      <c r="G5369" s="32">
        <v>1431.4169999999999</v>
      </c>
      <c r="H5369" s="32" t="s">
        <v>13</v>
      </c>
      <c r="I5369" s="32">
        <v>55511.487999999998</v>
      </c>
      <c r="K5369" s="32" t="s">
        <v>276</v>
      </c>
    </row>
    <row r="5370" spans="1:11" x14ac:dyDescent="0.35">
      <c r="A5370" s="32">
        <v>7</v>
      </c>
      <c r="B5370" s="32" t="s">
        <v>20</v>
      </c>
      <c r="D5370" s="32">
        <v>15.13</v>
      </c>
      <c r="E5370" s="32">
        <v>42641.690999999999</v>
      </c>
      <c r="G5370" s="32">
        <v>244.67400000000001</v>
      </c>
      <c r="H5370" s="32" t="s">
        <v>13</v>
      </c>
      <c r="I5370" s="32">
        <v>42641.690999999999</v>
      </c>
      <c r="K5370" s="32" t="s">
        <v>275</v>
      </c>
    </row>
    <row r="5371" spans="1:11" x14ac:dyDescent="0.35">
      <c r="A5371" s="32">
        <v>8</v>
      </c>
      <c r="B5371" s="32" t="s">
        <v>21</v>
      </c>
      <c r="D5371" s="32">
        <v>15.15</v>
      </c>
      <c r="E5371" s="32">
        <v>48928.695</v>
      </c>
      <c r="G5371" s="32">
        <v>1156.0709999999999</v>
      </c>
      <c r="H5371" s="32" t="s">
        <v>13</v>
      </c>
      <c r="I5371" s="32">
        <v>48928.695</v>
      </c>
      <c r="K5371" s="32" t="s">
        <v>274</v>
      </c>
    </row>
    <row r="5372" spans="1:11" x14ac:dyDescent="0.35">
      <c r="A5372" s="32">
        <v>9</v>
      </c>
      <c r="B5372" s="32" t="s">
        <v>22</v>
      </c>
      <c r="D5372" s="32">
        <v>15.14</v>
      </c>
      <c r="E5372" s="32">
        <v>142.221</v>
      </c>
      <c r="G5372" s="32">
        <v>1202</v>
      </c>
      <c r="H5372" s="32" t="s">
        <v>13</v>
      </c>
      <c r="I5372" s="32">
        <v>142.221</v>
      </c>
      <c r="K5372" s="32" t="s">
        <v>273</v>
      </c>
    </row>
    <row r="5373" spans="1:11" x14ac:dyDescent="0.35">
      <c r="A5373" s="32">
        <v>10</v>
      </c>
      <c r="B5373" s="32" t="s">
        <v>22</v>
      </c>
      <c r="D5373" s="32">
        <v>15.18</v>
      </c>
      <c r="E5373" s="32">
        <v>51.685000000000002</v>
      </c>
      <c r="G5373" s="32">
        <v>459</v>
      </c>
      <c r="H5373" s="32" t="s">
        <v>13</v>
      </c>
      <c r="I5373" s="32">
        <v>51.685000000000002</v>
      </c>
      <c r="K5373" s="32" t="s">
        <v>272</v>
      </c>
    </row>
    <row r="5374" spans="1:11" x14ac:dyDescent="0.35">
      <c r="A5374" s="32">
        <v>11</v>
      </c>
      <c r="B5374" s="32" t="s">
        <v>24</v>
      </c>
      <c r="D5374" s="32">
        <v>15.18</v>
      </c>
      <c r="E5374" s="32">
        <v>23240.384999999998</v>
      </c>
      <c r="G5374" s="32">
        <v>612.91600000000005</v>
      </c>
      <c r="H5374" s="32" t="s">
        <v>13</v>
      </c>
      <c r="I5374" s="32">
        <v>23240.384999999998</v>
      </c>
      <c r="K5374" s="32" t="s">
        <v>271</v>
      </c>
    </row>
    <row r="5375" spans="1:11" x14ac:dyDescent="0.35">
      <c r="A5375" s="32">
        <v>12</v>
      </c>
      <c r="B5375" s="32" t="s">
        <v>25</v>
      </c>
      <c r="D5375" s="32">
        <v>15.18</v>
      </c>
      <c r="E5375" s="32">
        <v>20862.050999999999</v>
      </c>
      <c r="G5375" s="32">
        <v>466.95400000000001</v>
      </c>
      <c r="H5375" s="32" t="s">
        <v>13</v>
      </c>
      <c r="I5375" s="32">
        <v>20862.050999999999</v>
      </c>
      <c r="K5375" s="32" t="s">
        <v>270</v>
      </c>
    </row>
    <row r="5376" spans="1:11" x14ac:dyDescent="0.35">
      <c r="A5376" s="32">
        <v>13</v>
      </c>
      <c r="B5376" s="32" t="s">
        <v>26</v>
      </c>
      <c r="D5376" s="32">
        <v>15.2</v>
      </c>
      <c r="E5376" s="32">
        <v>19219.835999999999</v>
      </c>
      <c r="G5376" s="32">
        <v>839.24300000000005</v>
      </c>
      <c r="H5376" s="32" t="s">
        <v>13</v>
      </c>
      <c r="I5376" s="32">
        <v>19219.835999999999</v>
      </c>
      <c r="K5376" s="32" t="s">
        <v>269</v>
      </c>
    </row>
    <row r="5377" spans="1:11" x14ac:dyDescent="0.35">
      <c r="A5377" s="32">
        <v>14</v>
      </c>
      <c r="B5377" s="32" t="s">
        <v>27</v>
      </c>
      <c r="D5377" s="32">
        <v>15.2</v>
      </c>
      <c r="E5377" s="32">
        <v>19767.511999999999</v>
      </c>
      <c r="G5377" s="32">
        <v>252.64699999999999</v>
      </c>
      <c r="H5377" s="32" t="s">
        <v>13</v>
      </c>
      <c r="I5377" s="32">
        <v>19767.511999999999</v>
      </c>
      <c r="K5377" s="32" t="s">
        <v>268</v>
      </c>
    </row>
    <row r="5378" spans="1:11" x14ac:dyDescent="0.35">
      <c r="A5378" s="32">
        <v>15</v>
      </c>
      <c r="B5378" s="32" t="s">
        <v>28</v>
      </c>
      <c r="D5378" s="32">
        <v>15.23</v>
      </c>
      <c r="E5378" s="32">
        <v>20699.598000000002</v>
      </c>
      <c r="G5378" s="32">
        <v>438.15300000000002</v>
      </c>
      <c r="H5378" s="32" t="s">
        <v>13</v>
      </c>
      <c r="I5378" s="32">
        <v>20699.598000000002</v>
      </c>
      <c r="K5378" s="32" t="s">
        <v>267</v>
      </c>
    </row>
    <row r="5379" spans="1:11" x14ac:dyDescent="0.35">
      <c r="A5379" s="32">
        <v>16</v>
      </c>
      <c r="B5379" s="32" t="s">
        <v>29</v>
      </c>
      <c r="D5379" s="32">
        <v>15.23</v>
      </c>
      <c r="E5379" s="32">
        <v>17356.738000000001</v>
      </c>
      <c r="G5379" s="32">
        <v>582.90800000000002</v>
      </c>
      <c r="H5379" s="32" t="s">
        <v>13</v>
      </c>
      <c r="I5379" s="32">
        <v>17356.738000000001</v>
      </c>
      <c r="K5379" s="32" t="s">
        <v>266</v>
      </c>
    </row>
    <row r="5380" spans="1:11" x14ac:dyDescent="0.35">
      <c r="A5380" s="32">
        <v>17</v>
      </c>
      <c r="B5380" s="32" t="s">
        <v>22</v>
      </c>
      <c r="D5380" s="32">
        <v>15.2</v>
      </c>
      <c r="E5380" s="32">
        <v>70.668000000000006</v>
      </c>
      <c r="G5380" s="32">
        <v>608</v>
      </c>
      <c r="H5380" s="32" t="s">
        <v>13</v>
      </c>
      <c r="I5380" s="32">
        <v>70.668000000000006</v>
      </c>
      <c r="K5380" s="32" t="s">
        <v>265</v>
      </c>
    </row>
    <row r="5381" spans="1:11" x14ac:dyDescent="0.35">
      <c r="A5381" s="32">
        <v>18</v>
      </c>
      <c r="B5381" s="32" t="s">
        <v>182</v>
      </c>
      <c r="D5381" s="32">
        <v>15.23</v>
      </c>
      <c r="E5381" s="32">
        <v>24821.026999999998</v>
      </c>
      <c r="G5381" s="32">
        <v>114.515</v>
      </c>
      <c r="H5381" s="32" t="s">
        <v>13</v>
      </c>
      <c r="I5381" s="32">
        <v>24821.026999999998</v>
      </c>
      <c r="K5381" s="32" t="s">
        <v>264</v>
      </c>
    </row>
    <row r="5382" spans="1:11" x14ac:dyDescent="0.35">
      <c r="A5382" s="32">
        <v>19</v>
      </c>
      <c r="B5382" s="32" t="s">
        <v>181</v>
      </c>
      <c r="D5382" s="32">
        <v>15.25</v>
      </c>
      <c r="E5382" s="32">
        <v>24418.576000000001</v>
      </c>
      <c r="G5382" s="32">
        <v>148830</v>
      </c>
      <c r="H5382" s="32" t="s">
        <v>13</v>
      </c>
      <c r="I5382" s="32">
        <v>24418.576000000001</v>
      </c>
      <c r="K5382" s="32" t="s">
        <v>263</v>
      </c>
    </row>
    <row r="5383" spans="1:11" x14ac:dyDescent="0.35">
      <c r="A5383" s="32">
        <v>20</v>
      </c>
      <c r="B5383" s="32" t="s">
        <v>180</v>
      </c>
      <c r="D5383" s="32">
        <v>15.25</v>
      </c>
      <c r="E5383" s="32">
        <v>22987.745999999999</v>
      </c>
      <c r="G5383" s="32">
        <v>2125.0120000000002</v>
      </c>
      <c r="H5383" s="32" t="s">
        <v>13</v>
      </c>
      <c r="I5383" s="32">
        <v>22987.745999999999</v>
      </c>
      <c r="K5383" s="32" t="s">
        <v>262</v>
      </c>
    </row>
    <row r="5384" spans="1:11" x14ac:dyDescent="0.35">
      <c r="A5384" s="32">
        <v>21</v>
      </c>
      <c r="B5384" s="32" t="s">
        <v>179</v>
      </c>
      <c r="D5384" s="32">
        <v>15.24</v>
      </c>
      <c r="E5384" s="32">
        <v>22065.328000000001</v>
      </c>
      <c r="G5384" s="32">
        <v>83.207999999999998</v>
      </c>
      <c r="H5384" s="32" t="s">
        <v>13</v>
      </c>
      <c r="I5384" s="32">
        <v>22065.328000000001</v>
      </c>
      <c r="K5384" s="32" t="s">
        <v>261</v>
      </c>
    </row>
    <row r="5385" spans="1:11" x14ac:dyDescent="0.35">
      <c r="A5385" s="32">
        <v>22</v>
      </c>
      <c r="B5385" s="32" t="s">
        <v>178</v>
      </c>
      <c r="D5385" s="32">
        <v>15.25</v>
      </c>
      <c r="E5385" s="32">
        <v>22549.761999999999</v>
      </c>
      <c r="G5385" s="32">
        <v>187.45</v>
      </c>
      <c r="H5385" s="32" t="s">
        <v>13</v>
      </c>
      <c r="I5385" s="32">
        <v>22549.761999999999</v>
      </c>
      <c r="K5385" s="32" t="s">
        <v>260</v>
      </c>
    </row>
    <row r="5386" spans="1:11" x14ac:dyDescent="0.35">
      <c r="A5386" s="32">
        <v>23</v>
      </c>
      <c r="B5386" s="32" t="s">
        <v>177</v>
      </c>
      <c r="D5386" s="32">
        <v>15.26</v>
      </c>
      <c r="E5386" s="32">
        <v>21312.756000000001</v>
      </c>
      <c r="G5386" s="32">
        <v>190.63399999999999</v>
      </c>
      <c r="H5386" s="32" t="s">
        <v>13</v>
      </c>
      <c r="I5386" s="32">
        <v>21312.756000000001</v>
      </c>
      <c r="K5386" s="32" t="s">
        <v>259</v>
      </c>
    </row>
    <row r="5387" spans="1:11" x14ac:dyDescent="0.35">
      <c r="A5387" s="32">
        <v>24</v>
      </c>
      <c r="B5387" s="32" t="s">
        <v>22</v>
      </c>
      <c r="D5387" s="32">
        <v>15.26</v>
      </c>
      <c r="E5387" s="32">
        <v>200.351</v>
      </c>
      <c r="G5387" s="32">
        <v>3.9689999999999999</v>
      </c>
      <c r="H5387" s="32" t="s">
        <v>13</v>
      </c>
      <c r="I5387" s="32">
        <v>200.351</v>
      </c>
      <c r="K5387" s="32" t="s">
        <v>258</v>
      </c>
    </row>
    <row r="5388" spans="1:11" x14ac:dyDescent="0.35">
      <c r="A5388" s="32">
        <v>25</v>
      </c>
      <c r="B5388" s="32" t="s">
        <v>176</v>
      </c>
      <c r="D5388" s="32">
        <v>15.28</v>
      </c>
      <c r="E5388" s="32">
        <v>23539.835999999999</v>
      </c>
      <c r="G5388" s="32">
        <v>1043.2829999999999</v>
      </c>
      <c r="H5388" s="32" t="s">
        <v>13</v>
      </c>
      <c r="I5388" s="32">
        <v>23539.835999999999</v>
      </c>
      <c r="K5388" s="32" t="s">
        <v>257</v>
      </c>
    </row>
    <row r="5389" spans="1:11" x14ac:dyDescent="0.35">
      <c r="A5389" s="32">
        <v>26</v>
      </c>
      <c r="B5389" s="32" t="s">
        <v>175</v>
      </c>
      <c r="D5389" s="32">
        <v>15.28</v>
      </c>
      <c r="E5389" s="32">
        <v>23990.521000000001</v>
      </c>
      <c r="G5389" s="32">
        <v>644.38099999999997</v>
      </c>
      <c r="H5389" s="32" t="s">
        <v>13</v>
      </c>
      <c r="I5389" s="32">
        <v>23990.521000000001</v>
      </c>
      <c r="K5389" s="32" t="s">
        <v>256</v>
      </c>
    </row>
    <row r="5390" spans="1:11" x14ac:dyDescent="0.35">
      <c r="A5390" s="32">
        <v>27</v>
      </c>
      <c r="B5390" s="32" t="s">
        <v>174</v>
      </c>
      <c r="D5390" s="32">
        <v>15.28</v>
      </c>
      <c r="E5390" s="32">
        <v>26560.857</v>
      </c>
      <c r="G5390" s="32">
        <v>900.67700000000002</v>
      </c>
      <c r="H5390" s="32" t="s">
        <v>13</v>
      </c>
      <c r="I5390" s="32">
        <v>26560.857</v>
      </c>
      <c r="K5390" s="32" t="s">
        <v>255</v>
      </c>
    </row>
    <row r="5391" spans="1:11" x14ac:dyDescent="0.35">
      <c r="A5391" s="32">
        <v>28</v>
      </c>
      <c r="B5391" s="32" t="s">
        <v>173</v>
      </c>
      <c r="D5391" s="32">
        <v>15.26</v>
      </c>
      <c r="E5391" s="32">
        <v>21848.643</v>
      </c>
      <c r="G5391" s="32">
        <v>34.582999999999998</v>
      </c>
      <c r="H5391" s="32" t="s">
        <v>13</v>
      </c>
      <c r="I5391" s="32">
        <v>21848.643</v>
      </c>
      <c r="K5391" s="32" t="s">
        <v>254</v>
      </c>
    </row>
    <row r="5392" spans="1:11" x14ac:dyDescent="0.35">
      <c r="A5392" s="32">
        <v>29</v>
      </c>
      <c r="B5392" s="32" t="s">
        <v>172</v>
      </c>
      <c r="D5392" s="32">
        <v>15.24</v>
      </c>
      <c r="E5392" s="32">
        <v>22835.780999999999</v>
      </c>
      <c r="G5392" s="32">
        <v>51.119</v>
      </c>
      <c r="H5392" s="32" t="s">
        <v>13</v>
      </c>
      <c r="I5392" s="32">
        <v>22835.780999999999</v>
      </c>
      <c r="K5392" s="32" t="s">
        <v>253</v>
      </c>
    </row>
    <row r="5393" spans="1:11" x14ac:dyDescent="0.35">
      <c r="A5393" s="32">
        <v>30</v>
      </c>
      <c r="B5393" s="32" t="s">
        <v>171</v>
      </c>
      <c r="D5393" s="32">
        <v>15.2</v>
      </c>
      <c r="E5393" s="32">
        <v>22675.041000000001</v>
      </c>
      <c r="G5393" s="32">
        <v>210.22200000000001</v>
      </c>
      <c r="H5393" s="32" t="s">
        <v>13</v>
      </c>
      <c r="I5393" s="32">
        <v>22675.041000000001</v>
      </c>
      <c r="K5393" s="32" t="s">
        <v>252</v>
      </c>
    </row>
    <row r="5394" spans="1:11" x14ac:dyDescent="0.35">
      <c r="A5394" s="32">
        <v>31</v>
      </c>
      <c r="B5394" s="32" t="s">
        <v>22</v>
      </c>
      <c r="D5394" s="32">
        <v>15.11</v>
      </c>
      <c r="E5394" s="32">
        <v>110.806</v>
      </c>
      <c r="G5394" s="32">
        <v>650</v>
      </c>
      <c r="H5394" s="32" t="s">
        <v>13</v>
      </c>
      <c r="I5394" s="32">
        <v>110.806</v>
      </c>
      <c r="K5394" s="32" t="s">
        <v>251</v>
      </c>
    </row>
    <row r="5395" spans="1:11" x14ac:dyDescent="0.35">
      <c r="A5395" s="32">
        <v>32</v>
      </c>
      <c r="B5395" s="32" t="s">
        <v>170</v>
      </c>
      <c r="D5395" s="32">
        <v>15.15</v>
      </c>
      <c r="E5395" s="32">
        <v>26872.741999999998</v>
      </c>
      <c r="G5395" s="32">
        <v>576.43600000000004</v>
      </c>
      <c r="H5395" s="32" t="s">
        <v>13</v>
      </c>
      <c r="I5395" s="32">
        <v>26872.741999999998</v>
      </c>
      <c r="K5395" s="32" t="s">
        <v>250</v>
      </c>
    </row>
    <row r="5396" spans="1:11" x14ac:dyDescent="0.35">
      <c r="A5396" s="32">
        <v>33</v>
      </c>
      <c r="B5396" s="32" t="s">
        <v>169</v>
      </c>
      <c r="D5396" s="32">
        <v>15.17</v>
      </c>
      <c r="E5396" s="32">
        <v>21870.893</v>
      </c>
      <c r="G5396" s="32">
        <v>608.40300000000002</v>
      </c>
      <c r="H5396" s="32" t="s">
        <v>13</v>
      </c>
      <c r="I5396" s="32">
        <v>21870.893</v>
      </c>
      <c r="K5396" s="32" t="s">
        <v>249</v>
      </c>
    </row>
    <row r="5397" spans="1:11" x14ac:dyDescent="0.35">
      <c r="A5397" s="32">
        <v>34</v>
      </c>
      <c r="B5397" s="32" t="s">
        <v>168</v>
      </c>
      <c r="D5397" s="32">
        <v>15.2</v>
      </c>
      <c r="E5397" s="32">
        <v>32909.313000000002</v>
      </c>
      <c r="G5397" s="32">
        <v>365.09699999999998</v>
      </c>
      <c r="H5397" s="32" t="s">
        <v>13</v>
      </c>
      <c r="I5397" s="32">
        <v>32909.313000000002</v>
      </c>
      <c r="K5397" s="32" t="s">
        <v>248</v>
      </c>
    </row>
    <row r="5398" spans="1:11" x14ac:dyDescent="0.35">
      <c r="A5398" s="32">
        <v>35</v>
      </c>
      <c r="B5398" s="32" t="s">
        <v>167</v>
      </c>
      <c r="D5398" s="32">
        <v>15.21</v>
      </c>
      <c r="E5398" s="32">
        <v>26168.053</v>
      </c>
      <c r="G5398" s="32">
        <v>650.15200000000004</v>
      </c>
      <c r="H5398" s="32" t="s">
        <v>13</v>
      </c>
      <c r="I5398" s="32">
        <v>26168.053</v>
      </c>
      <c r="K5398" s="32" t="s">
        <v>247</v>
      </c>
    </row>
    <row r="5399" spans="1:11" x14ac:dyDescent="0.35">
      <c r="A5399" s="32">
        <v>36</v>
      </c>
      <c r="B5399" s="32" t="s">
        <v>166</v>
      </c>
      <c r="D5399" s="32">
        <v>15.21</v>
      </c>
      <c r="E5399" s="32">
        <v>31361.701000000001</v>
      </c>
      <c r="G5399" s="32">
        <v>179.589</v>
      </c>
      <c r="H5399" s="32" t="s">
        <v>13</v>
      </c>
      <c r="I5399" s="32">
        <v>31361.701000000001</v>
      </c>
      <c r="K5399" s="32" t="s">
        <v>246</v>
      </c>
    </row>
    <row r="5400" spans="1:11" x14ac:dyDescent="0.35">
      <c r="A5400" s="32">
        <v>37</v>
      </c>
      <c r="B5400" s="32" t="s">
        <v>165</v>
      </c>
      <c r="D5400" s="32">
        <v>15.21</v>
      </c>
      <c r="E5400" s="32">
        <v>25991.197</v>
      </c>
      <c r="G5400" s="32">
        <v>445.22199999999998</v>
      </c>
      <c r="H5400" s="32" t="s">
        <v>13</v>
      </c>
      <c r="I5400" s="32">
        <v>25991.197</v>
      </c>
      <c r="K5400" s="32" t="s">
        <v>245</v>
      </c>
    </row>
    <row r="5401" spans="1:11" x14ac:dyDescent="0.35">
      <c r="A5401" s="32">
        <v>38</v>
      </c>
      <c r="B5401" s="32" t="s">
        <v>22</v>
      </c>
      <c r="D5401" s="32">
        <v>15.23</v>
      </c>
      <c r="E5401" s="32">
        <v>50.851999999999997</v>
      </c>
      <c r="G5401" s="32">
        <v>290</v>
      </c>
      <c r="H5401" s="32" t="s">
        <v>13</v>
      </c>
      <c r="I5401" s="32">
        <v>50.851999999999997</v>
      </c>
      <c r="K5401" s="32" t="s">
        <v>244</v>
      </c>
    </row>
    <row r="5402" spans="1:11" x14ac:dyDescent="0.35">
      <c r="A5402" s="32">
        <v>39</v>
      </c>
      <c r="B5402" s="32" t="s">
        <v>164</v>
      </c>
      <c r="D5402" s="32">
        <v>15.23</v>
      </c>
      <c r="E5402" s="32">
        <v>22350.550999999999</v>
      </c>
      <c r="G5402" s="32">
        <v>1058.1959999999999</v>
      </c>
      <c r="H5402" s="32" t="s">
        <v>13</v>
      </c>
      <c r="I5402" s="32">
        <v>22350.550999999999</v>
      </c>
      <c r="K5402" s="32" t="s">
        <v>243</v>
      </c>
    </row>
    <row r="5403" spans="1:11" x14ac:dyDescent="0.35">
      <c r="A5403" s="32">
        <v>40</v>
      </c>
      <c r="B5403" s="32" t="s">
        <v>163</v>
      </c>
      <c r="D5403" s="32">
        <v>15.26</v>
      </c>
      <c r="E5403" s="32">
        <v>25724.141</v>
      </c>
      <c r="G5403" s="32">
        <v>155351</v>
      </c>
      <c r="H5403" s="32" t="s">
        <v>13</v>
      </c>
      <c r="I5403" s="32">
        <v>25724.141</v>
      </c>
      <c r="K5403" s="32" t="s">
        <v>242</v>
      </c>
    </row>
    <row r="5404" spans="1:11" x14ac:dyDescent="0.35">
      <c r="A5404" s="32">
        <v>41</v>
      </c>
      <c r="B5404" s="32" t="s">
        <v>162</v>
      </c>
      <c r="D5404" s="32">
        <v>15.26</v>
      </c>
      <c r="E5404" s="32">
        <v>29659.331999999999</v>
      </c>
      <c r="G5404" s="32">
        <v>367.053</v>
      </c>
      <c r="H5404" s="32" t="s">
        <v>13</v>
      </c>
      <c r="I5404" s="32">
        <v>29659.331999999999</v>
      </c>
      <c r="K5404" s="32" t="s">
        <v>241</v>
      </c>
    </row>
    <row r="5405" spans="1:11" x14ac:dyDescent="0.35">
      <c r="A5405" s="32">
        <v>42</v>
      </c>
      <c r="B5405" s="32" t="s">
        <v>161</v>
      </c>
      <c r="D5405" s="32">
        <v>15.3</v>
      </c>
      <c r="E5405" s="32">
        <v>31270.463</v>
      </c>
      <c r="G5405" s="32">
        <v>235.96</v>
      </c>
      <c r="H5405" s="32" t="s">
        <v>13</v>
      </c>
      <c r="I5405" s="32">
        <v>31270.463</v>
      </c>
      <c r="K5405" s="32" t="s">
        <v>240</v>
      </c>
    </row>
    <row r="5406" spans="1:11" x14ac:dyDescent="0.35">
      <c r="A5406" s="32">
        <v>43</v>
      </c>
      <c r="B5406" s="32" t="s">
        <v>160</v>
      </c>
      <c r="D5406" s="32">
        <v>15.28</v>
      </c>
      <c r="E5406" s="32">
        <v>30780.789000000001</v>
      </c>
      <c r="G5406" s="32">
        <v>658.50300000000004</v>
      </c>
      <c r="H5406" s="32" t="s">
        <v>13</v>
      </c>
      <c r="I5406" s="32">
        <v>30780.789000000001</v>
      </c>
      <c r="K5406" s="32" t="s">
        <v>239</v>
      </c>
    </row>
    <row r="5407" spans="1:11" x14ac:dyDescent="0.35">
      <c r="A5407" s="32">
        <v>44</v>
      </c>
      <c r="B5407" s="32" t="s">
        <v>159</v>
      </c>
      <c r="D5407" s="32">
        <v>15.31</v>
      </c>
      <c r="E5407" s="32">
        <v>31819.67</v>
      </c>
      <c r="G5407" s="32">
        <v>862.10599999999999</v>
      </c>
      <c r="H5407" s="32" t="s">
        <v>13</v>
      </c>
      <c r="I5407" s="32">
        <v>31819.67</v>
      </c>
      <c r="K5407" s="32" t="s">
        <v>238</v>
      </c>
    </row>
    <row r="5408" spans="1:11" x14ac:dyDescent="0.35">
      <c r="A5408" s="32">
        <v>45</v>
      </c>
      <c r="B5408" s="32" t="s">
        <v>22</v>
      </c>
      <c r="D5408" s="32">
        <v>15.4</v>
      </c>
      <c r="E5408" s="32">
        <v>41.014000000000003</v>
      </c>
      <c r="G5408" s="32">
        <v>294</v>
      </c>
      <c r="H5408" s="32" t="s">
        <v>13</v>
      </c>
      <c r="I5408" s="32">
        <v>41.014000000000003</v>
      </c>
      <c r="K5408" s="32" t="s">
        <v>237</v>
      </c>
    </row>
    <row r="5409" spans="1:11" x14ac:dyDescent="0.35">
      <c r="A5409" s="32">
        <v>46</v>
      </c>
      <c r="B5409" s="32" t="s">
        <v>158</v>
      </c>
      <c r="D5409" s="32">
        <v>15.33</v>
      </c>
      <c r="E5409" s="32">
        <v>28759.182000000001</v>
      </c>
      <c r="G5409" s="32">
        <v>767.58799999999997</v>
      </c>
      <c r="H5409" s="32" t="s">
        <v>13</v>
      </c>
      <c r="I5409" s="32">
        <v>28759.182000000001</v>
      </c>
      <c r="K5409" s="32" t="s">
        <v>236</v>
      </c>
    </row>
    <row r="5410" spans="1:11" x14ac:dyDescent="0.35">
      <c r="A5410" s="32">
        <v>47</v>
      </c>
      <c r="B5410" s="32" t="s">
        <v>157</v>
      </c>
      <c r="D5410" s="32">
        <v>15.33</v>
      </c>
      <c r="E5410" s="32">
        <v>24892.368999999999</v>
      </c>
      <c r="G5410" s="32">
        <v>692.31299999999999</v>
      </c>
      <c r="H5410" s="32" t="s">
        <v>13</v>
      </c>
      <c r="I5410" s="32">
        <v>24892.368999999999</v>
      </c>
      <c r="K5410" s="32" t="s">
        <v>235</v>
      </c>
    </row>
    <row r="5411" spans="1:11" x14ac:dyDescent="0.35">
      <c r="A5411" s="32">
        <v>48</v>
      </c>
      <c r="B5411" s="32" t="s">
        <v>156</v>
      </c>
      <c r="D5411" s="32">
        <v>15.3</v>
      </c>
      <c r="E5411" s="32">
        <v>20317.258000000002</v>
      </c>
      <c r="G5411" s="32">
        <v>618.08199999999999</v>
      </c>
      <c r="H5411" s="32" t="s">
        <v>13</v>
      </c>
      <c r="I5411" s="32">
        <v>20317.258000000002</v>
      </c>
      <c r="K5411" s="32" t="s">
        <v>234</v>
      </c>
    </row>
    <row r="5413" spans="1:11" x14ac:dyDescent="0.35">
      <c r="A5413" s="32" t="s">
        <v>310</v>
      </c>
    </row>
    <row r="5415" spans="1:11" x14ac:dyDescent="0.35">
      <c r="B5415" s="32" t="s">
        <v>3</v>
      </c>
      <c r="C5415" s="32" t="s">
        <v>4</v>
      </c>
      <c r="D5415" s="32" t="s">
        <v>5</v>
      </c>
      <c r="E5415" s="32" t="s">
        <v>6</v>
      </c>
      <c r="F5415" s="32" t="s">
        <v>7</v>
      </c>
      <c r="G5415" s="32" t="s">
        <v>8</v>
      </c>
      <c r="H5415" s="32" t="s">
        <v>9</v>
      </c>
      <c r="I5415" s="32" t="s">
        <v>10</v>
      </c>
      <c r="J5415" s="32" t="s">
        <v>11</v>
      </c>
      <c r="K5415" s="32" t="s">
        <v>282</v>
      </c>
    </row>
    <row r="5416" spans="1:11" x14ac:dyDescent="0.35">
      <c r="A5416" s="32">
        <v>1</v>
      </c>
      <c r="B5416" s="32" t="s">
        <v>12</v>
      </c>
      <c r="D5416" s="32">
        <v>14.78</v>
      </c>
      <c r="E5416" s="32">
        <v>176.054</v>
      </c>
      <c r="F5416" s="32">
        <v>818.54200000000003</v>
      </c>
      <c r="G5416" s="32">
        <v>6.1239999999999997</v>
      </c>
      <c r="H5416" s="32" t="s">
        <v>13</v>
      </c>
      <c r="K5416" s="32" t="s">
        <v>281</v>
      </c>
    </row>
    <row r="5417" spans="1:11" x14ac:dyDescent="0.35">
      <c r="A5417" s="32">
        <v>2</v>
      </c>
      <c r="B5417" s="32" t="s">
        <v>14</v>
      </c>
      <c r="D5417" s="32">
        <v>14.81</v>
      </c>
      <c r="E5417" s="32">
        <v>138.09</v>
      </c>
      <c r="F5417" s="32">
        <v>878.93100000000004</v>
      </c>
      <c r="G5417" s="32">
        <v>5.0830000000000002</v>
      </c>
      <c r="H5417" s="32" t="s">
        <v>13</v>
      </c>
      <c r="K5417" s="32" t="s">
        <v>280</v>
      </c>
    </row>
    <row r="5418" spans="1:11" x14ac:dyDescent="0.35">
      <c r="A5418" s="32">
        <v>3</v>
      </c>
      <c r="B5418" s="32" t="s">
        <v>15</v>
      </c>
      <c r="D5418" s="32">
        <v>14.81</v>
      </c>
      <c r="E5418" s="32">
        <v>149.58600000000001</v>
      </c>
      <c r="F5418" s="32">
        <v>947.3</v>
      </c>
      <c r="G5418" s="32">
        <v>1060</v>
      </c>
      <c r="H5418" s="32" t="s">
        <v>13</v>
      </c>
      <c r="K5418" s="32" t="s">
        <v>279</v>
      </c>
    </row>
    <row r="5419" spans="1:11" x14ac:dyDescent="0.35">
      <c r="A5419" s="32">
        <v>4</v>
      </c>
      <c r="B5419" s="32" t="s">
        <v>17</v>
      </c>
      <c r="D5419" s="32">
        <v>14.84</v>
      </c>
      <c r="E5419" s="32">
        <v>556.37199999999996</v>
      </c>
      <c r="F5419" s="32">
        <v>785.46900000000005</v>
      </c>
      <c r="G5419" s="32">
        <v>2.859</v>
      </c>
      <c r="H5419" s="32" t="s">
        <v>16</v>
      </c>
      <c r="K5419" s="32" t="s">
        <v>278</v>
      </c>
    </row>
    <row r="5420" spans="1:11" x14ac:dyDescent="0.35">
      <c r="A5420" s="32">
        <v>5</v>
      </c>
      <c r="B5420" s="32" t="s">
        <v>18</v>
      </c>
      <c r="D5420" s="32">
        <v>14.8</v>
      </c>
      <c r="E5420" s="32">
        <v>854.27700000000004</v>
      </c>
      <c r="F5420" s="32">
        <v>1347.0239999999999</v>
      </c>
      <c r="G5420" s="32">
        <v>20.524000000000001</v>
      </c>
      <c r="H5420" s="32" t="s">
        <v>13</v>
      </c>
      <c r="K5420" s="32" t="s">
        <v>277</v>
      </c>
    </row>
    <row r="5421" spans="1:11" x14ac:dyDescent="0.35">
      <c r="A5421" s="32">
        <v>6</v>
      </c>
      <c r="B5421" s="32" t="s">
        <v>19</v>
      </c>
      <c r="D5421" s="32">
        <v>14.77</v>
      </c>
      <c r="E5421" s="32">
        <v>2860.8319999999999</v>
      </c>
      <c r="F5421" s="32">
        <v>950.48500000000001</v>
      </c>
      <c r="G5421" s="32">
        <v>17855</v>
      </c>
      <c r="H5421" s="32" t="s">
        <v>13</v>
      </c>
      <c r="K5421" s="32" t="s">
        <v>276</v>
      </c>
    </row>
    <row r="5422" spans="1:11" x14ac:dyDescent="0.35">
      <c r="A5422" s="32">
        <v>7</v>
      </c>
      <c r="B5422" s="32" t="s">
        <v>20</v>
      </c>
      <c r="D5422" s="32">
        <v>14.78</v>
      </c>
      <c r="E5422" s="32">
        <v>5530.6369999999997</v>
      </c>
      <c r="F5422" s="32">
        <v>675.61300000000006</v>
      </c>
      <c r="G5422" s="32">
        <v>31.346</v>
      </c>
      <c r="H5422" s="32" t="s">
        <v>13</v>
      </c>
      <c r="K5422" s="32" t="s">
        <v>275</v>
      </c>
    </row>
    <row r="5423" spans="1:11" x14ac:dyDescent="0.35">
      <c r="A5423" s="32">
        <v>8</v>
      </c>
      <c r="B5423" s="32" t="s">
        <v>21</v>
      </c>
      <c r="D5423" s="32">
        <v>14.8</v>
      </c>
      <c r="E5423" s="32">
        <v>12096.596</v>
      </c>
      <c r="F5423" s="32">
        <v>669.51800000000003</v>
      </c>
      <c r="G5423" s="32">
        <v>295.23599999999999</v>
      </c>
      <c r="H5423" s="32" t="s">
        <v>13</v>
      </c>
      <c r="K5423" s="32" t="s">
        <v>274</v>
      </c>
    </row>
    <row r="5424" spans="1:11" x14ac:dyDescent="0.35">
      <c r="A5424" s="32">
        <v>9</v>
      </c>
      <c r="B5424" s="32" t="s">
        <v>22</v>
      </c>
      <c r="D5424" s="32">
        <v>14.83</v>
      </c>
      <c r="E5424" s="32">
        <v>67.355999999999995</v>
      </c>
      <c r="G5424" s="32">
        <v>456</v>
      </c>
      <c r="H5424" s="32" t="s">
        <v>13</v>
      </c>
      <c r="K5424" s="32" t="s">
        <v>273</v>
      </c>
    </row>
    <row r="5425" spans="1:11" x14ac:dyDescent="0.35">
      <c r="A5425" s="32">
        <v>10</v>
      </c>
      <c r="B5425" s="32" t="s">
        <v>22</v>
      </c>
      <c r="D5425" s="32">
        <v>14.97</v>
      </c>
      <c r="E5425" s="32">
        <v>56.265000000000001</v>
      </c>
      <c r="G5425" s="32">
        <v>345</v>
      </c>
      <c r="H5425" s="32" t="s">
        <v>13</v>
      </c>
      <c r="K5425" s="32" t="s">
        <v>272</v>
      </c>
    </row>
    <row r="5426" spans="1:11" x14ac:dyDescent="0.35">
      <c r="A5426" s="32">
        <v>11</v>
      </c>
      <c r="B5426" s="32" t="s">
        <v>24</v>
      </c>
      <c r="D5426" s="32">
        <v>14.81</v>
      </c>
      <c r="E5426" s="32">
        <v>871.87599999999998</v>
      </c>
      <c r="F5426" s="32">
        <v>454.851</v>
      </c>
      <c r="G5426" s="32">
        <v>68.051000000000002</v>
      </c>
      <c r="H5426" s="32" t="s">
        <v>13</v>
      </c>
      <c r="K5426" s="32" t="s">
        <v>271</v>
      </c>
    </row>
    <row r="5427" spans="1:11" x14ac:dyDescent="0.35">
      <c r="A5427" s="32">
        <v>12</v>
      </c>
      <c r="B5427" s="32" t="s">
        <v>25</v>
      </c>
      <c r="D5427" s="32">
        <v>14.83</v>
      </c>
      <c r="E5427" s="32">
        <v>58.473999999999997</v>
      </c>
      <c r="F5427" s="32">
        <v>327.91</v>
      </c>
      <c r="G5427" s="32">
        <v>368</v>
      </c>
      <c r="H5427" s="32" t="s">
        <v>13</v>
      </c>
      <c r="K5427" s="32" t="s">
        <v>270</v>
      </c>
    </row>
    <row r="5428" spans="1:11" x14ac:dyDescent="0.35">
      <c r="A5428" s="32">
        <v>13</v>
      </c>
      <c r="B5428" s="32" t="s">
        <v>26</v>
      </c>
      <c r="D5428" s="32">
        <v>14.91</v>
      </c>
      <c r="E5428" s="32">
        <v>107.29600000000001</v>
      </c>
      <c r="F5428" s="32">
        <v>222.42599999999999</v>
      </c>
      <c r="G5428" s="32">
        <v>8.1660000000000004</v>
      </c>
      <c r="H5428" s="32" t="s">
        <v>13</v>
      </c>
      <c r="K5428" s="32" t="s">
        <v>269</v>
      </c>
    </row>
    <row r="5429" spans="1:11" x14ac:dyDescent="0.35">
      <c r="A5429" s="32">
        <v>14</v>
      </c>
      <c r="B5429" s="32" t="s">
        <v>27</v>
      </c>
      <c r="D5429" s="32">
        <v>14.84</v>
      </c>
      <c r="E5429" s="32">
        <v>2915.8420000000001</v>
      </c>
      <c r="F5429" s="32">
        <v>226.19200000000001</v>
      </c>
      <c r="G5429" s="32">
        <v>16.713000000000001</v>
      </c>
      <c r="H5429" s="32" t="s">
        <v>16</v>
      </c>
      <c r="K5429" s="32" t="s">
        <v>268</v>
      </c>
    </row>
    <row r="5430" spans="1:11" x14ac:dyDescent="0.35">
      <c r="A5430" s="32">
        <v>15</v>
      </c>
      <c r="B5430" s="32" t="s">
        <v>28</v>
      </c>
      <c r="D5430" s="32">
        <v>14.88</v>
      </c>
      <c r="E5430" s="32">
        <v>2162.63</v>
      </c>
      <c r="F5430" s="32">
        <v>314.00900000000001</v>
      </c>
      <c r="G5430" s="32">
        <v>14188</v>
      </c>
      <c r="H5430" s="32" t="s">
        <v>13</v>
      </c>
      <c r="K5430" s="32" t="s">
        <v>267</v>
      </c>
    </row>
    <row r="5431" spans="1:11" x14ac:dyDescent="0.35">
      <c r="A5431" s="32">
        <v>16</v>
      </c>
      <c r="B5431" s="32" t="s">
        <v>29</v>
      </c>
      <c r="D5431" s="32">
        <v>14.88</v>
      </c>
      <c r="E5431" s="32">
        <v>2602.3069999999998</v>
      </c>
      <c r="F5431" s="32">
        <v>235.11500000000001</v>
      </c>
      <c r="G5431" s="32">
        <v>59.633000000000003</v>
      </c>
      <c r="H5431" s="32" t="s">
        <v>13</v>
      </c>
      <c r="K5431" s="32" t="s">
        <v>266</v>
      </c>
    </row>
    <row r="5432" spans="1:11" x14ac:dyDescent="0.35">
      <c r="A5432" s="32">
        <v>17</v>
      </c>
      <c r="B5432" s="32" t="s">
        <v>22</v>
      </c>
      <c r="D5432" s="32">
        <v>14.86</v>
      </c>
      <c r="E5432" s="32">
        <v>88.350999999999999</v>
      </c>
      <c r="G5432" s="32">
        <v>3.3740000000000001</v>
      </c>
      <c r="H5432" s="32" t="s">
        <v>13</v>
      </c>
      <c r="K5432" s="32" t="s">
        <v>265</v>
      </c>
    </row>
    <row r="5433" spans="1:11" x14ac:dyDescent="0.35">
      <c r="A5433" s="32">
        <v>18</v>
      </c>
      <c r="B5433" s="32" t="s">
        <v>182</v>
      </c>
      <c r="D5433" s="32">
        <v>14.92</v>
      </c>
      <c r="E5433" s="32">
        <v>116.30500000000001</v>
      </c>
      <c r="F5433" s="32">
        <v>242.81800000000001</v>
      </c>
      <c r="G5433" s="32">
        <v>2.6070000000000002</v>
      </c>
      <c r="H5433" s="32" t="s">
        <v>13</v>
      </c>
      <c r="K5433" s="32" t="s">
        <v>264</v>
      </c>
    </row>
    <row r="5434" spans="1:11" x14ac:dyDescent="0.35">
      <c r="A5434" s="32">
        <v>19</v>
      </c>
      <c r="B5434" s="32" t="s">
        <v>181</v>
      </c>
      <c r="D5434" s="32">
        <v>14.88</v>
      </c>
      <c r="E5434" s="32">
        <v>31.992999999999999</v>
      </c>
      <c r="F5434" s="32">
        <v>508.77</v>
      </c>
      <c r="G5434" s="32">
        <v>262</v>
      </c>
      <c r="H5434" s="32" t="s">
        <v>16</v>
      </c>
      <c r="K5434" s="32" t="s">
        <v>263</v>
      </c>
    </row>
    <row r="5435" spans="1:11" x14ac:dyDescent="0.35">
      <c r="A5435" s="32">
        <v>20</v>
      </c>
      <c r="B5435" s="32" t="s">
        <v>180</v>
      </c>
      <c r="D5435" s="32">
        <v>15.21</v>
      </c>
      <c r="E5435" s="32">
        <v>15.445</v>
      </c>
      <c r="F5435" s="32">
        <v>189.27600000000001</v>
      </c>
      <c r="G5435" s="32">
        <v>107</v>
      </c>
      <c r="H5435" s="32" t="s">
        <v>13</v>
      </c>
      <c r="K5435" s="32" t="s">
        <v>262</v>
      </c>
    </row>
    <row r="5436" spans="1:11" x14ac:dyDescent="0.35">
      <c r="A5436" s="32">
        <v>21</v>
      </c>
      <c r="B5436" s="32" t="s">
        <v>179</v>
      </c>
      <c r="D5436" s="32">
        <v>14.89</v>
      </c>
      <c r="E5436" s="32">
        <v>74.478999999999999</v>
      </c>
      <c r="F5436" s="32">
        <v>310.37299999999999</v>
      </c>
      <c r="G5436" s="32">
        <v>2.835</v>
      </c>
      <c r="H5436" s="32" t="s">
        <v>16</v>
      </c>
      <c r="K5436" s="32" t="s">
        <v>261</v>
      </c>
    </row>
    <row r="5437" spans="1:11" x14ac:dyDescent="0.35">
      <c r="A5437" s="32">
        <v>22</v>
      </c>
      <c r="B5437" s="32" t="s">
        <v>178</v>
      </c>
      <c r="D5437" s="32">
        <v>14.88</v>
      </c>
      <c r="E5437" s="32">
        <v>33.11</v>
      </c>
      <c r="F5437" s="32">
        <v>608.78599999999994</v>
      </c>
      <c r="G5437" s="32">
        <v>240</v>
      </c>
      <c r="H5437" s="32" t="s">
        <v>13</v>
      </c>
      <c r="K5437" s="32" t="s">
        <v>260</v>
      </c>
    </row>
    <row r="5438" spans="1:11" x14ac:dyDescent="0.35">
      <c r="A5438" s="32">
        <v>23</v>
      </c>
      <c r="B5438" s="32" t="s">
        <v>177</v>
      </c>
      <c r="D5438" s="32">
        <v>14.92</v>
      </c>
      <c r="E5438" s="32">
        <v>254.143</v>
      </c>
      <c r="F5438" s="32">
        <v>229.76400000000001</v>
      </c>
      <c r="G5438" s="32">
        <v>30.803999999999998</v>
      </c>
      <c r="H5438" s="32" t="s">
        <v>13</v>
      </c>
      <c r="K5438" s="32" t="s">
        <v>259</v>
      </c>
    </row>
    <row r="5439" spans="1:11" x14ac:dyDescent="0.35">
      <c r="A5439" s="32">
        <v>24</v>
      </c>
      <c r="B5439" s="32" t="s">
        <v>22</v>
      </c>
      <c r="H5439" s="32" t="s">
        <v>95</v>
      </c>
      <c r="K5439" s="32" t="s">
        <v>258</v>
      </c>
    </row>
    <row r="5440" spans="1:11" x14ac:dyDescent="0.35">
      <c r="A5440" s="32">
        <v>25</v>
      </c>
      <c r="B5440" s="32" t="s">
        <v>176</v>
      </c>
      <c r="D5440" s="32">
        <v>14.92</v>
      </c>
      <c r="E5440" s="32">
        <v>97.292000000000002</v>
      </c>
      <c r="F5440" s="32">
        <v>288.06700000000001</v>
      </c>
      <c r="G5440" s="32">
        <v>725</v>
      </c>
      <c r="H5440" s="32" t="s">
        <v>13</v>
      </c>
      <c r="K5440" s="32" t="s">
        <v>257</v>
      </c>
    </row>
    <row r="5441" spans="1:11" x14ac:dyDescent="0.35">
      <c r="A5441" s="32">
        <v>26</v>
      </c>
      <c r="B5441" s="32" t="s">
        <v>175</v>
      </c>
      <c r="D5441" s="32">
        <v>14.92</v>
      </c>
      <c r="E5441" s="32">
        <v>111.563</v>
      </c>
      <c r="F5441" s="32">
        <v>219.81</v>
      </c>
      <c r="G5441" s="32">
        <v>45.963000000000001</v>
      </c>
      <c r="H5441" s="32" t="s">
        <v>13</v>
      </c>
      <c r="K5441" s="32" t="s">
        <v>256</v>
      </c>
    </row>
    <row r="5442" spans="1:11" x14ac:dyDescent="0.35">
      <c r="A5442" s="32">
        <v>27</v>
      </c>
      <c r="B5442" s="32" t="s">
        <v>174</v>
      </c>
      <c r="D5442" s="32">
        <v>14.94</v>
      </c>
      <c r="E5442" s="32">
        <v>18.053999999999998</v>
      </c>
      <c r="F5442" s="32">
        <v>322.86</v>
      </c>
      <c r="G5442" s="32">
        <v>156</v>
      </c>
      <c r="H5442" s="32" t="s">
        <v>13</v>
      </c>
      <c r="K5442" s="32" t="s">
        <v>255</v>
      </c>
    </row>
    <row r="5443" spans="1:11" x14ac:dyDescent="0.35">
      <c r="A5443" s="32">
        <v>28</v>
      </c>
      <c r="B5443" s="32" t="s">
        <v>173</v>
      </c>
      <c r="D5443" s="32">
        <v>14.92</v>
      </c>
      <c r="E5443" s="32">
        <v>40.075000000000003</v>
      </c>
      <c r="F5443" s="32">
        <v>302.863</v>
      </c>
      <c r="G5443" s="32">
        <v>5.8289999999999997</v>
      </c>
      <c r="H5443" s="32" t="s">
        <v>13</v>
      </c>
      <c r="K5443" s="32" t="s">
        <v>254</v>
      </c>
    </row>
    <row r="5444" spans="1:11" x14ac:dyDescent="0.35">
      <c r="A5444" s="32">
        <v>29</v>
      </c>
      <c r="B5444" s="32" t="s">
        <v>172</v>
      </c>
      <c r="D5444" s="32">
        <v>14.84</v>
      </c>
      <c r="E5444" s="32">
        <v>87.521000000000001</v>
      </c>
      <c r="F5444" s="32">
        <v>188.93899999999999</v>
      </c>
      <c r="G5444" s="32">
        <v>2.63</v>
      </c>
      <c r="H5444" s="32" t="s">
        <v>13</v>
      </c>
      <c r="K5444" s="32" t="s">
        <v>253</v>
      </c>
    </row>
    <row r="5445" spans="1:11" x14ac:dyDescent="0.35">
      <c r="A5445" s="32">
        <v>30</v>
      </c>
      <c r="B5445" s="32" t="s">
        <v>171</v>
      </c>
      <c r="D5445" s="32">
        <v>14.8</v>
      </c>
      <c r="E5445" s="32">
        <v>60.707999999999998</v>
      </c>
      <c r="F5445" s="32">
        <v>386.08</v>
      </c>
      <c r="G5445" s="32">
        <v>496</v>
      </c>
      <c r="H5445" s="32" t="s">
        <v>16</v>
      </c>
      <c r="K5445" s="32" t="s">
        <v>252</v>
      </c>
    </row>
    <row r="5446" spans="1:11" x14ac:dyDescent="0.35">
      <c r="A5446" s="32">
        <v>31</v>
      </c>
      <c r="B5446" s="32" t="s">
        <v>22</v>
      </c>
      <c r="H5446" s="32" t="s">
        <v>95</v>
      </c>
      <c r="K5446" s="32" t="s">
        <v>251</v>
      </c>
    </row>
    <row r="5447" spans="1:11" x14ac:dyDescent="0.35">
      <c r="A5447" s="32">
        <v>32</v>
      </c>
      <c r="B5447" s="32" t="s">
        <v>170</v>
      </c>
      <c r="D5447" s="32">
        <v>14.81</v>
      </c>
      <c r="E5447" s="32">
        <v>427.02600000000001</v>
      </c>
      <c r="F5447" s="32">
        <v>273.06799999999998</v>
      </c>
      <c r="G5447" s="32">
        <v>5.6349999999999998</v>
      </c>
      <c r="H5447" s="32" t="s">
        <v>13</v>
      </c>
      <c r="K5447" s="32" t="s">
        <v>250</v>
      </c>
    </row>
    <row r="5448" spans="1:11" x14ac:dyDescent="0.35">
      <c r="A5448" s="32">
        <v>33</v>
      </c>
      <c r="B5448" s="32" t="s">
        <v>169</v>
      </c>
      <c r="D5448" s="32">
        <v>14.81</v>
      </c>
      <c r="E5448" s="32">
        <v>12.343999999999999</v>
      </c>
      <c r="F5448" s="32">
        <v>112.59699999999999</v>
      </c>
      <c r="G5448" s="32">
        <v>8.8930000000000007</v>
      </c>
      <c r="H5448" s="32" t="s">
        <v>13</v>
      </c>
      <c r="K5448" s="32" t="s">
        <v>249</v>
      </c>
    </row>
    <row r="5449" spans="1:11" x14ac:dyDescent="0.35">
      <c r="A5449" s="32">
        <v>34</v>
      </c>
      <c r="B5449" s="32" t="s">
        <v>168</v>
      </c>
      <c r="D5449" s="32">
        <v>14.83</v>
      </c>
      <c r="E5449" s="32">
        <v>55.430999999999997</v>
      </c>
      <c r="F5449" s="32">
        <v>575.86699999999996</v>
      </c>
      <c r="G5449" s="32">
        <v>438</v>
      </c>
      <c r="H5449" s="32" t="s">
        <v>13</v>
      </c>
      <c r="K5449" s="32" t="s">
        <v>248</v>
      </c>
    </row>
    <row r="5450" spans="1:11" x14ac:dyDescent="0.35">
      <c r="A5450" s="32">
        <v>35</v>
      </c>
      <c r="B5450" s="32" t="s">
        <v>167</v>
      </c>
      <c r="D5450" s="32">
        <v>14.88</v>
      </c>
      <c r="E5450" s="32">
        <v>35.018999999999998</v>
      </c>
      <c r="F5450" s="32">
        <v>406.81700000000001</v>
      </c>
      <c r="G5450" s="32">
        <v>3.1749999999999998</v>
      </c>
      <c r="H5450" s="32" t="s">
        <v>13</v>
      </c>
      <c r="K5450" s="32" t="s">
        <v>247</v>
      </c>
    </row>
    <row r="5451" spans="1:11" x14ac:dyDescent="0.35">
      <c r="A5451" s="32">
        <v>36</v>
      </c>
      <c r="B5451" s="32" t="s">
        <v>166</v>
      </c>
      <c r="D5451" s="32">
        <v>14.88</v>
      </c>
      <c r="E5451" s="32">
        <v>231.33799999999999</v>
      </c>
      <c r="F5451" s="32">
        <v>266.09899999999999</v>
      </c>
      <c r="G5451" s="32">
        <v>6.4640000000000004</v>
      </c>
      <c r="H5451" s="32" t="s">
        <v>13</v>
      </c>
      <c r="K5451" s="32" t="s">
        <v>246</v>
      </c>
    </row>
    <row r="5452" spans="1:11" x14ac:dyDescent="0.35">
      <c r="A5452" s="32">
        <v>37</v>
      </c>
      <c r="B5452" s="32" t="s">
        <v>165</v>
      </c>
      <c r="D5452" s="32">
        <v>14.89</v>
      </c>
      <c r="E5452" s="32">
        <v>45.942999999999998</v>
      </c>
      <c r="F5452" s="32">
        <v>84.498000000000005</v>
      </c>
      <c r="G5452" s="32">
        <v>2.9039999999999999</v>
      </c>
      <c r="H5452" s="32" t="s">
        <v>16</v>
      </c>
      <c r="K5452" s="32" t="s">
        <v>245</v>
      </c>
    </row>
    <row r="5453" spans="1:11" x14ac:dyDescent="0.35">
      <c r="A5453" s="32">
        <v>38</v>
      </c>
      <c r="B5453" s="32" t="s">
        <v>22</v>
      </c>
      <c r="H5453" s="32" t="s">
        <v>95</v>
      </c>
      <c r="K5453" s="32" t="s">
        <v>244</v>
      </c>
    </row>
    <row r="5454" spans="1:11" x14ac:dyDescent="0.35">
      <c r="A5454" s="32">
        <v>39</v>
      </c>
      <c r="B5454" s="32" t="s">
        <v>164</v>
      </c>
      <c r="D5454" s="32">
        <v>14.91</v>
      </c>
      <c r="E5454" s="32">
        <v>95.766000000000005</v>
      </c>
      <c r="F5454" s="32">
        <v>164.97300000000001</v>
      </c>
      <c r="G5454" s="32">
        <v>655</v>
      </c>
      <c r="H5454" s="32" t="s">
        <v>13</v>
      </c>
      <c r="K5454" s="32" t="s">
        <v>243</v>
      </c>
    </row>
    <row r="5455" spans="1:11" x14ac:dyDescent="0.35">
      <c r="A5455" s="32">
        <v>40</v>
      </c>
      <c r="B5455" s="32" t="s">
        <v>163</v>
      </c>
      <c r="D5455" s="32">
        <v>14.99</v>
      </c>
      <c r="E5455" s="32">
        <v>236.64</v>
      </c>
      <c r="F5455" s="32">
        <v>375.67899999999997</v>
      </c>
      <c r="G5455" s="32">
        <v>4.9429999999999996</v>
      </c>
      <c r="H5455" s="32" t="s">
        <v>13</v>
      </c>
      <c r="K5455" s="32" t="s">
        <v>242</v>
      </c>
    </row>
    <row r="5456" spans="1:11" x14ac:dyDescent="0.35">
      <c r="A5456" s="32">
        <v>41</v>
      </c>
      <c r="B5456" s="32" t="s">
        <v>162</v>
      </c>
      <c r="D5456" s="32">
        <v>14.91</v>
      </c>
      <c r="E5456" s="32">
        <v>47.31</v>
      </c>
      <c r="F5456" s="32">
        <v>522.72500000000002</v>
      </c>
      <c r="G5456" s="32">
        <v>339</v>
      </c>
      <c r="H5456" s="32" t="s">
        <v>13</v>
      </c>
      <c r="K5456" s="32" t="s">
        <v>241</v>
      </c>
    </row>
    <row r="5457" spans="1:11" x14ac:dyDescent="0.35">
      <c r="A5457" s="32">
        <v>42</v>
      </c>
      <c r="B5457" s="32" t="s">
        <v>161</v>
      </c>
      <c r="D5457" s="32">
        <v>14.96</v>
      </c>
      <c r="E5457" s="32">
        <v>89.873000000000005</v>
      </c>
      <c r="F5457" s="32">
        <v>299.25700000000001</v>
      </c>
      <c r="G5457" s="32">
        <v>3.77</v>
      </c>
      <c r="H5457" s="32" t="s">
        <v>13</v>
      </c>
      <c r="K5457" s="32" t="s">
        <v>240</v>
      </c>
    </row>
    <row r="5458" spans="1:11" x14ac:dyDescent="0.35">
      <c r="A5458" s="32">
        <v>43</v>
      </c>
      <c r="B5458" s="32" t="s">
        <v>160</v>
      </c>
      <c r="D5458" s="32">
        <v>14.94</v>
      </c>
      <c r="E5458" s="32">
        <v>58.597999999999999</v>
      </c>
      <c r="F5458" s="32">
        <v>449.92200000000003</v>
      </c>
      <c r="G5458" s="32">
        <v>374</v>
      </c>
      <c r="H5458" s="32" t="s">
        <v>13</v>
      </c>
      <c r="K5458" s="32" t="s">
        <v>239</v>
      </c>
    </row>
    <row r="5459" spans="1:11" x14ac:dyDescent="0.35">
      <c r="A5459" s="32">
        <v>44</v>
      </c>
      <c r="B5459" s="32" t="s">
        <v>159</v>
      </c>
      <c r="D5459" s="32">
        <v>14.96</v>
      </c>
      <c r="E5459" s="32">
        <v>59.042000000000002</v>
      </c>
      <c r="F5459" s="32">
        <v>357.08199999999999</v>
      </c>
      <c r="G5459" s="32">
        <v>33.264000000000003</v>
      </c>
      <c r="H5459" s="32" t="s">
        <v>13</v>
      </c>
      <c r="K5459" s="32" t="s">
        <v>238</v>
      </c>
    </row>
    <row r="5460" spans="1:11" x14ac:dyDescent="0.35">
      <c r="A5460" s="32">
        <v>45</v>
      </c>
      <c r="B5460" s="32" t="s">
        <v>22</v>
      </c>
      <c r="D5460" s="32">
        <v>15.11</v>
      </c>
      <c r="E5460" s="32">
        <v>101.821</v>
      </c>
      <c r="G5460" s="32">
        <v>2.3780000000000001</v>
      </c>
      <c r="H5460" s="32" t="s">
        <v>13</v>
      </c>
      <c r="K5460" s="32" t="s">
        <v>237</v>
      </c>
    </row>
    <row r="5461" spans="1:11" x14ac:dyDescent="0.35">
      <c r="A5461" s="32">
        <v>46</v>
      </c>
      <c r="B5461" s="32" t="s">
        <v>158</v>
      </c>
      <c r="D5461" s="32">
        <v>14.96</v>
      </c>
      <c r="E5461" s="32">
        <v>59.195999999999998</v>
      </c>
      <c r="F5461" s="32">
        <v>481.18599999999998</v>
      </c>
      <c r="G5461" s="32">
        <v>2.887</v>
      </c>
      <c r="H5461" s="32" t="s">
        <v>16</v>
      </c>
      <c r="K5461" s="32" t="s">
        <v>236</v>
      </c>
    </row>
    <row r="5462" spans="1:11" x14ac:dyDescent="0.35">
      <c r="A5462" s="32">
        <v>47</v>
      </c>
      <c r="B5462" s="32" t="s">
        <v>157</v>
      </c>
      <c r="D5462" s="32">
        <v>14.96</v>
      </c>
      <c r="E5462" s="32">
        <v>174.79599999999999</v>
      </c>
      <c r="F5462" s="32">
        <v>210.94399999999999</v>
      </c>
      <c r="G5462" s="32">
        <v>10.782</v>
      </c>
      <c r="H5462" s="32" t="s">
        <v>16</v>
      </c>
      <c r="K5462" s="32" t="s">
        <v>235</v>
      </c>
    </row>
    <row r="5463" spans="1:11" x14ac:dyDescent="0.35">
      <c r="A5463" s="32">
        <v>48</v>
      </c>
      <c r="B5463" s="32" t="s">
        <v>156</v>
      </c>
      <c r="D5463" s="32">
        <v>15.07</v>
      </c>
      <c r="E5463" s="32">
        <v>77.513999999999996</v>
      </c>
      <c r="F5463" s="32">
        <v>445.59399999999999</v>
      </c>
      <c r="G5463" s="32">
        <v>487</v>
      </c>
      <c r="H5463" s="32" t="s">
        <v>13</v>
      </c>
      <c r="K5463" s="32" t="s">
        <v>234</v>
      </c>
    </row>
    <row r="5465" spans="1:11" x14ac:dyDescent="0.35">
      <c r="A5465" s="32" t="s">
        <v>309</v>
      </c>
    </row>
    <row r="5467" spans="1:11" x14ac:dyDescent="0.35">
      <c r="B5467" s="32" t="s">
        <v>3</v>
      </c>
      <c r="C5467" s="32" t="s">
        <v>4</v>
      </c>
      <c r="D5467" s="32" t="s">
        <v>5</v>
      </c>
      <c r="E5467" s="32" t="s">
        <v>6</v>
      </c>
      <c r="F5467" s="32" t="s">
        <v>7</v>
      </c>
      <c r="G5467" s="32" t="s">
        <v>8</v>
      </c>
      <c r="H5467" s="32" t="s">
        <v>9</v>
      </c>
      <c r="I5467" s="32" t="s">
        <v>10</v>
      </c>
      <c r="J5467" s="32" t="s">
        <v>11</v>
      </c>
      <c r="K5467" s="32" t="s">
        <v>282</v>
      </c>
    </row>
    <row r="5468" spans="1:11" x14ac:dyDescent="0.35">
      <c r="A5468" s="32">
        <v>1</v>
      </c>
      <c r="B5468" s="32" t="s">
        <v>12</v>
      </c>
      <c r="D5468" s="32">
        <v>14.83</v>
      </c>
      <c r="E5468" s="32">
        <v>49.954000000000001</v>
      </c>
      <c r="F5468" s="32">
        <v>818.54200000000003</v>
      </c>
      <c r="G5468" s="32">
        <v>2.0190000000000001</v>
      </c>
      <c r="H5468" s="32" t="s">
        <v>16</v>
      </c>
      <c r="K5468" s="32" t="s">
        <v>281</v>
      </c>
    </row>
    <row r="5469" spans="1:11" x14ac:dyDescent="0.35">
      <c r="A5469" s="32">
        <v>2</v>
      </c>
      <c r="B5469" s="32" t="s">
        <v>14</v>
      </c>
      <c r="D5469" s="32">
        <v>14.83</v>
      </c>
      <c r="E5469" s="32">
        <v>123.003</v>
      </c>
      <c r="F5469" s="32">
        <v>878.93100000000004</v>
      </c>
      <c r="G5469" s="32">
        <v>1.702</v>
      </c>
      <c r="H5469" s="32" t="s">
        <v>16</v>
      </c>
      <c r="K5469" s="32" t="s">
        <v>280</v>
      </c>
    </row>
    <row r="5470" spans="1:11" x14ac:dyDescent="0.35">
      <c r="A5470" s="32">
        <v>3</v>
      </c>
      <c r="B5470" s="32" t="s">
        <v>15</v>
      </c>
      <c r="D5470" s="32">
        <v>15.03</v>
      </c>
      <c r="E5470" s="32">
        <v>25.109000000000002</v>
      </c>
      <c r="F5470" s="32">
        <v>947.3</v>
      </c>
      <c r="G5470" s="32">
        <v>118</v>
      </c>
      <c r="H5470" s="32" t="s">
        <v>13</v>
      </c>
      <c r="K5470" s="32" t="s">
        <v>279</v>
      </c>
    </row>
    <row r="5471" spans="1:11" x14ac:dyDescent="0.35">
      <c r="A5471" s="32">
        <v>4</v>
      </c>
      <c r="B5471" s="32" t="s">
        <v>17</v>
      </c>
      <c r="D5471" s="32">
        <v>14.81</v>
      </c>
      <c r="E5471" s="32">
        <v>371.85899999999998</v>
      </c>
      <c r="F5471" s="32">
        <v>785.46900000000005</v>
      </c>
      <c r="G5471" s="32">
        <v>2.0640000000000001</v>
      </c>
      <c r="H5471" s="32" t="s">
        <v>13</v>
      </c>
      <c r="K5471" s="32" t="s">
        <v>278</v>
      </c>
    </row>
    <row r="5472" spans="1:11" x14ac:dyDescent="0.35">
      <c r="A5472" s="32">
        <v>5</v>
      </c>
      <c r="B5472" s="32" t="s">
        <v>18</v>
      </c>
      <c r="D5472" s="32">
        <v>14.83</v>
      </c>
      <c r="E5472" s="32">
        <v>375.42700000000002</v>
      </c>
      <c r="F5472" s="32">
        <v>1347.0239999999999</v>
      </c>
      <c r="G5472" s="32">
        <v>11.151999999999999</v>
      </c>
      <c r="H5472" s="32" t="s">
        <v>13</v>
      </c>
      <c r="K5472" s="32" t="s">
        <v>277</v>
      </c>
    </row>
    <row r="5473" spans="1:11" x14ac:dyDescent="0.35">
      <c r="A5473" s="32">
        <v>6</v>
      </c>
      <c r="B5473" s="32" t="s">
        <v>19</v>
      </c>
      <c r="D5473" s="32">
        <v>14.77</v>
      </c>
      <c r="E5473" s="32">
        <v>1476.3620000000001</v>
      </c>
      <c r="F5473" s="32">
        <v>950.48500000000001</v>
      </c>
      <c r="G5473" s="32">
        <v>204.54900000000001</v>
      </c>
      <c r="H5473" s="32" t="s">
        <v>13</v>
      </c>
      <c r="K5473" s="32" t="s">
        <v>276</v>
      </c>
    </row>
    <row r="5474" spans="1:11" x14ac:dyDescent="0.35">
      <c r="A5474" s="32">
        <v>7</v>
      </c>
      <c r="B5474" s="32" t="s">
        <v>20</v>
      </c>
      <c r="D5474" s="32">
        <v>14.78</v>
      </c>
      <c r="E5474" s="32">
        <v>2202.8110000000001</v>
      </c>
      <c r="F5474" s="32">
        <v>675.61300000000006</v>
      </c>
      <c r="G5474" s="32">
        <v>49.716000000000001</v>
      </c>
      <c r="H5474" s="32" t="s">
        <v>13</v>
      </c>
      <c r="K5474" s="32" t="s">
        <v>275</v>
      </c>
    </row>
    <row r="5475" spans="1:11" x14ac:dyDescent="0.35">
      <c r="A5475" s="32">
        <v>8</v>
      </c>
      <c r="B5475" s="32" t="s">
        <v>21</v>
      </c>
      <c r="D5475" s="32">
        <v>14.8</v>
      </c>
      <c r="E5475" s="32">
        <v>5618.1509999999998</v>
      </c>
      <c r="F5475" s="32">
        <v>669.51800000000003</v>
      </c>
      <c r="G5475" s="32">
        <v>37914</v>
      </c>
      <c r="H5475" s="32" t="s">
        <v>13</v>
      </c>
      <c r="K5475" s="32" t="s">
        <v>274</v>
      </c>
    </row>
    <row r="5476" spans="1:11" x14ac:dyDescent="0.35">
      <c r="A5476" s="32">
        <v>9</v>
      </c>
      <c r="B5476" s="32" t="s">
        <v>22</v>
      </c>
      <c r="D5476" s="32">
        <v>14.86</v>
      </c>
      <c r="E5476" s="32">
        <v>66.558999999999997</v>
      </c>
      <c r="G5476" s="32">
        <v>1.3859999999999999</v>
      </c>
      <c r="H5476" s="32" t="s">
        <v>13</v>
      </c>
      <c r="K5476" s="32" t="s">
        <v>273</v>
      </c>
    </row>
    <row r="5477" spans="1:11" x14ac:dyDescent="0.35">
      <c r="A5477" s="32">
        <v>10</v>
      </c>
      <c r="B5477" s="32" t="s">
        <v>22</v>
      </c>
      <c r="D5477" s="32">
        <v>14.83</v>
      </c>
      <c r="E5477" s="32">
        <v>25.603999999999999</v>
      </c>
      <c r="G5477" s="32">
        <v>216</v>
      </c>
      <c r="H5477" s="32" t="s">
        <v>13</v>
      </c>
      <c r="K5477" s="32" t="s">
        <v>272</v>
      </c>
    </row>
    <row r="5478" spans="1:11" x14ac:dyDescent="0.35">
      <c r="A5478" s="32">
        <v>11</v>
      </c>
      <c r="B5478" s="32" t="s">
        <v>24</v>
      </c>
      <c r="D5478" s="32">
        <v>14.81</v>
      </c>
      <c r="E5478" s="32">
        <v>514.95699999999999</v>
      </c>
      <c r="F5478" s="32">
        <v>454.851</v>
      </c>
      <c r="G5478" s="32">
        <v>15.381</v>
      </c>
      <c r="H5478" s="32" t="s">
        <v>13</v>
      </c>
      <c r="K5478" s="32" t="s">
        <v>271</v>
      </c>
    </row>
    <row r="5479" spans="1:11" x14ac:dyDescent="0.35">
      <c r="A5479" s="32">
        <v>12</v>
      </c>
      <c r="B5479" s="32" t="s">
        <v>25</v>
      </c>
      <c r="D5479" s="32">
        <v>14.7</v>
      </c>
      <c r="E5479" s="32">
        <v>28.093</v>
      </c>
      <c r="F5479" s="32">
        <v>327.91</v>
      </c>
      <c r="G5479" s="32">
        <v>18.657</v>
      </c>
      <c r="H5479" s="32" t="s">
        <v>13</v>
      </c>
      <c r="K5479" s="32" t="s">
        <v>270</v>
      </c>
    </row>
    <row r="5480" spans="1:11" x14ac:dyDescent="0.35">
      <c r="A5480" s="32">
        <v>13</v>
      </c>
      <c r="B5480" s="32" t="s">
        <v>26</v>
      </c>
      <c r="D5480" s="32">
        <v>14.8</v>
      </c>
      <c r="E5480" s="32">
        <v>11.499000000000001</v>
      </c>
      <c r="F5480" s="32">
        <v>222.42599999999999</v>
      </c>
      <c r="G5480" s="32">
        <v>0.25900000000000001</v>
      </c>
      <c r="H5480" s="32" t="s">
        <v>13</v>
      </c>
      <c r="K5480" s="32" t="s">
        <v>269</v>
      </c>
    </row>
    <row r="5481" spans="1:11" x14ac:dyDescent="0.35">
      <c r="A5481" s="32">
        <v>14</v>
      </c>
      <c r="B5481" s="32" t="s">
        <v>27</v>
      </c>
      <c r="D5481" s="32">
        <v>14.86</v>
      </c>
      <c r="E5481" s="32">
        <v>1160.9059999999999</v>
      </c>
      <c r="F5481" s="32">
        <v>226.19200000000001</v>
      </c>
      <c r="G5481" s="32">
        <v>25.937999999999999</v>
      </c>
      <c r="H5481" s="32" t="s">
        <v>13</v>
      </c>
      <c r="K5481" s="32" t="s">
        <v>268</v>
      </c>
    </row>
    <row r="5482" spans="1:11" x14ac:dyDescent="0.35">
      <c r="A5482" s="32">
        <v>15</v>
      </c>
      <c r="B5482" s="32" t="s">
        <v>28</v>
      </c>
      <c r="D5482" s="32">
        <v>14.88</v>
      </c>
      <c r="E5482" s="32">
        <v>979.41499999999996</v>
      </c>
      <c r="F5482" s="32">
        <v>314.00900000000001</v>
      </c>
      <c r="G5482" s="32">
        <v>95.308000000000007</v>
      </c>
      <c r="H5482" s="32" t="s">
        <v>13</v>
      </c>
      <c r="K5482" s="32" t="s">
        <v>267</v>
      </c>
    </row>
    <row r="5483" spans="1:11" x14ac:dyDescent="0.35">
      <c r="A5483" s="32">
        <v>16</v>
      </c>
      <c r="B5483" s="32" t="s">
        <v>29</v>
      </c>
      <c r="D5483" s="32">
        <v>14.91</v>
      </c>
      <c r="E5483" s="32">
        <v>479.21600000000001</v>
      </c>
      <c r="F5483" s="32">
        <v>235.11500000000001</v>
      </c>
      <c r="G5483" s="32">
        <v>15.260999999999999</v>
      </c>
      <c r="H5483" s="32" t="s">
        <v>13</v>
      </c>
      <c r="K5483" s="32" t="s">
        <v>266</v>
      </c>
    </row>
    <row r="5484" spans="1:11" x14ac:dyDescent="0.35">
      <c r="A5484" s="32">
        <v>17</v>
      </c>
      <c r="B5484" s="32" t="s">
        <v>22</v>
      </c>
      <c r="D5484" s="32">
        <v>15.02</v>
      </c>
      <c r="E5484" s="32">
        <v>47.725000000000001</v>
      </c>
      <c r="G5484" s="32">
        <v>331</v>
      </c>
      <c r="H5484" s="32" t="s">
        <v>13</v>
      </c>
      <c r="K5484" s="32" t="s">
        <v>265</v>
      </c>
    </row>
    <row r="5485" spans="1:11" x14ac:dyDescent="0.35">
      <c r="A5485" s="32">
        <v>18</v>
      </c>
      <c r="B5485" s="32" t="s">
        <v>182</v>
      </c>
      <c r="D5485" s="32">
        <v>15.15</v>
      </c>
      <c r="E5485" s="32">
        <v>8.0039999999999996</v>
      </c>
      <c r="F5485" s="32">
        <v>242.81800000000001</v>
      </c>
      <c r="G5485" s="32">
        <v>77</v>
      </c>
      <c r="H5485" s="32" t="s">
        <v>13</v>
      </c>
      <c r="K5485" s="32" t="s">
        <v>264</v>
      </c>
    </row>
    <row r="5486" spans="1:11" x14ac:dyDescent="0.35">
      <c r="A5486" s="32">
        <v>19</v>
      </c>
      <c r="B5486" s="32" t="s">
        <v>181</v>
      </c>
      <c r="D5486" s="32">
        <v>14.92</v>
      </c>
      <c r="E5486" s="32">
        <v>38.290999999999997</v>
      </c>
      <c r="F5486" s="32">
        <v>508.77</v>
      </c>
      <c r="G5486" s="32">
        <v>1.0249999999999999</v>
      </c>
      <c r="H5486" s="32" t="s">
        <v>13</v>
      </c>
      <c r="K5486" s="32" t="s">
        <v>263</v>
      </c>
    </row>
    <row r="5487" spans="1:11" x14ac:dyDescent="0.35">
      <c r="A5487" s="32">
        <v>20</v>
      </c>
      <c r="B5487" s="32" t="s">
        <v>180</v>
      </c>
      <c r="D5487" s="32">
        <v>14.91</v>
      </c>
      <c r="E5487" s="32">
        <v>32.499000000000002</v>
      </c>
      <c r="F5487" s="32">
        <v>189.27600000000001</v>
      </c>
      <c r="G5487" s="32">
        <v>0.80400000000000005</v>
      </c>
      <c r="H5487" s="32" t="s">
        <v>13</v>
      </c>
      <c r="K5487" s="32" t="s">
        <v>262</v>
      </c>
    </row>
    <row r="5488" spans="1:11" x14ac:dyDescent="0.35">
      <c r="A5488" s="32">
        <v>21</v>
      </c>
      <c r="B5488" s="32" t="s">
        <v>179</v>
      </c>
      <c r="D5488" s="32">
        <v>14.94</v>
      </c>
      <c r="E5488" s="32">
        <v>23.946000000000002</v>
      </c>
      <c r="F5488" s="32">
        <v>310.37299999999999</v>
      </c>
      <c r="G5488" s="32">
        <v>154</v>
      </c>
      <c r="H5488" s="32" t="s">
        <v>13</v>
      </c>
      <c r="K5488" s="32" t="s">
        <v>261</v>
      </c>
    </row>
    <row r="5489" spans="1:11" x14ac:dyDescent="0.35">
      <c r="A5489" s="32">
        <v>22</v>
      </c>
      <c r="B5489" s="32" t="s">
        <v>178</v>
      </c>
      <c r="D5489" s="32">
        <v>15.1</v>
      </c>
      <c r="E5489" s="32">
        <v>24.454999999999998</v>
      </c>
      <c r="F5489" s="32">
        <v>608.78599999999994</v>
      </c>
      <c r="G5489" s="32">
        <v>119</v>
      </c>
      <c r="H5489" s="32" t="s">
        <v>13</v>
      </c>
      <c r="K5489" s="32" t="s">
        <v>260</v>
      </c>
    </row>
    <row r="5490" spans="1:11" x14ac:dyDescent="0.35">
      <c r="A5490" s="32">
        <v>23</v>
      </c>
      <c r="B5490" s="32" t="s">
        <v>177</v>
      </c>
      <c r="D5490" s="32">
        <v>15.04</v>
      </c>
      <c r="E5490" s="32">
        <v>9.2159999999999993</v>
      </c>
      <c r="F5490" s="32">
        <v>229.76400000000001</v>
      </c>
      <c r="G5490" s="32">
        <v>2.0739999999999998</v>
      </c>
      <c r="H5490" s="32" t="s">
        <v>13</v>
      </c>
      <c r="K5490" s="32" t="s">
        <v>259</v>
      </c>
    </row>
    <row r="5491" spans="1:11" x14ac:dyDescent="0.35">
      <c r="A5491" s="32">
        <v>24</v>
      </c>
      <c r="B5491" s="32" t="s">
        <v>22</v>
      </c>
      <c r="D5491" s="32">
        <v>14.89</v>
      </c>
      <c r="E5491" s="32">
        <v>17.347999999999999</v>
      </c>
      <c r="G5491" s="32">
        <v>148</v>
      </c>
      <c r="H5491" s="32" t="s">
        <v>13</v>
      </c>
      <c r="K5491" s="32" t="s">
        <v>258</v>
      </c>
    </row>
    <row r="5492" spans="1:11" x14ac:dyDescent="0.35">
      <c r="A5492" s="32">
        <v>25</v>
      </c>
      <c r="B5492" s="32" t="s">
        <v>176</v>
      </c>
      <c r="D5492" s="32">
        <v>14.91</v>
      </c>
      <c r="E5492" s="32">
        <v>84.289000000000001</v>
      </c>
      <c r="F5492" s="32">
        <v>288.06700000000001</v>
      </c>
      <c r="G5492" s="32">
        <v>3.3740000000000001</v>
      </c>
      <c r="H5492" s="32" t="s">
        <v>13</v>
      </c>
      <c r="K5492" s="32" t="s">
        <v>257</v>
      </c>
    </row>
    <row r="5493" spans="1:11" x14ac:dyDescent="0.35">
      <c r="A5493" s="32">
        <v>26</v>
      </c>
      <c r="B5493" s="32" t="s">
        <v>175</v>
      </c>
      <c r="D5493" s="32">
        <v>14.92</v>
      </c>
      <c r="E5493" s="32">
        <v>157.191</v>
      </c>
      <c r="F5493" s="32">
        <v>219.81</v>
      </c>
      <c r="G5493" s="32">
        <v>8.6820000000000004</v>
      </c>
      <c r="H5493" s="32" t="s">
        <v>13</v>
      </c>
      <c r="K5493" s="32" t="s">
        <v>256</v>
      </c>
    </row>
    <row r="5494" spans="1:11" x14ac:dyDescent="0.35">
      <c r="A5494" s="32">
        <v>27</v>
      </c>
      <c r="B5494" s="32" t="s">
        <v>174</v>
      </c>
      <c r="D5494" s="32">
        <v>14.92</v>
      </c>
      <c r="E5494" s="32">
        <v>19.760000000000002</v>
      </c>
      <c r="F5494" s="32">
        <v>322.86</v>
      </c>
      <c r="G5494" s="32">
        <v>166</v>
      </c>
      <c r="H5494" s="32" t="s">
        <v>13</v>
      </c>
      <c r="K5494" s="32" t="s">
        <v>255</v>
      </c>
    </row>
    <row r="5495" spans="1:11" x14ac:dyDescent="0.35">
      <c r="A5495" s="32">
        <v>28</v>
      </c>
      <c r="B5495" s="32" t="s">
        <v>173</v>
      </c>
      <c r="D5495" s="32">
        <v>14.63</v>
      </c>
      <c r="E5495" s="32">
        <v>33.39</v>
      </c>
      <c r="F5495" s="32">
        <v>302.863</v>
      </c>
      <c r="G5495" s="32">
        <v>291</v>
      </c>
      <c r="H5495" s="32" t="s">
        <v>13</v>
      </c>
      <c r="K5495" s="32" t="s">
        <v>254</v>
      </c>
    </row>
    <row r="5496" spans="1:11" x14ac:dyDescent="0.35">
      <c r="A5496" s="32">
        <v>29</v>
      </c>
      <c r="B5496" s="32" t="s">
        <v>172</v>
      </c>
      <c r="D5496" s="32">
        <v>14.73</v>
      </c>
      <c r="E5496" s="32">
        <v>56.652999999999999</v>
      </c>
      <c r="F5496" s="32">
        <v>188.93899999999999</v>
      </c>
      <c r="G5496" s="32">
        <v>11.016</v>
      </c>
      <c r="H5496" s="32" t="s">
        <v>13</v>
      </c>
      <c r="K5496" s="32" t="s">
        <v>253</v>
      </c>
    </row>
    <row r="5497" spans="1:11" x14ac:dyDescent="0.35">
      <c r="A5497" s="32">
        <v>30</v>
      </c>
      <c r="B5497" s="32" t="s">
        <v>171</v>
      </c>
      <c r="D5497" s="32">
        <v>14.49</v>
      </c>
      <c r="E5497" s="32">
        <v>140.411</v>
      </c>
      <c r="F5497" s="32">
        <v>386.08</v>
      </c>
      <c r="G5497" s="32">
        <v>39.182000000000002</v>
      </c>
      <c r="H5497" s="32" t="s">
        <v>13</v>
      </c>
      <c r="K5497" s="32" t="s">
        <v>252</v>
      </c>
    </row>
    <row r="5498" spans="1:11" x14ac:dyDescent="0.35">
      <c r="A5498" s="32">
        <v>31</v>
      </c>
      <c r="B5498" s="32" t="s">
        <v>22</v>
      </c>
      <c r="D5498" s="32">
        <v>14.99</v>
      </c>
      <c r="E5498" s="32">
        <v>115.49299999999999</v>
      </c>
      <c r="G5498" s="32">
        <v>2.4849999999999999</v>
      </c>
      <c r="H5498" s="32" t="s">
        <v>13</v>
      </c>
      <c r="K5498" s="32" t="s">
        <v>251</v>
      </c>
    </row>
    <row r="5499" spans="1:11" x14ac:dyDescent="0.35">
      <c r="A5499" s="32">
        <v>32</v>
      </c>
      <c r="B5499" s="32" t="s">
        <v>170</v>
      </c>
      <c r="D5499" s="32">
        <v>14.84</v>
      </c>
      <c r="E5499" s="32">
        <v>76.396000000000001</v>
      </c>
      <c r="F5499" s="32">
        <v>273.06799999999998</v>
      </c>
      <c r="G5499" s="32">
        <v>11.234999999999999</v>
      </c>
      <c r="H5499" s="32" t="s">
        <v>13</v>
      </c>
      <c r="K5499" s="32" t="s">
        <v>250</v>
      </c>
    </row>
    <row r="5500" spans="1:11" x14ac:dyDescent="0.35">
      <c r="A5500" s="32">
        <v>33</v>
      </c>
      <c r="B5500" s="32" t="s">
        <v>169</v>
      </c>
      <c r="D5500" s="32">
        <v>14.36</v>
      </c>
      <c r="E5500" s="32">
        <v>30.622</v>
      </c>
      <c r="F5500" s="32">
        <v>112.59699999999999</v>
      </c>
      <c r="G5500" s="32">
        <v>4.5190000000000001</v>
      </c>
      <c r="H5500" s="32" t="s">
        <v>13</v>
      </c>
      <c r="K5500" s="32" t="s">
        <v>249</v>
      </c>
    </row>
    <row r="5501" spans="1:11" x14ac:dyDescent="0.35">
      <c r="A5501" s="32">
        <v>34</v>
      </c>
      <c r="B5501" s="32" t="s">
        <v>168</v>
      </c>
      <c r="D5501" s="32">
        <v>14.37</v>
      </c>
      <c r="E5501" s="32">
        <v>91.872</v>
      </c>
      <c r="F5501" s="32">
        <v>575.86699999999996</v>
      </c>
      <c r="G5501" s="32">
        <v>6.71</v>
      </c>
      <c r="H5501" s="32" t="s">
        <v>13</v>
      </c>
      <c r="K5501" s="32" t="s">
        <v>248</v>
      </c>
    </row>
    <row r="5502" spans="1:11" x14ac:dyDescent="0.35">
      <c r="A5502" s="32">
        <v>35</v>
      </c>
      <c r="B5502" s="32" t="s">
        <v>167</v>
      </c>
      <c r="D5502" s="32">
        <v>14.86</v>
      </c>
      <c r="E5502" s="32">
        <v>45.963000000000001</v>
      </c>
      <c r="F5502" s="32">
        <v>406.81700000000001</v>
      </c>
      <c r="G5502" s="32">
        <v>5.1989999999999998</v>
      </c>
      <c r="H5502" s="32" t="s">
        <v>13</v>
      </c>
      <c r="K5502" s="32" t="s">
        <v>247</v>
      </c>
    </row>
    <row r="5503" spans="1:11" x14ac:dyDescent="0.35">
      <c r="A5503" s="32">
        <v>36</v>
      </c>
      <c r="B5503" s="32" t="s">
        <v>166</v>
      </c>
      <c r="D5503" s="32">
        <v>15.07</v>
      </c>
      <c r="E5503" s="32">
        <v>131.369</v>
      </c>
      <c r="F5503" s="32">
        <v>266.09899999999999</v>
      </c>
      <c r="G5503" s="32">
        <v>1.345</v>
      </c>
      <c r="H5503" s="32" t="s">
        <v>13</v>
      </c>
      <c r="K5503" s="32" t="s">
        <v>246</v>
      </c>
    </row>
    <row r="5504" spans="1:11" x14ac:dyDescent="0.35">
      <c r="A5504" s="32">
        <v>37</v>
      </c>
      <c r="B5504" s="32" t="s">
        <v>165</v>
      </c>
      <c r="D5504" s="32">
        <v>14.69</v>
      </c>
      <c r="E5504" s="32">
        <v>142.482</v>
      </c>
      <c r="F5504" s="32">
        <v>84.498000000000005</v>
      </c>
      <c r="G5504" s="32">
        <v>2.613</v>
      </c>
      <c r="H5504" s="32" t="s">
        <v>13</v>
      </c>
      <c r="K5504" s="32" t="s">
        <v>245</v>
      </c>
    </row>
    <row r="5505" spans="1:11" x14ac:dyDescent="0.35">
      <c r="A5505" s="32">
        <v>38</v>
      </c>
      <c r="B5505" s="32" t="s">
        <v>22</v>
      </c>
      <c r="D5505" s="32">
        <v>14.4</v>
      </c>
      <c r="E5505" s="32">
        <v>33.311</v>
      </c>
      <c r="G5505" s="32">
        <v>1.92</v>
      </c>
      <c r="H5505" s="32" t="s">
        <v>13</v>
      </c>
      <c r="K5505" s="32" t="s">
        <v>244</v>
      </c>
    </row>
    <row r="5506" spans="1:11" x14ac:dyDescent="0.35">
      <c r="A5506" s="32">
        <v>39</v>
      </c>
      <c r="B5506" s="32" t="s">
        <v>164</v>
      </c>
      <c r="D5506" s="32">
        <v>14.75</v>
      </c>
      <c r="E5506" s="32">
        <v>209.636</v>
      </c>
      <c r="F5506" s="32">
        <v>164.97300000000001</v>
      </c>
      <c r="G5506" s="32">
        <v>2.004</v>
      </c>
      <c r="H5506" s="32" t="s">
        <v>13</v>
      </c>
      <c r="K5506" s="32" t="s">
        <v>243</v>
      </c>
    </row>
    <row r="5507" spans="1:11" x14ac:dyDescent="0.35">
      <c r="A5507" s="32">
        <v>40</v>
      </c>
      <c r="B5507" s="32" t="s">
        <v>163</v>
      </c>
      <c r="D5507" s="32">
        <v>15.17</v>
      </c>
      <c r="E5507" s="32">
        <v>96.459000000000003</v>
      </c>
      <c r="F5507" s="32">
        <v>375.67899999999997</v>
      </c>
      <c r="G5507" s="32">
        <v>1.681</v>
      </c>
      <c r="H5507" s="32" t="s">
        <v>13</v>
      </c>
      <c r="K5507" s="32" t="s">
        <v>242</v>
      </c>
    </row>
    <row r="5508" spans="1:11" x14ac:dyDescent="0.35">
      <c r="A5508" s="32">
        <v>41</v>
      </c>
      <c r="B5508" s="32" t="s">
        <v>162</v>
      </c>
      <c r="D5508" s="32">
        <v>14.91</v>
      </c>
      <c r="E5508" s="32">
        <v>65.597999999999999</v>
      </c>
      <c r="F5508" s="32">
        <v>522.72500000000002</v>
      </c>
      <c r="G5508" s="32">
        <v>1.3859999999999999</v>
      </c>
      <c r="H5508" s="32" t="s">
        <v>13</v>
      </c>
      <c r="K5508" s="32" t="s">
        <v>241</v>
      </c>
    </row>
    <row r="5509" spans="1:11" x14ac:dyDescent="0.35">
      <c r="A5509" s="32">
        <v>42</v>
      </c>
      <c r="B5509" s="32" t="s">
        <v>161</v>
      </c>
      <c r="D5509" s="32">
        <v>14.96</v>
      </c>
      <c r="E5509" s="32">
        <v>93.555000000000007</v>
      </c>
      <c r="F5509" s="32">
        <v>299.25700000000001</v>
      </c>
      <c r="G5509" s="32">
        <v>3.2530000000000001</v>
      </c>
      <c r="H5509" s="32" t="s">
        <v>13</v>
      </c>
      <c r="K5509" s="32" t="s">
        <v>240</v>
      </c>
    </row>
    <row r="5510" spans="1:11" x14ac:dyDescent="0.35">
      <c r="A5510" s="32">
        <v>43</v>
      </c>
      <c r="B5510" s="32" t="s">
        <v>160</v>
      </c>
      <c r="D5510" s="32">
        <v>14.72</v>
      </c>
      <c r="E5510" s="32">
        <v>120.574</v>
      </c>
      <c r="F5510" s="32">
        <v>449.92200000000003</v>
      </c>
      <c r="G5510" s="32">
        <v>5.1369999999999996</v>
      </c>
      <c r="H5510" s="32" t="s">
        <v>13</v>
      </c>
      <c r="K5510" s="32" t="s">
        <v>239</v>
      </c>
    </row>
    <row r="5511" spans="1:11" x14ac:dyDescent="0.35">
      <c r="A5511" s="32">
        <v>44</v>
      </c>
      <c r="B5511" s="32" t="s">
        <v>159</v>
      </c>
      <c r="D5511" s="32">
        <v>15.16</v>
      </c>
      <c r="E5511" s="32">
        <v>89.394000000000005</v>
      </c>
      <c r="F5511" s="32">
        <v>357.08199999999999</v>
      </c>
      <c r="G5511" s="32">
        <v>2.85</v>
      </c>
      <c r="H5511" s="32" t="s">
        <v>23</v>
      </c>
      <c r="K5511" s="32" t="s">
        <v>238</v>
      </c>
    </row>
    <row r="5512" spans="1:11" x14ac:dyDescent="0.35">
      <c r="A5512" s="32">
        <v>45</v>
      </c>
      <c r="B5512" s="32" t="s">
        <v>22</v>
      </c>
      <c r="D5512" s="32">
        <v>15</v>
      </c>
      <c r="E5512" s="32">
        <v>154.63999999999999</v>
      </c>
      <c r="G5512" s="32">
        <v>4.3959999999999999</v>
      </c>
      <c r="H5512" s="32" t="s">
        <v>13</v>
      </c>
      <c r="K5512" s="32" t="s">
        <v>237</v>
      </c>
    </row>
    <row r="5513" spans="1:11" x14ac:dyDescent="0.35">
      <c r="A5513" s="32">
        <v>46</v>
      </c>
      <c r="B5513" s="32" t="s">
        <v>158</v>
      </c>
      <c r="D5513" s="32">
        <v>15</v>
      </c>
      <c r="E5513" s="32">
        <v>180.13499999999999</v>
      </c>
      <c r="F5513" s="32">
        <v>481.18599999999998</v>
      </c>
      <c r="G5513" s="32">
        <v>1.68</v>
      </c>
      <c r="H5513" s="32" t="s">
        <v>13</v>
      </c>
      <c r="K5513" s="32" t="s">
        <v>236</v>
      </c>
    </row>
    <row r="5514" spans="1:11" x14ac:dyDescent="0.35">
      <c r="A5514" s="32">
        <v>47</v>
      </c>
      <c r="B5514" s="32" t="s">
        <v>157</v>
      </c>
      <c r="D5514" s="32">
        <v>14.97</v>
      </c>
      <c r="E5514" s="32">
        <v>49.389000000000003</v>
      </c>
      <c r="F5514" s="32">
        <v>210.94399999999999</v>
      </c>
      <c r="G5514" s="32">
        <v>373</v>
      </c>
      <c r="H5514" s="32" t="s">
        <v>13</v>
      </c>
      <c r="K5514" s="32" t="s">
        <v>235</v>
      </c>
    </row>
    <row r="5515" spans="1:11" x14ac:dyDescent="0.35">
      <c r="A5515" s="32">
        <v>48</v>
      </c>
      <c r="B5515" s="32" t="s">
        <v>156</v>
      </c>
      <c r="D5515" s="32">
        <v>14.91</v>
      </c>
      <c r="E5515" s="32">
        <v>40.488</v>
      </c>
      <c r="F5515" s="32">
        <v>445.59399999999999</v>
      </c>
      <c r="G5515" s="32">
        <v>1.175</v>
      </c>
      <c r="H5515" s="32" t="s">
        <v>13</v>
      </c>
      <c r="K5515" s="32" t="s">
        <v>234</v>
      </c>
    </row>
    <row r="5517" spans="1:11" x14ac:dyDescent="0.35">
      <c r="A5517" s="32" t="s">
        <v>308</v>
      </c>
    </row>
    <row r="5519" spans="1:11" x14ac:dyDescent="0.35">
      <c r="B5519" s="32" t="s">
        <v>3</v>
      </c>
      <c r="C5519" s="32" t="s">
        <v>4</v>
      </c>
      <c r="D5519" s="32" t="s">
        <v>5</v>
      </c>
      <c r="E5519" s="32" t="s">
        <v>6</v>
      </c>
      <c r="F5519" s="32" t="s">
        <v>7</v>
      </c>
      <c r="G5519" s="32" t="s">
        <v>8</v>
      </c>
      <c r="H5519" s="32" t="s">
        <v>9</v>
      </c>
      <c r="I5519" s="32" t="s">
        <v>10</v>
      </c>
      <c r="J5519" s="32" t="s">
        <v>11</v>
      </c>
      <c r="K5519" s="32" t="s">
        <v>282</v>
      </c>
    </row>
    <row r="5520" spans="1:11" x14ac:dyDescent="0.35">
      <c r="A5520" s="32">
        <v>1</v>
      </c>
      <c r="B5520" s="32" t="s">
        <v>12</v>
      </c>
      <c r="D5520" s="32">
        <v>14.78</v>
      </c>
      <c r="E5520" s="32">
        <v>818.54200000000003</v>
      </c>
      <c r="G5520" s="32">
        <v>28.516999999999999</v>
      </c>
      <c r="H5520" s="32" t="s">
        <v>13</v>
      </c>
      <c r="I5520" s="32">
        <v>818.54200000000003</v>
      </c>
      <c r="K5520" s="32" t="s">
        <v>281</v>
      </c>
    </row>
    <row r="5521" spans="1:11" x14ac:dyDescent="0.35">
      <c r="A5521" s="32">
        <v>2</v>
      </c>
      <c r="B5521" s="32" t="s">
        <v>14</v>
      </c>
      <c r="D5521" s="32">
        <v>14.81</v>
      </c>
      <c r="E5521" s="32">
        <v>878.93100000000004</v>
      </c>
      <c r="G5521" s="32">
        <v>12.276999999999999</v>
      </c>
      <c r="H5521" s="32" t="s">
        <v>13</v>
      </c>
      <c r="I5521" s="32">
        <v>878.93100000000004</v>
      </c>
      <c r="K5521" s="32" t="s">
        <v>280</v>
      </c>
    </row>
    <row r="5522" spans="1:11" x14ac:dyDescent="0.35">
      <c r="A5522" s="32">
        <v>3</v>
      </c>
      <c r="B5522" s="32" t="s">
        <v>15</v>
      </c>
      <c r="D5522" s="32">
        <v>14.83</v>
      </c>
      <c r="E5522" s="32">
        <v>947.3</v>
      </c>
      <c r="G5522" s="32">
        <v>41.296999999999997</v>
      </c>
      <c r="H5522" s="32" t="s">
        <v>13</v>
      </c>
      <c r="I5522" s="32">
        <v>947.3</v>
      </c>
      <c r="K5522" s="32" t="s">
        <v>279</v>
      </c>
    </row>
    <row r="5523" spans="1:11" x14ac:dyDescent="0.35">
      <c r="A5523" s="32">
        <v>4</v>
      </c>
      <c r="B5523" s="32" t="s">
        <v>17</v>
      </c>
      <c r="D5523" s="32">
        <v>14.83</v>
      </c>
      <c r="E5523" s="32">
        <v>785.46900000000005</v>
      </c>
      <c r="G5523" s="32">
        <v>4.7640000000000002</v>
      </c>
      <c r="H5523" s="32" t="s">
        <v>13</v>
      </c>
      <c r="I5523" s="32">
        <v>785.46900000000005</v>
      </c>
      <c r="K5523" s="32" t="s">
        <v>278</v>
      </c>
    </row>
    <row r="5524" spans="1:11" x14ac:dyDescent="0.35">
      <c r="A5524" s="32">
        <v>5</v>
      </c>
      <c r="B5524" s="32" t="s">
        <v>18</v>
      </c>
      <c r="D5524" s="32">
        <v>14.81</v>
      </c>
      <c r="E5524" s="32">
        <v>1347.0239999999999</v>
      </c>
      <c r="G5524" s="32">
        <v>2.0019999999999998</v>
      </c>
      <c r="H5524" s="32" t="s">
        <v>13</v>
      </c>
      <c r="I5524" s="32">
        <v>1347.0239999999999</v>
      </c>
      <c r="K5524" s="32" t="s">
        <v>277</v>
      </c>
    </row>
    <row r="5525" spans="1:11" x14ac:dyDescent="0.35">
      <c r="A5525" s="32">
        <v>6</v>
      </c>
      <c r="B5525" s="32" t="s">
        <v>19</v>
      </c>
      <c r="D5525" s="32">
        <v>14.77</v>
      </c>
      <c r="E5525" s="32">
        <v>950.48500000000001</v>
      </c>
      <c r="G5525" s="32">
        <v>13.145</v>
      </c>
      <c r="H5525" s="32" t="s">
        <v>13</v>
      </c>
      <c r="I5525" s="32">
        <v>950.48500000000001</v>
      </c>
      <c r="K5525" s="32" t="s">
        <v>276</v>
      </c>
    </row>
    <row r="5526" spans="1:11" x14ac:dyDescent="0.35">
      <c r="A5526" s="32">
        <v>7</v>
      </c>
      <c r="B5526" s="32" t="s">
        <v>20</v>
      </c>
      <c r="D5526" s="32">
        <v>14.77</v>
      </c>
      <c r="E5526" s="32">
        <v>675.61300000000006</v>
      </c>
      <c r="G5526" s="32">
        <v>4747</v>
      </c>
      <c r="H5526" s="32" t="s">
        <v>13</v>
      </c>
      <c r="I5526" s="32">
        <v>675.61300000000006</v>
      </c>
      <c r="K5526" s="32" t="s">
        <v>275</v>
      </c>
    </row>
    <row r="5527" spans="1:11" x14ac:dyDescent="0.35">
      <c r="A5527" s="32">
        <v>8</v>
      </c>
      <c r="B5527" s="32" t="s">
        <v>21</v>
      </c>
      <c r="D5527" s="32">
        <v>14.8</v>
      </c>
      <c r="E5527" s="32">
        <v>669.51800000000003</v>
      </c>
      <c r="G5527" s="32">
        <v>4.2279999999999998</v>
      </c>
      <c r="H5527" s="32" t="s">
        <v>13</v>
      </c>
      <c r="I5527" s="32">
        <v>669.51800000000003</v>
      </c>
      <c r="K5527" s="32" t="s">
        <v>274</v>
      </c>
    </row>
    <row r="5528" spans="1:11" x14ac:dyDescent="0.35">
      <c r="A5528" s="32">
        <v>9</v>
      </c>
      <c r="B5528" s="32" t="s">
        <v>22</v>
      </c>
      <c r="K5528" s="32" t="s">
        <v>273</v>
      </c>
    </row>
    <row r="5529" spans="1:11" x14ac:dyDescent="0.35">
      <c r="A5529" s="32">
        <v>10</v>
      </c>
      <c r="B5529" s="32" t="s">
        <v>22</v>
      </c>
      <c r="K5529" s="32" t="s">
        <v>272</v>
      </c>
    </row>
    <row r="5530" spans="1:11" x14ac:dyDescent="0.35">
      <c r="A5530" s="32">
        <v>11</v>
      </c>
      <c r="B5530" s="32" t="s">
        <v>24</v>
      </c>
      <c r="D5530" s="32">
        <v>14.83</v>
      </c>
      <c r="E5530" s="32">
        <v>454.851</v>
      </c>
      <c r="G5530" s="32">
        <v>5.8630000000000004</v>
      </c>
      <c r="H5530" s="32" t="s">
        <v>13</v>
      </c>
      <c r="I5530" s="32">
        <v>454.851</v>
      </c>
      <c r="K5530" s="32" t="s">
        <v>271</v>
      </c>
    </row>
    <row r="5531" spans="1:11" x14ac:dyDescent="0.35">
      <c r="A5531" s="32">
        <v>12</v>
      </c>
      <c r="B5531" s="32" t="s">
        <v>25</v>
      </c>
      <c r="D5531" s="32">
        <v>14.83</v>
      </c>
      <c r="E5531" s="32">
        <v>327.91</v>
      </c>
      <c r="G5531" s="32">
        <v>34.179000000000002</v>
      </c>
      <c r="H5531" s="32" t="s">
        <v>13</v>
      </c>
      <c r="I5531" s="32">
        <v>327.91</v>
      </c>
      <c r="K5531" s="32" t="s">
        <v>270</v>
      </c>
    </row>
    <row r="5532" spans="1:11" x14ac:dyDescent="0.35">
      <c r="A5532" s="32">
        <v>13</v>
      </c>
      <c r="B5532" s="32" t="s">
        <v>26</v>
      </c>
      <c r="D5532" s="32">
        <v>14.84</v>
      </c>
      <c r="E5532" s="32">
        <v>222.42599999999999</v>
      </c>
      <c r="G5532" s="32">
        <v>3.05</v>
      </c>
      <c r="H5532" s="32" t="s">
        <v>13</v>
      </c>
      <c r="I5532" s="32">
        <v>222.42599999999999</v>
      </c>
      <c r="K5532" s="32" t="s">
        <v>269</v>
      </c>
    </row>
    <row r="5533" spans="1:11" x14ac:dyDescent="0.35">
      <c r="A5533" s="32">
        <v>14</v>
      </c>
      <c r="B5533" s="32" t="s">
        <v>27</v>
      </c>
      <c r="D5533" s="32">
        <v>14.83</v>
      </c>
      <c r="E5533" s="32">
        <v>226.19200000000001</v>
      </c>
      <c r="G5533" s="32">
        <v>1.6479999999999999</v>
      </c>
      <c r="H5533" s="32" t="s">
        <v>13</v>
      </c>
      <c r="I5533" s="32">
        <v>226.19200000000001</v>
      </c>
      <c r="K5533" s="32" t="s">
        <v>268</v>
      </c>
    </row>
    <row r="5534" spans="1:11" x14ac:dyDescent="0.35">
      <c r="A5534" s="32">
        <v>15</v>
      </c>
      <c r="B5534" s="32" t="s">
        <v>28</v>
      </c>
      <c r="D5534" s="32">
        <v>14.88</v>
      </c>
      <c r="E5534" s="32">
        <v>314.00900000000001</v>
      </c>
      <c r="G5534" s="32">
        <v>10.427</v>
      </c>
      <c r="H5534" s="32" t="s">
        <v>13</v>
      </c>
      <c r="I5534" s="32">
        <v>314.00900000000001</v>
      </c>
      <c r="K5534" s="32" t="s">
        <v>267</v>
      </c>
    </row>
    <row r="5535" spans="1:11" x14ac:dyDescent="0.35">
      <c r="A5535" s="32">
        <v>16</v>
      </c>
      <c r="B5535" s="32" t="s">
        <v>29</v>
      </c>
      <c r="D5535" s="32">
        <v>14.88</v>
      </c>
      <c r="E5535" s="32">
        <v>235.11500000000001</v>
      </c>
      <c r="G5535" s="32">
        <v>3.4049999999999998</v>
      </c>
      <c r="H5535" s="32" t="s">
        <v>13</v>
      </c>
      <c r="I5535" s="32">
        <v>235.11500000000001</v>
      </c>
      <c r="K5535" s="32" t="s">
        <v>266</v>
      </c>
    </row>
    <row r="5536" spans="1:11" x14ac:dyDescent="0.35">
      <c r="A5536" s="32">
        <v>17</v>
      </c>
      <c r="B5536" s="32" t="s">
        <v>22</v>
      </c>
      <c r="K5536" s="32" t="s">
        <v>265</v>
      </c>
    </row>
    <row r="5537" spans="1:11" x14ac:dyDescent="0.35">
      <c r="A5537" s="32">
        <v>18</v>
      </c>
      <c r="B5537" s="32" t="s">
        <v>182</v>
      </c>
      <c r="D5537" s="32">
        <v>14.88</v>
      </c>
      <c r="E5537" s="32">
        <v>242.81800000000001</v>
      </c>
      <c r="G5537" s="32">
        <v>1412</v>
      </c>
      <c r="H5537" s="32" t="s">
        <v>13</v>
      </c>
      <c r="I5537" s="32">
        <v>242.81800000000001</v>
      </c>
      <c r="K5537" s="32" t="s">
        <v>264</v>
      </c>
    </row>
    <row r="5538" spans="1:11" x14ac:dyDescent="0.35">
      <c r="A5538" s="32">
        <v>19</v>
      </c>
      <c r="B5538" s="32" t="s">
        <v>181</v>
      </c>
      <c r="D5538" s="32">
        <v>14.88</v>
      </c>
      <c r="E5538" s="32">
        <v>508.77</v>
      </c>
      <c r="G5538" s="32">
        <v>3308</v>
      </c>
      <c r="H5538" s="32" t="s">
        <v>13</v>
      </c>
      <c r="I5538" s="32">
        <v>508.77</v>
      </c>
      <c r="K5538" s="32" t="s">
        <v>263</v>
      </c>
    </row>
    <row r="5539" spans="1:11" x14ac:dyDescent="0.35">
      <c r="A5539" s="32">
        <v>20</v>
      </c>
      <c r="B5539" s="32" t="s">
        <v>180</v>
      </c>
      <c r="D5539" s="32">
        <v>14.91</v>
      </c>
      <c r="E5539" s="32">
        <v>189.27600000000001</v>
      </c>
      <c r="G5539" s="32">
        <v>11.254</v>
      </c>
      <c r="H5539" s="32" t="s">
        <v>13</v>
      </c>
      <c r="I5539" s="32">
        <v>189.27600000000001</v>
      </c>
      <c r="K5539" s="32" t="s">
        <v>262</v>
      </c>
    </row>
    <row r="5540" spans="1:11" x14ac:dyDescent="0.35">
      <c r="A5540" s="32">
        <v>21</v>
      </c>
      <c r="B5540" s="32" t="s">
        <v>179</v>
      </c>
      <c r="D5540" s="32">
        <v>14.88</v>
      </c>
      <c r="E5540" s="32">
        <v>310.37299999999999</v>
      </c>
      <c r="G5540" s="32">
        <v>33.792999999999999</v>
      </c>
      <c r="H5540" s="32" t="s">
        <v>16</v>
      </c>
      <c r="I5540" s="32">
        <v>310.37299999999999</v>
      </c>
      <c r="K5540" s="32" t="s">
        <v>261</v>
      </c>
    </row>
    <row r="5541" spans="1:11" x14ac:dyDescent="0.35">
      <c r="A5541" s="32">
        <v>22</v>
      </c>
      <c r="B5541" s="32" t="s">
        <v>178</v>
      </c>
      <c r="D5541" s="32">
        <v>14.89</v>
      </c>
      <c r="E5541" s="32">
        <v>608.78599999999994</v>
      </c>
      <c r="G5541" s="32">
        <v>396.65600000000001</v>
      </c>
      <c r="H5541" s="32" t="s">
        <v>13</v>
      </c>
      <c r="I5541" s="32">
        <v>608.78599999999994</v>
      </c>
      <c r="K5541" s="32" t="s">
        <v>260</v>
      </c>
    </row>
    <row r="5542" spans="1:11" x14ac:dyDescent="0.35">
      <c r="A5542" s="32">
        <v>23</v>
      </c>
      <c r="B5542" s="32" t="s">
        <v>177</v>
      </c>
      <c r="D5542" s="32">
        <v>14.89</v>
      </c>
      <c r="E5542" s="32">
        <v>229.76400000000001</v>
      </c>
      <c r="G5542" s="32">
        <v>4.8099999999999996</v>
      </c>
      <c r="H5542" s="32" t="s">
        <v>13</v>
      </c>
      <c r="I5542" s="32">
        <v>229.76400000000001</v>
      </c>
      <c r="K5542" s="32" t="s">
        <v>259</v>
      </c>
    </row>
    <row r="5543" spans="1:11" x14ac:dyDescent="0.35">
      <c r="A5543" s="32">
        <v>24</v>
      </c>
      <c r="B5543" s="32" t="s">
        <v>22</v>
      </c>
      <c r="K5543" s="32" t="s">
        <v>258</v>
      </c>
    </row>
    <row r="5544" spans="1:11" x14ac:dyDescent="0.35">
      <c r="A5544" s="32">
        <v>25</v>
      </c>
      <c r="B5544" s="32" t="s">
        <v>176</v>
      </c>
      <c r="D5544" s="32">
        <v>14.89</v>
      </c>
      <c r="E5544" s="32">
        <v>288.06700000000001</v>
      </c>
      <c r="G5544" s="32">
        <v>4.0220000000000002</v>
      </c>
      <c r="H5544" s="32" t="s">
        <v>13</v>
      </c>
      <c r="I5544" s="32">
        <v>288.06700000000001</v>
      </c>
      <c r="K5544" s="32" t="s">
        <v>257</v>
      </c>
    </row>
    <row r="5545" spans="1:11" x14ac:dyDescent="0.35">
      <c r="A5545" s="32">
        <v>26</v>
      </c>
      <c r="B5545" s="32" t="s">
        <v>175</v>
      </c>
      <c r="D5545" s="32">
        <v>14.91</v>
      </c>
      <c r="E5545" s="32">
        <v>219.81</v>
      </c>
      <c r="G5545" s="32">
        <v>1.53</v>
      </c>
      <c r="H5545" s="32" t="s">
        <v>13</v>
      </c>
      <c r="I5545" s="32">
        <v>219.81</v>
      </c>
      <c r="K5545" s="32" t="s">
        <v>256</v>
      </c>
    </row>
    <row r="5546" spans="1:11" x14ac:dyDescent="0.35">
      <c r="A5546" s="32">
        <v>27</v>
      </c>
      <c r="B5546" s="32" t="s">
        <v>174</v>
      </c>
      <c r="D5546" s="32">
        <v>14.96</v>
      </c>
      <c r="E5546" s="32">
        <v>322.86</v>
      </c>
      <c r="G5546" s="32">
        <v>1.1519999999999999</v>
      </c>
      <c r="H5546" s="32" t="s">
        <v>13</v>
      </c>
      <c r="I5546" s="32">
        <v>322.86</v>
      </c>
      <c r="K5546" s="32" t="s">
        <v>255</v>
      </c>
    </row>
    <row r="5547" spans="1:11" x14ac:dyDescent="0.35">
      <c r="A5547" s="32">
        <v>28</v>
      </c>
      <c r="B5547" s="32" t="s">
        <v>173</v>
      </c>
      <c r="D5547" s="32">
        <v>14.91</v>
      </c>
      <c r="E5547" s="32">
        <v>302.863</v>
      </c>
      <c r="G5547" s="32">
        <v>3.2679999999999998</v>
      </c>
      <c r="H5547" s="32" t="s">
        <v>13</v>
      </c>
      <c r="I5547" s="32">
        <v>302.863</v>
      </c>
      <c r="K5547" s="32" t="s">
        <v>254</v>
      </c>
    </row>
    <row r="5548" spans="1:11" x14ac:dyDescent="0.35">
      <c r="A5548" s="32">
        <v>29</v>
      </c>
      <c r="B5548" s="32" t="s">
        <v>172</v>
      </c>
      <c r="D5548" s="32">
        <v>14.89</v>
      </c>
      <c r="E5548" s="32">
        <v>188.93899999999999</v>
      </c>
      <c r="G5548" s="32">
        <v>1439</v>
      </c>
      <c r="H5548" s="32" t="s">
        <v>13</v>
      </c>
      <c r="I5548" s="32">
        <v>188.93899999999999</v>
      </c>
      <c r="K5548" s="32" t="s">
        <v>253</v>
      </c>
    </row>
    <row r="5549" spans="1:11" x14ac:dyDescent="0.35">
      <c r="A5549" s="32">
        <v>30</v>
      </c>
      <c r="B5549" s="32" t="s">
        <v>171</v>
      </c>
      <c r="D5549" s="32">
        <v>14.83</v>
      </c>
      <c r="E5549" s="32">
        <v>386.08</v>
      </c>
      <c r="G5549" s="32">
        <v>6.8879999999999999</v>
      </c>
      <c r="H5549" s="32" t="s">
        <v>16</v>
      </c>
      <c r="I5549" s="32">
        <v>386.08</v>
      </c>
      <c r="K5549" s="32" t="s">
        <v>252</v>
      </c>
    </row>
    <row r="5550" spans="1:11" x14ac:dyDescent="0.35">
      <c r="A5550" s="32">
        <v>31</v>
      </c>
      <c r="B5550" s="32" t="s">
        <v>22</v>
      </c>
      <c r="K5550" s="32" t="s">
        <v>251</v>
      </c>
    </row>
    <row r="5551" spans="1:11" x14ac:dyDescent="0.35">
      <c r="A5551" s="32">
        <v>32</v>
      </c>
      <c r="B5551" s="32" t="s">
        <v>170</v>
      </c>
      <c r="D5551" s="32">
        <v>14.8</v>
      </c>
      <c r="E5551" s="32">
        <v>273.06799999999998</v>
      </c>
      <c r="G5551" s="32">
        <v>45.598999999999997</v>
      </c>
      <c r="H5551" s="32" t="s">
        <v>13</v>
      </c>
      <c r="I5551" s="32">
        <v>273.06799999999998</v>
      </c>
      <c r="K5551" s="32" t="s">
        <v>250</v>
      </c>
    </row>
    <row r="5552" spans="1:11" x14ac:dyDescent="0.35">
      <c r="A5552" s="32">
        <v>33</v>
      </c>
      <c r="B5552" s="32" t="s">
        <v>169</v>
      </c>
      <c r="D5552" s="32">
        <v>14.8</v>
      </c>
      <c r="E5552" s="32">
        <v>112.59699999999999</v>
      </c>
      <c r="G5552" s="32">
        <v>9.4459999999999997</v>
      </c>
      <c r="H5552" s="32" t="s">
        <v>16</v>
      </c>
      <c r="I5552" s="32">
        <v>112.59699999999999</v>
      </c>
      <c r="K5552" s="32" t="s">
        <v>249</v>
      </c>
    </row>
    <row r="5553" spans="1:11" x14ac:dyDescent="0.35">
      <c r="A5553" s="32">
        <v>34</v>
      </c>
      <c r="B5553" s="32" t="s">
        <v>168</v>
      </c>
      <c r="D5553" s="32">
        <v>14.83</v>
      </c>
      <c r="E5553" s="32">
        <v>575.86699999999996</v>
      </c>
      <c r="G5553" s="32">
        <v>3.15</v>
      </c>
      <c r="H5553" s="32" t="s">
        <v>13</v>
      </c>
      <c r="I5553" s="32">
        <v>575.86699999999996</v>
      </c>
      <c r="K5553" s="32" t="s">
        <v>248</v>
      </c>
    </row>
    <row r="5554" spans="1:11" x14ac:dyDescent="0.35">
      <c r="A5554" s="32">
        <v>35</v>
      </c>
      <c r="B5554" s="32" t="s">
        <v>167</v>
      </c>
      <c r="D5554" s="32">
        <v>14.86</v>
      </c>
      <c r="E5554" s="32">
        <v>406.81700000000001</v>
      </c>
      <c r="G5554" s="32">
        <v>9.3559999999999999</v>
      </c>
      <c r="H5554" s="32" t="s">
        <v>13</v>
      </c>
      <c r="I5554" s="32">
        <v>406.81700000000001</v>
      </c>
      <c r="K5554" s="32" t="s">
        <v>247</v>
      </c>
    </row>
    <row r="5555" spans="1:11" x14ac:dyDescent="0.35">
      <c r="A5555" s="32">
        <v>36</v>
      </c>
      <c r="B5555" s="32" t="s">
        <v>166</v>
      </c>
      <c r="D5555" s="32">
        <v>14.86</v>
      </c>
      <c r="E5555" s="32">
        <v>266.09899999999999</v>
      </c>
      <c r="G5555" s="32">
        <v>2.1179999999999999</v>
      </c>
      <c r="H5555" s="32" t="s">
        <v>13</v>
      </c>
      <c r="I5555" s="32">
        <v>266.09899999999999</v>
      </c>
      <c r="K5555" s="32" t="s">
        <v>246</v>
      </c>
    </row>
    <row r="5556" spans="1:11" x14ac:dyDescent="0.35">
      <c r="A5556" s="32">
        <v>37</v>
      </c>
      <c r="B5556" s="32" t="s">
        <v>165</v>
      </c>
      <c r="D5556" s="32">
        <v>14.91</v>
      </c>
      <c r="E5556" s="32">
        <v>84.498000000000005</v>
      </c>
      <c r="G5556" s="32">
        <v>6.5919999999999996</v>
      </c>
      <c r="H5556" s="32" t="s">
        <v>13</v>
      </c>
      <c r="I5556" s="32">
        <v>84.498000000000005</v>
      </c>
      <c r="K5556" s="32" t="s">
        <v>245</v>
      </c>
    </row>
    <row r="5557" spans="1:11" x14ac:dyDescent="0.35">
      <c r="A5557" s="32">
        <v>38</v>
      </c>
      <c r="B5557" s="32" t="s">
        <v>22</v>
      </c>
      <c r="K5557" s="32" t="s">
        <v>244</v>
      </c>
    </row>
    <row r="5558" spans="1:11" x14ac:dyDescent="0.35">
      <c r="A5558" s="32">
        <v>39</v>
      </c>
      <c r="B5558" s="32" t="s">
        <v>164</v>
      </c>
      <c r="D5558" s="32">
        <v>14.89</v>
      </c>
      <c r="E5558" s="32">
        <v>164.97300000000001</v>
      </c>
      <c r="G5558" s="32">
        <v>21.832999999999998</v>
      </c>
      <c r="H5558" s="32" t="s">
        <v>13</v>
      </c>
      <c r="I5558" s="32">
        <v>164.97300000000001</v>
      </c>
      <c r="K5558" s="32" t="s">
        <v>243</v>
      </c>
    </row>
    <row r="5559" spans="1:11" x14ac:dyDescent="0.35">
      <c r="A5559" s="32">
        <v>40</v>
      </c>
      <c r="B5559" s="32" t="s">
        <v>163</v>
      </c>
      <c r="D5559" s="32">
        <v>14.91</v>
      </c>
      <c r="E5559" s="32">
        <v>375.67899999999997</v>
      </c>
      <c r="G5559" s="32">
        <v>3.2120000000000002</v>
      </c>
      <c r="H5559" s="32" t="s">
        <v>13</v>
      </c>
      <c r="I5559" s="32">
        <v>375.67899999999997</v>
      </c>
      <c r="K5559" s="32" t="s">
        <v>242</v>
      </c>
    </row>
    <row r="5560" spans="1:11" x14ac:dyDescent="0.35">
      <c r="A5560" s="32">
        <v>41</v>
      </c>
      <c r="B5560" s="32" t="s">
        <v>162</v>
      </c>
      <c r="D5560" s="32">
        <v>14.88</v>
      </c>
      <c r="E5560" s="32">
        <v>522.72500000000002</v>
      </c>
      <c r="G5560" s="32">
        <v>15.204000000000001</v>
      </c>
      <c r="H5560" s="32" t="s">
        <v>13</v>
      </c>
      <c r="I5560" s="32">
        <v>522.72500000000002</v>
      </c>
      <c r="K5560" s="32" t="s">
        <v>241</v>
      </c>
    </row>
    <row r="5561" spans="1:11" x14ac:dyDescent="0.35">
      <c r="A5561" s="32">
        <v>42</v>
      </c>
      <c r="B5561" s="32" t="s">
        <v>161</v>
      </c>
      <c r="D5561" s="32">
        <v>14.94</v>
      </c>
      <c r="E5561" s="32">
        <v>299.25700000000001</v>
      </c>
      <c r="G5561" s="32">
        <v>2051</v>
      </c>
      <c r="H5561" s="32" t="s">
        <v>13</v>
      </c>
      <c r="I5561" s="32">
        <v>299.25700000000001</v>
      </c>
      <c r="K5561" s="32" t="s">
        <v>240</v>
      </c>
    </row>
    <row r="5562" spans="1:11" x14ac:dyDescent="0.35">
      <c r="A5562" s="32">
        <v>43</v>
      </c>
      <c r="B5562" s="32" t="s">
        <v>160</v>
      </c>
      <c r="D5562" s="32">
        <v>14.94</v>
      </c>
      <c r="E5562" s="32">
        <v>449.92200000000003</v>
      </c>
      <c r="G5562" s="32">
        <v>4.867</v>
      </c>
      <c r="H5562" s="32" t="s">
        <v>13</v>
      </c>
      <c r="I5562" s="32">
        <v>449.92200000000003</v>
      </c>
      <c r="K5562" s="32" t="s">
        <v>239</v>
      </c>
    </row>
    <row r="5563" spans="1:11" x14ac:dyDescent="0.35">
      <c r="A5563" s="32">
        <v>44</v>
      </c>
      <c r="B5563" s="32" t="s">
        <v>159</v>
      </c>
      <c r="D5563" s="32">
        <v>14.96</v>
      </c>
      <c r="E5563" s="32">
        <v>357.08199999999999</v>
      </c>
      <c r="G5563" s="32">
        <v>17.033999999999999</v>
      </c>
      <c r="H5563" s="32" t="s">
        <v>13</v>
      </c>
      <c r="I5563" s="32">
        <v>357.08199999999999</v>
      </c>
      <c r="K5563" s="32" t="s">
        <v>238</v>
      </c>
    </row>
    <row r="5564" spans="1:11" x14ac:dyDescent="0.35">
      <c r="A5564" s="32">
        <v>45</v>
      </c>
      <c r="B5564" s="32" t="s">
        <v>22</v>
      </c>
      <c r="K5564" s="32" t="s">
        <v>237</v>
      </c>
    </row>
    <row r="5565" spans="1:11" x14ac:dyDescent="0.35">
      <c r="A5565" s="32">
        <v>46</v>
      </c>
      <c r="B5565" s="32" t="s">
        <v>158</v>
      </c>
      <c r="D5565" s="32">
        <v>14.94</v>
      </c>
      <c r="E5565" s="32">
        <v>481.18599999999998</v>
      </c>
      <c r="G5565" s="32">
        <v>3637</v>
      </c>
      <c r="H5565" s="32" t="s">
        <v>13</v>
      </c>
      <c r="I5565" s="32">
        <v>481.18599999999998</v>
      </c>
      <c r="K5565" s="32" t="s">
        <v>236</v>
      </c>
    </row>
    <row r="5566" spans="1:11" x14ac:dyDescent="0.35">
      <c r="A5566" s="32">
        <v>47</v>
      </c>
      <c r="B5566" s="32" t="s">
        <v>157</v>
      </c>
      <c r="D5566" s="32">
        <v>14.96</v>
      </c>
      <c r="E5566" s="32">
        <v>210.94399999999999</v>
      </c>
      <c r="G5566" s="32">
        <v>7.9930000000000003</v>
      </c>
      <c r="H5566" s="32" t="s">
        <v>13</v>
      </c>
      <c r="I5566" s="32">
        <v>210.94399999999999</v>
      </c>
      <c r="K5566" s="32" t="s">
        <v>235</v>
      </c>
    </row>
    <row r="5567" spans="1:11" x14ac:dyDescent="0.35">
      <c r="A5567" s="32">
        <v>48</v>
      </c>
      <c r="B5567" s="32" t="s">
        <v>156</v>
      </c>
      <c r="D5567" s="32">
        <v>14.92</v>
      </c>
      <c r="E5567" s="32">
        <v>445.59399999999999</v>
      </c>
      <c r="G5567" s="32">
        <v>22.838999999999999</v>
      </c>
      <c r="H5567" s="32" t="s">
        <v>13</v>
      </c>
      <c r="I5567" s="32">
        <v>445.59399999999999</v>
      </c>
      <c r="K5567" s="32" t="s">
        <v>234</v>
      </c>
    </row>
    <row r="5569" spans="1:11" x14ac:dyDescent="0.35">
      <c r="A5569" s="32" t="s">
        <v>307</v>
      </c>
    </row>
    <row r="5571" spans="1:11" x14ac:dyDescent="0.35">
      <c r="B5571" s="32" t="s">
        <v>3</v>
      </c>
      <c r="C5571" s="32" t="s">
        <v>4</v>
      </c>
      <c r="D5571" s="32" t="s">
        <v>5</v>
      </c>
      <c r="E5571" s="32" t="s">
        <v>6</v>
      </c>
      <c r="F5571" s="32" t="s">
        <v>7</v>
      </c>
      <c r="G5571" s="32" t="s">
        <v>8</v>
      </c>
      <c r="H5571" s="32" t="s">
        <v>9</v>
      </c>
      <c r="I5571" s="32" t="s">
        <v>10</v>
      </c>
      <c r="J5571" s="32" t="s">
        <v>11</v>
      </c>
      <c r="K5571" s="32" t="s">
        <v>282</v>
      </c>
    </row>
    <row r="5572" spans="1:11" x14ac:dyDescent="0.35">
      <c r="A5572" s="32">
        <v>1</v>
      </c>
      <c r="B5572" s="32" t="s">
        <v>12</v>
      </c>
      <c r="D5572" s="32">
        <v>14.78</v>
      </c>
      <c r="E5572" s="32">
        <v>1074.4670000000001</v>
      </c>
      <c r="G5572" s="32">
        <v>7134</v>
      </c>
      <c r="H5572" s="32" t="s">
        <v>13</v>
      </c>
      <c r="I5572" s="32">
        <v>1074.4670000000001</v>
      </c>
      <c r="K5572" s="32" t="s">
        <v>281</v>
      </c>
    </row>
    <row r="5573" spans="1:11" x14ac:dyDescent="0.35">
      <c r="A5573" s="32">
        <v>2</v>
      </c>
      <c r="B5573" s="32" t="s">
        <v>14</v>
      </c>
      <c r="D5573" s="32">
        <v>14.83</v>
      </c>
      <c r="E5573" s="32">
        <v>414.73</v>
      </c>
      <c r="G5573" s="32">
        <v>2766</v>
      </c>
      <c r="H5573" s="32" t="s">
        <v>13</v>
      </c>
      <c r="I5573" s="32">
        <v>414.73</v>
      </c>
      <c r="K5573" s="32" t="s">
        <v>280</v>
      </c>
    </row>
    <row r="5574" spans="1:11" x14ac:dyDescent="0.35">
      <c r="A5574" s="32">
        <v>3</v>
      </c>
      <c r="B5574" s="32" t="s">
        <v>15</v>
      </c>
      <c r="D5574" s="32">
        <v>14.81</v>
      </c>
      <c r="E5574" s="32">
        <v>826.69799999999998</v>
      </c>
      <c r="G5574" s="32">
        <v>13.784000000000001</v>
      </c>
      <c r="H5574" s="32" t="s">
        <v>13</v>
      </c>
      <c r="I5574" s="32">
        <v>826.69799999999998</v>
      </c>
      <c r="K5574" s="32" t="s">
        <v>279</v>
      </c>
    </row>
    <row r="5575" spans="1:11" x14ac:dyDescent="0.35">
      <c r="A5575" s="32">
        <v>4</v>
      </c>
      <c r="B5575" s="32" t="s">
        <v>17</v>
      </c>
      <c r="D5575" s="32">
        <v>14.81</v>
      </c>
      <c r="E5575" s="32">
        <v>716.38199999999995</v>
      </c>
      <c r="G5575" s="32">
        <v>12.672000000000001</v>
      </c>
      <c r="H5575" s="32" t="s">
        <v>13</v>
      </c>
      <c r="I5575" s="32">
        <v>716.38199999999995</v>
      </c>
      <c r="K5575" s="32" t="s">
        <v>278</v>
      </c>
    </row>
    <row r="5576" spans="1:11" x14ac:dyDescent="0.35">
      <c r="A5576" s="32">
        <v>5</v>
      </c>
      <c r="B5576" s="32" t="s">
        <v>18</v>
      </c>
      <c r="D5576" s="32">
        <v>14.8</v>
      </c>
      <c r="E5576" s="32">
        <v>1114.145</v>
      </c>
      <c r="G5576" s="32">
        <v>8148</v>
      </c>
      <c r="H5576" s="32" t="s">
        <v>13</v>
      </c>
      <c r="I5576" s="32">
        <v>1114.145</v>
      </c>
      <c r="K5576" s="32" t="s">
        <v>277</v>
      </c>
    </row>
    <row r="5577" spans="1:11" x14ac:dyDescent="0.35">
      <c r="A5577" s="32">
        <v>6</v>
      </c>
      <c r="B5577" s="32" t="s">
        <v>19</v>
      </c>
      <c r="D5577" s="32">
        <v>14.77</v>
      </c>
      <c r="E5577" s="32">
        <v>655.24199999999996</v>
      </c>
      <c r="G5577" s="32">
        <v>4505</v>
      </c>
      <c r="H5577" s="32" t="s">
        <v>13</v>
      </c>
      <c r="I5577" s="32">
        <v>655.24199999999996</v>
      </c>
      <c r="K5577" s="32" t="s">
        <v>276</v>
      </c>
    </row>
    <row r="5578" spans="1:11" x14ac:dyDescent="0.35">
      <c r="A5578" s="32">
        <v>7</v>
      </c>
      <c r="B5578" s="32" t="s">
        <v>20</v>
      </c>
      <c r="D5578" s="32">
        <v>14.78</v>
      </c>
      <c r="E5578" s="32">
        <v>281.267</v>
      </c>
      <c r="G5578" s="32">
        <v>8.3469999999999995</v>
      </c>
      <c r="H5578" s="32" t="s">
        <v>13</v>
      </c>
      <c r="I5578" s="32">
        <v>281.267</v>
      </c>
      <c r="K5578" s="32" t="s">
        <v>275</v>
      </c>
    </row>
    <row r="5579" spans="1:11" x14ac:dyDescent="0.35">
      <c r="A5579" s="32">
        <v>8</v>
      </c>
      <c r="B5579" s="32" t="s">
        <v>21</v>
      </c>
      <c r="D5579" s="32">
        <v>14.8</v>
      </c>
      <c r="E5579" s="32">
        <v>590.654</v>
      </c>
      <c r="G5579" s="32">
        <v>3923</v>
      </c>
      <c r="H5579" s="32" t="s">
        <v>13</v>
      </c>
      <c r="I5579" s="32">
        <v>590.654</v>
      </c>
      <c r="K5579" s="32" t="s">
        <v>274</v>
      </c>
    </row>
    <row r="5580" spans="1:11" x14ac:dyDescent="0.35">
      <c r="A5580" s="32">
        <v>9</v>
      </c>
      <c r="B5580" s="32" t="s">
        <v>22</v>
      </c>
      <c r="K5580" s="32" t="s">
        <v>273</v>
      </c>
    </row>
    <row r="5581" spans="1:11" x14ac:dyDescent="0.35">
      <c r="A5581" s="32">
        <v>10</v>
      </c>
      <c r="B5581" s="32" t="s">
        <v>22</v>
      </c>
      <c r="K5581" s="32" t="s">
        <v>272</v>
      </c>
    </row>
    <row r="5582" spans="1:11" x14ac:dyDescent="0.35">
      <c r="A5582" s="32">
        <v>11</v>
      </c>
      <c r="B5582" s="32" t="s">
        <v>24</v>
      </c>
      <c r="D5582" s="32">
        <v>14.81</v>
      </c>
      <c r="E5582" s="32">
        <v>211.39500000000001</v>
      </c>
      <c r="G5582" s="32">
        <v>1493</v>
      </c>
      <c r="H5582" s="32" t="s">
        <v>13</v>
      </c>
      <c r="I5582" s="32">
        <v>211.39500000000001</v>
      </c>
      <c r="K5582" s="32" t="s">
        <v>271</v>
      </c>
    </row>
    <row r="5583" spans="1:11" x14ac:dyDescent="0.35">
      <c r="A5583" s="32">
        <v>12</v>
      </c>
      <c r="B5583" s="32" t="s">
        <v>25</v>
      </c>
      <c r="D5583" s="32">
        <v>14.84</v>
      </c>
      <c r="E5583" s="32">
        <v>209.01599999999999</v>
      </c>
      <c r="G5583" s="32">
        <v>7.4669999999999996</v>
      </c>
      <c r="H5583" s="32" t="s">
        <v>13</v>
      </c>
      <c r="I5583" s="32">
        <v>209.01599999999999</v>
      </c>
      <c r="K5583" s="32" t="s">
        <v>270</v>
      </c>
    </row>
    <row r="5584" spans="1:11" x14ac:dyDescent="0.35">
      <c r="A5584" s="32">
        <v>13</v>
      </c>
      <c r="B5584" s="32" t="s">
        <v>26</v>
      </c>
      <c r="D5584" s="32">
        <v>14.83</v>
      </c>
      <c r="E5584" s="32">
        <v>313.41399999999999</v>
      </c>
      <c r="G5584" s="32">
        <v>2490</v>
      </c>
      <c r="H5584" s="32" t="s">
        <v>13</v>
      </c>
      <c r="I5584" s="32">
        <v>313.41399999999999</v>
      </c>
      <c r="K5584" s="32" t="s">
        <v>269</v>
      </c>
    </row>
    <row r="5585" spans="1:11" x14ac:dyDescent="0.35">
      <c r="A5585" s="32">
        <v>14</v>
      </c>
      <c r="B5585" s="32" t="s">
        <v>27</v>
      </c>
      <c r="D5585" s="32">
        <v>14.86</v>
      </c>
      <c r="E5585" s="32">
        <v>102.19199999999999</v>
      </c>
      <c r="G5585" s="32">
        <v>747</v>
      </c>
      <c r="H5585" s="32" t="s">
        <v>13</v>
      </c>
      <c r="I5585" s="32">
        <v>102.19199999999999</v>
      </c>
      <c r="K5585" s="32" t="s">
        <v>268</v>
      </c>
    </row>
    <row r="5586" spans="1:11" x14ac:dyDescent="0.35">
      <c r="A5586" s="32">
        <v>15</v>
      </c>
      <c r="B5586" s="32" t="s">
        <v>28</v>
      </c>
      <c r="D5586" s="32">
        <v>14.88</v>
      </c>
      <c r="E5586" s="32">
        <v>112.026</v>
      </c>
      <c r="G5586" s="32">
        <v>9.5909999999999993</v>
      </c>
      <c r="H5586" s="32" t="s">
        <v>13</v>
      </c>
      <c r="I5586" s="32">
        <v>112.026</v>
      </c>
      <c r="K5586" s="32" t="s">
        <v>267</v>
      </c>
    </row>
    <row r="5587" spans="1:11" x14ac:dyDescent="0.35">
      <c r="A5587" s="32">
        <v>16</v>
      </c>
      <c r="B5587" s="32" t="s">
        <v>29</v>
      </c>
      <c r="D5587" s="32">
        <v>14.89</v>
      </c>
      <c r="E5587" s="32">
        <v>205.43899999999999</v>
      </c>
      <c r="G5587" s="32">
        <v>1347</v>
      </c>
      <c r="H5587" s="32" t="s">
        <v>13</v>
      </c>
      <c r="I5587" s="32">
        <v>205.43899999999999</v>
      </c>
      <c r="K5587" s="32" t="s">
        <v>266</v>
      </c>
    </row>
    <row r="5588" spans="1:11" x14ac:dyDescent="0.35">
      <c r="A5588" s="32">
        <v>17</v>
      </c>
      <c r="B5588" s="32" t="s">
        <v>22</v>
      </c>
      <c r="K5588" s="32" t="s">
        <v>265</v>
      </c>
    </row>
    <row r="5589" spans="1:11" x14ac:dyDescent="0.35">
      <c r="A5589" s="32">
        <v>18</v>
      </c>
      <c r="B5589" s="32" t="s">
        <v>182</v>
      </c>
      <c r="D5589" s="32">
        <v>14.88</v>
      </c>
      <c r="E5589" s="32">
        <v>535.81899999999996</v>
      </c>
      <c r="G5589" s="32">
        <v>6.4020000000000001</v>
      </c>
      <c r="H5589" s="32" t="s">
        <v>13</v>
      </c>
      <c r="I5589" s="32">
        <v>535.81899999999996</v>
      </c>
      <c r="K5589" s="32" t="s">
        <v>264</v>
      </c>
    </row>
    <row r="5590" spans="1:11" x14ac:dyDescent="0.35">
      <c r="A5590" s="32">
        <v>19</v>
      </c>
      <c r="B5590" s="32" t="s">
        <v>181</v>
      </c>
      <c r="D5590" s="32">
        <v>14.88</v>
      </c>
      <c r="E5590" s="32">
        <v>158.471</v>
      </c>
      <c r="G5590" s="32">
        <v>2.7370000000000001</v>
      </c>
      <c r="H5590" s="32" t="s">
        <v>13</v>
      </c>
      <c r="I5590" s="32">
        <v>158.471</v>
      </c>
      <c r="K5590" s="32" t="s">
        <v>263</v>
      </c>
    </row>
    <row r="5591" spans="1:11" x14ac:dyDescent="0.35">
      <c r="A5591" s="32">
        <v>20</v>
      </c>
      <c r="B5591" s="32" t="s">
        <v>180</v>
      </c>
      <c r="D5591" s="32">
        <v>14.88</v>
      </c>
      <c r="E5591" s="32">
        <v>341.625</v>
      </c>
      <c r="G5591" s="32">
        <v>9.4269999999999996</v>
      </c>
      <c r="H5591" s="32" t="s">
        <v>13</v>
      </c>
      <c r="I5591" s="32">
        <v>341.625</v>
      </c>
      <c r="K5591" s="32" t="s">
        <v>262</v>
      </c>
    </row>
    <row r="5592" spans="1:11" x14ac:dyDescent="0.35">
      <c r="A5592" s="32">
        <v>21</v>
      </c>
      <c r="B5592" s="32" t="s">
        <v>179</v>
      </c>
      <c r="D5592" s="32">
        <v>14.89</v>
      </c>
      <c r="E5592" s="32">
        <v>273.94200000000001</v>
      </c>
      <c r="G5592" s="32">
        <v>4.2210000000000001</v>
      </c>
      <c r="H5592" s="32" t="s">
        <v>13</v>
      </c>
      <c r="I5592" s="32">
        <v>273.94200000000001</v>
      </c>
      <c r="K5592" s="32" t="s">
        <v>261</v>
      </c>
    </row>
    <row r="5593" spans="1:11" x14ac:dyDescent="0.35">
      <c r="A5593" s="32">
        <v>22</v>
      </c>
      <c r="B5593" s="32" t="s">
        <v>178</v>
      </c>
      <c r="D5593" s="32">
        <v>14.89</v>
      </c>
      <c r="E5593" s="32">
        <v>314.43099999999998</v>
      </c>
      <c r="G5593" s="32">
        <v>16.683</v>
      </c>
      <c r="H5593" s="32" t="s">
        <v>13</v>
      </c>
      <c r="I5593" s="32">
        <v>314.43099999999998</v>
      </c>
      <c r="K5593" s="32" t="s">
        <v>260</v>
      </c>
    </row>
    <row r="5594" spans="1:11" x14ac:dyDescent="0.35">
      <c r="A5594" s="32">
        <v>23</v>
      </c>
      <c r="B5594" s="32" t="s">
        <v>177</v>
      </c>
      <c r="D5594" s="32">
        <v>14.91</v>
      </c>
      <c r="E5594" s="32">
        <v>282.15600000000001</v>
      </c>
      <c r="G5594" s="32">
        <v>1744</v>
      </c>
      <c r="H5594" s="32" t="s">
        <v>13</v>
      </c>
      <c r="I5594" s="32">
        <v>282.15600000000001</v>
      </c>
      <c r="K5594" s="32" t="s">
        <v>259</v>
      </c>
    </row>
    <row r="5595" spans="1:11" x14ac:dyDescent="0.35">
      <c r="A5595" s="32">
        <v>24</v>
      </c>
      <c r="B5595" s="32" t="s">
        <v>22</v>
      </c>
      <c r="K5595" s="32" t="s">
        <v>258</v>
      </c>
    </row>
    <row r="5596" spans="1:11" x14ac:dyDescent="0.35">
      <c r="A5596" s="32">
        <v>25</v>
      </c>
      <c r="B5596" s="32" t="s">
        <v>176</v>
      </c>
      <c r="D5596" s="32">
        <v>14.94</v>
      </c>
      <c r="E5596" s="32">
        <v>123.42</v>
      </c>
      <c r="G5596" s="32">
        <v>12.077999999999999</v>
      </c>
      <c r="H5596" s="32" t="s">
        <v>13</v>
      </c>
      <c r="I5596" s="32">
        <v>123.42</v>
      </c>
      <c r="K5596" s="32" t="s">
        <v>257</v>
      </c>
    </row>
    <row r="5597" spans="1:11" x14ac:dyDescent="0.35">
      <c r="A5597" s="32">
        <v>26</v>
      </c>
      <c r="B5597" s="32" t="s">
        <v>175</v>
      </c>
      <c r="D5597" s="32">
        <v>14.96</v>
      </c>
      <c r="E5597" s="32">
        <v>112.583</v>
      </c>
      <c r="G5597" s="32">
        <v>786</v>
      </c>
      <c r="H5597" s="32" t="s">
        <v>13</v>
      </c>
      <c r="I5597" s="32">
        <v>112.583</v>
      </c>
      <c r="K5597" s="32" t="s">
        <v>256</v>
      </c>
    </row>
    <row r="5598" spans="1:11" x14ac:dyDescent="0.35">
      <c r="A5598" s="32">
        <v>27</v>
      </c>
      <c r="B5598" s="32" t="s">
        <v>174</v>
      </c>
      <c r="D5598" s="32">
        <v>14.94</v>
      </c>
      <c r="E5598" s="32">
        <v>149.25899999999999</v>
      </c>
      <c r="G5598" s="32">
        <v>1033</v>
      </c>
      <c r="H5598" s="32" t="s">
        <v>13</v>
      </c>
      <c r="I5598" s="32">
        <v>149.25899999999999</v>
      </c>
      <c r="K5598" s="32" t="s">
        <v>255</v>
      </c>
    </row>
    <row r="5599" spans="1:11" x14ac:dyDescent="0.35">
      <c r="A5599" s="32">
        <v>28</v>
      </c>
      <c r="B5599" s="32" t="s">
        <v>173</v>
      </c>
      <c r="K5599" s="32" t="s">
        <v>254</v>
      </c>
    </row>
    <row r="5600" spans="1:11" x14ac:dyDescent="0.35">
      <c r="A5600" s="32">
        <v>29</v>
      </c>
      <c r="B5600" s="32" t="s">
        <v>172</v>
      </c>
      <c r="D5600" s="32">
        <v>14.86</v>
      </c>
      <c r="E5600" s="32">
        <v>99.302000000000007</v>
      </c>
      <c r="G5600" s="32">
        <v>709</v>
      </c>
      <c r="H5600" s="32" t="s">
        <v>13</v>
      </c>
      <c r="I5600" s="32">
        <v>99.302000000000007</v>
      </c>
      <c r="K5600" s="32" t="s">
        <v>253</v>
      </c>
    </row>
    <row r="5601" spans="1:11" x14ac:dyDescent="0.35">
      <c r="A5601" s="32">
        <v>30</v>
      </c>
      <c r="B5601" s="32" t="s">
        <v>171</v>
      </c>
      <c r="D5601" s="32">
        <v>14.8</v>
      </c>
      <c r="E5601" s="32">
        <v>227.11500000000001</v>
      </c>
      <c r="G5601" s="32">
        <v>1521</v>
      </c>
      <c r="H5601" s="32" t="s">
        <v>13</v>
      </c>
      <c r="I5601" s="32">
        <v>227.11500000000001</v>
      </c>
      <c r="K5601" s="32" t="s">
        <v>252</v>
      </c>
    </row>
    <row r="5602" spans="1:11" x14ac:dyDescent="0.35">
      <c r="A5602" s="32">
        <v>31</v>
      </c>
      <c r="B5602" s="32" t="s">
        <v>22</v>
      </c>
      <c r="K5602" s="32" t="s">
        <v>251</v>
      </c>
    </row>
    <row r="5603" spans="1:11" x14ac:dyDescent="0.35">
      <c r="A5603" s="32">
        <v>32</v>
      </c>
      <c r="B5603" s="32" t="s">
        <v>170</v>
      </c>
      <c r="D5603" s="32">
        <v>14.8</v>
      </c>
      <c r="E5603" s="32">
        <v>286.53699999999998</v>
      </c>
      <c r="G5603" s="32">
        <v>19.933</v>
      </c>
      <c r="H5603" s="32" t="s">
        <v>13</v>
      </c>
      <c r="I5603" s="32">
        <v>286.53699999999998</v>
      </c>
      <c r="K5603" s="32" t="s">
        <v>250</v>
      </c>
    </row>
    <row r="5604" spans="1:11" x14ac:dyDescent="0.35">
      <c r="A5604" s="32">
        <v>33</v>
      </c>
      <c r="B5604" s="32" t="s">
        <v>169</v>
      </c>
      <c r="D5604" s="32">
        <v>14.81</v>
      </c>
      <c r="E5604" s="32">
        <v>317.15699999999998</v>
      </c>
      <c r="G5604" s="32">
        <v>25.300999999999998</v>
      </c>
      <c r="H5604" s="32" t="s">
        <v>13</v>
      </c>
      <c r="I5604" s="32">
        <v>317.15699999999998</v>
      </c>
      <c r="K5604" s="32" t="s">
        <v>249</v>
      </c>
    </row>
    <row r="5605" spans="1:11" x14ac:dyDescent="0.35">
      <c r="A5605" s="32">
        <v>34</v>
      </c>
      <c r="B5605" s="32" t="s">
        <v>168</v>
      </c>
      <c r="D5605" s="32">
        <v>14.84</v>
      </c>
      <c r="E5605" s="32">
        <v>472.29700000000003</v>
      </c>
      <c r="G5605" s="32">
        <v>3476</v>
      </c>
      <c r="H5605" s="32" t="s">
        <v>13</v>
      </c>
      <c r="I5605" s="32">
        <v>472.29700000000003</v>
      </c>
      <c r="K5605" s="32" t="s">
        <v>248</v>
      </c>
    </row>
    <row r="5606" spans="1:11" x14ac:dyDescent="0.35">
      <c r="A5606" s="32">
        <v>35</v>
      </c>
      <c r="B5606" s="32" t="s">
        <v>167</v>
      </c>
      <c r="D5606" s="32">
        <v>14.83</v>
      </c>
      <c r="E5606" s="32">
        <v>354.40100000000001</v>
      </c>
      <c r="G5606" s="32">
        <v>74.745999999999995</v>
      </c>
      <c r="H5606" s="32" t="s">
        <v>13</v>
      </c>
      <c r="I5606" s="32">
        <v>354.40100000000001</v>
      </c>
      <c r="K5606" s="32" t="s">
        <v>247</v>
      </c>
    </row>
    <row r="5607" spans="1:11" x14ac:dyDescent="0.35">
      <c r="A5607" s="32">
        <v>36</v>
      </c>
      <c r="B5607" s="32" t="s">
        <v>166</v>
      </c>
      <c r="D5607" s="32">
        <v>14.86</v>
      </c>
      <c r="E5607" s="32">
        <v>603.48299999999995</v>
      </c>
      <c r="G5607" s="32">
        <v>3785</v>
      </c>
      <c r="H5607" s="32" t="s">
        <v>13</v>
      </c>
      <c r="I5607" s="32">
        <v>603.48299999999995</v>
      </c>
      <c r="K5607" s="32" t="s">
        <v>246</v>
      </c>
    </row>
    <row r="5608" spans="1:11" x14ac:dyDescent="0.35">
      <c r="A5608" s="32">
        <v>37</v>
      </c>
      <c r="B5608" s="32" t="s">
        <v>165</v>
      </c>
      <c r="D5608" s="32">
        <v>14.86</v>
      </c>
      <c r="E5608" s="32">
        <v>180.79900000000001</v>
      </c>
      <c r="G5608" s="32">
        <v>129.49700000000001</v>
      </c>
      <c r="H5608" s="32" t="s">
        <v>13</v>
      </c>
      <c r="I5608" s="32">
        <v>180.79900000000001</v>
      </c>
      <c r="K5608" s="32" t="s">
        <v>245</v>
      </c>
    </row>
    <row r="5609" spans="1:11" x14ac:dyDescent="0.35">
      <c r="A5609" s="32">
        <v>38</v>
      </c>
      <c r="B5609" s="32" t="s">
        <v>22</v>
      </c>
      <c r="K5609" s="32" t="s">
        <v>244</v>
      </c>
    </row>
    <row r="5610" spans="1:11" x14ac:dyDescent="0.35">
      <c r="A5610" s="32">
        <v>39</v>
      </c>
      <c r="B5610" s="32" t="s">
        <v>164</v>
      </c>
      <c r="D5610" s="32">
        <v>14.86</v>
      </c>
      <c r="E5610" s="32">
        <v>496.83300000000003</v>
      </c>
      <c r="G5610" s="32">
        <v>2947</v>
      </c>
      <c r="H5610" s="32" t="s">
        <v>13</v>
      </c>
      <c r="I5610" s="32">
        <v>496.83300000000003</v>
      </c>
      <c r="K5610" s="32" t="s">
        <v>243</v>
      </c>
    </row>
    <row r="5611" spans="1:11" x14ac:dyDescent="0.35">
      <c r="A5611" s="32">
        <v>40</v>
      </c>
      <c r="B5611" s="32" t="s">
        <v>163</v>
      </c>
      <c r="D5611" s="32">
        <v>14.88</v>
      </c>
      <c r="E5611" s="32">
        <v>293.63200000000001</v>
      </c>
      <c r="G5611" s="32">
        <v>12.569000000000001</v>
      </c>
      <c r="H5611" s="32" t="s">
        <v>13</v>
      </c>
      <c r="I5611" s="32">
        <v>293.63200000000001</v>
      </c>
      <c r="K5611" s="32" t="s">
        <v>242</v>
      </c>
    </row>
    <row r="5612" spans="1:11" x14ac:dyDescent="0.35">
      <c r="A5612" s="32">
        <v>41</v>
      </c>
      <c r="B5612" s="32" t="s">
        <v>162</v>
      </c>
      <c r="D5612" s="32">
        <v>14.88</v>
      </c>
      <c r="E5612" s="32">
        <v>145.64699999999999</v>
      </c>
      <c r="G5612" s="32">
        <v>16.911000000000001</v>
      </c>
      <c r="H5612" s="32" t="s">
        <v>13</v>
      </c>
      <c r="I5612" s="32">
        <v>145.64699999999999</v>
      </c>
      <c r="K5612" s="32" t="s">
        <v>241</v>
      </c>
    </row>
    <row r="5613" spans="1:11" x14ac:dyDescent="0.35">
      <c r="A5613" s="32">
        <v>42</v>
      </c>
      <c r="B5613" s="32" t="s">
        <v>161</v>
      </c>
      <c r="D5613" s="32">
        <v>14.92</v>
      </c>
      <c r="E5613" s="32">
        <v>324.96899999999999</v>
      </c>
      <c r="G5613" s="32">
        <v>2268</v>
      </c>
      <c r="H5613" s="32" t="s">
        <v>13</v>
      </c>
      <c r="I5613" s="32">
        <v>324.96899999999999</v>
      </c>
      <c r="K5613" s="32" t="s">
        <v>240</v>
      </c>
    </row>
    <row r="5614" spans="1:11" x14ac:dyDescent="0.35">
      <c r="A5614" s="32">
        <v>43</v>
      </c>
      <c r="B5614" s="32" t="s">
        <v>160</v>
      </c>
      <c r="D5614" s="32">
        <v>14.91</v>
      </c>
      <c r="E5614" s="32">
        <v>334.37599999999998</v>
      </c>
      <c r="G5614" s="32">
        <v>2298</v>
      </c>
      <c r="H5614" s="32" t="s">
        <v>13</v>
      </c>
      <c r="I5614" s="32">
        <v>334.37599999999998</v>
      </c>
      <c r="K5614" s="32" t="s">
        <v>239</v>
      </c>
    </row>
    <row r="5615" spans="1:11" x14ac:dyDescent="0.35">
      <c r="A5615" s="32">
        <v>44</v>
      </c>
      <c r="B5615" s="32" t="s">
        <v>159</v>
      </c>
      <c r="D5615" s="32">
        <v>14.94</v>
      </c>
      <c r="E5615" s="32">
        <v>352.86200000000002</v>
      </c>
      <c r="G5615" s="32">
        <v>2649</v>
      </c>
      <c r="H5615" s="32" t="s">
        <v>13</v>
      </c>
      <c r="I5615" s="32">
        <v>352.86200000000002</v>
      </c>
      <c r="K5615" s="32" t="s">
        <v>238</v>
      </c>
    </row>
    <row r="5616" spans="1:11" x14ac:dyDescent="0.35">
      <c r="A5616" s="32">
        <v>45</v>
      </c>
      <c r="B5616" s="32" t="s">
        <v>22</v>
      </c>
      <c r="K5616" s="32" t="s">
        <v>237</v>
      </c>
    </row>
    <row r="5617" spans="1:11" x14ac:dyDescent="0.35">
      <c r="A5617" s="32">
        <v>46</v>
      </c>
      <c r="B5617" s="32" t="s">
        <v>158</v>
      </c>
      <c r="D5617" s="32">
        <v>14.96</v>
      </c>
      <c r="E5617" s="32">
        <v>220.077</v>
      </c>
      <c r="G5617" s="32">
        <v>1369</v>
      </c>
      <c r="H5617" s="32" t="s">
        <v>13</v>
      </c>
      <c r="I5617" s="32">
        <v>220.077</v>
      </c>
      <c r="K5617" s="32" t="s">
        <v>236</v>
      </c>
    </row>
    <row r="5618" spans="1:11" x14ac:dyDescent="0.35">
      <c r="A5618" s="32">
        <v>47</v>
      </c>
      <c r="B5618" s="32" t="s">
        <v>157</v>
      </c>
      <c r="D5618" s="32">
        <v>14.92</v>
      </c>
      <c r="E5618" s="32">
        <v>65.096999999999994</v>
      </c>
      <c r="G5618" s="32">
        <v>26.757999999999999</v>
      </c>
      <c r="H5618" s="32" t="s">
        <v>13</v>
      </c>
      <c r="I5618" s="32">
        <v>65.096999999999994</v>
      </c>
      <c r="K5618" s="32" t="s">
        <v>235</v>
      </c>
    </row>
    <row r="5619" spans="1:11" x14ac:dyDescent="0.35">
      <c r="A5619" s="32">
        <v>48</v>
      </c>
      <c r="B5619" s="32" t="s">
        <v>156</v>
      </c>
      <c r="D5619" s="32">
        <v>14.92</v>
      </c>
      <c r="E5619" s="32">
        <v>322.02600000000001</v>
      </c>
      <c r="G5619" s="32">
        <v>9.1519999999999992</v>
      </c>
      <c r="H5619" s="32" t="s">
        <v>13</v>
      </c>
      <c r="I5619" s="32">
        <v>322.02600000000001</v>
      </c>
      <c r="K5619" s="32" t="s">
        <v>234</v>
      </c>
    </row>
    <row r="5621" spans="1:11" x14ac:dyDescent="0.35">
      <c r="A5621" s="32" t="s">
        <v>306</v>
      </c>
    </row>
    <row r="5623" spans="1:11" x14ac:dyDescent="0.35">
      <c r="B5623" s="32" t="s">
        <v>3</v>
      </c>
      <c r="C5623" s="32" t="s">
        <v>4</v>
      </c>
      <c r="D5623" s="32" t="s">
        <v>5</v>
      </c>
      <c r="E5623" s="32" t="s">
        <v>6</v>
      </c>
      <c r="F5623" s="32" t="s">
        <v>7</v>
      </c>
      <c r="G5623" s="32" t="s">
        <v>8</v>
      </c>
      <c r="H5623" s="32" t="s">
        <v>9</v>
      </c>
      <c r="I5623" s="32" t="s">
        <v>10</v>
      </c>
      <c r="J5623" s="32" t="s">
        <v>11</v>
      </c>
      <c r="K5623" s="32" t="s">
        <v>282</v>
      </c>
    </row>
    <row r="5624" spans="1:11" x14ac:dyDescent="0.35">
      <c r="A5624" s="32">
        <v>1</v>
      </c>
      <c r="B5624" s="32" t="s">
        <v>12</v>
      </c>
      <c r="D5624" s="32">
        <v>14.43</v>
      </c>
      <c r="E5624" s="32">
        <v>231.505</v>
      </c>
      <c r="F5624" s="32">
        <v>66948.406000000003</v>
      </c>
      <c r="G5624" s="32">
        <v>3.649</v>
      </c>
      <c r="H5624" s="32" t="s">
        <v>13</v>
      </c>
      <c r="K5624" s="32" t="s">
        <v>281</v>
      </c>
    </row>
    <row r="5625" spans="1:11" x14ac:dyDescent="0.35">
      <c r="A5625" s="32">
        <v>2</v>
      </c>
      <c r="B5625" s="32" t="s">
        <v>14</v>
      </c>
      <c r="D5625" s="32">
        <v>14.46</v>
      </c>
      <c r="E5625" s="32">
        <v>473.92099999999999</v>
      </c>
      <c r="F5625" s="32">
        <v>59700.34</v>
      </c>
      <c r="G5625" s="32">
        <v>2.673</v>
      </c>
      <c r="H5625" s="32" t="s">
        <v>13</v>
      </c>
      <c r="K5625" s="32" t="s">
        <v>280</v>
      </c>
    </row>
    <row r="5626" spans="1:11" x14ac:dyDescent="0.35">
      <c r="A5626" s="32">
        <v>3</v>
      </c>
      <c r="B5626" s="32" t="s">
        <v>15</v>
      </c>
      <c r="D5626" s="32">
        <v>14.46</v>
      </c>
      <c r="E5626" s="32">
        <v>977.38199999999995</v>
      </c>
      <c r="F5626" s="32">
        <v>61532.309000000001</v>
      </c>
      <c r="G5626" s="32">
        <v>58.621000000000002</v>
      </c>
      <c r="H5626" s="32" t="s">
        <v>13</v>
      </c>
      <c r="K5626" s="32" t="s">
        <v>279</v>
      </c>
    </row>
    <row r="5627" spans="1:11" x14ac:dyDescent="0.35">
      <c r="A5627" s="32">
        <v>4</v>
      </c>
      <c r="B5627" s="32" t="s">
        <v>17</v>
      </c>
      <c r="D5627" s="32">
        <v>14.48</v>
      </c>
      <c r="E5627" s="32">
        <v>2410.2240000000002</v>
      </c>
      <c r="F5627" s="32">
        <v>55660.843999999997</v>
      </c>
      <c r="G5627" s="32">
        <v>65.293999999999997</v>
      </c>
      <c r="H5627" s="32" t="s">
        <v>13</v>
      </c>
      <c r="K5627" s="32" t="s">
        <v>278</v>
      </c>
    </row>
    <row r="5628" spans="1:11" x14ac:dyDescent="0.35">
      <c r="A5628" s="32">
        <v>5</v>
      </c>
      <c r="B5628" s="32" t="s">
        <v>18</v>
      </c>
      <c r="D5628" s="32">
        <v>14.48</v>
      </c>
      <c r="E5628" s="32">
        <v>4640.723</v>
      </c>
      <c r="F5628" s="32">
        <v>65274.495999999999</v>
      </c>
      <c r="G5628" s="32">
        <v>252.238</v>
      </c>
      <c r="H5628" s="32" t="s">
        <v>16</v>
      </c>
      <c r="K5628" s="32" t="s">
        <v>277</v>
      </c>
    </row>
    <row r="5629" spans="1:11" x14ac:dyDescent="0.35">
      <c r="A5629" s="32">
        <v>6</v>
      </c>
      <c r="B5629" s="32" t="s">
        <v>19</v>
      </c>
      <c r="D5629" s="32">
        <v>14.42</v>
      </c>
      <c r="E5629" s="32">
        <v>19810.25</v>
      </c>
      <c r="F5629" s="32">
        <v>54658.042999999998</v>
      </c>
      <c r="G5629" s="32">
        <v>127553</v>
      </c>
      <c r="H5629" s="32" t="s">
        <v>16</v>
      </c>
      <c r="K5629" s="32" t="s">
        <v>276</v>
      </c>
    </row>
    <row r="5630" spans="1:11" x14ac:dyDescent="0.35">
      <c r="A5630" s="32">
        <v>7</v>
      </c>
      <c r="B5630" s="32" t="s">
        <v>20</v>
      </c>
      <c r="D5630" s="32">
        <v>14.43</v>
      </c>
      <c r="E5630" s="32">
        <v>37447.258000000002</v>
      </c>
      <c r="F5630" s="32">
        <v>43532.866999999998</v>
      </c>
      <c r="G5630" s="32">
        <v>267.38099999999997</v>
      </c>
      <c r="H5630" s="32" t="s">
        <v>16</v>
      </c>
      <c r="K5630" s="32" t="s">
        <v>275</v>
      </c>
    </row>
    <row r="5631" spans="1:11" x14ac:dyDescent="0.35">
      <c r="A5631" s="32">
        <v>8</v>
      </c>
      <c r="B5631" s="32" t="s">
        <v>21</v>
      </c>
      <c r="D5631" s="32">
        <v>14.45</v>
      </c>
      <c r="E5631" s="32">
        <v>75252.554999999993</v>
      </c>
      <c r="F5631" s="32">
        <v>49701.245999999999</v>
      </c>
      <c r="G5631" s="32">
        <v>1410.4760000000001</v>
      </c>
      <c r="H5631" s="32" t="s">
        <v>16</v>
      </c>
      <c r="K5631" s="32" t="s">
        <v>274</v>
      </c>
    </row>
    <row r="5632" spans="1:11" x14ac:dyDescent="0.35">
      <c r="A5632" s="32">
        <v>9</v>
      </c>
      <c r="B5632" s="32" t="s">
        <v>22</v>
      </c>
      <c r="D5632" s="32">
        <v>14.45</v>
      </c>
      <c r="E5632" s="32">
        <v>72.495000000000005</v>
      </c>
      <c r="F5632" s="32">
        <v>47.896999999999998</v>
      </c>
      <c r="G5632" s="32">
        <v>16.535</v>
      </c>
      <c r="H5632" s="32" t="s">
        <v>13</v>
      </c>
      <c r="K5632" s="32" t="s">
        <v>273</v>
      </c>
    </row>
    <row r="5633" spans="1:11" x14ac:dyDescent="0.35">
      <c r="A5633" s="32">
        <v>10</v>
      </c>
      <c r="B5633" s="32" t="s">
        <v>22</v>
      </c>
      <c r="D5633" s="32">
        <v>14.48</v>
      </c>
      <c r="E5633" s="32">
        <v>42.524999999999999</v>
      </c>
      <c r="F5633" s="32">
        <v>20.297999999999998</v>
      </c>
      <c r="G5633" s="32">
        <v>349</v>
      </c>
      <c r="H5633" s="32" t="s">
        <v>13</v>
      </c>
      <c r="K5633" s="32" t="s">
        <v>272</v>
      </c>
    </row>
    <row r="5634" spans="1:11" x14ac:dyDescent="0.35">
      <c r="A5634" s="32">
        <v>11</v>
      </c>
      <c r="B5634" s="32" t="s">
        <v>24</v>
      </c>
      <c r="D5634" s="32">
        <v>14.46</v>
      </c>
      <c r="E5634" s="32">
        <v>2.35</v>
      </c>
      <c r="F5634" s="32">
        <v>22850.368999999999</v>
      </c>
      <c r="G5634" s="32">
        <v>22</v>
      </c>
      <c r="H5634" s="32" t="s">
        <v>13</v>
      </c>
      <c r="K5634" s="32" t="s">
        <v>271</v>
      </c>
    </row>
    <row r="5635" spans="1:11" x14ac:dyDescent="0.35">
      <c r="A5635" s="32">
        <v>12</v>
      </c>
      <c r="B5635" s="32" t="s">
        <v>25</v>
      </c>
      <c r="F5635" s="32">
        <v>22397.273000000001</v>
      </c>
      <c r="K5635" s="32" t="s">
        <v>270</v>
      </c>
    </row>
    <row r="5636" spans="1:11" x14ac:dyDescent="0.35">
      <c r="A5636" s="32">
        <v>13</v>
      </c>
      <c r="B5636" s="32" t="s">
        <v>26</v>
      </c>
      <c r="D5636" s="32">
        <v>15.57</v>
      </c>
      <c r="E5636" s="32">
        <v>6.0330000000000004</v>
      </c>
      <c r="F5636" s="32">
        <v>20408.438999999998</v>
      </c>
      <c r="G5636" s="32">
        <v>53</v>
      </c>
      <c r="H5636" s="32" t="s">
        <v>16</v>
      </c>
      <c r="K5636" s="32" t="s">
        <v>269</v>
      </c>
    </row>
    <row r="5637" spans="1:11" x14ac:dyDescent="0.35">
      <c r="A5637" s="32">
        <v>14</v>
      </c>
      <c r="B5637" s="32" t="s">
        <v>27</v>
      </c>
      <c r="D5637" s="32">
        <v>14.51</v>
      </c>
      <c r="E5637" s="32">
        <v>13326.648999999999</v>
      </c>
      <c r="F5637" s="32">
        <v>20513.978999999999</v>
      </c>
      <c r="G5637" s="32">
        <v>117.012</v>
      </c>
      <c r="H5637" s="32" t="s">
        <v>16</v>
      </c>
      <c r="K5637" s="32" t="s">
        <v>268</v>
      </c>
    </row>
    <row r="5638" spans="1:11" x14ac:dyDescent="0.35">
      <c r="A5638" s="32">
        <v>15</v>
      </c>
      <c r="B5638" s="32" t="s">
        <v>28</v>
      </c>
      <c r="D5638" s="32">
        <v>14.52</v>
      </c>
      <c r="E5638" s="32">
        <v>13806.098</v>
      </c>
      <c r="F5638" s="32">
        <v>22867.717000000001</v>
      </c>
      <c r="G5638" s="32">
        <v>170.33699999999999</v>
      </c>
      <c r="H5638" s="32" t="s">
        <v>16</v>
      </c>
      <c r="K5638" s="32" t="s">
        <v>267</v>
      </c>
    </row>
    <row r="5639" spans="1:11" x14ac:dyDescent="0.35">
      <c r="A5639" s="32">
        <v>16</v>
      </c>
      <c r="B5639" s="32" t="s">
        <v>29</v>
      </c>
      <c r="D5639" s="32">
        <v>14.54</v>
      </c>
      <c r="E5639" s="32">
        <v>13699.598</v>
      </c>
      <c r="F5639" s="32">
        <v>20747.598000000002</v>
      </c>
      <c r="G5639" s="32">
        <v>264.673</v>
      </c>
      <c r="H5639" s="32" t="s">
        <v>16</v>
      </c>
      <c r="K5639" s="32" t="s">
        <v>266</v>
      </c>
    </row>
    <row r="5640" spans="1:11" x14ac:dyDescent="0.35">
      <c r="A5640" s="32">
        <v>17</v>
      </c>
      <c r="B5640" s="32" t="s">
        <v>22</v>
      </c>
      <c r="D5640" s="32">
        <v>14.51</v>
      </c>
      <c r="E5640" s="32">
        <v>40.326999999999998</v>
      </c>
      <c r="F5640" s="32">
        <v>31.673999999999999</v>
      </c>
      <c r="G5640" s="32">
        <v>312</v>
      </c>
      <c r="H5640" s="32" t="s">
        <v>13</v>
      </c>
      <c r="K5640" s="32" t="s">
        <v>265</v>
      </c>
    </row>
    <row r="5641" spans="1:11" x14ac:dyDescent="0.35">
      <c r="A5641" s="32">
        <v>18</v>
      </c>
      <c r="B5641" s="32" t="s">
        <v>182</v>
      </c>
      <c r="D5641" s="32">
        <v>13.66</v>
      </c>
      <c r="E5641" s="32">
        <v>3.0609999999999999</v>
      </c>
      <c r="F5641" s="32">
        <v>25781.148000000001</v>
      </c>
      <c r="G5641" s="32">
        <v>31</v>
      </c>
      <c r="H5641" s="32" t="s">
        <v>16</v>
      </c>
      <c r="K5641" s="32" t="s">
        <v>264</v>
      </c>
    </row>
    <row r="5642" spans="1:11" x14ac:dyDescent="0.35">
      <c r="A5642" s="32">
        <v>19</v>
      </c>
      <c r="B5642" s="32" t="s">
        <v>181</v>
      </c>
      <c r="F5642" s="32">
        <v>24498.238000000001</v>
      </c>
      <c r="K5642" s="32" t="s">
        <v>263</v>
      </c>
    </row>
    <row r="5643" spans="1:11" x14ac:dyDescent="0.35">
      <c r="A5643" s="32">
        <v>20</v>
      </c>
      <c r="B5643" s="32" t="s">
        <v>180</v>
      </c>
      <c r="F5643" s="32">
        <v>25078.18</v>
      </c>
      <c r="K5643" s="32" t="s">
        <v>262</v>
      </c>
    </row>
    <row r="5644" spans="1:11" x14ac:dyDescent="0.35">
      <c r="A5644" s="32">
        <v>21</v>
      </c>
      <c r="B5644" s="32" t="s">
        <v>179</v>
      </c>
      <c r="F5644" s="32">
        <v>26329.213</v>
      </c>
      <c r="K5644" s="32" t="s">
        <v>261</v>
      </c>
    </row>
    <row r="5645" spans="1:11" x14ac:dyDescent="0.35">
      <c r="A5645" s="32">
        <v>22</v>
      </c>
      <c r="B5645" s="32" t="s">
        <v>178</v>
      </c>
      <c r="D5645" s="32">
        <v>15.28</v>
      </c>
      <c r="E5645" s="32">
        <v>0.43099999999999999</v>
      </c>
      <c r="F5645" s="32">
        <v>23001.745999999999</v>
      </c>
      <c r="G5645" s="32">
        <v>4</v>
      </c>
      <c r="H5645" s="32" t="s">
        <v>16</v>
      </c>
      <c r="K5645" s="32" t="s">
        <v>260</v>
      </c>
    </row>
    <row r="5646" spans="1:11" x14ac:dyDescent="0.35">
      <c r="A5646" s="32">
        <v>23</v>
      </c>
      <c r="B5646" s="32" t="s">
        <v>177</v>
      </c>
      <c r="D5646" s="32">
        <v>12.95</v>
      </c>
      <c r="E5646" s="32">
        <v>1.387</v>
      </c>
      <c r="F5646" s="32">
        <v>20754.351999999999</v>
      </c>
      <c r="G5646" s="32">
        <v>13</v>
      </c>
      <c r="H5646" s="32" t="s">
        <v>16</v>
      </c>
      <c r="K5646" s="32" t="s">
        <v>259</v>
      </c>
    </row>
    <row r="5647" spans="1:11" x14ac:dyDescent="0.35">
      <c r="A5647" s="32">
        <v>24</v>
      </c>
      <c r="B5647" s="32" t="s">
        <v>22</v>
      </c>
      <c r="D5647" s="32">
        <v>14.54</v>
      </c>
      <c r="E5647" s="32">
        <v>192.173</v>
      </c>
      <c r="G5647" s="32">
        <v>2.3650000000000002</v>
      </c>
      <c r="H5647" s="32" t="s">
        <v>13</v>
      </c>
      <c r="K5647" s="32" t="s">
        <v>258</v>
      </c>
    </row>
    <row r="5648" spans="1:11" x14ac:dyDescent="0.35">
      <c r="A5648" s="32">
        <v>25</v>
      </c>
      <c r="B5648" s="32" t="s">
        <v>176</v>
      </c>
      <c r="F5648" s="32">
        <v>26876.785</v>
      </c>
      <c r="K5648" s="32" t="s">
        <v>257</v>
      </c>
    </row>
    <row r="5649" spans="1:11" x14ac:dyDescent="0.35">
      <c r="A5649" s="32">
        <v>26</v>
      </c>
      <c r="B5649" s="32" t="s">
        <v>175</v>
      </c>
      <c r="D5649" s="32">
        <v>12.53</v>
      </c>
      <c r="E5649" s="32">
        <v>18.513999999999999</v>
      </c>
      <c r="F5649" s="32">
        <v>26592.868999999999</v>
      </c>
      <c r="G5649" s="32">
        <v>178</v>
      </c>
      <c r="H5649" s="32" t="s">
        <v>16</v>
      </c>
      <c r="K5649" s="32" t="s">
        <v>256</v>
      </c>
    </row>
    <row r="5650" spans="1:11" x14ac:dyDescent="0.35">
      <c r="A5650" s="32">
        <v>27</v>
      </c>
      <c r="B5650" s="32" t="s">
        <v>174</v>
      </c>
      <c r="F5650" s="32">
        <v>27348.488000000001</v>
      </c>
      <c r="K5650" s="32" t="s">
        <v>255</v>
      </c>
    </row>
    <row r="5651" spans="1:11" x14ac:dyDescent="0.35">
      <c r="A5651" s="32">
        <v>28</v>
      </c>
      <c r="B5651" s="32" t="s">
        <v>173</v>
      </c>
      <c r="D5651" s="32">
        <v>15.71</v>
      </c>
      <c r="E5651" s="32">
        <v>3.508</v>
      </c>
      <c r="F5651" s="32">
        <v>24556.311000000002</v>
      </c>
      <c r="G5651" s="32">
        <v>29</v>
      </c>
      <c r="H5651" s="32" t="s">
        <v>16</v>
      </c>
      <c r="K5651" s="32" t="s">
        <v>254</v>
      </c>
    </row>
    <row r="5652" spans="1:11" x14ac:dyDescent="0.35">
      <c r="A5652" s="32">
        <v>29</v>
      </c>
      <c r="B5652" s="32" t="s">
        <v>172</v>
      </c>
      <c r="D5652" s="32">
        <v>15.66</v>
      </c>
      <c r="E5652" s="32">
        <v>28.093</v>
      </c>
      <c r="F5652" s="32">
        <v>25471.133000000002</v>
      </c>
      <c r="G5652" s="32">
        <v>238</v>
      </c>
      <c r="H5652" s="32" t="s">
        <v>16</v>
      </c>
      <c r="K5652" s="32" t="s">
        <v>253</v>
      </c>
    </row>
    <row r="5653" spans="1:11" x14ac:dyDescent="0.35">
      <c r="A5653" s="32">
        <v>30</v>
      </c>
      <c r="B5653" s="32" t="s">
        <v>171</v>
      </c>
      <c r="F5653" s="32">
        <v>25624.243999999999</v>
      </c>
      <c r="K5653" s="32" t="s">
        <v>252</v>
      </c>
    </row>
    <row r="5654" spans="1:11" x14ac:dyDescent="0.35">
      <c r="A5654" s="32">
        <v>31</v>
      </c>
      <c r="B5654" s="32" t="s">
        <v>22</v>
      </c>
      <c r="D5654" s="32">
        <v>14.48</v>
      </c>
      <c r="E5654" s="32">
        <v>63.625</v>
      </c>
      <c r="F5654" s="32">
        <v>195.059</v>
      </c>
      <c r="G5654" s="32">
        <v>445</v>
      </c>
      <c r="H5654" s="32" t="s">
        <v>13</v>
      </c>
      <c r="K5654" s="32" t="s">
        <v>251</v>
      </c>
    </row>
    <row r="5655" spans="1:11" x14ac:dyDescent="0.35">
      <c r="A5655" s="32">
        <v>32</v>
      </c>
      <c r="B5655" s="32" t="s">
        <v>170</v>
      </c>
      <c r="D5655" s="32">
        <v>15.51</v>
      </c>
      <c r="E5655" s="32">
        <v>7.3479999999999999</v>
      </c>
      <c r="F5655" s="32">
        <v>27430.15</v>
      </c>
      <c r="G5655" s="32">
        <v>63</v>
      </c>
      <c r="H5655" s="32" t="s">
        <v>16</v>
      </c>
      <c r="K5655" s="32" t="s">
        <v>250</v>
      </c>
    </row>
    <row r="5656" spans="1:11" x14ac:dyDescent="0.35">
      <c r="A5656" s="32">
        <v>33</v>
      </c>
      <c r="B5656" s="32" t="s">
        <v>169</v>
      </c>
      <c r="D5656" s="32">
        <v>14.51</v>
      </c>
      <c r="E5656" s="32">
        <v>13.760999999999999</v>
      </c>
      <c r="F5656" s="32">
        <v>23993.335999999999</v>
      </c>
      <c r="G5656" s="32">
        <v>125</v>
      </c>
      <c r="H5656" s="32" t="s">
        <v>13</v>
      </c>
      <c r="K5656" s="32" t="s">
        <v>249</v>
      </c>
    </row>
    <row r="5657" spans="1:11" x14ac:dyDescent="0.35">
      <c r="A5657" s="32">
        <v>34</v>
      </c>
      <c r="B5657" s="32" t="s">
        <v>168</v>
      </c>
      <c r="F5657" s="32">
        <v>32579.355</v>
      </c>
      <c r="K5657" s="32" t="s">
        <v>248</v>
      </c>
    </row>
    <row r="5658" spans="1:11" x14ac:dyDescent="0.35">
      <c r="A5658" s="32">
        <v>35</v>
      </c>
      <c r="B5658" s="32" t="s">
        <v>167</v>
      </c>
      <c r="D5658" s="32">
        <v>14.52</v>
      </c>
      <c r="E5658" s="32">
        <v>0.91400000000000003</v>
      </c>
      <c r="F5658" s="32">
        <v>32450.516</v>
      </c>
      <c r="G5658" s="32">
        <v>8</v>
      </c>
      <c r="H5658" s="32" t="s">
        <v>13</v>
      </c>
      <c r="K5658" s="32" t="s">
        <v>247</v>
      </c>
    </row>
    <row r="5659" spans="1:11" x14ac:dyDescent="0.35">
      <c r="A5659" s="32">
        <v>36</v>
      </c>
      <c r="B5659" s="32" t="s">
        <v>166</v>
      </c>
      <c r="D5659" s="32">
        <v>15.61</v>
      </c>
      <c r="E5659" s="32">
        <v>37.904000000000003</v>
      </c>
      <c r="F5659" s="32">
        <v>35748.870999999999</v>
      </c>
      <c r="G5659" s="32">
        <v>2.4300000000000002</v>
      </c>
      <c r="H5659" s="32" t="s">
        <v>16</v>
      </c>
      <c r="K5659" s="32" t="s">
        <v>246</v>
      </c>
    </row>
    <row r="5660" spans="1:11" x14ac:dyDescent="0.35">
      <c r="A5660" s="32">
        <v>37</v>
      </c>
      <c r="B5660" s="32" t="s">
        <v>165</v>
      </c>
      <c r="F5660" s="32">
        <v>28929.937999999998</v>
      </c>
      <c r="K5660" s="32" t="s">
        <v>245</v>
      </c>
    </row>
    <row r="5661" spans="1:11" x14ac:dyDescent="0.35">
      <c r="A5661" s="32">
        <v>38</v>
      </c>
      <c r="B5661" s="32" t="s">
        <v>22</v>
      </c>
      <c r="F5661" s="32">
        <v>177.916</v>
      </c>
      <c r="K5661" s="32" t="s">
        <v>244</v>
      </c>
    </row>
    <row r="5662" spans="1:11" x14ac:dyDescent="0.35">
      <c r="A5662" s="32">
        <v>39</v>
      </c>
      <c r="B5662" s="32" t="s">
        <v>164</v>
      </c>
      <c r="D5662" s="32">
        <v>12.69</v>
      </c>
      <c r="E5662" s="32">
        <v>16.738</v>
      </c>
      <c r="F5662" s="32">
        <v>25978.053</v>
      </c>
      <c r="G5662" s="32">
        <v>162</v>
      </c>
      <c r="H5662" s="32" t="s">
        <v>16</v>
      </c>
      <c r="K5662" s="32" t="s">
        <v>243</v>
      </c>
    </row>
    <row r="5663" spans="1:11" x14ac:dyDescent="0.35">
      <c r="A5663" s="32">
        <v>40</v>
      </c>
      <c r="B5663" s="32" t="s">
        <v>163</v>
      </c>
      <c r="D5663" s="32">
        <v>14.92</v>
      </c>
      <c r="E5663" s="32">
        <v>40.155000000000001</v>
      </c>
      <c r="F5663" s="32">
        <v>29972.719000000001</v>
      </c>
      <c r="G5663" s="32">
        <v>337</v>
      </c>
      <c r="H5663" s="32" t="s">
        <v>13</v>
      </c>
      <c r="K5663" s="32" t="s">
        <v>242</v>
      </c>
    </row>
    <row r="5664" spans="1:11" x14ac:dyDescent="0.35">
      <c r="A5664" s="32">
        <v>41</v>
      </c>
      <c r="B5664" s="32" t="s">
        <v>162</v>
      </c>
      <c r="F5664" s="32">
        <v>34328.913999999997</v>
      </c>
      <c r="K5664" s="32" t="s">
        <v>241</v>
      </c>
    </row>
    <row r="5665" spans="1:11" x14ac:dyDescent="0.35">
      <c r="A5665" s="32">
        <v>42</v>
      </c>
      <c r="B5665" s="32" t="s">
        <v>161</v>
      </c>
      <c r="D5665" s="32">
        <v>15.62</v>
      </c>
      <c r="E5665" s="32">
        <v>12.032</v>
      </c>
      <c r="F5665" s="32">
        <v>35665.300999999999</v>
      </c>
      <c r="G5665" s="32">
        <v>100</v>
      </c>
      <c r="H5665" s="32" t="s">
        <v>16</v>
      </c>
      <c r="K5665" s="32" t="s">
        <v>240</v>
      </c>
    </row>
    <row r="5666" spans="1:11" x14ac:dyDescent="0.35">
      <c r="A5666" s="32">
        <v>43</v>
      </c>
      <c r="B5666" s="32" t="s">
        <v>160</v>
      </c>
      <c r="D5666" s="32">
        <v>14.54</v>
      </c>
      <c r="E5666" s="32">
        <v>18.434999999999999</v>
      </c>
      <c r="F5666" s="32">
        <v>32649.486000000001</v>
      </c>
      <c r="G5666" s="32">
        <v>159</v>
      </c>
      <c r="H5666" s="32" t="s">
        <v>13</v>
      </c>
      <c r="K5666" s="32" t="s">
        <v>239</v>
      </c>
    </row>
    <row r="5667" spans="1:11" x14ac:dyDescent="0.35">
      <c r="A5667" s="32">
        <v>44</v>
      </c>
      <c r="B5667" s="32" t="s">
        <v>159</v>
      </c>
      <c r="D5667" s="32">
        <v>14.66</v>
      </c>
      <c r="E5667" s="32">
        <v>25.789000000000001</v>
      </c>
      <c r="F5667" s="32">
        <v>37222.815999999999</v>
      </c>
      <c r="G5667" s="32">
        <v>219</v>
      </c>
      <c r="H5667" s="32" t="s">
        <v>13</v>
      </c>
      <c r="K5667" s="32" t="s">
        <v>238</v>
      </c>
    </row>
    <row r="5668" spans="1:11" x14ac:dyDescent="0.35">
      <c r="A5668" s="32">
        <v>45</v>
      </c>
      <c r="B5668" s="32" t="s">
        <v>22</v>
      </c>
      <c r="F5668" s="32">
        <v>250.18600000000001</v>
      </c>
      <c r="K5668" s="32" t="s">
        <v>237</v>
      </c>
    </row>
    <row r="5669" spans="1:11" x14ac:dyDescent="0.35">
      <c r="A5669" s="32">
        <v>46</v>
      </c>
      <c r="B5669" s="32" t="s">
        <v>158</v>
      </c>
      <c r="D5669" s="32">
        <v>14.05</v>
      </c>
      <c r="E5669" s="32">
        <v>0.86099999999999999</v>
      </c>
      <c r="F5669" s="32">
        <v>32457.338</v>
      </c>
      <c r="G5669" s="32">
        <v>8</v>
      </c>
      <c r="H5669" s="32" t="s">
        <v>13</v>
      </c>
      <c r="K5669" s="32" t="s">
        <v>236</v>
      </c>
    </row>
    <row r="5670" spans="1:11" x14ac:dyDescent="0.35">
      <c r="A5670" s="32">
        <v>47</v>
      </c>
      <c r="B5670" s="32" t="s">
        <v>157</v>
      </c>
      <c r="D5670" s="32">
        <v>12.97</v>
      </c>
      <c r="E5670" s="32">
        <v>0.81100000000000005</v>
      </c>
      <c r="F5670" s="32">
        <v>26206.738000000001</v>
      </c>
      <c r="G5670" s="32">
        <v>8</v>
      </c>
      <c r="H5670" s="32" t="s">
        <v>16</v>
      </c>
      <c r="K5670" s="32" t="s">
        <v>235</v>
      </c>
    </row>
    <row r="5671" spans="1:11" x14ac:dyDescent="0.35">
      <c r="A5671" s="32">
        <v>48</v>
      </c>
      <c r="B5671" s="32" t="s">
        <v>156</v>
      </c>
      <c r="D5671" s="32">
        <v>12.77</v>
      </c>
      <c r="E5671" s="32">
        <v>1.64</v>
      </c>
      <c r="F5671" s="32">
        <v>24576.775000000001</v>
      </c>
      <c r="G5671" s="32">
        <v>16</v>
      </c>
      <c r="H5671" s="32" t="s">
        <v>16</v>
      </c>
      <c r="K5671" s="32" t="s">
        <v>234</v>
      </c>
    </row>
    <row r="5673" spans="1:11" x14ac:dyDescent="0.35">
      <c r="A5673" s="32" t="s">
        <v>305</v>
      </c>
    </row>
    <row r="5675" spans="1:11" x14ac:dyDescent="0.35">
      <c r="B5675" s="32" t="s">
        <v>3</v>
      </c>
      <c r="C5675" s="32" t="s">
        <v>4</v>
      </c>
      <c r="D5675" s="32" t="s">
        <v>5</v>
      </c>
      <c r="E5675" s="32" t="s">
        <v>6</v>
      </c>
      <c r="F5675" s="32" t="s">
        <v>7</v>
      </c>
      <c r="G5675" s="32" t="s">
        <v>8</v>
      </c>
      <c r="H5675" s="32" t="s">
        <v>9</v>
      </c>
      <c r="I5675" s="32" t="s">
        <v>10</v>
      </c>
      <c r="J5675" s="32" t="s">
        <v>11</v>
      </c>
      <c r="K5675" s="32" t="s">
        <v>282</v>
      </c>
    </row>
    <row r="5676" spans="1:11" x14ac:dyDescent="0.35">
      <c r="A5676" s="32">
        <v>1</v>
      </c>
      <c r="B5676" s="32" t="s">
        <v>12</v>
      </c>
      <c r="F5676" s="32">
        <v>27552.616999999998</v>
      </c>
      <c r="K5676" s="32" t="s">
        <v>281</v>
      </c>
    </row>
    <row r="5677" spans="1:11" x14ac:dyDescent="0.35">
      <c r="A5677" s="32">
        <v>2</v>
      </c>
      <c r="B5677" s="32" t="s">
        <v>14</v>
      </c>
      <c r="D5677" s="32">
        <v>14.45</v>
      </c>
      <c r="E5677" s="32">
        <v>139.256</v>
      </c>
      <c r="F5677" s="32">
        <v>23288.723000000002</v>
      </c>
      <c r="G5677" s="32">
        <v>5.8280000000000003</v>
      </c>
      <c r="H5677" s="32" t="s">
        <v>13</v>
      </c>
      <c r="K5677" s="32" t="s">
        <v>280</v>
      </c>
    </row>
    <row r="5678" spans="1:11" x14ac:dyDescent="0.35">
      <c r="A5678" s="32">
        <v>3</v>
      </c>
      <c r="B5678" s="32" t="s">
        <v>15</v>
      </c>
      <c r="D5678" s="32">
        <v>14.51</v>
      </c>
      <c r="E5678" s="32">
        <v>34.722999999999999</v>
      </c>
      <c r="F5678" s="32">
        <v>24521.111000000001</v>
      </c>
      <c r="G5678" s="32">
        <v>3.3410000000000002</v>
      </c>
      <c r="H5678" s="32" t="s">
        <v>13</v>
      </c>
      <c r="K5678" s="32" t="s">
        <v>279</v>
      </c>
    </row>
    <row r="5679" spans="1:11" x14ac:dyDescent="0.35">
      <c r="A5679" s="32">
        <v>4</v>
      </c>
      <c r="B5679" s="32" t="s">
        <v>17</v>
      </c>
      <c r="D5679" s="32">
        <v>14.46</v>
      </c>
      <c r="E5679" s="32">
        <v>535.70000000000005</v>
      </c>
      <c r="F5679" s="32">
        <v>22443.776999999998</v>
      </c>
      <c r="G5679" s="32">
        <v>3.7610000000000001</v>
      </c>
      <c r="H5679" s="32" t="s">
        <v>13</v>
      </c>
      <c r="K5679" s="32" t="s">
        <v>278</v>
      </c>
    </row>
    <row r="5680" spans="1:11" x14ac:dyDescent="0.35">
      <c r="A5680" s="32">
        <v>5</v>
      </c>
      <c r="B5680" s="32" t="s">
        <v>18</v>
      </c>
      <c r="D5680" s="32">
        <v>14.45</v>
      </c>
      <c r="E5680" s="32">
        <v>463.47300000000001</v>
      </c>
      <c r="F5680" s="32">
        <v>25318.438999999998</v>
      </c>
      <c r="G5680" s="32">
        <v>3.3420000000000001</v>
      </c>
      <c r="H5680" s="32" t="s">
        <v>13</v>
      </c>
      <c r="K5680" s="32" t="s">
        <v>277</v>
      </c>
    </row>
    <row r="5681" spans="1:11" x14ac:dyDescent="0.35">
      <c r="A5681" s="32">
        <v>6</v>
      </c>
      <c r="B5681" s="32" t="s">
        <v>19</v>
      </c>
      <c r="D5681" s="32">
        <v>14.42</v>
      </c>
      <c r="E5681" s="32">
        <v>2384.1990000000001</v>
      </c>
      <c r="F5681" s="32">
        <v>20607.958999999999</v>
      </c>
      <c r="G5681" s="32">
        <v>105.943</v>
      </c>
      <c r="H5681" s="32" t="s">
        <v>16</v>
      </c>
      <c r="K5681" s="32" t="s">
        <v>276</v>
      </c>
    </row>
    <row r="5682" spans="1:11" x14ac:dyDescent="0.35">
      <c r="A5682" s="32">
        <v>7</v>
      </c>
      <c r="B5682" s="32" t="s">
        <v>20</v>
      </c>
      <c r="D5682" s="32">
        <v>14.42</v>
      </c>
      <c r="E5682" s="32">
        <v>4052.1280000000002</v>
      </c>
      <c r="F5682" s="32">
        <v>17506.748</v>
      </c>
      <c r="G5682" s="32">
        <v>21.227</v>
      </c>
      <c r="H5682" s="32" t="s">
        <v>16</v>
      </c>
      <c r="K5682" s="32" t="s">
        <v>275</v>
      </c>
    </row>
    <row r="5683" spans="1:11" x14ac:dyDescent="0.35">
      <c r="A5683" s="32">
        <v>8</v>
      </c>
      <c r="B5683" s="32" t="s">
        <v>21</v>
      </c>
      <c r="D5683" s="32">
        <v>14.45</v>
      </c>
      <c r="E5683" s="32">
        <v>10567.361000000001</v>
      </c>
      <c r="F5683" s="32">
        <v>19765.048999999999</v>
      </c>
      <c r="G5683" s="32">
        <v>204.126</v>
      </c>
      <c r="H5683" s="32" t="s">
        <v>16</v>
      </c>
      <c r="K5683" s="32" t="s">
        <v>274</v>
      </c>
    </row>
    <row r="5684" spans="1:11" x14ac:dyDescent="0.35">
      <c r="A5684" s="32">
        <v>9</v>
      </c>
      <c r="B5684" s="32" t="s">
        <v>22</v>
      </c>
      <c r="F5684" s="32">
        <v>66.075000000000003</v>
      </c>
      <c r="K5684" s="32" t="s">
        <v>273</v>
      </c>
    </row>
    <row r="5685" spans="1:11" x14ac:dyDescent="0.35">
      <c r="A5685" s="32">
        <v>10</v>
      </c>
      <c r="B5685" s="32" t="s">
        <v>22</v>
      </c>
      <c r="F5685" s="32">
        <v>183.95699999999999</v>
      </c>
      <c r="K5685" s="32" t="s">
        <v>272</v>
      </c>
    </row>
    <row r="5686" spans="1:11" x14ac:dyDescent="0.35">
      <c r="A5686" s="32">
        <v>11</v>
      </c>
      <c r="B5686" s="32" t="s">
        <v>24</v>
      </c>
      <c r="F5686" s="32">
        <v>8514.8040000000001</v>
      </c>
      <c r="K5686" s="32" t="s">
        <v>271</v>
      </c>
    </row>
    <row r="5687" spans="1:11" x14ac:dyDescent="0.35">
      <c r="A5687" s="32">
        <v>12</v>
      </c>
      <c r="B5687" s="32" t="s">
        <v>25</v>
      </c>
      <c r="F5687" s="32">
        <v>8083.7219999999998</v>
      </c>
      <c r="K5687" s="32" t="s">
        <v>270</v>
      </c>
    </row>
    <row r="5688" spans="1:11" x14ac:dyDescent="0.35">
      <c r="A5688" s="32">
        <v>13</v>
      </c>
      <c r="B5688" s="32" t="s">
        <v>26</v>
      </c>
      <c r="F5688" s="32">
        <v>7758.7560000000003</v>
      </c>
      <c r="K5688" s="32" t="s">
        <v>269</v>
      </c>
    </row>
    <row r="5689" spans="1:11" x14ac:dyDescent="0.35">
      <c r="A5689" s="32">
        <v>14</v>
      </c>
      <c r="B5689" s="32" t="s">
        <v>27</v>
      </c>
      <c r="D5689" s="32">
        <v>14.52</v>
      </c>
      <c r="E5689" s="32">
        <v>3091.0770000000002</v>
      </c>
      <c r="F5689" s="32">
        <v>8307.9719999999998</v>
      </c>
      <c r="G5689" s="32">
        <v>17.300999999999998</v>
      </c>
      <c r="H5689" s="32" t="s">
        <v>13</v>
      </c>
      <c r="K5689" s="32" t="s">
        <v>268</v>
      </c>
    </row>
    <row r="5690" spans="1:11" x14ac:dyDescent="0.35">
      <c r="A5690" s="32">
        <v>15</v>
      </c>
      <c r="B5690" s="32" t="s">
        <v>28</v>
      </c>
      <c r="D5690" s="32">
        <v>14.54</v>
      </c>
      <c r="E5690" s="32">
        <v>2590.3679999999999</v>
      </c>
      <c r="F5690" s="32">
        <v>8575.5220000000008</v>
      </c>
      <c r="G5690" s="32">
        <v>13368</v>
      </c>
      <c r="H5690" s="32" t="s">
        <v>13</v>
      </c>
      <c r="K5690" s="32" t="s">
        <v>267</v>
      </c>
    </row>
    <row r="5691" spans="1:11" x14ac:dyDescent="0.35">
      <c r="A5691" s="32">
        <v>16</v>
      </c>
      <c r="B5691" s="32" t="s">
        <v>29</v>
      </c>
      <c r="D5691" s="32">
        <v>14.52</v>
      </c>
      <c r="E5691" s="32">
        <v>2879.9580000000001</v>
      </c>
      <c r="F5691" s="32">
        <v>8175.201</v>
      </c>
      <c r="G5691" s="32">
        <v>23.448</v>
      </c>
      <c r="H5691" s="32" t="s">
        <v>13</v>
      </c>
      <c r="K5691" s="32" t="s">
        <v>266</v>
      </c>
    </row>
    <row r="5692" spans="1:11" x14ac:dyDescent="0.35">
      <c r="A5692" s="32">
        <v>17</v>
      </c>
      <c r="B5692" s="32" t="s">
        <v>22</v>
      </c>
      <c r="F5692" s="32">
        <v>92.953999999999994</v>
      </c>
      <c r="K5692" s="32" t="s">
        <v>265</v>
      </c>
    </row>
    <row r="5693" spans="1:11" x14ac:dyDescent="0.35">
      <c r="A5693" s="32">
        <v>18</v>
      </c>
      <c r="B5693" s="32" t="s">
        <v>182</v>
      </c>
      <c r="F5693" s="32">
        <v>10322.775</v>
      </c>
      <c r="K5693" s="32" t="s">
        <v>264</v>
      </c>
    </row>
    <row r="5694" spans="1:11" x14ac:dyDescent="0.35">
      <c r="A5694" s="32">
        <v>19</v>
      </c>
      <c r="B5694" s="32" t="s">
        <v>181</v>
      </c>
      <c r="F5694" s="32">
        <v>10186.714</v>
      </c>
      <c r="K5694" s="32" t="s">
        <v>263</v>
      </c>
    </row>
    <row r="5695" spans="1:11" x14ac:dyDescent="0.35">
      <c r="A5695" s="32">
        <v>20</v>
      </c>
      <c r="B5695" s="32" t="s">
        <v>180</v>
      </c>
      <c r="F5695" s="32">
        <v>9628.9060000000009</v>
      </c>
      <c r="K5695" s="32" t="s">
        <v>262</v>
      </c>
    </row>
    <row r="5696" spans="1:11" x14ac:dyDescent="0.35">
      <c r="A5696" s="32">
        <v>21</v>
      </c>
      <c r="B5696" s="32" t="s">
        <v>179</v>
      </c>
      <c r="F5696" s="32">
        <v>8744.6640000000007</v>
      </c>
      <c r="K5696" s="32" t="s">
        <v>261</v>
      </c>
    </row>
    <row r="5697" spans="1:11" x14ac:dyDescent="0.35">
      <c r="A5697" s="32">
        <v>22</v>
      </c>
      <c r="B5697" s="32" t="s">
        <v>178</v>
      </c>
      <c r="F5697" s="32">
        <v>8444.098</v>
      </c>
      <c r="K5697" s="32" t="s">
        <v>260</v>
      </c>
    </row>
    <row r="5698" spans="1:11" x14ac:dyDescent="0.35">
      <c r="A5698" s="32">
        <v>23</v>
      </c>
      <c r="B5698" s="32" t="s">
        <v>177</v>
      </c>
      <c r="F5698" s="32">
        <v>7998.9049999999997</v>
      </c>
      <c r="K5698" s="32" t="s">
        <v>259</v>
      </c>
    </row>
    <row r="5699" spans="1:11" x14ac:dyDescent="0.35">
      <c r="A5699" s="32">
        <v>24</v>
      </c>
      <c r="B5699" s="32" t="s">
        <v>22</v>
      </c>
      <c r="D5699" s="32">
        <v>14.63</v>
      </c>
      <c r="E5699" s="32">
        <v>12.298999999999999</v>
      </c>
      <c r="F5699" s="32">
        <v>160.10499999999999</v>
      </c>
      <c r="G5699" s="32">
        <v>108</v>
      </c>
      <c r="H5699" s="32" t="s">
        <v>13</v>
      </c>
      <c r="K5699" s="32" t="s">
        <v>258</v>
      </c>
    </row>
    <row r="5700" spans="1:11" x14ac:dyDescent="0.35">
      <c r="A5700" s="32">
        <v>25</v>
      </c>
      <c r="B5700" s="32" t="s">
        <v>176</v>
      </c>
      <c r="F5700" s="32">
        <v>9868.4150000000009</v>
      </c>
      <c r="K5700" s="32" t="s">
        <v>257</v>
      </c>
    </row>
    <row r="5701" spans="1:11" x14ac:dyDescent="0.35">
      <c r="A5701" s="32">
        <v>26</v>
      </c>
      <c r="B5701" s="32" t="s">
        <v>175</v>
      </c>
      <c r="F5701" s="32">
        <v>9821.01</v>
      </c>
      <c r="K5701" s="32" t="s">
        <v>256</v>
      </c>
    </row>
    <row r="5702" spans="1:11" x14ac:dyDescent="0.35">
      <c r="A5702" s="32">
        <v>27</v>
      </c>
      <c r="B5702" s="32" t="s">
        <v>174</v>
      </c>
      <c r="F5702" s="32">
        <v>11852</v>
      </c>
      <c r="K5702" s="32" t="s">
        <v>255</v>
      </c>
    </row>
    <row r="5703" spans="1:11" x14ac:dyDescent="0.35">
      <c r="A5703" s="32">
        <v>28</v>
      </c>
      <c r="B5703" s="32" t="s">
        <v>173</v>
      </c>
      <c r="F5703" s="32">
        <v>9465.0079999999998</v>
      </c>
      <c r="K5703" s="32" t="s">
        <v>254</v>
      </c>
    </row>
    <row r="5704" spans="1:11" x14ac:dyDescent="0.35">
      <c r="A5704" s="32">
        <v>29</v>
      </c>
      <c r="B5704" s="32" t="s">
        <v>172</v>
      </c>
      <c r="F5704" s="32">
        <v>10675.468999999999</v>
      </c>
      <c r="K5704" s="32" t="s">
        <v>253</v>
      </c>
    </row>
    <row r="5705" spans="1:11" x14ac:dyDescent="0.35">
      <c r="A5705" s="32">
        <v>30</v>
      </c>
      <c r="B5705" s="32" t="s">
        <v>171</v>
      </c>
      <c r="F5705" s="32">
        <v>9713.8410000000003</v>
      </c>
      <c r="K5705" s="32" t="s">
        <v>252</v>
      </c>
    </row>
    <row r="5706" spans="1:11" x14ac:dyDescent="0.35">
      <c r="A5706" s="32">
        <v>31</v>
      </c>
      <c r="B5706" s="32" t="s">
        <v>22</v>
      </c>
      <c r="F5706" s="32">
        <v>26.129000000000001</v>
      </c>
      <c r="K5706" s="32" t="s">
        <v>251</v>
      </c>
    </row>
    <row r="5707" spans="1:11" x14ac:dyDescent="0.35">
      <c r="A5707" s="32">
        <v>32</v>
      </c>
      <c r="B5707" s="32" t="s">
        <v>170</v>
      </c>
      <c r="D5707" s="32">
        <v>14.61</v>
      </c>
      <c r="E5707" s="32">
        <v>1.5720000000000001</v>
      </c>
      <c r="F5707" s="32">
        <v>11165.478999999999</v>
      </c>
      <c r="G5707" s="32">
        <v>14</v>
      </c>
      <c r="H5707" s="32" t="s">
        <v>13</v>
      </c>
      <c r="K5707" s="32" t="s">
        <v>250</v>
      </c>
    </row>
    <row r="5708" spans="1:11" x14ac:dyDescent="0.35">
      <c r="A5708" s="32">
        <v>33</v>
      </c>
      <c r="B5708" s="32" t="s">
        <v>169</v>
      </c>
      <c r="F5708" s="32">
        <v>10191.969999999999</v>
      </c>
      <c r="K5708" s="32" t="s">
        <v>249</v>
      </c>
    </row>
    <row r="5709" spans="1:11" x14ac:dyDescent="0.35">
      <c r="A5709" s="32">
        <v>34</v>
      </c>
      <c r="B5709" s="32" t="s">
        <v>168</v>
      </c>
      <c r="F5709" s="32">
        <v>13663.627</v>
      </c>
      <c r="K5709" s="32" t="s">
        <v>248</v>
      </c>
    </row>
    <row r="5710" spans="1:11" x14ac:dyDescent="0.35">
      <c r="A5710" s="32">
        <v>35</v>
      </c>
      <c r="B5710" s="32" t="s">
        <v>167</v>
      </c>
      <c r="F5710" s="32">
        <v>12675.376</v>
      </c>
      <c r="K5710" s="32" t="s">
        <v>247</v>
      </c>
    </row>
    <row r="5711" spans="1:11" x14ac:dyDescent="0.35">
      <c r="A5711" s="32">
        <v>36</v>
      </c>
      <c r="B5711" s="32" t="s">
        <v>166</v>
      </c>
      <c r="D5711" s="32">
        <v>14.55</v>
      </c>
      <c r="E5711" s="32">
        <v>13.474</v>
      </c>
      <c r="F5711" s="32">
        <v>12602.38</v>
      </c>
      <c r="G5711" s="32">
        <v>120</v>
      </c>
      <c r="H5711" s="32" t="s">
        <v>13</v>
      </c>
      <c r="K5711" s="32" t="s">
        <v>246</v>
      </c>
    </row>
    <row r="5712" spans="1:11" x14ac:dyDescent="0.35">
      <c r="A5712" s="32">
        <v>37</v>
      </c>
      <c r="B5712" s="32" t="s">
        <v>165</v>
      </c>
      <c r="F5712" s="32">
        <v>12657.865</v>
      </c>
      <c r="K5712" s="32" t="s">
        <v>245</v>
      </c>
    </row>
    <row r="5713" spans="1:11" x14ac:dyDescent="0.35">
      <c r="A5713" s="32">
        <v>38</v>
      </c>
      <c r="B5713" s="32" t="s">
        <v>22</v>
      </c>
      <c r="F5713" s="32">
        <v>142.733</v>
      </c>
      <c r="K5713" s="32" t="s">
        <v>244</v>
      </c>
    </row>
    <row r="5714" spans="1:11" x14ac:dyDescent="0.35">
      <c r="A5714" s="32">
        <v>39</v>
      </c>
      <c r="B5714" s="32" t="s">
        <v>164</v>
      </c>
      <c r="F5714" s="32">
        <v>10197.11</v>
      </c>
      <c r="K5714" s="32" t="s">
        <v>243</v>
      </c>
    </row>
    <row r="5715" spans="1:11" x14ac:dyDescent="0.35">
      <c r="A5715" s="32">
        <v>40</v>
      </c>
      <c r="B5715" s="32" t="s">
        <v>163</v>
      </c>
      <c r="F5715" s="32">
        <v>11506.86</v>
      </c>
      <c r="K5715" s="32" t="s">
        <v>242</v>
      </c>
    </row>
    <row r="5716" spans="1:11" x14ac:dyDescent="0.35">
      <c r="A5716" s="32">
        <v>41</v>
      </c>
      <c r="B5716" s="32" t="s">
        <v>162</v>
      </c>
      <c r="F5716" s="32">
        <v>14119.439</v>
      </c>
      <c r="K5716" s="32" t="s">
        <v>241</v>
      </c>
    </row>
    <row r="5717" spans="1:11" x14ac:dyDescent="0.35">
      <c r="A5717" s="32">
        <v>42</v>
      </c>
      <c r="B5717" s="32" t="s">
        <v>161</v>
      </c>
      <c r="F5717" s="32">
        <v>13867.716</v>
      </c>
      <c r="K5717" s="32" t="s">
        <v>240</v>
      </c>
    </row>
    <row r="5718" spans="1:11" x14ac:dyDescent="0.35">
      <c r="A5718" s="32">
        <v>43</v>
      </c>
      <c r="B5718" s="32" t="s">
        <v>160</v>
      </c>
      <c r="F5718" s="32">
        <v>12810.85</v>
      </c>
      <c r="K5718" s="32" t="s">
        <v>239</v>
      </c>
    </row>
    <row r="5719" spans="1:11" x14ac:dyDescent="0.35">
      <c r="A5719" s="32">
        <v>44</v>
      </c>
      <c r="B5719" s="32" t="s">
        <v>159</v>
      </c>
      <c r="F5719" s="32">
        <v>15157.040999999999</v>
      </c>
      <c r="K5719" s="32" t="s">
        <v>238</v>
      </c>
    </row>
    <row r="5720" spans="1:11" x14ac:dyDescent="0.35">
      <c r="A5720" s="32">
        <v>45</v>
      </c>
      <c r="B5720" s="32" t="s">
        <v>22</v>
      </c>
      <c r="D5720" s="32">
        <v>14.63</v>
      </c>
      <c r="E5720" s="32">
        <v>26.222999999999999</v>
      </c>
      <c r="F5720" s="32">
        <v>70.619</v>
      </c>
      <c r="G5720" s="32">
        <v>236</v>
      </c>
      <c r="H5720" s="32" t="s">
        <v>13</v>
      </c>
      <c r="K5720" s="32" t="s">
        <v>237</v>
      </c>
    </row>
    <row r="5721" spans="1:11" x14ac:dyDescent="0.35">
      <c r="A5721" s="32">
        <v>46</v>
      </c>
      <c r="B5721" s="32" t="s">
        <v>158</v>
      </c>
      <c r="F5721" s="32">
        <v>12842.805</v>
      </c>
      <c r="K5721" s="32" t="s">
        <v>236</v>
      </c>
    </row>
    <row r="5722" spans="1:11" x14ac:dyDescent="0.35">
      <c r="A5722" s="32">
        <v>47</v>
      </c>
      <c r="B5722" s="32" t="s">
        <v>157</v>
      </c>
      <c r="F5722" s="32">
        <v>9136.4269999999997</v>
      </c>
      <c r="K5722" s="32" t="s">
        <v>235</v>
      </c>
    </row>
    <row r="5723" spans="1:11" x14ac:dyDescent="0.35">
      <c r="A5723" s="32">
        <v>48</v>
      </c>
      <c r="B5723" s="32" t="s">
        <v>156</v>
      </c>
      <c r="F5723" s="32">
        <v>9263.5810000000001</v>
      </c>
      <c r="K5723" s="32" t="s">
        <v>234</v>
      </c>
    </row>
    <row r="5725" spans="1:11" x14ac:dyDescent="0.35">
      <c r="A5725" s="32" t="s">
        <v>304</v>
      </c>
    </row>
    <row r="5727" spans="1:11" x14ac:dyDescent="0.35">
      <c r="B5727" s="32" t="s">
        <v>3</v>
      </c>
      <c r="C5727" s="32" t="s">
        <v>4</v>
      </c>
      <c r="D5727" s="32" t="s">
        <v>5</v>
      </c>
      <c r="E5727" s="32" t="s">
        <v>6</v>
      </c>
      <c r="F5727" s="32" t="s">
        <v>7</v>
      </c>
      <c r="G5727" s="32" t="s">
        <v>8</v>
      </c>
      <c r="H5727" s="32" t="s">
        <v>9</v>
      </c>
      <c r="I5727" s="32" t="s">
        <v>10</v>
      </c>
      <c r="J5727" s="32" t="s">
        <v>11</v>
      </c>
      <c r="K5727" s="32" t="s">
        <v>282</v>
      </c>
    </row>
    <row r="5728" spans="1:11" x14ac:dyDescent="0.35">
      <c r="A5728" s="32">
        <v>1</v>
      </c>
      <c r="B5728" s="32" t="s">
        <v>12</v>
      </c>
      <c r="D5728" s="32">
        <v>18.850000000000001</v>
      </c>
      <c r="E5728" s="32">
        <v>62.884</v>
      </c>
      <c r="F5728" s="32">
        <v>4028.7710000000002</v>
      </c>
      <c r="G5728" s="32">
        <v>29.71</v>
      </c>
      <c r="H5728" s="32" t="s">
        <v>13</v>
      </c>
      <c r="K5728" s="32" t="s">
        <v>281</v>
      </c>
    </row>
    <row r="5729" spans="1:11" x14ac:dyDescent="0.35">
      <c r="A5729" s="32">
        <v>2</v>
      </c>
      <c r="B5729" s="32" t="s">
        <v>14</v>
      </c>
      <c r="D5729" s="32">
        <v>18.87</v>
      </c>
      <c r="E5729" s="32">
        <v>45.131999999999998</v>
      </c>
      <c r="F5729" s="32">
        <v>3693.433</v>
      </c>
      <c r="G5729" s="32">
        <v>16.123000000000001</v>
      </c>
      <c r="H5729" s="32" t="s">
        <v>13</v>
      </c>
      <c r="K5729" s="32" t="s">
        <v>280</v>
      </c>
    </row>
    <row r="5730" spans="1:11" x14ac:dyDescent="0.35">
      <c r="A5730" s="32">
        <v>3</v>
      </c>
      <c r="B5730" s="32" t="s">
        <v>15</v>
      </c>
      <c r="D5730" s="32">
        <v>18.86</v>
      </c>
      <c r="E5730" s="32">
        <v>93.948999999999998</v>
      </c>
      <c r="F5730" s="32">
        <v>3784.5830000000001</v>
      </c>
      <c r="G5730" s="32">
        <v>13.177</v>
      </c>
      <c r="H5730" s="32" t="s">
        <v>16</v>
      </c>
      <c r="K5730" s="32" t="s">
        <v>279</v>
      </c>
    </row>
    <row r="5731" spans="1:11" x14ac:dyDescent="0.35">
      <c r="A5731" s="32">
        <v>4</v>
      </c>
      <c r="B5731" s="32" t="s">
        <v>17</v>
      </c>
      <c r="D5731" s="32">
        <v>18.86</v>
      </c>
      <c r="E5731" s="32">
        <v>218.398</v>
      </c>
      <c r="F5731" s="32">
        <v>3633.3960000000002</v>
      </c>
      <c r="G5731" s="32">
        <v>58.134999999999998</v>
      </c>
      <c r="H5731" s="32" t="s">
        <v>16</v>
      </c>
      <c r="K5731" s="32" t="s">
        <v>278</v>
      </c>
    </row>
    <row r="5732" spans="1:11" x14ac:dyDescent="0.35">
      <c r="A5732" s="32">
        <v>5</v>
      </c>
      <c r="B5732" s="32" t="s">
        <v>18</v>
      </c>
      <c r="D5732" s="32">
        <v>18.84</v>
      </c>
      <c r="E5732" s="32">
        <v>456.976</v>
      </c>
      <c r="F5732" s="32">
        <v>4115.0119999999997</v>
      </c>
      <c r="G5732" s="32">
        <v>89.096999999999994</v>
      </c>
      <c r="H5732" s="32" t="s">
        <v>16</v>
      </c>
      <c r="K5732" s="32" t="s">
        <v>277</v>
      </c>
    </row>
    <row r="5733" spans="1:11" x14ac:dyDescent="0.35">
      <c r="A5733" s="32">
        <v>6</v>
      </c>
      <c r="B5733" s="32" t="s">
        <v>19</v>
      </c>
      <c r="D5733" s="32">
        <v>18.84</v>
      </c>
      <c r="E5733" s="32">
        <v>2029.117</v>
      </c>
      <c r="F5733" s="32">
        <v>3380.7719999999999</v>
      </c>
      <c r="G5733" s="32">
        <v>629.56799999999998</v>
      </c>
      <c r="H5733" s="32" t="s">
        <v>16</v>
      </c>
      <c r="K5733" s="32" t="s">
        <v>276</v>
      </c>
    </row>
    <row r="5734" spans="1:11" x14ac:dyDescent="0.35">
      <c r="A5734" s="32">
        <v>7</v>
      </c>
      <c r="B5734" s="32" t="s">
        <v>20</v>
      </c>
      <c r="D5734" s="32">
        <v>18.850000000000001</v>
      </c>
      <c r="E5734" s="32">
        <v>3710.0659999999998</v>
      </c>
      <c r="F5734" s="32">
        <v>2952.9450000000002</v>
      </c>
      <c r="G5734" s="32">
        <v>1681.9</v>
      </c>
      <c r="H5734" s="32" t="s">
        <v>16</v>
      </c>
      <c r="K5734" s="32" t="s">
        <v>275</v>
      </c>
    </row>
    <row r="5735" spans="1:11" x14ac:dyDescent="0.35">
      <c r="A5735" s="32">
        <v>8</v>
      </c>
      <c r="B5735" s="32" t="s">
        <v>21</v>
      </c>
      <c r="D5735" s="32">
        <v>18.86</v>
      </c>
      <c r="E5735" s="32">
        <v>7279.8639999999996</v>
      </c>
      <c r="F5735" s="32">
        <v>3244.3690000000001</v>
      </c>
      <c r="G5735" s="32">
        <v>829.08799999999997</v>
      </c>
      <c r="H5735" s="32" t="s">
        <v>16</v>
      </c>
      <c r="K5735" s="32" t="s">
        <v>274</v>
      </c>
    </row>
    <row r="5736" spans="1:11" x14ac:dyDescent="0.35">
      <c r="A5736" s="32">
        <v>9</v>
      </c>
      <c r="B5736" s="32" t="s">
        <v>22</v>
      </c>
      <c r="D5736" s="32">
        <v>18.86</v>
      </c>
      <c r="E5736" s="32">
        <v>269.91000000000003</v>
      </c>
      <c r="F5736" s="32">
        <v>96.73</v>
      </c>
      <c r="G5736" s="32">
        <v>79.668000000000006</v>
      </c>
      <c r="H5736" s="32" t="s">
        <v>13</v>
      </c>
      <c r="K5736" s="32" t="s">
        <v>273</v>
      </c>
    </row>
    <row r="5737" spans="1:11" x14ac:dyDescent="0.35">
      <c r="A5737" s="32">
        <v>10</v>
      </c>
      <c r="B5737" s="32" t="s">
        <v>22</v>
      </c>
      <c r="D5737" s="32">
        <v>18.86</v>
      </c>
      <c r="E5737" s="32">
        <v>42.228000000000002</v>
      </c>
      <c r="F5737" s="32">
        <v>27.687000000000001</v>
      </c>
      <c r="G5737" s="32">
        <v>16.495000000000001</v>
      </c>
      <c r="H5737" s="32" t="s">
        <v>13</v>
      </c>
      <c r="K5737" s="32" t="s">
        <v>272</v>
      </c>
    </row>
    <row r="5738" spans="1:11" x14ac:dyDescent="0.35">
      <c r="A5738" s="32">
        <v>11</v>
      </c>
      <c r="B5738" s="32" t="s">
        <v>24</v>
      </c>
      <c r="D5738" s="32">
        <v>18.87</v>
      </c>
      <c r="E5738" s="32">
        <v>35.863</v>
      </c>
      <c r="F5738" s="32">
        <v>1283.732</v>
      </c>
      <c r="G5738" s="32">
        <v>9.3149999999999995</v>
      </c>
      <c r="H5738" s="32" t="s">
        <v>13</v>
      </c>
      <c r="K5738" s="32" t="s">
        <v>271</v>
      </c>
    </row>
    <row r="5739" spans="1:11" x14ac:dyDescent="0.35">
      <c r="A5739" s="32">
        <v>12</v>
      </c>
      <c r="B5739" s="32" t="s">
        <v>25</v>
      </c>
      <c r="D5739" s="32">
        <v>18.88</v>
      </c>
      <c r="E5739" s="32">
        <v>25.28</v>
      </c>
      <c r="F5739" s="32">
        <v>1194.124</v>
      </c>
      <c r="G5739" s="32">
        <v>11.173</v>
      </c>
      <c r="H5739" s="32" t="s">
        <v>13</v>
      </c>
      <c r="K5739" s="32" t="s">
        <v>270</v>
      </c>
    </row>
    <row r="5740" spans="1:11" x14ac:dyDescent="0.35">
      <c r="A5740" s="32">
        <v>13</v>
      </c>
      <c r="B5740" s="32" t="s">
        <v>26</v>
      </c>
      <c r="D5740" s="32">
        <v>18.920000000000002</v>
      </c>
      <c r="E5740" s="32">
        <v>3.2130000000000001</v>
      </c>
      <c r="F5740" s="32">
        <v>1266.078</v>
      </c>
      <c r="G5740" s="32">
        <v>1.423</v>
      </c>
      <c r="H5740" s="32" t="s">
        <v>16</v>
      </c>
      <c r="K5740" s="32" t="s">
        <v>269</v>
      </c>
    </row>
    <row r="5741" spans="1:11" x14ac:dyDescent="0.35">
      <c r="A5741" s="32">
        <v>14</v>
      </c>
      <c r="B5741" s="32" t="s">
        <v>27</v>
      </c>
      <c r="D5741" s="32">
        <v>18.89</v>
      </c>
      <c r="E5741" s="32">
        <v>1224.6210000000001</v>
      </c>
      <c r="F5741" s="32">
        <v>1121.5329999999999</v>
      </c>
      <c r="G5741" s="32">
        <v>323.90300000000002</v>
      </c>
      <c r="H5741" s="32" t="s">
        <v>13</v>
      </c>
      <c r="K5741" s="32" t="s">
        <v>268</v>
      </c>
    </row>
    <row r="5742" spans="1:11" x14ac:dyDescent="0.35">
      <c r="A5742" s="32">
        <v>15</v>
      </c>
      <c r="B5742" s="32" t="s">
        <v>28</v>
      </c>
      <c r="D5742" s="32">
        <v>18.899999999999999</v>
      </c>
      <c r="E5742" s="32">
        <v>1438.788</v>
      </c>
      <c r="F5742" s="32">
        <v>1236.175</v>
      </c>
      <c r="G5742" s="32">
        <v>177.37899999999999</v>
      </c>
      <c r="H5742" s="32" t="s">
        <v>13</v>
      </c>
      <c r="K5742" s="32" t="s">
        <v>267</v>
      </c>
    </row>
    <row r="5743" spans="1:11" x14ac:dyDescent="0.35">
      <c r="A5743" s="32">
        <v>16</v>
      </c>
      <c r="B5743" s="32" t="s">
        <v>29</v>
      </c>
      <c r="D5743" s="32">
        <v>18.899999999999999</v>
      </c>
      <c r="E5743" s="32">
        <v>1258.617</v>
      </c>
      <c r="F5743" s="32">
        <v>1076.6990000000001</v>
      </c>
      <c r="G5743" s="32">
        <v>1249.27</v>
      </c>
      <c r="H5743" s="32" t="s">
        <v>16</v>
      </c>
      <c r="K5743" s="32" t="s">
        <v>266</v>
      </c>
    </row>
    <row r="5744" spans="1:11" x14ac:dyDescent="0.35">
      <c r="A5744" s="32">
        <v>17</v>
      </c>
      <c r="B5744" s="32" t="s">
        <v>22</v>
      </c>
      <c r="D5744" s="32">
        <v>18.89</v>
      </c>
      <c r="E5744" s="32">
        <v>35.935000000000002</v>
      </c>
      <c r="F5744" s="32">
        <v>24.295000000000002</v>
      </c>
      <c r="G5744" s="32">
        <v>21.443999999999999</v>
      </c>
      <c r="H5744" s="32" t="s">
        <v>13</v>
      </c>
      <c r="K5744" s="32" t="s">
        <v>265</v>
      </c>
    </row>
    <row r="5745" spans="1:11" x14ac:dyDescent="0.35">
      <c r="A5745" s="32">
        <v>18</v>
      </c>
      <c r="B5745" s="32" t="s">
        <v>182</v>
      </c>
      <c r="D5745" s="32">
        <v>18.89</v>
      </c>
      <c r="E5745" s="32">
        <v>22.425999999999998</v>
      </c>
      <c r="F5745" s="32">
        <v>1609.9949999999999</v>
      </c>
      <c r="G5745" s="32">
        <v>71.605999999999995</v>
      </c>
      <c r="H5745" s="32" t="s">
        <v>16</v>
      </c>
      <c r="K5745" s="32" t="s">
        <v>264</v>
      </c>
    </row>
    <row r="5746" spans="1:11" x14ac:dyDescent="0.35">
      <c r="A5746" s="32">
        <v>19</v>
      </c>
      <c r="B5746" s="32" t="s">
        <v>181</v>
      </c>
      <c r="D5746" s="32">
        <v>18.91</v>
      </c>
      <c r="E5746" s="32">
        <v>8.5990000000000002</v>
      </c>
      <c r="F5746" s="32">
        <v>1632.4760000000001</v>
      </c>
      <c r="G5746" s="32">
        <v>13.071999999999999</v>
      </c>
      <c r="H5746" s="32" t="s">
        <v>13</v>
      </c>
      <c r="K5746" s="32" t="s">
        <v>263</v>
      </c>
    </row>
    <row r="5747" spans="1:11" x14ac:dyDescent="0.35">
      <c r="A5747" s="32">
        <v>20</v>
      </c>
      <c r="B5747" s="32" t="s">
        <v>180</v>
      </c>
      <c r="D5747" s="32">
        <v>18.89</v>
      </c>
      <c r="E5747" s="32">
        <v>8</v>
      </c>
      <c r="F5747" s="32">
        <v>1678.8019999999999</v>
      </c>
      <c r="G5747" s="32">
        <v>4.1820000000000004</v>
      </c>
      <c r="H5747" s="32" t="s">
        <v>13</v>
      </c>
      <c r="K5747" s="32" t="s">
        <v>262</v>
      </c>
    </row>
    <row r="5748" spans="1:11" x14ac:dyDescent="0.35">
      <c r="A5748" s="32">
        <v>21</v>
      </c>
      <c r="B5748" s="32" t="s">
        <v>179</v>
      </c>
      <c r="D5748" s="32">
        <v>18.89</v>
      </c>
      <c r="E5748" s="32">
        <v>6.4589999999999996</v>
      </c>
      <c r="F5748" s="32">
        <v>1686.2860000000001</v>
      </c>
      <c r="G5748" s="32">
        <v>3.5190000000000001</v>
      </c>
      <c r="H5748" s="32" t="s">
        <v>13</v>
      </c>
      <c r="K5748" s="32" t="s">
        <v>261</v>
      </c>
    </row>
    <row r="5749" spans="1:11" x14ac:dyDescent="0.35">
      <c r="A5749" s="32">
        <v>22</v>
      </c>
      <c r="B5749" s="32" t="s">
        <v>178</v>
      </c>
      <c r="D5749" s="32">
        <v>18.899999999999999</v>
      </c>
      <c r="E5749" s="32">
        <v>6.1289999999999996</v>
      </c>
      <c r="F5749" s="32">
        <v>1528.5920000000001</v>
      </c>
      <c r="G5749" s="32">
        <v>2.141</v>
      </c>
      <c r="H5749" s="32" t="s">
        <v>13</v>
      </c>
      <c r="K5749" s="32" t="s">
        <v>260</v>
      </c>
    </row>
    <row r="5750" spans="1:11" x14ac:dyDescent="0.35">
      <c r="A5750" s="32">
        <v>23</v>
      </c>
      <c r="B5750" s="32" t="s">
        <v>177</v>
      </c>
      <c r="D5750" s="32">
        <v>19.25</v>
      </c>
      <c r="E5750" s="32">
        <v>3.234</v>
      </c>
      <c r="F5750" s="32">
        <v>1341.6220000000001</v>
      </c>
      <c r="G5750" s="32">
        <v>2.5459999999999998</v>
      </c>
      <c r="H5750" s="32" t="s">
        <v>13</v>
      </c>
      <c r="K5750" s="32" t="s">
        <v>259</v>
      </c>
    </row>
    <row r="5751" spans="1:11" x14ac:dyDescent="0.35">
      <c r="A5751" s="32">
        <v>24</v>
      </c>
      <c r="B5751" s="32" t="s">
        <v>22</v>
      </c>
      <c r="F5751" s="32">
        <v>40.508000000000003</v>
      </c>
      <c r="H5751" s="32" t="s">
        <v>95</v>
      </c>
      <c r="K5751" s="32" t="s">
        <v>258</v>
      </c>
    </row>
    <row r="5752" spans="1:11" x14ac:dyDescent="0.35">
      <c r="A5752" s="32">
        <v>25</v>
      </c>
      <c r="B5752" s="32" t="s">
        <v>176</v>
      </c>
      <c r="D5752" s="32">
        <v>18.93</v>
      </c>
      <c r="E5752" s="32">
        <v>1.2809999999999999</v>
      </c>
      <c r="F5752" s="32">
        <v>1530.4090000000001</v>
      </c>
      <c r="G5752" s="32">
        <v>1.2390000000000001</v>
      </c>
      <c r="H5752" s="32" t="s">
        <v>13</v>
      </c>
      <c r="K5752" s="32" t="s">
        <v>257</v>
      </c>
    </row>
    <row r="5753" spans="1:11" x14ac:dyDescent="0.35">
      <c r="A5753" s="32">
        <v>26</v>
      </c>
      <c r="B5753" s="32" t="s">
        <v>175</v>
      </c>
      <c r="D5753" s="32">
        <v>18.940000000000001</v>
      </c>
      <c r="E5753" s="32">
        <v>3.3519999999999999</v>
      </c>
      <c r="F5753" s="32">
        <v>1665.4010000000001</v>
      </c>
      <c r="G5753" s="32">
        <v>1.5620000000000001</v>
      </c>
      <c r="H5753" s="32" t="s">
        <v>16</v>
      </c>
      <c r="K5753" s="32" t="s">
        <v>256</v>
      </c>
    </row>
    <row r="5754" spans="1:11" x14ac:dyDescent="0.35">
      <c r="A5754" s="32">
        <v>27</v>
      </c>
      <c r="B5754" s="32" t="s">
        <v>174</v>
      </c>
      <c r="D5754" s="32">
        <v>18.7</v>
      </c>
      <c r="E5754" s="32">
        <v>3.6269999999999998</v>
      </c>
      <c r="F5754" s="32">
        <v>1618.3910000000001</v>
      </c>
      <c r="G5754" s="32">
        <v>4.4420000000000002</v>
      </c>
      <c r="H5754" s="32" t="s">
        <v>13</v>
      </c>
      <c r="K5754" s="32" t="s">
        <v>255</v>
      </c>
    </row>
    <row r="5755" spans="1:11" x14ac:dyDescent="0.35">
      <c r="A5755" s="32">
        <v>28</v>
      </c>
      <c r="B5755" s="32" t="s">
        <v>173</v>
      </c>
      <c r="D5755" s="32">
        <v>18.47</v>
      </c>
      <c r="E5755" s="32">
        <v>4.8209999999999997</v>
      </c>
      <c r="F5755" s="32">
        <v>1626.32</v>
      </c>
      <c r="G5755" s="32">
        <v>1.3520000000000001</v>
      </c>
      <c r="H5755" s="32" t="s">
        <v>13</v>
      </c>
      <c r="K5755" s="32" t="s">
        <v>254</v>
      </c>
    </row>
    <row r="5756" spans="1:11" x14ac:dyDescent="0.35">
      <c r="A5756" s="32">
        <v>29</v>
      </c>
      <c r="B5756" s="32" t="s">
        <v>172</v>
      </c>
      <c r="D5756" s="32">
        <v>18.87</v>
      </c>
      <c r="E5756" s="32">
        <v>7.81</v>
      </c>
      <c r="F5756" s="32">
        <v>1665.634</v>
      </c>
      <c r="G5756" s="32">
        <v>5.4409999999999998</v>
      </c>
      <c r="H5756" s="32" t="s">
        <v>13</v>
      </c>
      <c r="K5756" s="32" t="s">
        <v>253</v>
      </c>
    </row>
    <row r="5757" spans="1:11" x14ac:dyDescent="0.35">
      <c r="A5757" s="32">
        <v>30</v>
      </c>
      <c r="B5757" s="32" t="s">
        <v>171</v>
      </c>
      <c r="D5757" s="32">
        <v>19.149999999999999</v>
      </c>
      <c r="E5757" s="32">
        <v>4.8769999999999998</v>
      </c>
      <c r="F5757" s="32">
        <v>1613.307</v>
      </c>
      <c r="G5757" s="32">
        <v>2.1080000000000001</v>
      </c>
      <c r="H5757" s="32" t="s">
        <v>13</v>
      </c>
      <c r="K5757" s="32" t="s">
        <v>252</v>
      </c>
    </row>
    <row r="5758" spans="1:11" x14ac:dyDescent="0.35">
      <c r="A5758" s="32">
        <v>31</v>
      </c>
      <c r="B5758" s="32" t="s">
        <v>22</v>
      </c>
      <c r="D5758" s="32">
        <v>18.809999999999999</v>
      </c>
      <c r="E5758" s="32">
        <v>9.4139999999999997</v>
      </c>
      <c r="G5758" s="32">
        <v>6.3840000000000003</v>
      </c>
      <c r="H5758" s="32" t="s">
        <v>13</v>
      </c>
      <c r="K5758" s="32" t="s">
        <v>251</v>
      </c>
    </row>
    <row r="5759" spans="1:11" x14ac:dyDescent="0.35">
      <c r="A5759" s="32">
        <v>32</v>
      </c>
      <c r="B5759" s="32" t="s">
        <v>170</v>
      </c>
      <c r="D5759" s="32">
        <v>18.8</v>
      </c>
      <c r="E5759" s="32">
        <v>1.0840000000000001</v>
      </c>
      <c r="F5759" s="32">
        <v>1742.1210000000001</v>
      </c>
      <c r="G5759" s="32">
        <v>1.8979999999999999</v>
      </c>
      <c r="H5759" s="32" t="s">
        <v>16</v>
      </c>
      <c r="K5759" s="32" t="s">
        <v>250</v>
      </c>
    </row>
    <row r="5760" spans="1:11" x14ac:dyDescent="0.35">
      <c r="A5760" s="32">
        <v>33</v>
      </c>
      <c r="B5760" s="32" t="s">
        <v>169</v>
      </c>
      <c r="D5760" s="32">
        <v>18.87</v>
      </c>
      <c r="E5760" s="32">
        <v>4.1689999999999996</v>
      </c>
      <c r="F5760" s="32">
        <v>1572.028</v>
      </c>
      <c r="G5760" s="32">
        <v>1.7250000000000001</v>
      </c>
      <c r="H5760" s="32" t="s">
        <v>13</v>
      </c>
      <c r="K5760" s="32" t="s">
        <v>249</v>
      </c>
    </row>
    <row r="5761" spans="1:11" x14ac:dyDescent="0.35">
      <c r="A5761" s="32">
        <v>34</v>
      </c>
      <c r="B5761" s="32" t="s">
        <v>168</v>
      </c>
      <c r="D5761" s="32">
        <v>18.829999999999998</v>
      </c>
      <c r="E5761" s="32">
        <v>2.0059999999999998</v>
      </c>
      <c r="F5761" s="32">
        <v>2116.855</v>
      </c>
      <c r="G5761" s="32">
        <v>2.2610000000000001</v>
      </c>
      <c r="H5761" s="32" t="s">
        <v>13</v>
      </c>
      <c r="K5761" s="32" t="s">
        <v>248</v>
      </c>
    </row>
    <row r="5762" spans="1:11" x14ac:dyDescent="0.35">
      <c r="A5762" s="32">
        <v>35</v>
      </c>
      <c r="B5762" s="32" t="s">
        <v>167</v>
      </c>
      <c r="D5762" s="32">
        <v>18.850000000000001</v>
      </c>
      <c r="E5762" s="32">
        <v>1.3109999999999999</v>
      </c>
      <c r="F5762" s="32">
        <v>2008.6210000000001</v>
      </c>
      <c r="G5762" s="32">
        <v>1.036</v>
      </c>
      <c r="H5762" s="32" t="s">
        <v>16</v>
      </c>
      <c r="K5762" s="32" t="s">
        <v>247</v>
      </c>
    </row>
    <row r="5763" spans="1:11" x14ac:dyDescent="0.35">
      <c r="A5763" s="32">
        <v>36</v>
      </c>
      <c r="B5763" s="32" t="s">
        <v>166</v>
      </c>
      <c r="D5763" s="32">
        <v>19.12</v>
      </c>
      <c r="E5763" s="32">
        <v>2.7509999999999999</v>
      </c>
      <c r="F5763" s="32">
        <v>2203.5740000000001</v>
      </c>
      <c r="G5763" s="32">
        <v>1.349</v>
      </c>
      <c r="H5763" s="32" t="s">
        <v>13</v>
      </c>
      <c r="K5763" s="32" t="s">
        <v>246</v>
      </c>
    </row>
    <row r="5764" spans="1:11" x14ac:dyDescent="0.35">
      <c r="A5764" s="32">
        <v>37</v>
      </c>
      <c r="B5764" s="32" t="s">
        <v>165</v>
      </c>
      <c r="D5764" s="32">
        <v>18.59</v>
      </c>
      <c r="E5764" s="32">
        <v>2.948</v>
      </c>
      <c r="F5764" s="32">
        <v>1898.184</v>
      </c>
      <c r="G5764" s="32">
        <v>1.06</v>
      </c>
      <c r="H5764" s="32" t="s">
        <v>16</v>
      </c>
      <c r="K5764" s="32" t="s">
        <v>245</v>
      </c>
    </row>
    <row r="5765" spans="1:11" x14ac:dyDescent="0.35">
      <c r="A5765" s="32">
        <v>38</v>
      </c>
      <c r="B5765" s="32" t="s">
        <v>22</v>
      </c>
      <c r="F5765" s="32">
        <v>49.622999999999998</v>
      </c>
      <c r="H5765" s="32" t="s">
        <v>95</v>
      </c>
      <c r="K5765" s="32" t="s">
        <v>244</v>
      </c>
    </row>
    <row r="5766" spans="1:11" x14ac:dyDescent="0.35">
      <c r="A5766" s="32">
        <v>39</v>
      </c>
      <c r="B5766" s="32" t="s">
        <v>164</v>
      </c>
      <c r="D5766" s="32">
        <v>18.88</v>
      </c>
      <c r="E5766" s="32">
        <v>3.101</v>
      </c>
      <c r="F5766" s="32">
        <v>1523.8720000000001</v>
      </c>
      <c r="G5766" s="32">
        <v>2.52</v>
      </c>
      <c r="H5766" s="32" t="s">
        <v>16</v>
      </c>
      <c r="K5766" s="32" t="s">
        <v>243</v>
      </c>
    </row>
    <row r="5767" spans="1:11" x14ac:dyDescent="0.35">
      <c r="A5767" s="32">
        <v>40</v>
      </c>
      <c r="B5767" s="32" t="s">
        <v>163</v>
      </c>
      <c r="D5767" s="32">
        <v>18.88</v>
      </c>
      <c r="E5767" s="32">
        <v>3.4750000000000001</v>
      </c>
      <c r="F5767" s="32">
        <v>1684.5740000000001</v>
      </c>
      <c r="G5767" s="32">
        <v>2.0950000000000002</v>
      </c>
      <c r="H5767" s="32" t="s">
        <v>13</v>
      </c>
      <c r="K5767" s="32" t="s">
        <v>242</v>
      </c>
    </row>
    <row r="5768" spans="1:11" x14ac:dyDescent="0.35">
      <c r="A5768" s="32">
        <v>41</v>
      </c>
      <c r="B5768" s="32" t="s">
        <v>162</v>
      </c>
      <c r="D5768" s="32">
        <v>18.78</v>
      </c>
      <c r="E5768" s="32">
        <v>3.7080000000000002</v>
      </c>
      <c r="F5768" s="32">
        <v>2072.9119999999998</v>
      </c>
      <c r="G5768" s="32">
        <v>1.5149999999999999</v>
      </c>
      <c r="H5768" s="32" t="s">
        <v>16</v>
      </c>
      <c r="K5768" s="32" t="s">
        <v>241</v>
      </c>
    </row>
    <row r="5769" spans="1:11" x14ac:dyDescent="0.35">
      <c r="A5769" s="32">
        <v>42</v>
      </c>
      <c r="B5769" s="32" t="s">
        <v>161</v>
      </c>
      <c r="D5769" s="32">
        <v>18.649999999999999</v>
      </c>
      <c r="E5769" s="32">
        <v>11.385999999999999</v>
      </c>
      <c r="F5769" s="32">
        <v>2194.5030000000002</v>
      </c>
      <c r="G5769" s="32">
        <v>2.5409999999999999</v>
      </c>
      <c r="H5769" s="32" t="s">
        <v>13</v>
      </c>
      <c r="K5769" s="32" t="s">
        <v>240</v>
      </c>
    </row>
    <row r="5770" spans="1:11" x14ac:dyDescent="0.35">
      <c r="A5770" s="32">
        <v>43</v>
      </c>
      <c r="B5770" s="32" t="s">
        <v>160</v>
      </c>
      <c r="D5770" s="32">
        <v>18.91</v>
      </c>
      <c r="E5770" s="32">
        <v>6.6369999999999996</v>
      </c>
      <c r="F5770" s="32">
        <v>1936.442</v>
      </c>
      <c r="G5770" s="32">
        <v>5.08</v>
      </c>
      <c r="H5770" s="32" t="s">
        <v>16</v>
      </c>
      <c r="K5770" s="32" t="s">
        <v>239</v>
      </c>
    </row>
    <row r="5771" spans="1:11" x14ac:dyDescent="0.35">
      <c r="A5771" s="32">
        <v>44</v>
      </c>
      <c r="B5771" s="32" t="s">
        <v>159</v>
      </c>
      <c r="D5771" s="32">
        <v>18.91</v>
      </c>
      <c r="E5771" s="32">
        <v>3.714</v>
      </c>
      <c r="F5771" s="32">
        <v>2051.9319999999998</v>
      </c>
      <c r="G5771" s="32">
        <v>1.236</v>
      </c>
      <c r="H5771" s="32" t="s">
        <v>36</v>
      </c>
      <c r="K5771" s="32" t="s">
        <v>238</v>
      </c>
    </row>
    <row r="5772" spans="1:11" x14ac:dyDescent="0.35">
      <c r="A5772" s="32">
        <v>45</v>
      </c>
      <c r="B5772" s="32" t="s">
        <v>22</v>
      </c>
      <c r="H5772" s="32" t="s">
        <v>95</v>
      </c>
      <c r="K5772" s="32" t="s">
        <v>237</v>
      </c>
    </row>
    <row r="5773" spans="1:11" x14ac:dyDescent="0.35">
      <c r="A5773" s="32">
        <v>46</v>
      </c>
      <c r="B5773" s="32" t="s">
        <v>158</v>
      </c>
      <c r="D5773" s="32">
        <v>18.899999999999999</v>
      </c>
      <c r="E5773" s="32">
        <v>5.9269999999999996</v>
      </c>
      <c r="F5773" s="32">
        <v>1703.3030000000001</v>
      </c>
      <c r="G5773" s="32">
        <v>4.8860000000000001</v>
      </c>
      <c r="H5773" s="32" t="s">
        <v>16</v>
      </c>
      <c r="K5773" s="32" t="s">
        <v>236</v>
      </c>
    </row>
    <row r="5774" spans="1:11" x14ac:dyDescent="0.35">
      <c r="A5774" s="32">
        <v>47</v>
      </c>
      <c r="B5774" s="32" t="s">
        <v>157</v>
      </c>
      <c r="D5774" s="32">
        <v>18.88</v>
      </c>
      <c r="E5774" s="32">
        <v>0.81100000000000005</v>
      </c>
      <c r="F5774" s="32">
        <v>1471.201</v>
      </c>
      <c r="G5774" s="32">
        <v>0.47699999999999998</v>
      </c>
      <c r="H5774" s="32" t="s">
        <v>16</v>
      </c>
      <c r="K5774" s="32" t="s">
        <v>235</v>
      </c>
    </row>
    <row r="5775" spans="1:11" x14ac:dyDescent="0.35">
      <c r="A5775" s="32">
        <v>48</v>
      </c>
      <c r="B5775" s="32" t="s">
        <v>156</v>
      </c>
      <c r="D5775" s="32">
        <v>18.73</v>
      </c>
      <c r="E5775" s="32">
        <v>1.4770000000000001</v>
      </c>
      <c r="F5775" s="32">
        <v>1466.605</v>
      </c>
      <c r="G5775" s="32">
        <v>0.92100000000000004</v>
      </c>
      <c r="H5775" s="32" t="s">
        <v>16</v>
      </c>
      <c r="K5775" s="32" t="s">
        <v>234</v>
      </c>
    </row>
    <row r="5777" spans="1:11" x14ac:dyDescent="0.35">
      <c r="A5777" s="32" t="s">
        <v>303</v>
      </c>
    </row>
    <row r="5779" spans="1:11" x14ac:dyDescent="0.35">
      <c r="B5779" s="32" t="s">
        <v>3</v>
      </c>
      <c r="C5779" s="32" t="s">
        <v>4</v>
      </c>
      <c r="D5779" s="32" t="s">
        <v>5</v>
      </c>
      <c r="E5779" s="32" t="s">
        <v>6</v>
      </c>
      <c r="F5779" s="32" t="s">
        <v>7</v>
      </c>
      <c r="G5779" s="32" t="s">
        <v>8</v>
      </c>
      <c r="H5779" s="32" t="s">
        <v>9</v>
      </c>
      <c r="I5779" s="32" t="s">
        <v>10</v>
      </c>
      <c r="J5779" s="32" t="s">
        <v>11</v>
      </c>
      <c r="K5779" s="32" t="s">
        <v>282</v>
      </c>
    </row>
    <row r="5780" spans="1:11" x14ac:dyDescent="0.35">
      <c r="A5780" s="32">
        <v>1</v>
      </c>
      <c r="B5780" s="32" t="s">
        <v>12</v>
      </c>
      <c r="D5780" s="32">
        <v>18.84</v>
      </c>
      <c r="E5780" s="32">
        <v>12.177</v>
      </c>
      <c r="F5780" s="32">
        <v>863.60299999999995</v>
      </c>
      <c r="G5780" s="32">
        <v>5.5419999999999998</v>
      </c>
      <c r="H5780" s="32" t="s">
        <v>13</v>
      </c>
      <c r="K5780" s="32" t="s">
        <v>281</v>
      </c>
    </row>
    <row r="5781" spans="1:11" x14ac:dyDescent="0.35">
      <c r="A5781" s="32">
        <v>2</v>
      </c>
      <c r="B5781" s="32" t="s">
        <v>14</v>
      </c>
      <c r="D5781" s="32">
        <v>18.86</v>
      </c>
      <c r="E5781" s="32">
        <v>15.263999999999999</v>
      </c>
      <c r="F5781" s="32">
        <v>880.98</v>
      </c>
      <c r="G5781" s="32">
        <v>29.648</v>
      </c>
      <c r="H5781" s="32" t="s">
        <v>13</v>
      </c>
      <c r="K5781" s="32" t="s">
        <v>280</v>
      </c>
    </row>
    <row r="5782" spans="1:11" x14ac:dyDescent="0.35">
      <c r="A5782" s="32">
        <v>3</v>
      </c>
      <c r="B5782" s="32" t="s">
        <v>15</v>
      </c>
      <c r="D5782" s="32">
        <v>18.86</v>
      </c>
      <c r="E5782" s="32">
        <v>13.205</v>
      </c>
      <c r="F5782" s="32">
        <v>883.39700000000005</v>
      </c>
      <c r="G5782" s="32">
        <v>16.334</v>
      </c>
      <c r="H5782" s="32" t="s">
        <v>13</v>
      </c>
      <c r="K5782" s="32" t="s">
        <v>279</v>
      </c>
    </row>
    <row r="5783" spans="1:11" x14ac:dyDescent="0.35">
      <c r="A5783" s="32">
        <v>4</v>
      </c>
      <c r="B5783" s="32" t="s">
        <v>17</v>
      </c>
      <c r="D5783" s="32">
        <v>18.87</v>
      </c>
      <c r="E5783" s="32">
        <v>51.929000000000002</v>
      </c>
      <c r="F5783" s="32">
        <v>875.07299999999998</v>
      </c>
      <c r="G5783" s="32">
        <v>17.242000000000001</v>
      </c>
      <c r="H5783" s="32" t="s">
        <v>13</v>
      </c>
      <c r="K5783" s="32" t="s">
        <v>278</v>
      </c>
    </row>
    <row r="5784" spans="1:11" x14ac:dyDescent="0.35">
      <c r="A5784" s="32">
        <v>5</v>
      </c>
      <c r="B5784" s="32" t="s">
        <v>18</v>
      </c>
      <c r="D5784" s="32">
        <v>18.850000000000001</v>
      </c>
      <c r="E5784" s="32">
        <v>93.956000000000003</v>
      </c>
      <c r="F5784" s="32">
        <v>947.53200000000004</v>
      </c>
      <c r="G5784" s="32">
        <v>52.572000000000003</v>
      </c>
      <c r="H5784" s="32" t="s">
        <v>16</v>
      </c>
      <c r="K5784" s="32" t="s">
        <v>277</v>
      </c>
    </row>
    <row r="5785" spans="1:11" x14ac:dyDescent="0.35">
      <c r="A5785" s="32">
        <v>6</v>
      </c>
      <c r="B5785" s="32" t="s">
        <v>19</v>
      </c>
      <c r="D5785" s="32">
        <v>18.850000000000001</v>
      </c>
      <c r="E5785" s="32">
        <v>381.16</v>
      </c>
      <c r="F5785" s="32">
        <v>789.32600000000002</v>
      </c>
      <c r="G5785" s="32">
        <v>128.595</v>
      </c>
      <c r="H5785" s="32" t="s">
        <v>13</v>
      </c>
      <c r="K5785" s="32" t="s">
        <v>276</v>
      </c>
    </row>
    <row r="5786" spans="1:11" x14ac:dyDescent="0.35">
      <c r="A5786" s="32">
        <v>7</v>
      </c>
      <c r="B5786" s="32" t="s">
        <v>20</v>
      </c>
      <c r="D5786" s="32">
        <v>18.850000000000001</v>
      </c>
      <c r="E5786" s="32">
        <v>712.12400000000002</v>
      </c>
      <c r="F5786" s="32">
        <v>632.25900000000001</v>
      </c>
      <c r="G5786" s="32">
        <v>362.83800000000002</v>
      </c>
      <c r="H5786" s="32" t="s">
        <v>16</v>
      </c>
      <c r="K5786" s="32" t="s">
        <v>275</v>
      </c>
    </row>
    <row r="5787" spans="1:11" x14ac:dyDescent="0.35">
      <c r="A5787" s="32">
        <v>8</v>
      </c>
      <c r="B5787" s="32" t="s">
        <v>21</v>
      </c>
      <c r="D5787" s="32">
        <v>18.86</v>
      </c>
      <c r="E5787" s="32">
        <v>1567.2280000000001</v>
      </c>
      <c r="F5787" s="32">
        <v>756.32799999999997</v>
      </c>
      <c r="G5787" s="32">
        <v>431.322</v>
      </c>
      <c r="H5787" s="32" t="s">
        <v>16</v>
      </c>
      <c r="K5787" s="32" t="s">
        <v>274</v>
      </c>
    </row>
    <row r="5788" spans="1:11" x14ac:dyDescent="0.35">
      <c r="A5788" s="32">
        <v>9</v>
      </c>
      <c r="B5788" s="32" t="s">
        <v>22</v>
      </c>
      <c r="D5788" s="32">
        <v>18.87</v>
      </c>
      <c r="E5788" s="32">
        <v>31.106000000000002</v>
      </c>
      <c r="F5788" s="32">
        <v>24.042999999999999</v>
      </c>
      <c r="G5788" s="32">
        <v>31.602</v>
      </c>
      <c r="H5788" s="32" t="s">
        <v>13</v>
      </c>
      <c r="K5788" s="32" t="s">
        <v>273</v>
      </c>
    </row>
    <row r="5789" spans="1:11" x14ac:dyDescent="0.35">
      <c r="A5789" s="32">
        <v>10</v>
      </c>
      <c r="B5789" s="32" t="s">
        <v>22</v>
      </c>
      <c r="D5789" s="32">
        <v>18.86</v>
      </c>
      <c r="E5789" s="32">
        <v>7.8310000000000004</v>
      </c>
      <c r="F5789" s="32">
        <v>3.859</v>
      </c>
      <c r="G5789" s="32">
        <v>7.1070000000000002</v>
      </c>
      <c r="H5789" s="32" t="s">
        <v>13</v>
      </c>
      <c r="K5789" s="32" t="s">
        <v>272</v>
      </c>
    </row>
    <row r="5790" spans="1:11" x14ac:dyDescent="0.35">
      <c r="A5790" s="32">
        <v>11</v>
      </c>
      <c r="B5790" s="32" t="s">
        <v>24</v>
      </c>
      <c r="D5790" s="32">
        <v>18.87</v>
      </c>
      <c r="E5790" s="32">
        <v>6.4279999999999999</v>
      </c>
      <c r="F5790" s="32">
        <v>271.56099999999998</v>
      </c>
      <c r="G5790" s="32">
        <v>32.207999999999998</v>
      </c>
      <c r="H5790" s="32" t="s">
        <v>13</v>
      </c>
      <c r="K5790" s="32" t="s">
        <v>271</v>
      </c>
    </row>
    <row r="5791" spans="1:11" x14ac:dyDescent="0.35">
      <c r="A5791" s="32">
        <v>12</v>
      </c>
      <c r="B5791" s="32" t="s">
        <v>25</v>
      </c>
      <c r="D5791" s="32">
        <v>18.96</v>
      </c>
      <c r="E5791" s="32">
        <v>1.3660000000000001</v>
      </c>
      <c r="F5791" s="32">
        <v>278.04700000000003</v>
      </c>
      <c r="G5791" s="32">
        <v>8.9390000000000001</v>
      </c>
      <c r="H5791" s="32" t="s">
        <v>13</v>
      </c>
      <c r="K5791" s="32" t="s">
        <v>270</v>
      </c>
    </row>
    <row r="5792" spans="1:11" x14ac:dyDescent="0.35">
      <c r="A5792" s="32">
        <v>13</v>
      </c>
      <c r="B5792" s="32" t="s">
        <v>26</v>
      </c>
      <c r="D5792" s="32">
        <v>18.84</v>
      </c>
      <c r="E5792" s="32">
        <v>5.2169999999999996</v>
      </c>
      <c r="F5792" s="32">
        <v>309.649</v>
      </c>
      <c r="G5792" s="32">
        <v>40.933999999999997</v>
      </c>
      <c r="H5792" s="32" t="s">
        <v>13</v>
      </c>
      <c r="K5792" s="32" t="s">
        <v>269</v>
      </c>
    </row>
    <row r="5793" spans="1:11" x14ac:dyDescent="0.35">
      <c r="A5793" s="32">
        <v>14</v>
      </c>
      <c r="B5793" s="32" t="s">
        <v>27</v>
      </c>
      <c r="D5793" s="32">
        <v>18.88</v>
      </c>
      <c r="E5793" s="32">
        <v>390.54300000000001</v>
      </c>
      <c r="F5793" s="32">
        <v>231.245</v>
      </c>
      <c r="G5793" s="32">
        <v>39.945999999999998</v>
      </c>
      <c r="H5793" s="32" t="s">
        <v>13</v>
      </c>
      <c r="K5793" s="32" t="s">
        <v>268</v>
      </c>
    </row>
    <row r="5794" spans="1:11" x14ac:dyDescent="0.35">
      <c r="A5794" s="32">
        <v>15</v>
      </c>
      <c r="B5794" s="32" t="s">
        <v>28</v>
      </c>
      <c r="D5794" s="32">
        <v>18.899999999999999</v>
      </c>
      <c r="E5794" s="32">
        <v>271.68400000000003</v>
      </c>
      <c r="F5794" s="32">
        <v>275.50099999999998</v>
      </c>
      <c r="G5794" s="32">
        <v>65.381</v>
      </c>
      <c r="H5794" s="32" t="s">
        <v>13</v>
      </c>
      <c r="K5794" s="32" t="s">
        <v>267</v>
      </c>
    </row>
    <row r="5795" spans="1:11" x14ac:dyDescent="0.35">
      <c r="A5795" s="32">
        <v>16</v>
      </c>
      <c r="B5795" s="32" t="s">
        <v>29</v>
      </c>
      <c r="D5795" s="32">
        <v>18.899999999999999</v>
      </c>
      <c r="E5795" s="32">
        <v>255.81899999999999</v>
      </c>
      <c r="F5795" s="32">
        <v>221.268</v>
      </c>
      <c r="G5795" s="32">
        <v>71.762</v>
      </c>
      <c r="H5795" s="32" t="s">
        <v>13</v>
      </c>
      <c r="K5795" s="32" t="s">
        <v>266</v>
      </c>
    </row>
    <row r="5796" spans="1:11" x14ac:dyDescent="0.35">
      <c r="A5796" s="32">
        <v>17</v>
      </c>
      <c r="B5796" s="32" t="s">
        <v>22</v>
      </c>
      <c r="D5796" s="32">
        <v>18.920000000000002</v>
      </c>
      <c r="E5796" s="32">
        <v>4.9690000000000003</v>
      </c>
      <c r="G5796" s="32">
        <v>18.216000000000001</v>
      </c>
      <c r="H5796" s="32" t="s">
        <v>13</v>
      </c>
      <c r="K5796" s="32" t="s">
        <v>265</v>
      </c>
    </row>
    <row r="5797" spans="1:11" x14ac:dyDescent="0.35">
      <c r="A5797" s="32">
        <v>18</v>
      </c>
      <c r="B5797" s="32" t="s">
        <v>182</v>
      </c>
      <c r="D5797" s="32">
        <v>18.88</v>
      </c>
      <c r="E5797" s="32">
        <v>5.4889999999999999</v>
      </c>
      <c r="F5797" s="32">
        <v>386.41300000000001</v>
      </c>
      <c r="G5797" s="32">
        <v>2.7330000000000001</v>
      </c>
      <c r="H5797" s="32" t="s">
        <v>13</v>
      </c>
      <c r="K5797" s="32" t="s">
        <v>264</v>
      </c>
    </row>
    <row r="5798" spans="1:11" x14ac:dyDescent="0.35">
      <c r="A5798" s="32">
        <v>19</v>
      </c>
      <c r="B5798" s="32" t="s">
        <v>181</v>
      </c>
      <c r="D5798" s="32">
        <v>18.62</v>
      </c>
      <c r="E5798" s="32">
        <v>4.4489999999999998</v>
      </c>
      <c r="F5798" s="32">
        <v>357.83199999999999</v>
      </c>
      <c r="G5798" s="32">
        <v>30.012</v>
      </c>
      <c r="H5798" s="32" t="s">
        <v>13</v>
      </c>
      <c r="K5798" s="32" t="s">
        <v>263</v>
      </c>
    </row>
    <row r="5799" spans="1:11" x14ac:dyDescent="0.35">
      <c r="A5799" s="32">
        <v>20</v>
      </c>
      <c r="B5799" s="32" t="s">
        <v>180</v>
      </c>
      <c r="D5799" s="32">
        <v>18.82</v>
      </c>
      <c r="E5799" s="32">
        <v>1.0529999999999999</v>
      </c>
      <c r="F5799" s="32">
        <v>351.69400000000002</v>
      </c>
      <c r="G5799" s="32">
        <v>20</v>
      </c>
      <c r="H5799" s="32" t="s">
        <v>13</v>
      </c>
      <c r="K5799" s="32" t="s">
        <v>262</v>
      </c>
    </row>
    <row r="5800" spans="1:11" x14ac:dyDescent="0.35">
      <c r="A5800" s="32">
        <v>21</v>
      </c>
      <c r="B5800" s="32" t="s">
        <v>179</v>
      </c>
      <c r="D5800" s="32">
        <v>18.899999999999999</v>
      </c>
      <c r="E5800" s="32">
        <v>1.2969999999999999</v>
      </c>
      <c r="F5800" s="32">
        <v>364.65</v>
      </c>
      <c r="G5800" s="32">
        <v>17.047999999999998</v>
      </c>
      <c r="H5800" s="32" t="s">
        <v>13</v>
      </c>
      <c r="K5800" s="32" t="s">
        <v>261</v>
      </c>
    </row>
    <row r="5801" spans="1:11" x14ac:dyDescent="0.35">
      <c r="A5801" s="32">
        <v>22</v>
      </c>
      <c r="B5801" s="32" t="s">
        <v>178</v>
      </c>
      <c r="D5801" s="32">
        <v>18.37</v>
      </c>
      <c r="E5801" s="32">
        <v>0.74099999999999999</v>
      </c>
      <c r="F5801" s="32">
        <v>298.71199999999999</v>
      </c>
      <c r="G5801" s="32">
        <v>10</v>
      </c>
      <c r="H5801" s="32" t="s">
        <v>13</v>
      </c>
      <c r="K5801" s="32" t="s">
        <v>260</v>
      </c>
    </row>
    <row r="5802" spans="1:11" x14ac:dyDescent="0.35">
      <c r="A5802" s="32">
        <v>23</v>
      </c>
      <c r="B5802" s="32" t="s">
        <v>177</v>
      </c>
      <c r="D5802" s="32">
        <v>19.329999999999998</v>
      </c>
      <c r="E5802" s="32">
        <v>0.20699999999999999</v>
      </c>
      <c r="F5802" s="32">
        <v>296.10000000000002</v>
      </c>
      <c r="G5802" s="32">
        <v>0.36699999999999999</v>
      </c>
      <c r="H5802" s="32" t="s">
        <v>13</v>
      </c>
      <c r="K5802" s="32" t="s">
        <v>259</v>
      </c>
    </row>
    <row r="5803" spans="1:11" x14ac:dyDescent="0.35">
      <c r="A5803" s="32">
        <v>24</v>
      </c>
      <c r="B5803" s="32" t="s">
        <v>22</v>
      </c>
      <c r="D5803" s="32">
        <v>18.93</v>
      </c>
      <c r="E5803" s="32">
        <v>3.012</v>
      </c>
      <c r="F5803" s="32">
        <v>4.766</v>
      </c>
      <c r="G5803" s="32">
        <v>2.94</v>
      </c>
      <c r="H5803" s="32" t="s">
        <v>13</v>
      </c>
      <c r="K5803" s="32" t="s">
        <v>258</v>
      </c>
    </row>
    <row r="5804" spans="1:11" x14ac:dyDescent="0.35">
      <c r="A5804" s="32">
        <v>25</v>
      </c>
      <c r="B5804" s="32" t="s">
        <v>176</v>
      </c>
      <c r="D5804" s="32">
        <v>18.739999999999998</v>
      </c>
      <c r="E5804" s="32">
        <v>0.40200000000000002</v>
      </c>
      <c r="F5804" s="32">
        <v>272.16899999999998</v>
      </c>
      <c r="G5804" s="32">
        <v>4</v>
      </c>
      <c r="H5804" s="32" t="s">
        <v>13</v>
      </c>
      <c r="K5804" s="32" t="s">
        <v>257</v>
      </c>
    </row>
    <row r="5805" spans="1:11" x14ac:dyDescent="0.35">
      <c r="A5805" s="32">
        <v>26</v>
      </c>
      <c r="B5805" s="32" t="s">
        <v>175</v>
      </c>
      <c r="D5805" s="32">
        <v>18.64</v>
      </c>
      <c r="E5805" s="32">
        <v>0.68899999999999995</v>
      </c>
      <c r="F5805" s="32">
        <v>336.45299999999997</v>
      </c>
      <c r="G5805" s="32">
        <v>10</v>
      </c>
      <c r="H5805" s="32" t="s">
        <v>13</v>
      </c>
      <c r="K5805" s="32" t="s">
        <v>256</v>
      </c>
    </row>
    <row r="5806" spans="1:11" x14ac:dyDescent="0.35">
      <c r="A5806" s="32">
        <v>27</v>
      </c>
      <c r="B5806" s="32" t="s">
        <v>174</v>
      </c>
      <c r="D5806" s="32">
        <v>18.829999999999998</v>
      </c>
      <c r="E5806" s="32">
        <v>1.135</v>
      </c>
      <c r="F5806" s="32">
        <v>359.108</v>
      </c>
      <c r="G5806" s="32">
        <v>23</v>
      </c>
      <c r="H5806" s="32" t="s">
        <v>13</v>
      </c>
      <c r="K5806" s="32" t="s">
        <v>255</v>
      </c>
    </row>
    <row r="5807" spans="1:11" x14ac:dyDescent="0.35">
      <c r="A5807" s="32">
        <v>28</v>
      </c>
      <c r="B5807" s="32" t="s">
        <v>173</v>
      </c>
      <c r="D5807" s="32">
        <v>19.12</v>
      </c>
      <c r="E5807" s="32">
        <v>1.5549999999999999</v>
      </c>
      <c r="F5807" s="32">
        <v>336.733</v>
      </c>
      <c r="G5807" s="32">
        <v>29</v>
      </c>
      <c r="H5807" s="32" t="s">
        <v>13</v>
      </c>
      <c r="K5807" s="32" t="s">
        <v>254</v>
      </c>
    </row>
    <row r="5808" spans="1:11" x14ac:dyDescent="0.35">
      <c r="A5808" s="32">
        <v>29</v>
      </c>
      <c r="B5808" s="32" t="s">
        <v>172</v>
      </c>
      <c r="D5808" s="32">
        <v>18.86</v>
      </c>
      <c r="E5808" s="32">
        <v>1.724</v>
      </c>
      <c r="F5808" s="32">
        <v>351</v>
      </c>
      <c r="G5808" s="32">
        <v>22.231000000000002</v>
      </c>
      <c r="H5808" s="32" t="s">
        <v>13</v>
      </c>
      <c r="K5808" s="32" t="s">
        <v>253</v>
      </c>
    </row>
    <row r="5809" spans="1:11" x14ac:dyDescent="0.35">
      <c r="A5809" s="32">
        <v>30</v>
      </c>
      <c r="B5809" s="32" t="s">
        <v>171</v>
      </c>
      <c r="D5809" s="32">
        <v>19.18</v>
      </c>
      <c r="E5809" s="32">
        <v>0.45700000000000002</v>
      </c>
      <c r="F5809" s="32">
        <v>341.75400000000002</v>
      </c>
      <c r="G5809" s="32">
        <v>3.141</v>
      </c>
      <c r="H5809" s="32" t="s">
        <v>13</v>
      </c>
      <c r="K5809" s="32" t="s">
        <v>252</v>
      </c>
    </row>
    <row r="5810" spans="1:11" x14ac:dyDescent="0.35">
      <c r="A5810" s="32">
        <v>31</v>
      </c>
      <c r="B5810" s="32" t="s">
        <v>22</v>
      </c>
      <c r="D5810" s="32">
        <v>18.78</v>
      </c>
      <c r="E5810" s="32">
        <v>3.0169999999999999</v>
      </c>
      <c r="F5810" s="32">
        <v>4.3540000000000001</v>
      </c>
      <c r="G5810" s="32">
        <v>2.9620000000000002</v>
      </c>
      <c r="H5810" s="32" t="s">
        <v>13</v>
      </c>
      <c r="K5810" s="32" t="s">
        <v>251</v>
      </c>
    </row>
    <row r="5811" spans="1:11" x14ac:dyDescent="0.35">
      <c r="A5811" s="32">
        <v>32</v>
      </c>
      <c r="B5811" s="32" t="s">
        <v>170</v>
      </c>
      <c r="D5811" s="32">
        <v>18.649999999999999</v>
      </c>
      <c r="E5811" s="32">
        <v>4.0190000000000001</v>
      </c>
      <c r="F5811" s="32">
        <v>361.08100000000002</v>
      </c>
      <c r="G5811" s="32">
        <v>4.0369999999999999</v>
      </c>
      <c r="H5811" s="32" t="s">
        <v>13</v>
      </c>
      <c r="K5811" s="32" t="s">
        <v>250</v>
      </c>
    </row>
    <row r="5812" spans="1:11" x14ac:dyDescent="0.35">
      <c r="A5812" s="32">
        <v>33</v>
      </c>
      <c r="B5812" s="32" t="s">
        <v>169</v>
      </c>
      <c r="D5812" s="32">
        <v>19.2</v>
      </c>
      <c r="E5812" s="32">
        <v>0.23799999999999999</v>
      </c>
      <c r="F5812" s="32">
        <v>343.08600000000001</v>
      </c>
      <c r="G5812" s="32">
        <v>2.419</v>
      </c>
      <c r="H5812" s="32" t="s">
        <v>13</v>
      </c>
      <c r="K5812" s="32" t="s">
        <v>249</v>
      </c>
    </row>
    <row r="5813" spans="1:11" x14ac:dyDescent="0.35">
      <c r="A5813" s="32">
        <v>34</v>
      </c>
      <c r="B5813" s="32" t="s">
        <v>168</v>
      </c>
      <c r="D5813" s="32">
        <v>18.5</v>
      </c>
      <c r="E5813" s="32">
        <v>3.7999999999999999E-2</v>
      </c>
      <c r="F5813" s="32">
        <v>522.80999999999995</v>
      </c>
      <c r="G5813" s="32">
        <v>1</v>
      </c>
      <c r="H5813" s="32" t="s">
        <v>13</v>
      </c>
      <c r="K5813" s="32" t="s">
        <v>248</v>
      </c>
    </row>
    <row r="5814" spans="1:11" x14ac:dyDescent="0.35">
      <c r="A5814" s="32">
        <v>35</v>
      </c>
      <c r="B5814" s="32" t="s">
        <v>167</v>
      </c>
      <c r="D5814" s="32">
        <v>19.329999999999998</v>
      </c>
      <c r="E5814" s="32">
        <v>2.294</v>
      </c>
      <c r="F5814" s="32">
        <v>467.56900000000002</v>
      </c>
      <c r="G5814" s="32">
        <v>16.893999999999998</v>
      </c>
      <c r="H5814" s="32" t="s">
        <v>13</v>
      </c>
      <c r="K5814" s="32" t="s">
        <v>247</v>
      </c>
    </row>
    <row r="5815" spans="1:11" x14ac:dyDescent="0.35">
      <c r="A5815" s="32">
        <v>36</v>
      </c>
      <c r="B5815" s="32" t="s">
        <v>166</v>
      </c>
      <c r="D5815" s="32">
        <v>18.350000000000001</v>
      </c>
      <c r="E5815" s="32">
        <v>0.55800000000000005</v>
      </c>
      <c r="F5815" s="32">
        <v>515.70699999999999</v>
      </c>
      <c r="G5815" s="32">
        <v>3.5979999999999999</v>
      </c>
      <c r="H5815" s="32" t="s">
        <v>13</v>
      </c>
      <c r="K5815" s="32" t="s">
        <v>246</v>
      </c>
    </row>
    <row r="5816" spans="1:11" x14ac:dyDescent="0.35">
      <c r="A5816" s="32">
        <v>37</v>
      </c>
      <c r="B5816" s="32" t="s">
        <v>165</v>
      </c>
      <c r="D5816" s="32">
        <v>19.03</v>
      </c>
      <c r="E5816" s="32">
        <v>0.14899999999999999</v>
      </c>
      <c r="F5816" s="32">
        <v>421.38900000000001</v>
      </c>
      <c r="G5816" s="32">
        <v>1.964</v>
      </c>
      <c r="H5816" s="32" t="s">
        <v>13</v>
      </c>
      <c r="K5816" s="32" t="s">
        <v>245</v>
      </c>
    </row>
    <row r="5817" spans="1:11" x14ac:dyDescent="0.35">
      <c r="A5817" s="32">
        <v>38</v>
      </c>
      <c r="B5817" s="32" t="s">
        <v>22</v>
      </c>
      <c r="D5817" s="32">
        <v>19.329999999999998</v>
      </c>
      <c r="E5817" s="32">
        <v>2.8279999999999998</v>
      </c>
      <c r="F5817" s="32">
        <v>6.1580000000000004</v>
      </c>
      <c r="G5817" s="32">
        <v>3.831</v>
      </c>
      <c r="H5817" s="32" t="s">
        <v>13</v>
      </c>
      <c r="K5817" s="32" t="s">
        <v>244</v>
      </c>
    </row>
    <row r="5818" spans="1:11" x14ac:dyDescent="0.35">
      <c r="A5818" s="32">
        <v>39</v>
      </c>
      <c r="B5818" s="32" t="s">
        <v>164</v>
      </c>
      <c r="D5818" s="32">
        <v>18.43</v>
      </c>
      <c r="E5818" s="32">
        <v>0.21</v>
      </c>
      <c r="F5818" s="32">
        <v>322.10399999999998</v>
      </c>
      <c r="G5818" s="32">
        <v>3</v>
      </c>
      <c r="H5818" s="32" t="s">
        <v>13</v>
      </c>
      <c r="K5818" s="32" t="s">
        <v>243</v>
      </c>
    </row>
    <row r="5819" spans="1:11" x14ac:dyDescent="0.35">
      <c r="A5819" s="32">
        <v>40</v>
      </c>
      <c r="B5819" s="32" t="s">
        <v>163</v>
      </c>
      <c r="D5819" s="32">
        <v>18.739999999999998</v>
      </c>
      <c r="E5819" s="32">
        <v>1.1579999999999999</v>
      </c>
      <c r="F5819" s="32">
        <v>385.892</v>
      </c>
      <c r="G5819" s="32">
        <v>2.6520000000000001</v>
      </c>
      <c r="H5819" s="32" t="s">
        <v>36</v>
      </c>
      <c r="K5819" s="32" t="s">
        <v>242</v>
      </c>
    </row>
    <row r="5820" spans="1:11" x14ac:dyDescent="0.35">
      <c r="A5820" s="32">
        <v>41</v>
      </c>
      <c r="B5820" s="32" t="s">
        <v>162</v>
      </c>
      <c r="D5820" s="32">
        <v>18.420000000000002</v>
      </c>
      <c r="E5820" s="32">
        <v>0.124</v>
      </c>
      <c r="F5820" s="32">
        <v>447.983</v>
      </c>
      <c r="G5820" s="32">
        <v>0.61899999999999999</v>
      </c>
      <c r="H5820" s="32" t="s">
        <v>36</v>
      </c>
      <c r="K5820" s="32" t="s">
        <v>241</v>
      </c>
    </row>
    <row r="5821" spans="1:11" x14ac:dyDescent="0.35">
      <c r="A5821" s="32">
        <v>42</v>
      </c>
      <c r="B5821" s="32" t="s">
        <v>161</v>
      </c>
      <c r="D5821" s="32">
        <v>18.86</v>
      </c>
      <c r="E5821" s="32">
        <v>0.70199999999999996</v>
      </c>
      <c r="F5821" s="32">
        <v>476.73899999999998</v>
      </c>
      <c r="G5821" s="32">
        <v>6.4189999999999996</v>
      </c>
      <c r="H5821" s="32" t="s">
        <v>13</v>
      </c>
      <c r="K5821" s="32" t="s">
        <v>240</v>
      </c>
    </row>
    <row r="5822" spans="1:11" x14ac:dyDescent="0.35">
      <c r="A5822" s="32">
        <v>43</v>
      </c>
      <c r="B5822" s="32" t="s">
        <v>160</v>
      </c>
      <c r="D5822" s="32">
        <v>19.29</v>
      </c>
      <c r="E5822" s="32">
        <v>0.157</v>
      </c>
      <c r="F5822" s="32">
        <v>427.36</v>
      </c>
      <c r="G5822" s="32">
        <v>1.4450000000000001</v>
      </c>
      <c r="H5822" s="32" t="s">
        <v>13</v>
      </c>
      <c r="K5822" s="32" t="s">
        <v>239</v>
      </c>
    </row>
    <row r="5823" spans="1:11" x14ac:dyDescent="0.35">
      <c r="A5823" s="32">
        <v>44</v>
      </c>
      <c r="B5823" s="32" t="s">
        <v>159</v>
      </c>
      <c r="D5823" s="32">
        <v>19.28</v>
      </c>
      <c r="E5823" s="32">
        <v>8.7999999999999995E-2</v>
      </c>
      <c r="F5823" s="32">
        <v>465.78399999999999</v>
      </c>
      <c r="G5823" s="32">
        <v>2</v>
      </c>
      <c r="H5823" s="32" t="s">
        <v>13</v>
      </c>
      <c r="K5823" s="32" t="s">
        <v>238</v>
      </c>
    </row>
    <row r="5824" spans="1:11" x14ac:dyDescent="0.35">
      <c r="A5824" s="32">
        <v>45</v>
      </c>
      <c r="B5824" s="32" t="s">
        <v>22</v>
      </c>
      <c r="D5824" s="32">
        <v>19.13</v>
      </c>
      <c r="E5824" s="32">
        <v>0.93600000000000005</v>
      </c>
      <c r="F5824" s="32">
        <v>13.47</v>
      </c>
      <c r="G5824" s="32">
        <v>19.588000000000001</v>
      </c>
      <c r="H5824" s="32" t="s">
        <v>13</v>
      </c>
      <c r="K5824" s="32" t="s">
        <v>237</v>
      </c>
    </row>
    <row r="5825" spans="1:11" x14ac:dyDescent="0.35">
      <c r="A5825" s="32">
        <v>46</v>
      </c>
      <c r="B5825" s="32" t="s">
        <v>158</v>
      </c>
      <c r="D5825" s="32">
        <v>18.899999999999999</v>
      </c>
      <c r="E5825" s="32">
        <v>1.323</v>
      </c>
      <c r="F5825" s="32">
        <v>382.72699999999998</v>
      </c>
      <c r="G5825" s="32">
        <v>13.106</v>
      </c>
      <c r="H5825" s="32" t="s">
        <v>13</v>
      </c>
      <c r="K5825" s="32" t="s">
        <v>236</v>
      </c>
    </row>
    <row r="5826" spans="1:11" x14ac:dyDescent="0.35">
      <c r="A5826" s="32">
        <v>47</v>
      </c>
      <c r="B5826" s="32" t="s">
        <v>157</v>
      </c>
      <c r="D5826" s="32">
        <v>19.16</v>
      </c>
      <c r="E5826" s="32">
        <v>0.125</v>
      </c>
      <c r="F5826" s="32">
        <v>365.71600000000001</v>
      </c>
      <c r="G5826" s="32">
        <v>1.7150000000000001</v>
      </c>
      <c r="H5826" s="32" t="s">
        <v>13</v>
      </c>
      <c r="K5826" s="32" t="s">
        <v>235</v>
      </c>
    </row>
    <row r="5827" spans="1:11" x14ac:dyDescent="0.35">
      <c r="A5827" s="32">
        <v>48</v>
      </c>
      <c r="B5827" s="32" t="s">
        <v>156</v>
      </c>
      <c r="D5827" s="32">
        <v>18.559999999999999</v>
      </c>
      <c r="E5827" s="32">
        <v>3.282</v>
      </c>
      <c r="F5827" s="32">
        <v>293.72199999999998</v>
      </c>
      <c r="G5827" s="32">
        <v>25.431999999999999</v>
      </c>
      <c r="H5827" s="32" t="s">
        <v>13</v>
      </c>
      <c r="K5827" s="32" t="s">
        <v>234</v>
      </c>
    </row>
    <row r="5829" spans="1:11" x14ac:dyDescent="0.35">
      <c r="A5829" s="32" t="s">
        <v>302</v>
      </c>
    </row>
    <row r="5831" spans="1:11" x14ac:dyDescent="0.35">
      <c r="B5831" s="32" t="s">
        <v>3</v>
      </c>
      <c r="C5831" s="32" t="s">
        <v>4</v>
      </c>
      <c r="D5831" s="32" t="s">
        <v>5</v>
      </c>
      <c r="E5831" s="32" t="s">
        <v>6</v>
      </c>
      <c r="F5831" s="32" t="s">
        <v>7</v>
      </c>
      <c r="G5831" s="32" t="s">
        <v>8</v>
      </c>
      <c r="H5831" s="32" t="s">
        <v>9</v>
      </c>
      <c r="I5831" s="32" t="s">
        <v>10</v>
      </c>
      <c r="J5831" s="32" t="s">
        <v>11</v>
      </c>
      <c r="K5831" s="32" t="s">
        <v>282</v>
      </c>
    </row>
    <row r="5832" spans="1:11" x14ac:dyDescent="0.35">
      <c r="A5832" s="32">
        <v>1</v>
      </c>
      <c r="B5832" s="32" t="s">
        <v>12</v>
      </c>
      <c r="D5832" s="32">
        <v>14.42</v>
      </c>
      <c r="E5832" s="32">
        <v>66948.406000000003</v>
      </c>
      <c r="G5832" s="32">
        <v>1461.5129999999999</v>
      </c>
      <c r="H5832" s="32" t="s">
        <v>13</v>
      </c>
      <c r="I5832" s="32">
        <v>66948.406000000003</v>
      </c>
      <c r="K5832" s="32" t="s">
        <v>281</v>
      </c>
    </row>
    <row r="5833" spans="1:11" x14ac:dyDescent="0.35">
      <c r="A5833" s="32">
        <v>2</v>
      </c>
      <c r="B5833" s="32" t="s">
        <v>14</v>
      </c>
      <c r="D5833" s="32">
        <v>14.45</v>
      </c>
      <c r="E5833" s="32">
        <v>59700.34</v>
      </c>
      <c r="G5833" s="32">
        <v>1292.999</v>
      </c>
      <c r="H5833" s="32" t="s">
        <v>13</v>
      </c>
      <c r="I5833" s="32">
        <v>59700.34</v>
      </c>
      <c r="K5833" s="32" t="s">
        <v>280</v>
      </c>
    </row>
    <row r="5834" spans="1:11" x14ac:dyDescent="0.35">
      <c r="A5834" s="32">
        <v>3</v>
      </c>
      <c r="B5834" s="32" t="s">
        <v>15</v>
      </c>
      <c r="D5834" s="32">
        <v>14.45</v>
      </c>
      <c r="E5834" s="32">
        <v>61532.309000000001</v>
      </c>
      <c r="G5834" s="32">
        <v>2462.2130000000002</v>
      </c>
      <c r="H5834" s="32" t="s">
        <v>13</v>
      </c>
      <c r="I5834" s="32">
        <v>61532.309000000001</v>
      </c>
      <c r="K5834" s="32" t="s">
        <v>279</v>
      </c>
    </row>
    <row r="5835" spans="1:11" x14ac:dyDescent="0.35">
      <c r="A5835" s="32">
        <v>4</v>
      </c>
      <c r="B5835" s="32" t="s">
        <v>17</v>
      </c>
      <c r="D5835" s="32">
        <v>14.46</v>
      </c>
      <c r="E5835" s="32">
        <v>55660.843999999997</v>
      </c>
      <c r="G5835" s="32">
        <v>602.51599999999996</v>
      </c>
      <c r="H5835" s="32" t="s">
        <v>13</v>
      </c>
      <c r="I5835" s="32">
        <v>55660.843999999997</v>
      </c>
      <c r="K5835" s="32" t="s">
        <v>278</v>
      </c>
    </row>
    <row r="5836" spans="1:11" x14ac:dyDescent="0.35">
      <c r="A5836" s="32">
        <v>5</v>
      </c>
      <c r="B5836" s="32" t="s">
        <v>18</v>
      </c>
      <c r="D5836" s="32">
        <v>14.46</v>
      </c>
      <c r="E5836" s="32">
        <v>65274.495999999999</v>
      </c>
      <c r="G5836" s="32">
        <v>1330.07</v>
      </c>
      <c r="H5836" s="32" t="s">
        <v>13</v>
      </c>
      <c r="I5836" s="32">
        <v>65274.495999999999</v>
      </c>
      <c r="K5836" s="32" t="s">
        <v>277</v>
      </c>
    </row>
    <row r="5837" spans="1:11" x14ac:dyDescent="0.35">
      <c r="A5837" s="32">
        <v>6</v>
      </c>
      <c r="B5837" s="32" t="s">
        <v>19</v>
      </c>
      <c r="D5837" s="32">
        <v>14.4</v>
      </c>
      <c r="E5837" s="32">
        <v>54658.042999999998</v>
      </c>
      <c r="G5837" s="32">
        <v>725.51599999999996</v>
      </c>
      <c r="H5837" s="32" t="s">
        <v>13</v>
      </c>
      <c r="I5837" s="32">
        <v>54658.042999999998</v>
      </c>
      <c r="K5837" s="32" t="s">
        <v>276</v>
      </c>
    </row>
    <row r="5838" spans="1:11" x14ac:dyDescent="0.35">
      <c r="A5838" s="32">
        <v>7</v>
      </c>
      <c r="B5838" s="32" t="s">
        <v>20</v>
      </c>
      <c r="D5838" s="32">
        <v>14.42</v>
      </c>
      <c r="E5838" s="32">
        <v>43532.866999999998</v>
      </c>
      <c r="G5838" s="32">
        <v>233.18600000000001</v>
      </c>
      <c r="H5838" s="32" t="s">
        <v>13</v>
      </c>
      <c r="I5838" s="32">
        <v>43532.866999999998</v>
      </c>
      <c r="K5838" s="32" t="s">
        <v>275</v>
      </c>
    </row>
    <row r="5839" spans="1:11" x14ac:dyDescent="0.35">
      <c r="A5839" s="32">
        <v>8</v>
      </c>
      <c r="B5839" s="32" t="s">
        <v>21</v>
      </c>
      <c r="D5839" s="32">
        <v>14.43</v>
      </c>
      <c r="E5839" s="32">
        <v>49701.245999999999</v>
      </c>
      <c r="G5839" s="32">
        <v>708.87900000000002</v>
      </c>
      <c r="H5839" s="32" t="s">
        <v>13</v>
      </c>
      <c r="I5839" s="32">
        <v>49701.245999999999</v>
      </c>
      <c r="K5839" s="32" t="s">
        <v>274</v>
      </c>
    </row>
    <row r="5840" spans="1:11" x14ac:dyDescent="0.35">
      <c r="A5840" s="32">
        <v>9</v>
      </c>
      <c r="B5840" s="32" t="s">
        <v>22</v>
      </c>
      <c r="D5840" s="32">
        <v>14.49</v>
      </c>
      <c r="E5840" s="32">
        <v>47.896999999999998</v>
      </c>
      <c r="G5840" s="32">
        <v>368</v>
      </c>
      <c r="H5840" s="32" t="s">
        <v>13</v>
      </c>
      <c r="I5840" s="32">
        <v>47.896999999999998</v>
      </c>
      <c r="K5840" s="32" t="s">
        <v>273</v>
      </c>
    </row>
    <row r="5841" spans="1:11" x14ac:dyDescent="0.35">
      <c r="A5841" s="32">
        <v>10</v>
      </c>
      <c r="B5841" s="32" t="s">
        <v>22</v>
      </c>
      <c r="D5841" s="32">
        <v>14.49</v>
      </c>
      <c r="E5841" s="32">
        <v>20.297999999999998</v>
      </c>
      <c r="G5841" s="32">
        <v>62.814999999999998</v>
      </c>
      <c r="H5841" s="32" t="s">
        <v>13</v>
      </c>
      <c r="I5841" s="32">
        <v>20.297999999999998</v>
      </c>
      <c r="K5841" s="32" t="s">
        <v>272</v>
      </c>
    </row>
    <row r="5842" spans="1:11" x14ac:dyDescent="0.35">
      <c r="A5842" s="32">
        <v>11</v>
      </c>
      <c r="B5842" s="32" t="s">
        <v>24</v>
      </c>
      <c r="D5842" s="32">
        <v>14.48</v>
      </c>
      <c r="E5842" s="32">
        <v>22850.368999999999</v>
      </c>
      <c r="G5842" s="32">
        <v>180.09899999999999</v>
      </c>
      <c r="H5842" s="32" t="s">
        <v>13</v>
      </c>
      <c r="I5842" s="32">
        <v>22850.368999999999</v>
      </c>
      <c r="K5842" s="32" t="s">
        <v>271</v>
      </c>
    </row>
    <row r="5843" spans="1:11" x14ac:dyDescent="0.35">
      <c r="A5843" s="32">
        <v>12</v>
      </c>
      <c r="B5843" s="32" t="s">
        <v>25</v>
      </c>
      <c r="D5843" s="32">
        <v>14.48</v>
      </c>
      <c r="E5843" s="32">
        <v>22397.273000000001</v>
      </c>
      <c r="G5843" s="32">
        <v>816.46400000000006</v>
      </c>
      <c r="H5843" s="32" t="s">
        <v>13</v>
      </c>
      <c r="I5843" s="32">
        <v>22397.273000000001</v>
      </c>
      <c r="K5843" s="32" t="s">
        <v>270</v>
      </c>
    </row>
    <row r="5844" spans="1:11" x14ac:dyDescent="0.35">
      <c r="A5844" s="32">
        <v>13</v>
      </c>
      <c r="B5844" s="32" t="s">
        <v>26</v>
      </c>
      <c r="D5844" s="32">
        <v>14.49</v>
      </c>
      <c r="E5844" s="32">
        <v>20408.438999999998</v>
      </c>
      <c r="G5844" s="32">
        <v>114.042</v>
      </c>
      <c r="H5844" s="32" t="s">
        <v>13</v>
      </c>
      <c r="I5844" s="32">
        <v>20408.438999999998</v>
      </c>
      <c r="K5844" s="32" t="s">
        <v>269</v>
      </c>
    </row>
    <row r="5845" spans="1:11" x14ac:dyDescent="0.35">
      <c r="A5845" s="32">
        <v>14</v>
      </c>
      <c r="B5845" s="32" t="s">
        <v>27</v>
      </c>
      <c r="D5845" s="32">
        <v>14.51</v>
      </c>
      <c r="E5845" s="32">
        <v>20513.978999999999</v>
      </c>
      <c r="G5845" s="32">
        <v>1048.529</v>
      </c>
      <c r="H5845" s="32" t="s">
        <v>13</v>
      </c>
      <c r="I5845" s="32">
        <v>20513.978999999999</v>
      </c>
      <c r="K5845" s="32" t="s">
        <v>268</v>
      </c>
    </row>
    <row r="5846" spans="1:11" x14ac:dyDescent="0.35">
      <c r="A5846" s="32">
        <v>15</v>
      </c>
      <c r="B5846" s="32" t="s">
        <v>28</v>
      </c>
      <c r="D5846" s="32">
        <v>14.52</v>
      </c>
      <c r="E5846" s="32">
        <v>22867.717000000001</v>
      </c>
      <c r="G5846" s="32">
        <v>1661.606</v>
      </c>
      <c r="H5846" s="32" t="s">
        <v>13</v>
      </c>
      <c r="I5846" s="32">
        <v>22867.717000000001</v>
      </c>
      <c r="K5846" s="32" t="s">
        <v>267</v>
      </c>
    </row>
    <row r="5847" spans="1:11" x14ac:dyDescent="0.35">
      <c r="A5847" s="32">
        <v>16</v>
      </c>
      <c r="B5847" s="32" t="s">
        <v>29</v>
      </c>
      <c r="D5847" s="32">
        <v>14.52</v>
      </c>
      <c r="E5847" s="32">
        <v>20747.598000000002</v>
      </c>
      <c r="G5847" s="32">
        <v>288.19400000000002</v>
      </c>
      <c r="H5847" s="32" t="s">
        <v>13</v>
      </c>
      <c r="I5847" s="32">
        <v>20747.598000000002</v>
      </c>
      <c r="K5847" s="32" t="s">
        <v>266</v>
      </c>
    </row>
    <row r="5848" spans="1:11" x14ac:dyDescent="0.35">
      <c r="A5848" s="32">
        <v>17</v>
      </c>
      <c r="B5848" s="32" t="s">
        <v>22</v>
      </c>
      <c r="D5848" s="32">
        <v>14.49</v>
      </c>
      <c r="E5848" s="32">
        <v>31.673999999999999</v>
      </c>
      <c r="G5848" s="32">
        <v>267</v>
      </c>
      <c r="H5848" s="32" t="s">
        <v>13</v>
      </c>
      <c r="I5848" s="32">
        <v>31.673999999999999</v>
      </c>
      <c r="K5848" s="32" t="s">
        <v>265</v>
      </c>
    </row>
    <row r="5849" spans="1:11" x14ac:dyDescent="0.35">
      <c r="A5849" s="32">
        <v>18</v>
      </c>
      <c r="B5849" s="32" t="s">
        <v>182</v>
      </c>
      <c r="D5849" s="32">
        <v>14.52</v>
      </c>
      <c r="E5849" s="32">
        <v>25781.148000000001</v>
      </c>
      <c r="G5849" s="32">
        <v>753.37300000000005</v>
      </c>
      <c r="H5849" s="32" t="s">
        <v>13</v>
      </c>
      <c r="I5849" s="32">
        <v>25781.148000000001</v>
      </c>
      <c r="K5849" s="32" t="s">
        <v>264</v>
      </c>
    </row>
    <row r="5850" spans="1:11" x14ac:dyDescent="0.35">
      <c r="A5850" s="32">
        <v>19</v>
      </c>
      <c r="B5850" s="32" t="s">
        <v>181</v>
      </c>
      <c r="D5850" s="32">
        <v>14.52</v>
      </c>
      <c r="E5850" s="32">
        <v>24498.238000000001</v>
      </c>
      <c r="G5850" s="32">
        <v>356.93</v>
      </c>
      <c r="H5850" s="32" t="s">
        <v>13</v>
      </c>
      <c r="I5850" s="32">
        <v>24498.238000000001</v>
      </c>
      <c r="K5850" s="32" t="s">
        <v>263</v>
      </c>
    </row>
    <row r="5851" spans="1:11" x14ac:dyDescent="0.35">
      <c r="A5851" s="32">
        <v>20</v>
      </c>
      <c r="B5851" s="32" t="s">
        <v>180</v>
      </c>
      <c r="D5851" s="32">
        <v>14.52</v>
      </c>
      <c r="E5851" s="32">
        <v>25078.18</v>
      </c>
      <c r="G5851" s="32">
        <v>99.265000000000001</v>
      </c>
      <c r="H5851" s="32" t="s">
        <v>13</v>
      </c>
      <c r="I5851" s="32">
        <v>25078.18</v>
      </c>
      <c r="K5851" s="32" t="s">
        <v>262</v>
      </c>
    </row>
    <row r="5852" spans="1:11" x14ac:dyDescent="0.35">
      <c r="A5852" s="32">
        <v>21</v>
      </c>
      <c r="B5852" s="32" t="s">
        <v>179</v>
      </c>
      <c r="D5852" s="32">
        <v>14.54</v>
      </c>
      <c r="E5852" s="32">
        <v>26329.213</v>
      </c>
      <c r="G5852" s="32">
        <v>423.2</v>
      </c>
      <c r="H5852" s="32" t="s">
        <v>13</v>
      </c>
      <c r="I5852" s="32">
        <v>26329.213</v>
      </c>
      <c r="K5852" s="32" t="s">
        <v>261</v>
      </c>
    </row>
    <row r="5853" spans="1:11" x14ac:dyDescent="0.35">
      <c r="A5853" s="32">
        <v>22</v>
      </c>
      <c r="B5853" s="32" t="s">
        <v>178</v>
      </c>
      <c r="D5853" s="32">
        <v>14.54</v>
      </c>
      <c r="E5853" s="32">
        <v>23001.745999999999</v>
      </c>
      <c r="G5853" s="32">
        <v>779.73099999999999</v>
      </c>
      <c r="H5853" s="32" t="s">
        <v>13</v>
      </c>
      <c r="I5853" s="32">
        <v>23001.745999999999</v>
      </c>
      <c r="K5853" s="32" t="s">
        <v>260</v>
      </c>
    </row>
    <row r="5854" spans="1:11" x14ac:dyDescent="0.35">
      <c r="A5854" s="32">
        <v>23</v>
      </c>
      <c r="B5854" s="32" t="s">
        <v>177</v>
      </c>
      <c r="D5854" s="32">
        <v>14.55</v>
      </c>
      <c r="E5854" s="32">
        <v>20754.351999999999</v>
      </c>
      <c r="G5854" s="32">
        <v>192.309</v>
      </c>
      <c r="H5854" s="32" t="s">
        <v>13</v>
      </c>
      <c r="I5854" s="32">
        <v>20754.351999999999</v>
      </c>
      <c r="K5854" s="32" t="s">
        <v>259</v>
      </c>
    </row>
    <row r="5855" spans="1:11" x14ac:dyDescent="0.35">
      <c r="A5855" s="32">
        <v>24</v>
      </c>
      <c r="B5855" s="32" t="s">
        <v>22</v>
      </c>
      <c r="H5855" s="32" t="s">
        <v>95</v>
      </c>
      <c r="K5855" s="32" t="s">
        <v>258</v>
      </c>
    </row>
    <row r="5856" spans="1:11" x14ac:dyDescent="0.35">
      <c r="A5856" s="32">
        <v>25</v>
      </c>
      <c r="B5856" s="32" t="s">
        <v>176</v>
      </c>
      <c r="D5856" s="32">
        <v>14.57</v>
      </c>
      <c r="E5856" s="32">
        <v>26876.785</v>
      </c>
      <c r="G5856" s="32">
        <v>907.78700000000003</v>
      </c>
      <c r="H5856" s="32" t="s">
        <v>13</v>
      </c>
      <c r="I5856" s="32">
        <v>26876.785</v>
      </c>
      <c r="K5856" s="32" t="s">
        <v>257</v>
      </c>
    </row>
    <row r="5857" spans="1:11" x14ac:dyDescent="0.35">
      <c r="A5857" s="32">
        <v>26</v>
      </c>
      <c r="B5857" s="32" t="s">
        <v>175</v>
      </c>
      <c r="D5857" s="32">
        <v>14.57</v>
      </c>
      <c r="E5857" s="32">
        <v>26592.868999999999</v>
      </c>
      <c r="G5857" s="32">
        <v>239.81899999999999</v>
      </c>
      <c r="H5857" s="32" t="s">
        <v>13</v>
      </c>
      <c r="I5857" s="32">
        <v>26592.868999999999</v>
      </c>
      <c r="K5857" s="32" t="s">
        <v>256</v>
      </c>
    </row>
    <row r="5858" spans="1:11" x14ac:dyDescent="0.35">
      <c r="A5858" s="32">
        <v>27</v>
      </c>
      <c r="B5858" s="32" t="s">
        <v>174</v>
      </c>
      <c r="D5858" s="32">
        <v>14.57</v>
      </c>
      <c r="E5858" s="32">
        <v>27348.488000000001</v>
      </c>
      <c r="G5858" s="32">
        <v>539.00199999999995</v>
      </c>
      <c r="H5858" s="32" t="s">
        <v>13</v>
      </c>
      <c r="I5858" s="32">
        <v>27348.488000000001</v>
      </c>
      <c r="K5858" s="32" t="s">
        <v>255</v>
      </c>
    </row>
    <row r="5859" spans="1:11" x14ac:dyDescent="0.35">
      <c r="A5859" s="32">
        <v>28</v>
      </c>
      <c r="B5859" s="32" t="s">
        <v>173</v>
      </c>
      <c r="D5859" s="32">
        <v>14.55</v>
      </c>
      <c r="E5859" s="32">
        <v>24556.311000000002</v>
      </c>
      <c r="G5859" s="32">
        <v>391.27600000000001</v>
      </c>
      <c r="H5859" s="32" t="s">
        <v>13</v>
      </c>
      <c r="I5859" s="32">
        <v>24556.311000000002</v>
      </c>
      <c r="K5859" s="32" t="s">
        <v>254</v>
      </c>
    </row>
    <row r="5860" spans="1:11" x14ac:dyDescent="0.35">
      <c r="A5860" s="32">
        <v>29</v>
      </c>
      <c r="B5860" s="32" t="s">
        <v>172</v>
      </c>
      <c r="D5860" s="32">
        <v>14.54</v>
      </c>
      <c r="E5860" s="32">
        <v>25471.133000000002</v>
      </c>
      <c r="G5860" s="32">
        <v>81.858999999999995</v>
      </c>
      <c r="H5860" s="32" t="s">
        <v>13</v>
      </c>
      <c r="I5860" s="32">
        <v>25471.133000000002</v>
      </c>
      <c r="K5860" s="32" t="s">
        <v>253</v>
      </c>
    </row>
    <row r="5861" spans="1:11" x14ac:dyDescent="0.35">
      <c r="A5861" s="32">
        <v>30</v>
      </c>
      <c r="B5861" s="32" t="s">
        <v>171</v>
      </c>
      <c r="D5861" s="32">
        <v>14.48</v>
      </c>
      <c r="E5861" s="32">
        <v>25624.243999999999</v>
      </c>
      <c r="G5861" s="32">
        <v>1240.943</v>
      </c>
      <c r="H5861" s="32" t="s">
        <v>13</v>
      </c>
      <c r="I5861" s="32">
        <v>25624.243999999999</v>
      </c>
      <c r="K5861" s="32" t="s">
        <v>252</v>
      </c>
    </row>
    <row r="5862" spans="1:11" x14ac:dyDescent="0.35">
      <c r="A5862" s="32">
        <v>31</v>
      </c>
      <c r="B5862" s="32" t="s">
        <v>22</v>
      </c>
      <c r="D5862" s="32">
        <v>14.41</v>
      </c>
      <c r="E5862" s="32">
        <v>195.059</v>
      </c>
      <c r="G5862" s="32">
        <v>1577</v>
      </c>
      <c r="H5862" s="32" t="s">
        <v>13</v>
      </c>
      <c r="I5862" s="32">
        <v>195.059</v>
      </c>
      <c r="K5862" s="32" t="s">
        <v>251</v>
      </c>
    </row>
    <row r="5863" spans="1:11" x14ac:dyDescent="0.35">
      <c r="A5863" s="32">
        <v>32</v>
      </c>
      <c r="B5863" s="32" t="s">
        <v>170</v>
      </c>
      <c r="D5863" s="32">
        <v>14.43</v>
      </c>
      <c r="E5863" s="32">
        <v>27430.15</v>
      </c>
      <c r="G5863" s="32">
        <v>1297.258</v>
      </c>
      <c r="H5863" s="32" t="s">
        <v>13</v>
      </c>
      <c r="I5863" s="32">
        <v>27430.15</v>
      </c>
      <c r="K5863" s="32" t="s">
        <v>250</v>
      </c>
    </row>
    <row r="5864" spans="1:11" x14ac:dyDescent="0.35">
      <c r="A5864" s="32">
        <v>33</v>
      </c>
      <c r="B5864" s="32" t="s">
        <v>169</v>
      </c>
      <c r="D5864" s="32">
        <v>14.45</v>
      </c>
      <c r="E5864" s="32">
        <v>23993.335999999999</v>
      </c>
      <c r="G5864" s="32">
        <v>416.79</v>
      </c>
      <c r="H5864" s="32" t="s">
        <v>13</v>
      </c>
      <c r="I5864" s="32">
        <v>23993.335999999999</v>
      </c>
      <c r="K5864" s="32" t="s">
        <v>249</v>
      </c>
    </row>
    <row r="5865" spans="1:11" x14ac:dyDescent="0.35">
      <c r="A5865" s="32">
        <v>34</v>
      </c>
      <c r="B5865" s="32" t="s">
        <v>168</v>
      </c>
      <c r="D5865" s="32">
        <v>14.49</v>
      </c>
      <c r="E5865" s="32">
        <v>32579.355</v>
      </c>
      <c r="G5865" s="32">
        <v>671.23699999999997</v>
      </c>
      <c r="H5865" s="32" t="s">
        <v>13</v>
      </c>
      <c r="I5865" s="32">
        <v>32579.355</v>
      </c>
      <c r="K5865" s="32" t="s">
        <v>248</v>
      </c>
    </row>
    <row r="5866" spans="1:11" x14ac:dyDescent="0.35">
      <c r="A5866" s="32">
        <v>35</v>
      </c>
      <c r="B5866" s="32" t="s">
        <v>167</v>
      </c>
      <c r="D5866" s="32">
        <v>14.51</v>
      </c>
      <c r="E5866" s="32">
        <v>32450.516</v>
      </c>
      <c r="G5866" s="32">
        <v>570.92399999999998</v>
      </c>
      <c r="H5866" s="32" t="s">
        <v>13</v>
      </c>
      <c r="I5866" s="32">
        <v>32450.516</v>
      </c>
      <c r="K5866" s="32" t="s">
        <v>247</v>
      </c>
    </row>
    <row r="5867" spans="1:11" x14ac:dyDescent="0.35">
      <c r="A5867" s="32">
        <v>36</v>
      </c>
      <c r="B5867" s="32" t="s">
        <v>166</v>
      </c>
      <c r="D5867" s="32">
        <v>14.51</v>
      </c>
      <c r="E5867" s="32">
        <v>35748.870999999999</v>
      </c>
      <c r="G5867" s="32">
        <v>532.70699999999999</v>
      </c>
      <c r="H5867" s="32" t="s">
        <v>13</v>
      </c>
      <c r="I5867" s="32">
        <v>35748.870999999999</v>
      </c>
      <c r="K5867" s="32" t="s">
        <v>246</v>
      </c>
    </row>
    <row r="5868" spans="1:11" x14ac:dyDescent="0.35">
      <c r="A5868" s="32">
        <v>37</v>
      </c>
      <c r="B5868" s="32" t="s">
        <v>165</v>
      </c>
      <c r="D5868" s="32">
        <v>14.51</v>
      </c>
      <c r="E5868" s="32">
        <v>28929.937999999998</v>
      </c>
      <c r="G5868" s="32">
        <v>566.27499999999998</v>
      </c>
      <c r="H5868" s="32" t="s">
        <v>13</v>
      </c>
      <c r="I5868" s="32">
        <v>28929.937999999998</v>
      </c>
      <c r="K5868" s="32" t="s">
        <v>245</v>
      </c>
    </row>
    <row r="5869" spans="1:11" x14ac:dyDescent="0.35">
      <c r="A5869" s="32">
        <v>38</v>
      </c>
      <c r="B5869" s="32" t="s">
        <v>22</v>
      </c>
      <c r="D5869" s="32">
        <v>14.55</v>
      </c>
      <c r="E5869" s="32">
        <v>177.916</v>
      </c>
      <c r="G5869" s="32">
        <v>1170</v>
      </c>
      <c r="H5869" s="32" t="s">
        <v>13</v>
      </c>
      <c r="I5869" s="32">
        <v>177.916</v>
      </c>
      <c r="K5869" s="32" t="s">
        <v>244</v>
      </c>
    </row>
    <row r="5870" spans="1:11" x14ac:dyDescent="0.35">
      <c r="A5870" s="32">
        <v>39</v>
      </c>
      <c r="B5870" s="32" t="s">
        <v>164</v>
      </c>
      <c r="D5870" s="32">
        <v>14.52</v>
      </c>
      <c r="E5870" s="32">
        <v>25978.053</v>
      </c>
      <c r="G5870" s="32">
        <v>135.63300000000001</v>
      </c>
      <c r="H5870" s="32" t="s">
        <v>13</v>
      </c>
      <c r="I5870" s="32">
        <v>25978.053</v>
      </c>
      <c r="K5870" s="32" t="s">
        <v>243</v>
      </c>
    </row>
    <row r="5871" spans="1:11" x14ac:dyDescent="0.35">
      <c r="A5871" s="32">
        <v>40</v>
      </c>
      <c r="B5871" s="32" t="s">
        <v>163</v>
      </c>
      <c r="D5871" s="32">
        <v>14.54</v>
      </c>
      <c r="E5871" s="32">
        <v>29972.719000000001</v>
      </c>
      <c r="G5871" s="32">
        <v>747.49099999999999</v>
      </c>
      <c r="H5871" s="32" t="s">
        <v>13</v>
      </c>
      <c r="I5871" s="32">
        <v>29972.719000000001</v>
      </c>
      <c r="K5871" s="32" t="s">
        <v>242</v>
      </c>
    </row>
    <row r="5872" spans="1:11" x14ac:dyDescent="0.35">
      <c r="A5872" s="32">
        <v>41</v>
      </c>
      <c r="B5872" s="32" t="s">
        <v>162</v>
      </c>
      <c r="D5872" s="32">
        <v>14.54</v>
      </c>
      <c r="E5872" s="32">
        <v>34328.913999999997</v>
      </c>
      <c r="G5872" s="32">
        <v>619.40200000000004</v>
      </c>
      <c r="H5872" s="32" t="s">
        <v>13</v>
      </c>
      <c r="I5872" s="32">
        <v>34328.913999999997</v>
      </c>
      <c r="K5872" s="32" t="s">
        <v>241</v>
      </c>
    </row>
    <row r="5873" spans="1:11" x14ac:dyDescent="0.35">
      <c r="A5873" s="32">
        <v>42</v>
      </c>
      <c r="B5873" s="32" t="s">
        <v>161</v>
      </c>
      <c r="D5873" s="32">
        <v>14.58</v>
      </c>
      <c r="E5873" s="32">
        <v>35665.300999999999</v>
      </c>
      <c r="G5873" s="32">
        <v>548.53300000000002</v>
      </c>
      <c r="H5873" s="32" t="s">
        <v>13</v>
      </c>
      <c r="I5873" s="32">
        <v>35665.300999999999</v>
      </c>
      <c r="K5873" s="32" t="s">
        <v>240</v>
      </c>
    </row>
    <row r="5874" spans="1:11" x14ac:dyDescent="0.35">
      <c r="A5874" s="32">
        <v>43</v>
      </c>
      <c r="B5874" s="32" t="s">
        <v>160</v>
      </c>
      <c r="D5874" s="32">
        <v>14.57</v>
      </c>
      <c r="E5874" s="32">
        <v>32649.486000000001</v>
      </c>
      <c r="G5874" s="32">
        <v>186.56100000000001</v>
      </c>
      <c r="H5874" s="32" t="s">
        <v>13</v>
      </c>
      <c r="I5874" s="32">
        <v>32649.486000000001</v>
      </c>
      <c r="K5874" s="32" t="s">
        <v>239</v>
      </c>
    </row>
    <row r="5875" spans="1:11" x14ac:dyDescent="0.35">
      <c r="A5875" s="32">
        <v>44</v>
      </c>
      <c r="B5875" s="32" t="s">
        <v>159</v>
      </c>
      <c r="D5875" s="32">
        <v>14.61</v>
      </c>
      <c r="E5875" s="32">
        <v>37222.815999999999</v>
      </c>
      <c r="G5875" s="32">
        <v>370.45699999999999</v>
      </c>
      <c r="H5875" s="32" t="s">
        <v>13</v>
      </c>
      <c r="I5875" s="32">
        <v>37222.815999999999</v>
      </c>
      <c r="K5875" s="32" t="s">
        <v>238</v>
      </c>
    </row>
    <row r="5876" spans="1:11" x14ac:dyDescent="0.35">
      <c r="A5876" s="32">
        <v>45</v>
      </c>
      <c r="B5876" s="32" t="s">
        <v>22</v>
      </c>
      <c r="D5876" s="32">
        <v>14.63</v>
      </c>
      <c r="E5876" s="32">
        <v>250.18600000000001</v>
      </c>
      <c r="G5876" s="32">
        <v>1616</v>
      </c>
      <c r="H5876" s="32" t="s">
        <v>13</v>
      </c>
      <c r="I5876" s="32">
        <v>250.18600000000001</v>
      </c>
      <c r="K5876" s="32" t="s">
        <v>237</v>
      </c>
    </row>
    <row r="5877" spans="1:11" x14ac:dyDescent="0.35">
      <c r="A5877" s="32">
        <v>46</v>
      </c>
      <c r="B5877" s="32" t="s">
        <v>158</v>
      </c>
      <c r="D5877" s="32">
        <v>14.6</v>
      </c>
      <c r="E5877" s="32">
        <v>32457.338</v>
      </c>
      <c r="G5877" s="32">
        <v>1534.3340000000001</v>
      </c>
      <c r="H5877" s="32" t="s">
        <v>13</v>
      </c>
      <c r="I5877" s="32">
        <v>32457.338</v>
      </c>
      <c r="K5877" s="32" t="s">
        <v>236</v>
      </c>
    </row>
    <row r="5878" spans="1:11" x14ac:dyDescent="0.35">
      <c r="A5878" s="32">
        <v>47</v>
      </c>
      <c r="B5878" s="32" t="s">
        <v>157</v>
      </c>
      <c r="D5878" s="32">
        <v>14.6</v>
      </c>
      <c r="E5878" s="32">
        <v>26206.738000000001</v>
      </c>
      <c r="G5878" s="32">
        <v>169.42</v>
      </c>
      <c r="H5878" s="32" t="s">
        <v>13</v>
      </c>
      <c r="I5878" s="32">
        <v>26206.738000000001</v>
      </c>
      <c r="K5878" s="32" t="s">
        <v>235</v>
      </c>
    </row>
    <row r="5879" spans="1:11" x14ac:dyDescent="0.35">
      <c r="A5879" s="32">
        <v>48</v>
      </c>
      <c r="B5879" s="32" t="s">
        <v>156</v>
      </c>
      <c r="D5879" s="32">
        <v>14.58</v>
      </c>
      <c r="E5879" s="32">
        <v>24576.775000000001</v>
      </c>
      <c r="G5879" s="32">
        <v>147.065</v>
      </c>
      <c r="H5879" s="32" t="s">
        <v>13</v>
      </c>
      <c r="I5879" s="32">
        <v>24576.775000000001</v>
      </c>
      <c r="K5879" s="32" t="s">
        <v>234</v>
      </c>
    </row>
    <row r="5881" spans="1:11" x14ac:dyDescent="0.35">
      <c r="A5881" s="32" t="s">
        <v>301</v>
      </c>
    </row>
    <row r="5883" spans="1:11" x14ac:dyDescent="0.35">
      <c r="B5883" s="32" t="s">
        <v>3</v>
      </c>
      <c r="C5883" s="32" t="s">
        <v>4</v>
      </c>
      <c r="D5883" s="32" t="s">
        <v>5</v>
      </c>
      <c r="E5883" s="32" t="s">
        <v>6</v>
      </c>
      <c r="F5883" s="32" t="s">
        <v>7</v>
      </c>
      <c r="G5883" s="32" t="s">
        <v>8</v>
      </c>
      <c r="H5883" s="32" t="s">
        <v>9</v>
      </c>
      <c r="I5883" s="32" t="s">
        <v>10</v>
      </c>
      <c r="J5883" s="32" t="s">
        <v>11</v>
      </c>
      <c r="K5883" s="32" t="s">
        <v>282</v>
      </c>
    </row>
    <row r="5884" spans="1:11" x14ac:dyDescent="0.35">
      <c r="A5884" s="32">
        <v>1</v>
      </c>
      <c r="B5884" s="32" t="s">
        <v>12</v>
      </c>
      <c r="D5884" s="32">
        <v>14.42</v>
      </c>
      <c r="E5884" s="32">
        <v>27552.616999999998</v>
      </c>
      <c r="G5884" s="32">
        <v>632.505</v>
      </c>
      <c r="H5884" s="32" t="s">
        <v>13</v>
      </c>
      <c r="I5884" s="32">
        <v>27552.616999999998</v>
      </c>
      <c r="K5884" s="32" t="s">
        <v>281</v>
      </c>
    </row>
    <row r="5885" spans="1:11" x14ac:dyDescent="0.35">
      <c r="A5885" s="32">
        <v>2</v>
      </c>
      <c r="B5885" s="32" t="s">
        <v>14</v>
      </c>
      <c r="D5885" s="32">
        <v>14.45</v>
      </c>
      <c r="E5885" s="32">
        <v>23288.723000000002</v>
      </c>
      <c r="G5885" s="32">
        <v>340.69400000000002</v>
      </c>
      <c r="H5885" s="32" t="s">
        <v>13</v>
      </c>
      <c r="I5885" s="32">
        <v>23288.723000000002</v>
      </c>
      <c r="K5885" s="32" t="s">
        <v>280</v>
      </c>
    </row>
    <row r="5886" spans="1:11" x14ac:dyDescent="0.35">
      <c r="A5886" s="32">
        <v>3</v>
      </c>
      <c r="B5886" s="32" t="s">
        <v>15</v>
      </c>
      <c r="D5886" s="32">
        <v>14.45</v>
      </c>
      <c r="E5886" s="32">
        <v>24521.111000000001</v>
      </c>
      <c r="G5886" s="32">
        <v>289.20999999999998</v>
      </c>
      <c r="H5886" s="32" t="s">
        <v>13</v>
      </c>
      <c r="I5886" s="32">
        <v>24521.111000000001</v>
      </c>
      <c r="K5886" s="32" t="s">
        <v>279</v>
      </c>
    </row>
    <row r="5887" spans="1:11" x14ac:dyDescent="0.35">
      <c r="A5887" s="32">
        <v>4</v>
      </c>
      <c r="B5887" s="32" t="s">
        <v>17</v>
      </c>
      <c r="D5887" s="32">
        <v>14.46</v>
      </c>
      <c r="E5887" s="32">
        <v>22443.776999999998</v>
      </c>
      <c r="G5887" s="32">
        <v>110.639</v>
      </c>
      <c r="H5887" s="32" t="s">
        <v>13</v>
      </c>
      <c r="I5887" s="32">
        <v>22443.776999999998</v>
      </c>
      <c r="K5887" s="32" t="s">
        <v>278</v>
      </c>
    </row>
    <row r="5888" spans="1:11" x14ac:dyDescent="0.35">
      <c r="A5888" s="32">
        <v>5</v>
      </c>
      <c r="B5888" s="32" t="s">
        <v>18</v>
      </c>
      <c r="D5888" s="32">
        <v>14.46</v>
      </c>
      <c r="E5888" s="32">
        <v>25318.438999999998</v>
      </c>
      <c r="G5888" s="32">
        <v>1014.107</v>
      </c>
      <c r="H5888" s="32" t="s">
        <v>13</v>
      </c>
      <c r="I5888" s="32">
        <v>25318.438999999998</v>
      </c>
      <c r="K5888" s="32" t="s">
        <v>277</v>
      </c>
    </row>
    <row r="5889" spans="1:11" x14ac:dyDescent="0.35">
      <c r="A5889" s="32">
        <v>6</v>
      </c>
      <c r="B5889" s="32" t="s">
        <v>19</v>
      </c>
      <c r="D5889" s="32">
        <v>14.4</v>
      </c>
      <c r="E5889" s="32">
        <v>20607.958999999999</v>
      </c>
      <c r="G5889" s="32">
        <v>182.75899999999999</v>
      </c>
      <c r="H5889" s="32" t="s">
        <v>13</v>
      </c>
      <c r="I5889" s="32">
        <v>20607.958999999999</v>
      </c>
      <c r="K5889" s="32" t="s">
        <v>276</v>
      </c>
    </row>
    <row r="5890" spans="1:11" x14ac:dyDescent="0.35">
      <c r="A5890" s="32">
        <v>7</v>
      </c>
      <c r="B5890" s="32" t="s">
        <v>20</v>
      </c>
      <c r="D5890" s="32">
        <v>14.42</v>
      </c>
      <c r="E5890" s="32">
        <v>17506.748</v>
      </c>
      <c r="G5890" s="32">
        <v>260.786</v>
      </c>
      <c r="H5890" s="32" t="s">
        <v>13</v>
      </c>
      <c r="I5890" s="32">
        <v>17506.748</v>
      </c>
      <c r="K5890" s="32" t="s">
        <v>275</v>
      </c>
    </row>
    <row r="5891" spans="1:11" x14ac:dyDescent="0.35">
      <c r="A5891" s="32">
        <v>8</v>
      </c>
      <c r="B5891" s="32" t="s">
        <v>21</v>
      </c>
      <c r="D5891" s="32">
        <v>14.43</v>
      </c>
      <c r="E5891" s="32">
        <v>19765.048999999999</v>
      </c>
      <c r="G5891" s="32">
        <v>984.46799999999996</v>
      </c>
      <c r="H5891" s="32" t="s">
        <v>13</v>
      </c>
      <c r="I5891" s="32">
        <v>19765.048999999999</v>
      </c>
      <c r="K5891" s="32" t="s">
        <v>274</v>
      </c>
    </row>
    <row r="5892" spans="1:11" x14ac:dyDescent="0.35">
      <c r="A5892" s="32">
        <v>9</v>
      </c>
      <c r="B5892" s="32" t="s">
        <v>22</v>
      </c>
      <c r="D5892" s="32">
        <v>14.04</v>
      </c>
      <c r="E5892" s="32">
        <v>66.075000000000003</v>
      </c>
      <c r="G5892" s="32">
        <v>2.133</v>
      </c>
      <c r="H5892" s="32" t="s">
        <v>13</v>
      </c>
      <c r="I5892" s="32">
        <v>66.075000000000003</v>
      </c>
      <c r="K5892" s="32" t="s">
        <v>273</v>
      </c>
    </row>
    <row r="5893" spans="1:11" x14ac:dyDescent="0.35">
      <c r="A5893" s="32">
        <v>10</v>
      </c>
      <c r="B5893" s="32" t="s">
        <v>22</v>
      </c>
      <c r="D5893" s="32">
        <v>14.35</v>
      </c>
      <c r="E5893" s="32">
        <v>183.95699999999999</v>
      </c>
      <c r="G5893" s="32">
        <v>5.4</v>
      </c>
      <c r="H5893" s="32" t="s">
        <v>13</v>
      </c>
      <c r="I5893" s="32">
        <v>183.95699999999999</v>
      </c>
      <c r="K5893" s="32" t="s">
        <v>272</v>
      </c>
    </row>
    <row r="5894" spans="1:11" x14ac:dyDescent="0.35">
      <c r="A5894" s="32">
        <v>11</v>
      </c>
      <c r="B5894" s="32" t="s">
        <v>24</v>
      </c>
      <c r="D5894" s="32">
        <v>14.48</v>
      </c>
      <c r="E5894" s="32">
        <v>8514.8040000000001</v>
      </c>
      <c r="G5894" s="32">
        <v>171.67</v>
      </c>
      <c r="H5894" s="32" t="s">
        <v>13</v>
      </c>
      <c r="I5894" s="32">
        <v>8514.8040000000001</v>
      </c>
      <c r="K5894" s="32" t="s">
        <v>271</v>
      </c>
    </row>
    <row r="5895" spans="1:11" x14ac:dyDescent="0.35">
      <c r="A5895" s="32">
        <v>12</v>
      </c>
      <c r="B5895" s="32" t="s">
        <v>25</v>
      </c>
      <c r="D5895" s="32">
        <v>14.48</v>
      </c>
      <c r="E5895" s="32">
        <v>8083.7219999999998</v>
      </c>
      <c r="G5895" s="32">
        <v>314.68099999999998</v>
      </c>
      <c r="H5895" s="32" t="s">
        <v>13</v>
      </c>
      <c r="I5895" s="32">
        <v>8083.7219999999998</v>
      </c>
      <c r="K5895" s="32" t="s">
        <v>270</v>
      </c>
    </row>
    <row r="5896" spans="1:11" x14ac:dyDescent="0.35">
      <c r="A5896" s="32">
        <v>13</v>
      </c>
      <c r="B5896" s="32" t="s">
        <v>26</v>
      </c>
      <c r="D5896" s="32">
        <v>14.49</v>
      </c>
      <c r="E5896" s="32">
        <v>7758.7560000000003</v>
      </c>
      <c r="G5896" s="32">
        <v>135.25399999999999</v>
      </c>
      <c r="H5896" s="32" t="s">
        <v>36</v>
      </c>
      <c r="I5896" s="32">
        <v>7758.7560000000003</v>
      </c>
      <c r="K5896" s="32" t="s">
        <v>269</v>
      </c>
    </row>
    <row r="5897" spans="1:11" x14ac:dyDescent="0.35">
      <c r="A5897" s="32">
        <v>14</v>
      </c>
      <c r="B5897" s="32" t="s">
        <v>27</v>
      </c>
      <c r="D5897" s="32">
        <v>14.51</v>
      </c>
      <c r="E5897" s="32">
        <v>8307.9719999999998</v>
      </c>
      <c r="G5897" s="32">
        <v>133.76900000000001</v>
      </c>
      <c r="H5897" s="32" t="s">
        <v>13</v>
      </c>
      <c r="I5897" s="32">
        <v>8307.9719999999998</v>
      </c>
      <c r="K5897" s="32" t="s">
        <v>268</v>
      </c>
    </row>
    <row r="5898" spans="1:11" x14ac:dyDescent="0.35">
      <c r="A5898" s="32">
        <v>15</v>
      </c>
      <c r="B5898" s="32" t="s">
        <v>28</v>
      </c>
      <c r="D5898" s="32">
        <v>14.51</v>
      </c>
      <c r="E5898" s="32">
        <v>8575.5220000000008</v>
      </c>
      <c r="G5898" s="32">
        <v>422.93200000000002</v>
      </c>
      <c r="H5898" s="32" t="s">
        <v>13</v>
      </c>
      <c r="I5898" s="32">
        <v>8575.5220000000008</v>
      </c>
      <c r="K5898" s="32" t="s">
        <v>267</v>
      </c>
    </row>
    <row r="5899" spans="1:11" x14ac:dyDescent="0.35">
      <c r="A5899" s="32">
        <v>16</v>
      </c>
      <c r="B5899" s="32" t="s">
        <v>29</v>
      </c>
      <c r="D5899" s="32">
        <v>14.52</v>
      </c>
      <c r="E5899" s="32">
        <v>8175.201</v>
      </c>
      <c r="G5899" s="32">
        <v>108.94199999999999</v>
      </c>
      <c r="H5899" s="32" t="s">
        <v>13</v>
      </c>
      <c r="I5899" s="32">
        <v>8175.201</v>
      </c>
      <c r="K5899" s="32" t="s">
        <v>266</v>
      </c>
    </row>
    <row r="5900" spans="1:11" x14ac:dyDescent="0.35">
      <c r="A5900" s="32">
        <v>17</v>
      </c>
      <c r="B5900" s="32" t="s">
        <v>22</v>
      </c>
      <c r="D5900" s="32">
        <v>13.94</v>
      </c>
      <c r="E5900" s="32">
        <v>92.953999999999994</v>
      </c>
      <c r="G5900" s="32">
        <v>844</v>
      </c>
      <c r="H5900" s="32" t="s">
        <v>13</v>
      </c>
      <c r="I5900" s="32">
        <v>92.953999999999994</v>
      </c>
      <c r="K5900" s="32" t="s">
        <v>265</v>
      </c>
    </row>
    <row r="5901" spans="1:11" x14ac:dyDescent="0.35">
      <c r="A5901" s="32">
        <v>18</v>
      </c>
      <c r="B5901" s="32" t="s">
        <v>182</v>
      </c>
      <c r="D5901" s="32">
        <v>14.52</v>
      </c>
      <c r="E5901" s="32">
        <v>10322.775</v>
      </c>
      <c r="G5901" s="32">
        <v>185.56200000000001</v>
      </c>
      <c r="H5901" s="32" t="s">
        <v>13</v>
      </c>
      <c r="I5901" s="32">
        <v>10322.775</v>
      </c>
      <c r="K5901" s="32" t="s">
        <v>264</v>
      </c>
    </row>
    <row r="5902" spans="1:11" x14ac:dyDescent="0.35">
      <c r="A5902" s="32">
        <v>19</v>
      </c>
      <c r="B5902" s="32" t="s">
        <v>181</v>
      </c>
      <c r="D5902" s="32">
        <v>14.52</v>
      </c>
      <c r="E5902" s="32">
        <v>10186.714</v>
      </c>
      <c r="G5902" s="32">
        <v>118.17400000000001</v>
      </c>
      <c r="H5902" s="32" t="s">
        <v>13</v>
      </c>
      <c r="I5902" s="32">
        <v>10186.714</v>
      </c>
      <c r="K5902" s="32" t="s">
        <v>263</v>
      </c>
    </row>
    <row r="5903" spans="1:11" x14ac:dyDescent="0.35">
      <c r="A5903" s="32">
        <v>20</v>
      </c>
      <c r="B5903" s="32" t="s">
        <v>180</v>
      </c>
      <c r="D5903" s="32">
        <v>14.52</v>
      </c>
      <c r="E5903" s="32">
        <v>9628.9060000000009</v>
      </c>
      <c r="G5903" s="32">
        <v>172.59700000000001</v>
      </c>
      <c r="H5903" s="32" t="s">
        <v>13</v>
      </c>
      <c r="I5903" s="32">
        <v>9628.9060000000009</v>
      </c>
      <c r="K5903" s="32" t="s">
        <v>262</v>
      </c>
    </row>
    <row r="5904" spans="1:11" x14ac:dyDescent="0.35">
      <c r="A5904" s="32">
        <v>21</v>
      </c>
      <c r="B5904" s="32" t="s">
        <v>179</v>
      </c>
      <c r="D5904" s="32">
        <v>14.54</v>
      </c>
      <c r="E5904" s="32">
        <v>8744.6640000000007</v>
      </c>
      <c r="G5904" s="32">
        <v>277.62099999999998</v>
      </c>
      <c r="H5904" s="32" t="s">
        <v>13</v>
      </c>
      <c r="I5904" s="32">
        <v>8744.6640000000007</v>
      </c>
      <c r="K5904" s="32" t="s">
        <v>261</v>
      </c>
    </row>
    <row r="5905" spans="1:11" x14ac:dyDescent="0.35">
      <c r="A5905" s="32">
        <v>22</v>
      </c>
      <c r="B5905" s="32" t="s">
        <v>178</v>
      </c>
      <c r="D5905" s="32">
        <v>14.55</v>
      </c>
      <c r="E5905" s="32">
        <v>8444.098</v>
      </c>
      <c r="G5905" s="32">
        <v>277.27499999999998</v>
      </c>
      <c r="H5905" s="32" t="s">
        <v>13</v>
      </c>
      <c r="I5905" s="32">
        <v>8444.098</v>
      </c>
      <c r="K5905" s="32" t="s">
        <v>260</v>
      </c>
    </row>
    <row r="5906" spans="1:11" x14ac:dyDescent="0.35">
      <c r="A5906" s="32">
        <v>23</v>
      </c>
      <c r="B5906" s="32" t="s">
        <v>177</v>
      </c>
      <c r="D5906" s="32">
        <v>14.54</v>
      </c>
      <c r="E5906" s="32">
        <v>7998.9049999999997</v>
      </c>
      <c r="G5906" s="32">
        <v>165.03100000000001</v>
      </c>
      <c r="H5906" s="32" t="s">
        <v>13</v>
      </c>
      <c r="I5906" s="32">
        <v>7998.9049999999997</v>
      </c>
      <c r="K5906" s="32" t="s">
        <v>259</v>
      </c>
    </row>
    <row r="5907" spans="1:11" x14ac:dyDescent="0.35">
      <c r="A5907" s="32">
        <v>24</v>
      </c>
      <c r="B5907" s="32" t="s">
        <v>22</v>
      </c>
      <c r="D5907" s="32">
        <v>14.74</v>
      </c>
      <c r="E5907" s="32">
        <v>160.10499999999999</v>
      </c>
      <c r="G5907" s="32">
        <v>1.6319999999999999</v>
      </c>
      <c r="H5907" s="32" t="s">
        <v>13</v>
      </c>
      <c r="I5907" s="32">
        <v>160.10499999999999</v>
      </c>
      <c r="K5907" s="32" t="s">
        <v>258</v>
      </c>
    </row>
    <row r="5908" spans="1:11" x14ac:dyDescent="0.35">
      <c r="A5908" s="32">
        <v>25</v>
      </c>
      <c r="B5908" s="32" t="s">
        <v>176</v>
      </c>
      <c r="D5908" s="32">
        <v>14.57</v>
      </c>
      <c r="E5908" s="32">
        <v>9868.4150000000009</v>
      </c>
      <c r="G5908" s="32">
        <v>123.121</v>
      </c>
      <c r="H5908" s="32" t="s">
        <v>13</v>
      </c>
      <c r="I5908" s="32">
        <v>9868.4150000000009</v>
      </c>
      <c r="K5908" s="32" t="s">
        <v>257</v>
      </c>
    </row>
    <row r="5909" spans="1:11" x14ac:dyDescent="0.35">
      <c r="A5909" s="32">
        <v>26</v>
      </c>
      <c r="B5909" s="32" t="s">
        <v>175</v>
      </c>
      <c r="D5909" s="32">
        <v>14.57</v>
      </c>
      <c r="E5909" s="32">
        <v>9821.01</v>
      </c>
      <c r="G5909" s="32">
        <v>107.95399999999999</v>
      </c>
      <c r="H5909" s="32" t="s">
        <v>13</v>
      </c>
      <c r="I5909" s="32">
        <v>9821.01</v>
      </c>
      <c r="K5909" s="32" t="s">
        <v>256</v>
      </c>
    </row>
    <row r="5910" spans="1:11" x14ac:dyDescent="0.35">
      <c r="A5910" s="32">
        <v>27</v>
      </c>
      <c r="B5910" s="32" t="s">
        <v>174</v>
      </c>
      <c r="D5910" s="32">
        <v>14.57</v>
      </c>
      <c r="E5910" s="32">
        <v>11852</v>
      </c>
      <c r="G5910" s="32">
        <v>297.48099999999999</v>
      </c>
      <c r="H5910" s="32" t="s">
        <v>13</v>
      </c>
      <c r="I5910" s="32">
        <v>11852</v>
      </c>
      <c r="K5910" s="32" t="s">
        <v>255</v>
      </c>
    </row>
    <row r="5911" spans="1:11" x14ac:dyDescent="0.35">
      <c r="A5911" s="32">
        <v>28</v>
      </c>
      <c r="B5911" s="32" t="s">
        <v>173</v>
      </c>
      <c r="D5911" s="32">
        <v>14.55</v>
      </c>
      <c r="E5911" s="32">
        <v>9465.0079999999998</v>
      </c>
      <c r="G5911" s="32">
        <v>696.85199999999998</v>
      </c>
      <c r="H5911" s="32" t="s">
        <v>13</v>
      </c>
      <c r="I5911" s="32">
        <v>9465.0079999999998</v>
      </c>
      <c r="K5911" s="32" t="s">
        <v>254</v>
      </c>
    </row>
    <row r="5912" spans="1:11" x14ac:dyDescent="0.35">
      <c r="A5912" s="32">
        <v>29</v>
      </c>
      <c r="B5912" s="32" t="s">
        <v>172</v>
      </c>
      <c r="D5912" s="32">
        <v>14.54</v>
      </c>
      <c r="E5912" s="32">
        <v>10675.468999999999</v>
      </c>
      <c r="G5912" s="32">
        <v>197.41900000000001</v>
      </c>
      <c r="H5912" s="32" t="s">
        <v>13</v>
      </c>
      <c r="I5912" s="32">
        <v>10675.468999999999</v>
      </c>
      <c r="K5912" s="32" t="s">
        <v>253</v>
      </c>
    </row>
    <row r="5913" spans="1:11" x14ac:dyDescent="0.35">
      <c r="A5913" s="32">
        <v>30</v>
      </c>
      <c r="B5913" s="32" t="s">
        <v>171</v>
      </c>
      <c r="D5913" s="32">
        <v>14.48</v>
      </c>
      <c r="E5913" s="32">
        <v>9713.8410000000003</v>
      </c>
      <c r="G5913" s="32">
        <v>126.23399999999999</v>
      </c>
      <c r="H5913" s="32" t="s">
        <v>13</v>
      </c>
      <c r="I5913" s="32">
        <v>9713.8410000000003</v>
      </c>
      <c r="K5913" s="32" t="s">
        <v>252</v>
      </c>
    </row>
    <row r="5914" spans="1:11" x14ac:dyDescent="0.35">
      <c r="A5914" s="32">
        <v>31</v>
      </c>
      <c r="B5914" s="32" t="s">
        <v>22</v>
      </c>
      <c r="D5914" s="32">
        <v>14.46</v>
      </c>
      <c r="E5914" s="32">
        <v>26.129000000000001</v>
      </c>
      <c r="G5914" s="32">
        <v>2.363</v>
      </c>
      <c r="H5914" s="32" t="s">
        <v>13</v>
      </c>
      <c r="I5914" s="32">
        <v>26.129000000000001</v>
      </c>
      <c r="K5914" s="32" t="s">
        <v>251</v>
      </c>
    </row>
    <row r="5915" spans="1:11" x14ac:dyDescent="0.35">
      <c r="A5915" s="32">
        <v>32</v>
      </c>
      <c r="B5915" s="32" t="s">
        <v>170</v>
      </c>
      <c r="D5915" s="32">
        <v>14.43</v>
      </c>
      <c r="E5915" s="32">
        <v>11165.478999999999</v>
      </c>
      <c r="G5915" s="32">
        <v>260.613</v>
      </c>
      <c r="H5915" s="32" t="s">
        <v>13</v>
      </c>
      <c r="I5915" s="32">
        <v>11165.478999999999</v>
      </c>
      <c r="K5915" s="32" t="s">
        <v>250</v>
      </c>
    </row>
    <row r="5916" spans="1:11" x14ac:dyDescent="0.35">
      <c r="A5916" s="32">
        <v>33</v>
      </c>
      <c r="B5916" s="32" t="s">
        <v>169</v>
      </c>
      <c r="D5916" s="32">
        <v>14.45</v>
      </c>
      <c r="E5916" s="32">
        <v>10191.969999999999</v>
      </c>
      <c r="G5916" s="32">
        <v>111.23399999999999</v>
      </c>
      <c r="H5916" s="32" t="s">
        <v>13</v>
      </c>
      <c r="I5916" s="32">
        <v>10191.969999999999</v>
      </c>
      <c r="K5916" s="32" t="s">
        <v>249</v>
      </c>
    </row>
    <row r="5917" spans="1:11" x14ac:dyDescent="0.35">
      <c r="A5917" s="32">
        <v>34</v>
      </c>
      <c r="B5917" s="32" t="s">
        <v>168</v>
      </c>
      <c r="D5917" s="32">
        <v>14.49</v>
      </c>
      <c r="E5917" s="32">
        <v>13663.627</v>
      </c>
      <c r="G5917" s="32">
        <v>178.11199999999999</v>
      </c>
      <c r="H5917" s="32" t="s">
        <v>13</v>
      </c>
      <c r="I5917" s="32">
        <v>13663.627</v>
      </c>
      <c r="K5917" s="32" t="s">
        <v>248</v>
      </c>
    </row>
    <row r="5918" spans="1:11" x14ac:dyDescent="0.35">
      <c r="A5918" s="32">
        <v>35</v>
      </c>
      <c r="B5918" s="32" t="s">
        <v>167</v>
      </c>
      <c r="D5918" s="32">
        <v>14.51</v>
      </c>
      <c r="E5918" s="32">
        <v>12675.376</v>
      </c>
      <c r="G5918" s="32">
        <v>317.67099999999999</v>
      </c>
      <c r="H5918" s="32" t="s">
        <v>13</v>
      </c>
      <c r="I5918" s="32">
        <v>12675.376</v>
      </c>
      <c r="K5918" s="32" t="s">
        <v>247</v>
      </c>
    </row>
    <row r="5919" spans="1:11" x14ac:dyDescent="0.35">
      <c r="A5919" s="32">
        <v>36</v>
      </c>
      <c r="B5919" s="32" t="s">
        <v>166</v>
      </c>
      <c r="D5919" s="32">
        <v>14.51</v>
      </c>
      <c r="E5919" s="32">
        <v>12602.38</v>
      </c>
      <c r="G5919" s="32">
        <v>193.43199999999999</v>
      </c>
      <c r="H5919" s="32" t="s">
        <v>13</v>
      </c>
      <c r="I5919" s="32">
        <v>12602.38</v>
      </c>
      <c r="K5919" s="32" t="s">
        <v>246</v>
      </c>
    </row>
    <row r="5920" spans="1:11" x14ac:dyDescent="0.35">
      <c r="A5920" s="32">
        <v>37</v>
      </c>
      <c r="B5920" s="32" t="s">
        <v>165</v>
      </c>
      <c r="D5920" s="32">
        <v>14.51</v>
      </c>
      <c r="E5920" s="32">
        <v>12657.865</v>
      </c>
      <c r="G5920" s="32">
        <v>138.352</v>
      </c>
      <c r="H5920" s="32" t="s">
        <v>13</v>
      </c>
      <c r="I5920" s="32">
        <v>12657.865</v>
      </c>
      <c r="K5920" s="32" t="s">
        <v>245</v>
      </c>
    </row>
    <row r="5921" spans="1:11" x14ac:dyDescent="0.35">
      <c r="A5921" s="32">
        <v>38</v>
      </c>
      <c r="B5921" s="32" t="s">
        <v>22</v>
      </c>
      <c r="D5921" s="32">
        <v>14.51</v>
      </c>
      <c r="E5921" s="32">
        <v>142.733</v>
      </c>
      <c r="G5921" s="32">
        <v>2.028</v>
      </c>
      <c r="H5921" s="32" t="s">
        <v>13</v>
      </c>
      <c r="I5921" s="32">
        <v>142.733</v>
      </c>
      <c r="K5921" s="32" t="s">
        <v>244</v>
      </c>
    </row>
    <row r="5922" spans="1:11" x14ac:dyDescent="0.35">
      <c r="A5922" s="32">
        <v>39</v>
      </c>
      <c r="B5922" s="32" t="s">
        <v>164</v>
      </c>
      <c r="D5922" s="32">
        <v>14.52</v>
      </c>
      <c r="E5922" s="32">
        <v>10197.11</v>
      </c>
      <c r="G5922" s="32">
        <v>439.74900000000002</v>
      </c>
      <c r="H5922" s="32" t="s">
        <v>13</v>
      </c>
      <c r="I5922" s="32">
        <v>10197.11</v>
      </c>
      <c r="K5922" s="32" t="s">
        <v>243</v>
      </c>
    </row>
    <row r="5923" spans="1:11" x14ac:dyDescent="0.35">
      <c r="A5923" s="32">
        <v>40</v>
      </c>
      <c r="B5923" s="32" t="s">
        <v>163</v>
      </c>
      <c r="D5923" s="32">
        <v>14.55</v>
      </c>
      <c r="E5923" s="32">
        <v>11506.86</v>
      </c>
      <c r="G5923" s="32">
        <v>832.66600000000005</v>
      </c>
      <c r="H5923" s="32" t="s">
        <v>13</v>
      </c>
      <c r="I5923" s="32">
        <v>11506.86</v>
      </c>
      <c r="K5923" s="32" t="s">
        <v>242</v>
      </c>
    </row>
    <row r="5924" spans="1:11" x14ac:dyDescent="0.35">
      <c r="A5924" s="32">
        <v>41</v>
      </c>
      <c r="B5924" s="32" t="s">
        <v>162</v>
      </c>
      <c r="D5924" s="32">
        <v>14.54</v>
      </c>
      <c r="E5924" s="32">
        <v>14119.439</v>
      </c>
      <c r="G5924" s="32">
        <v>349.26400000000001</v>
      </c>
      <c r="H5924" s="32" t="s">
        <v>13</v>
      </c>
      <c r="I5924" s="32">
        <v>14119.439</v>
      </c>
      <c r="K5924" s="32" t="s">
        <v>241</v>
      </c>
    </row>
    <row r="5925" spans="1:11" x14ac:dyDescent="0.35">
      <c r="A5925" s="32">
        <v>42</v>
      </c>
      <c r="B5925" s="32" t="s">
        <v>161</v>
      </c>
      <c r="D5925" s="32">
        <v>14.58</v>
      </c>
      <c r="E5925" s="32">
        <v>13867.716</v>
      </c>
      <c r="G5925" s="32">
        <v>140.32300000000001</v>
      </c>
      <c r="H5925" s="32" t="s">
        <v>13</v>
      </c>
      <c r="I5925" s="32">
        <v>13867.716</v>
      </c>
      <c r="K5925" s="32" t="s">
        <v>240</v>
      </c>
    </row>
    <row r="5926" spans="1:11" x14ac:dyDescent="0.35">
      <c r="A5926" s="32">
        <v>43</v>
      </c>
      <c r="B5926" s="32" t="s">
        <v>160</v>
      </c>
      <c r="D5926" s="32">
        <v>14.57</v>
      </c>
      <c r="E5926" s="32">
        <v>12810.85</v>
      </c>
      <c r="G5926" s="32">
        <v>337.416</v>
      </c>
      <c r="H5926" s="32" t="s">
        <v>13</v>
      </c>
      <c r="I5926" s="32">
        <v>12810.85</v>
      </c>
      <c r="K5926" s="32" t="s">
        <v>239</v>
      </c>
    </row>
    <row r="5927" spans="1:11" x14ac:dyDescent="0.35">
      <c r="A5927" s="32">
        <v>44</v>
      </c>
      <c r="B5927" s="32" t="s">
        <v>159</v>
      </c>
      <c r="D5927" s="32">
        <v>14.6</v>
      </c>
      <c r="E5927" s="32">
        <v>15157.040999999999</v>
      </c>
      <c r="G5927" s="32">
        <v>726.53899999999999</v>
      </c>
      <c r="H5927" s="32" t="s">
        <v>13</v>
      </c>
      <c r="I5927" s="32">
        <v>15157.040999999999</v>
      </c>
      <c r="K5927" s="32" t="s">
        <v>238</v>
      </c>
    </row>
    <row r="5928" spans="1:11" x14ac:dyDescent="0.35">
      <c r="A5928" s="32">
        <v>45</v>
      </c>
      <c r="B5928" s="32" t="s">
        <v>22</v>
      </c>
      <c r="D5928" s="32">
        <v>14.6</v>
      </c>
      <c r="E5928" s="32">
        <v>70.619</v>
      </c>
      <c r="G5928" s="32">
        <v>7.7169999999999996</v>
      </c>
      <c r="H5928" s="32" t="s">
        <v>13</v>
      </c>
      <c r="I5928" s="32">
        <v>70.619</v>
      </c>
      <c r="K5928" s="32" t="s">
        <v>237</v>
      </c>
    </row>
    <row r="5929" spans="1:11" x14ac:dyDescent="0.35">
      <c r="A5929" s="32">
        <v>46</v>
      </c>
      <c r="B5929" s="32" t="s">
        <v>158</v>
      </c>
      <c r="D5929" s="32">
        <v>14.6</v>
      </c>
      <c r="E5929" s="32">
        <v>12842.805</v>
      </c>
      <c r="G5929" s="32">
        <v>170.928</v>
      </c>
      <c r="H5929" s="32" t="s">
        <v>13</v>
      </c>
      <c r="I5929" s="32">
        <v>12842.805</v>
      </c>
      <c r="K5929" s="32" t="s">
        <v>236</v>
      </c>
    </row>
    <row r="5930" spans="1:11" x14ac:dyDescent="0.35">
      <c r="A5930" s="32">
        <v>47</v>
      </c>
      <c r="B5930" s="32" t="s">
        <v>157</v>
      </c>
      <c r="D5930" s="32">
        <v>14.6</v>
      </c>
      <c r="E5930" s="32">
        <v>9136.4269999999997</v>
      </c>
      <c r="G5930" s="32">
        <v>113.892</v>
      </c>
      <c r="H5930" s="32" t="s">
        <v>13</v>
      </c>
      <c r="I5930" s="32">
        <v>9136.4269999999997</v>
      </c>
      <c r="K5930" s="32" t="s">
        <v>235</v>
      </c>
    </row>
    <row r="5931" spans="1:11" x14ac:dyDescent="0.35">
      <c r="A5931" s="32">
        <v>48</v>
      </c>
      <c r="B5931" s="32" t="s">
        <v>156</v>
      </c>
      <c r="D5931" s="32">
        <v>14.58</v>
      </c>
      <c r="E5931" s="32">
        <v>9263.5810000000001</v>
      </c>
      <c r="G5931" s="32">
        <v>57975</v>
      </c>
      <c r="H5931" s="32" t="s">
        <v>13</v>
      </c>
      <c r="I5931" s="32">
        <v>9263.5810000000001</v>
      </c>
      <c r="K5931" s="32" t="s">
        <v>234</v>
      </c>
    </row>
    <row r="5933" spans="1:11" x14ac:dyDescent="0.35">
      <c r="A5933" s="32" t="s">
        <v>300</v>
      </c>
    </row>
    <row r="5935" spans="1:11" x14ac:dyDescent="0.35">
      <c r="B5935" s="32" t="s">
        <v>3</v>
      </c>
      <c r="C5935" s="32" t="s">
        <v>4</v>
      </c>
      <c r="D5935" s="32" t="s">
        <v>5</v>
      </c>
      <c r="E5935" s="32" t="s">
        <v>6</v>
      </c>
      <c r="F5935" s="32" t="s">
        <v>7</v>
      </c>
      <c r="G5935" s="32" t="s">
        <v>8</v>
      </c>
      <c r="H5935" s="32" t="s">
        <v>9</v>
      </c>
      <c r="I5935" s="32" t="s">
        <v>10</v>
      </c>
      <c r="J5935" s="32" t="s">
        <v>11</v>
      </c>
      <c r="K5935" s="32" t="s">
        <v>282</v>
      </c>
    </row>
    <row r="5936" spans="1:11" x14ac:dyDescent="0.35">
      <c r="A5936" s="32">
        <v>1</v>
      </c>
      <c r="B5936" s="32" t="s">
        <v>12</v>
      </c>
      <c r="D5936" s="32">
        <v>18.82</v>
      </c>
      <c r="E5936" s="32">
        <v>4028.7710000000002</v>
      </c>
      <c r="G5936" s="32">
        <v>3546.84</v>
      </c>
      <c r="H5936" s="32" t="s">
        <v>13</v>
      </c>
      <c r="I5936" s="32">
        <v>4028.7710000000002</v>
      </c>
      <c r="K5936" s="32" t="s">
        <v>281</v>
      </c>
    </row>
    <row r="5937" spans="1:11" x14ac:dyDescent="0.35">
      <c r="A5937" s="32">
        <v>2</v>
      </c>
      <c r="B5937" s="32" t="s">
        <v>14</v>
      </c>
      <c r="D5937" s="32">
        <v>18.829999999999998</v>
      </c>
      <c r="E5937" s="32">
        <v>3693.433</v>
      </c>
      <c r="G5937" s="32">
        <v>2012.182</v>
      </c>
      <c r="H5937" s="32" t="s">
        <v>13</v>
      </c>
      <c r="I5937" s="32">
        <v>3693.433</v>
      </c>
      <c r="K5937" s="32" t="s">
        <v>280</v>
      </c>
    </row>
    <row r="5938" spans="1:11" x14ac:dyDescent="0.35">
      <c r="A5938" s="32">
        <v>3</v>
      </c>
      <c r="B5938" s="32" t="s">
        <v>15</v>
      </c>
      <c r="D5938" s="32">
        <v>18.829999999999998</v>
      </c>
      <c r="E5938" s="32">
        <v>3784.5830000000001</v>
      </c>
      <c r="G5938" s="32">
        <v>1392.7090000000001</v>
      </c>
      <c r="H5938" s="32" t="s">
        <v>13</v>
      </c>
      <c r="I5938" s="32">
        <v>3784.5830000000001</v>
      </c>
      <c r="K5938" s="32" t="s">
        <v>279</v>
      </c>
    </row>
    <row r="5939" spans="1:11" x14ac:dyDescent="0.35">
      <c r="A5939" s="32">
        <v>4</v>
      </c>
      <c r="B5939" s="32" t="s">
        <v>17</v>
      </c>
      <c r="D5939" s="32">
        <v>18.84</v>
      </c>
      <c r="E5939" s="32">
        <v>3633.3960000000002</v>
      </c>
      <c r="G5939" s="32">
        <v>1166.595</v>
      </c>
      <c r="H5939" s="32" t="s">
        <v>13</v>
      </c>
      <c r="I5939" s="32">
        <v>3633.3960000000002</v>
      </c>
      <c r="K5939" s="32" t="s">
        <v>278</v>
      </c>
    </row>
    <row r="5940" spans="1:11" x14ac:dyDescent="0.35">
      <c r="A5940" s="32">
        <v>5</v>
      </c>
      <c r="B5940" s="32" t="s">
        <v>18</v>
      </c>
      <c r="D5940" s="32">
        <v>18.809999999999999</v>
      </c>
      <c r="E5940" s="32">
        <v>4115.0119999999997</v>
      </c>
      <c r="G5940" s="32">
        <v>4226.2060000000001</v>
      </c>
      <c r="H5940" s="32" t="s">
        <v>13</v>
      </c>
      <c r="I5940" s="32">
        <v>4115.0119999999997</v>
      </c>
      <c r="K5940" s="32" t="s">
        <v>277</v>
      </c>
    </row>
    <row r="5941" spans="1:11" x14ac:dyDescent="0.35">
      <c r="A5941" s="32">
        <v>6</v>
      </c>
      <c r="B5941" s="32" t="s">
        <v>19</v>
      </c>
      <c r="D5941" s="32">
        <v>18.809999999999999</v>
      </c>
      <c r="E5941" s="32">
        <v>3380.7719999999999</v>
      </c>
      <c r="G5941" s="32">
        <v>2326.9110000000001</v>
      </c>
      <c r="H5941" s="32" t="s">
        <v>13</v>
      </c>
      <c r="I5941" s="32">
        <v>3380.7719999999999</v>
      </c>
      <c r="K5941" s="32" t="s">
        <v>276</v>
      </c>
    </row>
    <row r="5942" spans="1:11" x14ac:dyDescent="0.35">
      <c r="A5942" s="32">
        <v>7</v>
      </c>
      <c r="B5942" s="32" t="s">
        <v>20</v>
      </c>
      <c r="D5942" s="32">
        <v>18.809999999999999</v>
      </c>
      <c r="E5942" s="32">
        <v>2952.9450000000002</v>
      </c>
      <c r="G5942" s="32">
        <v>2240.5369999999998</v>
      </c>
      <c r="H5942" s="32" t="s">
        <v>13</v>
      </c>
      <c r="I5942" s="32">
        <v>2952.9450000000002</v>
      </c>
      <c r="K5942" s="32" t="s">
        <v>275</v>
      </c>
    </row>
    <row r="5943" spans="1:11" x14ac:dyDescent="0.35">
      <c r="A5943" s="32">
        <v>8</v>
      </c>
      <c r="B5943" s="32" t="s">
        <v>21</v>
      </c>
      <c r="D5943" s="32">
        <v>18.82</v>
      </c>
      <c r="E5943" s="32">
        <v>3244.3690000000001</v>
      </c>
      <c r="G5943" s="32">
        <v>1119.8689999999999</v>
      </c>
      <c r="H5943" s="32" t="s">
        <v>13</v>
      </c>
      <c r="I5943" s="32">
        <v>3244.3690000000001</v>
      </c>
      <c r="K5943" s="32" t="s">
        <v>274</v>
      </c>
    </row>
    <row r="5944" spans="1:11" x14ac:dyDescent="0.35">
      <c r="A5944" s="32">
        <v>9</v>
      </c>
      <c r="B5944" s="32" t="s">
        <v>22</v>
      </c>
      <c r="D5944" s="32">
        <v>18.829999999999998</v>
      </c>
      <c r="E5944" s="32">
        <v>96.73</v>
      </c>
      <c r="G5944" s="32">
        <v>276.125</v>
      </c>
      <c r="H5944" s="32" t="s">
        <v>13</v>
      </c>
      <c r="I5944" s="32">
        <v>96.73</v>
      </c>
      <c r="K5944" s="32" t="s">
        <v>273</v>
      </c>
    </row>
    <row r="5945" spans="1:11" x14ac:dyDescent="0.35">
      <c r="A5945" s="32">
        <v>10</v>
      </c>
      <c r="B5945" s="32" t="s">
        <v>22</v>
      </c>
      <c r="D5945" s="32">
        <v>18.84</v>
      </c>
      <c r="E5945" s="32">
        <v>27.687000000000001</v>
      </c>
      <c r="G5945" s="32">
        <v>21.587</v>
      </c>
      <c r="H5945" s="32" t="s">
        <v>13</v>
      </c>
      <c r="I5945" s="32">
        <v>27.687000000000001</v>
      </c>
      <c r="K5945" s="32" t="s">
        <v>272</v>
      </c>
    </row>
    <row r="5946" spans="1:11" x14ac:dyDescent="0.35">
      <c r="A5946" s="32">
        <v>11</v>
      </c>
      <c r="B5946" s="32" t="s">
        <v>24</v>
      </c>
      <c r="D5946" s="32">
        <v>18.84</v>
      </c>
      <c r="E5946" s="32">
        <v>1283.732</v>
      </c>
      <c r="G5946" s="32">
        <v>1789.5250000000001</v>
      </c>
      <c r="H5946" s="32" t="s">
        <v>13</v>
      </c>
      <c r="I5946" s="32">
        <v>1283.732</v>
      </c>
      <c r="K5946" s="32" t="s">
        <v>271</v>
      </c>
    </row>
    <row r="5947" spans="1:11" x14ac:dyDescent="0.35">
      <c r="A5947" s="32">
        <v>12</v>
      </c>
      <c r="B5947" s="32" t="s">
        <v>25</v>
      </c>
      <c r="D5947" s="32">
        <v>18.84</v>
      </c>
      <c r="E5947" s="32">
        <v>1194.124</v>
      </c>
      <c r="G5947" s="32">
        <v>1130.1559999999999</v>
      </c>
      <c r="H5947" s="32" t="s">
        <v>13</v>
      </c>
      <c r="I5947" s="32">
        <v>1194.124</v>
      </c>
      <c r="K5947" s="32" t="s">
        <v>270</v>
      </c>
    </row>
    <row r="5948" spans="1:11" x14ac:dyDescent="0.35">
      <c r="A5948" s="32">
        <v>13</v>
      </c>
      <c r="B5948" s="32" t="s">
        <v>26</v>
      </c>
      <c r="D5948" s="32">
        <v>18.84</v>
      </c>
      <c r="E5948" s="32">
        <v>1266.078</v>
      </c>
      <c r="G5948" s="32">
        <v>732.85699999999997</v>
      </c>
      <c r="H5948" s="32" t="s">
        <v>13</v>
      </c>
      <c r="I5948" s="32">
        <v>1266.078</v>
      </c>
      <c r="K5948" s="32" t="s">
        <v>269</v>
      </c>
    </row>
    <row r="5949" spans="1:11" x14ac:dyDescent="0.35">
      <c r="A5949" s="32">
        <v>14</v>
      </c>
      <c r="B5949" s="32" t="s">
        <v>27</v>
      </c>
      <c r="D5949" s="32">
        <v>18.850000000000001</v>
      </c>
      <c r="E5949" s="32">
        <v>1121.5329999999999</v>
      </c>
      <c r="G5949" s="32">
        <v>4424.1030000000001</v>
      </c>
      <c r="H5949" s="32" t="s">
        <v>13</v>
      </c>
      <c r="I5949" s="32">
        <v>1121.5329999999999</v>
      </c>
      <c r="K5949" s="32" t="s">
        <v>268</v>
      </c>
    </row>
    <row r="5950" spans="1:11" x14ac:dyDescent="0.35">
      <c r="A5950" s="32">
        <v>15</v>
      </c>
      <c r="B5950" s="32" t="s">
        <v>28</v>
      </c>
      <c r="D5950" s="32">
        <v>18.86</v>
      </c>
      <c r="E5950" s="32">
        <v>1236.175</v>
      </c>
      <c r="G5950" s="32">
        <v>2166.5839999999998</v>
      </c>
      <c r="H5950" s="32" t="s">
        <v>13</v>
      </c>
      <c r="I5950" s="32">
        <v>1236.175</v>
      </c>
      <c r="K5950" s="32" t="s">
        <v>267</v>
      </c>
    </row>
    <row r="5951" spans="1:11" x14ac:dyDescent="0.35">
      <c r="A5951" s="32">
        <v>16</v>
      </c>
      <c r="B5951" s="32" t="s">
        <v>29</v>
      </c>
      <c r="D5951" s="32">
        <v>18.86</v>
      </c>
      <c r="E5951" s="32">
        <v>1076.6990000000001</v>
      </c>
      <c r="G5951" s="32">
        <v>419.096</v>
      </c>
      <c r="H5951" s="32" t="s">
        <v>13</v>
      </c>
      <c r="I5951" s="32">
        <v>1076.6990000000001</v>
      </c>
      <c r="K5951" s="32" t="s">
        <v>266</v>
      </c>
    </row>
    <row r="5952" spans="1:11" x14ac:dyDescent="0.35">
      <c r="A5952" s="32">
        <v>17</v>
      </c>
      <c r="B5952" s="32" t="s">
        <v>22</v>
      </c>
      <c r="D5952" s="32">
        <v>18.87</v>
      </c>
      <c r="E5952" s="32">
        <v>24.295000000000002</v>
      </c>
      <c r="G5952" s="32">
        <v>32.929000000000002</v>
      </c>
      <c r="H5952" s="32" t="s">
        <v>13</v>
      </c>
      <c r="I5952" s="32">
        <v>24.295000000000002</v>
      </c>
      <c r="K5952" s="32" t="s">
        <v>265</v>
      </c>
    </row>
    <row r="5953" spans="1:11" x14ac:dyDescent="0.35">
      <c r="A5953" s="32">
        <v>18</v>
      </c>
      <c r="B5953" s="32" t="s">
        <v>182</v>
      </c>
      <c r="D5953" s="32">
        <v>18.86</v>
      </c>
      <c r="E5953" s="32">
        <v>1609.9949999999999</v>
      </c>
      <c r="G5953" s="32">
        <v>2702.8919999999998</v>
      </c>
      <c r="H5953" s="32" t="s">
        <v>13</v>
      </c>
      <c r="I5953" s="32">
        <v>1609.9949999999999</v>
      </c>
      <c r="K5953" s="32" t="s">
        <v>264</v>
      </c>
    </row>
    <row r="5954" spans="1:11" x14ac:dyDescent="0.35">
      <c r="A5954" s="32">
        <v>19</v>
      </c>
      <c r="B5954" s="32" t="s">
        <v>181</v>
      </c>
      <c r="D5954" s="32">
        <v>18.87</v>
      </c>
      <c r="E5954" s="32">
        <v>1632.4760000000001</v>
      </c>
      <c r="G5954" s="32">
        <v>538.48900000000003</v>
      </c>
      <c r="H5954" s="32" t="s">
        <v>13</v>
      </c>
      <c r="I5954" s="32">
        <v>1632.4760000000001</v>
      </c>
      <c r="K5954" s="32" t="s">
        <v>263</v>
      </c>
    </row>
    <row r="5955" spans="1:11" x14ac:dyDescent="0.35">
      <c r="A5955" s="32">
        <v>20</v>
      </c>
      <c r="B5955" s="32" t="s">
        <v>180</v>
      </c>
      <c r="D5955" s="32">
        <v>18.87</v>
      </c>
      <c r="E5955" s="32">
        <v>1678.8019999999999</v>
      </c>
      <c r="G5955" s="32">
        <v>1682.4929999999999</v>
      </c>
      <c r="H5955" s="32" t="s">
        <v>13</v>
      </c>
      <c r="I5955" s="32">
        <v>1678.8019999999999</v>
      </c>
      <c r="K5955" s="32" t="s">
        <v>262</v>
      </c>
    </row>
    <row r="5956" spans="1:11" x14ac:dyDescent="0.35">
      <c r="A5956" s="32">
        <v>21</v>
      </c>
      <c r="B5956" s="32" t="s">
        <v>179</v>
      </c>
      <c r="D5956" s="32">
        <v>18.87</v>
      </c>
      <c r="E5956" s="32">
        <v>1686.2860000000001</v>
      </c>
      <c r="G5956" s="32">
        <v>7416.4530000000004</v>
      </c>
      <c r="H5956" s="32" t="s">
        <v>13</v>
      </c>
      <c r="I5956" s="32">
        <v>1686.2860000000001</v>
      </c>
      <c r="K5956" s="32" t="s">
        <v>261</v>
      </c>
    </row>
    <row r="5957" spans="1:11" x14ac:dyDescent="0.35">
      <c r="A5957" s="32">
        <v>22</v>
      </c>
      <c r="B5957" s="32" t="s">
        <v>178</v>
      </c>
      <c r="D5957" s="32">
        <v>18.87</v>
      </c>
      <c r="E5957" s="32">
        <v>1528.5920000000001</v>
      </c>
      <c r="G5957" s="32">
        <v>4437.5110000000004</v>
      </c>
      <c r="H5957" s="32" t="s">
        <v>13</v>
      </c>
      <c r="I5957" s="32">
        <v>1528.5920000000001</v>
      </c>
      <c r="K5957" s="32" t="s">
        <v>260</v>
      </c>
    </row>
    <row r="5958" spans="1:11" x14ac:dyDescent="0.35">
      <c r="A5958" s="32">
        <v>23</v>
      </c>
      <c r="B5958" s="32" t="s">
        <v>177</v>
      </c>
      <c r="D5958" s="32">
        <v>18.88</v>
      </c>
      <c r="E5958" s="32">
        <v>1341.6220000000001</v>
      </c>
      <c r="G5958" s="32">
        <v>881.37599999999998</v>
      </c>
      <c r="H5958" s="32" t="s">
        <v>13</v>
      </c>
      <c r="I5958" s="32">
        <v>1341.6220000000001</v>
      </c>
      <c r="K5958" s="32" t="s">
        <v>259</v>
      </c>
    </row>
    <row r="5959" spans="1:11" x14ac:dyDescent="0.35">
      <c r="A5959" s="32">
        <v>24</v>
      </c>
      <c r="B5959" s="32" t="s">
        <v>22</v>
      </c>
      <c r="D5959" s="32">
        <v>18.89</v>
      </c>
      <c r="E5959" s="32">
        <v>40.508000000000003</v>
      </c>
      <c r="G5959" s="32">
        <v>165.29</v>
      </c>
      <c r="H5959" s="32" t="s">
        <v>13</v>
      </c>
      <c r="I5959" s="32">
        <v>40.508000000000003</v>
      </c>
      <c r="K5959" s="32" t="s">
        <v>258</v>
      </c>
    </row>
    <row r="5960" spans="1:11" x14ac:dyDescent="0.35">
      <c r="A5960" s="32">
        <v>25</v>
      </c>
      <c r="B5960" s="32" t="s">
        <v>176</v>
      </c>
      <c r="D5960" s="32">
        <v>18.89</v>
      </c>
      <c r="E5960" s="32">
        <v>1530.4090000000001</v>
      </c>
      <c r="G5960" s="32">
        <v>4651.4340000000002</v>
      </c>
      <c r="H5960" s="32" t="s">
        <v>13</v>
      </c>
      <c r="I5960" s="32">
        <v>1530.4090000000001</v>
      </c>
      <c r="K5960" s="32" t="s">
        <v>257</v>
      </c>
    </row>
    <row r="5961" spans="1:11" x14ac:dyDescent="0.35">
      <c r="A5961" s="32">
        <v>26</v>
      </c>
      <c r="B5961" s="32" t="s">
        <v>175</v>
      </c>
      <c r="D5961" s="32">
        <v>18.89</v>
      </c>
      <c r="E5961" s="32">
        <v>1665.4010000000001</v>
      </c>
      <c r="G5961" s="32">
        <v>1910.1880000000001</v>
      </c>
      <c r="H5961" s="32" t="s">
        <v>13</v>
      </c>
      <c r="I5961" s="32">
        <v>1665.4010000000001</v>
      </c>
      <c r="K5961" s="32" t="s">
        <v>256</v>
      </c>
    </row>
    <row r="5962" spans="1:11" x14ac:dyDescent="0.35">
      <c r="A5962" s="32">
        <v>27</v>
      </c>
      <c r="B5962" s="32" t="s">
        <v>174</v>
      </c>
      <c r="D5962" s="32">
        <v>18.88</v>
      </c>
      <c r="E5962" s="32">
        <v>1618.3910000000001</v>
      </c>
      <c r="G5962" s="32">
        <v>1453.3920000000001</v>
      </c>
      <c r="H5962" s="32" t="s">
        <v>13</v>
      </c>
      <c r="I5962" s="32">
        <v>1618.3910000000001</v>
      </c>
      <c r="K5962" s="32" t="s">
        <v>255</v>
      </c>
    </row>
    <row r="5963" spans="1:11" x14ac:dyDescent="0.35">
      <c r="A5963" s="32">
        <v>28</v>
      </c>
      <c r="B5963" s="32" t="s">
        <v>173</v>
      </c>
      <c r="D5963" s="32">
        <v>18.87</v>
      </c>
      <c r="E5963" s="32">
        <v>1626.32</v>
      </c>
      <c r="G5963" s="32">
        <v>678.923</v>
      </c>
      <c r="H5963" s="32" t="s">
        <v>13</v>
      </c>
      <c r="I5963" s="32">
        <v>1626.32</v>
      </c>
      <c r="K5963" s="32" t="s">
        <v>254</v>
      </c>
    </row>
    <row r="5964" spans="1:11" x14ac:dyDescent="0.35">
      <c r="A5964" s="32">
        <v>29</v>
      </c>
      <c r="B5964" s="32" t="s">
        <v>172</v>
      </c>
      <c r="D5964" s="32">
        <v>18.850000000000001</v>
      </c>
      <c r="E5964" s="32">
        <v>1665.634</v>
      </c>
      <c r="G5964" s="32">
        <v>474.27199999999999</v>
      </c>
      <c r="H5964" s="32" t="s">
        <v>13</v>
      </c>
      <c r="I5964" s="32">
        <v>1665.634</v>
      </c>
      <c r="K5964" s="32" t="s">
        <v>253</v>
      </c>
    </row>
    <row r="5965" spans="1:11" x14ac:dyDescent="0.35">
      <c r="A5965" s="32">
        <v>30</v>
      </c>
      <c r="B5965" s="32" t="s">
        <v>171</v>
      </c>
      <c r="D5965" s="32">
        <v>18.82</v>
      </c>
      <c r="E5965" s="32">
        <v>1613.307</v>
      </c>
      <c r="G5965" s="32">
        <v>4575.7280000000001</v>
      </c>
      <c r="H5965" s="32" t="s">
        <v>13</v>
      </c>
      <c r="I5965" s="32">
        <v>1613.307</v>
      </c>
      <c r="K5965" s="32" t="s">
        <v>252</v>
      </c>
    </row>
    <row r="5966" spans="1:11" x14ac:dyDescent="0.35">
      <c r="A5966" s="32">
        <v>31</v>
      </c>
      <c r="B5966" s="32" t="s">
        <v>22</v>
      </c>
      <c r="H5966" s="32" t="s">
        <v>95</v>
      </c>
      <c r="K5966" s="32" t="s">
        <v>251</v>
      </c>
    </row>
    <row r="5967" spans="1:11" x14ac:dyDescent="0.35">
      <c r="A5967" s="32">
        <v>32</v>
      </c>
      <c r="B5967" s="32" t="s">
        <v>170</v>
      </c>
      <c r="D5967" s="32">
        <v>18.8</v>
      </c>
      <c r="E5967" s="32">
        <v>1742.1210000000001</v>
      </c>
      <c r="G5967" s="32">
        <v>1302.674</v>
      </c>
      <c r="H5967" s="32" t="s">
        <v>36</v>
      </c>
      <c r="I5967" s="32">
        <v>1742.1210000000001</v>
      </c>
      <c r="K5967" s="32" t="s">
        <v>250</v>
      </c>
    </row>
    <row r="5968" spans="1:11" x14ac:dyDescent="0.35">
      <c r="A5968" s="32">
        <v>33</v>
      </c>
      <c r="B5968" s="32" t="s">
        <v>169</v>
      </c>
      <c r="D5968" s="32">
        <v>18.809999999999999</v>
      </c>
      <c r="E5968" s="32">
        <v>1572.028</v>
      </c>
      <c r="G5968" s="32">
        <v>743.91700000000003</v>
      </c>
      <c r="H5968" s="32" t="s">
        <v>13</v>
      </c>
      <c r="I5968" s="32">
        <v>1572.028</v>
      </c>
      <c r="K5968" s="32" t="s">
        <v>249</v>
      </c>
    </row>
    <row r="5969" spans="1:11" x14ac:dyDescent="0.35">
      <c r="A5969" s="32">
        <v>34</v>
      </c>
      <c r="B5969" s="32" t="s">
        <v>168</v>
      </c>
      <c r="D5969" s="32">
        <v>18.82</v>
      </c>
      <c r="E5969" s="32">
        <v>2116.855</v>
      </c>
      <c r="G5969" s="32">
        <v>1499.049</v>
      </c>
      <c r="H5969" s="32" t="s">
        <v>13</v>
      </c>
      <c r="I5969" s="32">
        <v>2116.855</v>
      </c>
      <c r="K5969" s="32" t="s">
        <v>248</v>
      </c>
    </row>
    <row r="5970" spans="1:11" x14ac:dyDescent="0.35">
      <c r="A5970" s="32">
        <v>35</v>
      </c>
      <c r="B5970" s="32" t="s">
        <v>167</v>
      </c>
      <c r="D5970" s="32">
        <v>18.84</v>
      </c>
      <c r="E5970" s="32">
        <v>2008.6210000000001</v>
      </c>
      <c r="G5970" s="32">
        <v>1546.663</v>
      </c>
      <c r="H5970" s="32" t="s">
        <v>13</v>
      </c>
      <c r="I5970" s="32">
        <v>2008.6210000000001</v>
      </c>
      <c r="K5970" s="32" t="s">
        <v>247</v>
      </c>
    </row>
    <row r="5971" spans="1:11" x14ac:dyDescent="0.35">
      <c r="A5971" s="32">
        <v>36</v>
      </c>
      <c r="B5971" s="32" t="s">
        <v>166</v>
      </c>
      <c r="D5971" s="32">
        <v>18.84</v>
      </c>
      <c r="E5971" s="32">
        <v>2203.5740000000001</v>
      </c>
      <c r="G5971" s="32">
        <v>866.34699999999998</v>
      </c>
      <c r="H5971" s="32" t="s">
        <v>13</v>
      </c>
      <c r="I5971" s="32">
        <v>2203.5740000000001</v>
      </c>
      <c r="K5971" s="32" t="s">
        <v>246</v>
      </c>
    </row>
    <row r="5972" spans="1:11" x14ac:dyDescent="0.35">
      <c r="A5972" s="32">
        <v>37</v>
      </c>
      <c r="B5972" s="32" t="s">
        <v>165</v>
      </c>
      <c r="D5972" s="32">
        <v>18.84</v>
      </c>
      <c r="E5972" s="32">
        <v>1898.184</v>
      </c>
      <c r="G5972" s="32">
        <v>2056.21</v>
      </c>
      <c r="H5972" s="32" t="s">
        <v>13</v>
      </c>
      <c r="I5972" s="32">
        <v>1898.184</v>
      </c>
      <c r="K5972" s="32" t="s">
        <v>245</v>
      </c>
    </row>
    <row r="5973" spans="1:11" x14ac:dyDescent="0.35">
      <c r="A5973" s="32">
        <v>38</v>
      </c>
      <c r="B5973" s="32" t="s">
        <v>22</v>
      </c>
      <c r="D5973" s="32">
        <v>18.850000000000001</v>
      </c>
      <c r="E5973" s="32">
        <v>49.622999999999998</v>
      </c>
      <c r="G5973" s="32">
        <v>75.227999999999994</v>
      </c>
      <c r="H5973" s="32" t="s">
        <v>13</v>
      </c>
      <c r="I5973" s="32">
        <v>49.622999999999998</v>
      </c>
      <c r="K5973" s="32" t="s">
        <v>244</v>
      </c>
    </row>
    <row r="5974" spans="1:11" x14ac:dyDescent="0.35">
      <c r="A5974" s="32">
        <v>39</v>
      </c>
      <c r="B5974" s="32" t="s">
        <v>164</v>
      </c>
      <c r="D5974" s="32">
        <v>18.850000000000001</v>
      </c>
      <c r="E5974" s="32">
        <v>1523.8720000000001</v>
      </c>
      <c r="G5974" s="32">
        <v>9944.0280000000002</v>
      </c>
      <c r="H5974" s="32" t="s">
        <v>13</v>
      </c>
      <c r="I5974" s="32">
        <v>1523.8720000000001</v>
      </c>
      <c r="K5974" s="32" t="s">
        <v>243</v>
      </c>
    </row>
    <row r="5975" spans="1:11" x14ac:dyDescent="0.35">
      <c r="A5975" s="32">
        <v>40</v>
      </c>
      <c r="B5975" s="32" t="s">
        <v>163</v>
      </c>
      <c r="D5975" s="32">
        <v>18.86</v>
      </c>
      <c r="E5975" s="32">
        <v>1684.5740000000001</v>
      </c>
      <c r="G5975" s="32">
        <v>1017.7619999999999</v>
      </c>
      <c r="H5975" s="32" t="s">
        <v>13</v>
      </c>
      <c r="I5975" s="32">
        <v>1684.5740000000001</v>
      </c>
      <c r="K5975" s="32" t="s">
        <v>242</v>
      </c>
    </row>
    <row r="5976" spans="1:11" x14ac:dyDescent="0.35">
      <c r="A5976" s="32">
        <v>41</v>
      </c>
      <c r="B5976" s="32" t="s">
        <v>162</v>
      </c>
      <c r="D5976" s="32">
        <v>18.850000000000001</v>
      </c>
      <c r="E5976" s="32">
        <v>2072.9119999999998</v>
      </c>
      <c r="G5976" s="32">
        <v>1339.58</v>
      </c>
      <c r="H5976" s="32" t="s">
        <v>13</v>
      </c>
      <c r="I5976" s="32">
        <v>2072.9119999999998</v>
      </c>
      <c r="K5976" s="32" t="s">
        <v>241</v>
      </c>
    </row>
    <row r="5977" spans="1:11" x14ac:dyDescent="0.35">
      <c r="A5977" s="32">
        <v>42</v>
      </c>
      <c r="B5977" s="32" t="s">
        <v>161</v>
      </c>
      <c r="D5977" s="32">
        <v>18.87</v>
      </c>
      <c r="E5977" s="32">
        <v>2194.5030000000002</v>
      </c>
      <c r="G5977" s="32">
        <v>882.39599999999996</v>
      </c>
      <c r="H5977" s="32" t="s">
        <v>13</v>
      </c>
      <c r="I5977" s="32">
        <v>2194.5030000000002</v>
      </c>
      <c r="K5977" s="32" t="s">
        <v>240</v>
      </c>
    </row>
    <row r="5978" spans="1:11" x14ac:dyDescent="0.35">
      <c r="A5978" s="32">
        <v>43</v>
      </c>
      <c r="B5978" s="32" t="s">
        <v>160</v>
      </c>
      <c r="D5978" s="32">
        <v>18.87</v>
      </c>
      <c r="E5978" s="32">
        <v>1936.442</v>
      </c>
      <c r="G5978" s="32">
        <v>712.30700000000002</v>
      </c>
      <c r="H5978" s="32" t="s">
        <v>13</v>
      </c>
      <c r="I5978" s="32">
        <v>1936.442</v>
      </c>
      <c r="K5978" s="32" t="s">
        <v>239</v>
      </c>
    </row>
    <row r="5979" spans="1:11" x14ac:dyDescent="0.35">
      <c r="A5979" s="32">
        <v>44</v>
      </c>
      <c r="B5979" s="32" t="s">
        <v>159</v>
      </c>
      <c r="D5979" s="32">
        <v>18.89</v>
      </c>
      <c r="E5979" s="32">
        <v>2051.9319999999998</v>
      </c>
      <c r="G5979" s="32">
        <v>809.70100000000002</v>
      </c>
      <c r="H5979" s="32" t="s">
        <v>13</v>
      </c>
      <c r="I5979" s="32">
        <v>2051.9319999999998</v>
      </c>
      <c r="K5979" s="32" t="s">
        <v>238</v>
      </c>
    </row>
    <row r="5980" spans="1:11" x14ac:dyDescent="0.35">
      <c r="A5980" s="32">
        <v>45</v>
      </c>
      <c r="B5980" s="32" t="s">
        <v>22</v>
      </c>
      <c r="H5980" s="32" t="s">
        <v>95</v>
      </c>
      <c r="K5980" s="32" t="s">
        <v>237</v>
      </c>
    </row>
    <row r="5981" spans="1:11" x14ac:dyDescent="0.35">
      <c r="A5981" s="32">
        <v>46</v>
      </c>
      <c r="B5981" s="32" t="s">
        <v>158</v>
      </c>
      <c r="D5981" s="32">
        <v>18.88</v>
      </c>
      <c r="E5981" s="32">
        <v>1703.3030000000001</v>
      </c>
      <c r="G5981" s="32">
        <v>1832.3330000000001</v>
      </c>
      <c r="H5981" s="32" t="s">
        <v>13</v>
      </c>
      <c r="I5981" s="32">
        <v>1703.3030000000001</v>
      </c>
      <c r="K5981" s="32" t="s">
        <v>236</v>
      </c>
    </row>
    <row r="5982" spans="1:11" x14ac:dyDescent="0.35">
      <c r="A5982" s="32">
        <v>47</v>
      </c>
      <c r="B5982" s="32" t="s">
        <v>157</v>
      </c>
      <c r="D5982" s="32">
        <v>18.88</v>
      </c>
      <c r="E5982" s="32">
        <v>1471.201</v>
      </c>
      <c r="G5982" s="32">
        <v>1380.7650000000001</v>
      </c>
      <c r="H5982" s="32" t="s">
        <v>13</v>
      </c>
      <c r="I5982" s="32">
        <v>1471.201</v>
      </c>
      <c r="K5982" s="32" t="s">
        <v>235</v>
      </c>
    </row>
    <row r="5983" spans="1:11" x14ac:dyDescent="0.35">
      <c r="A5983" s="32">
        <v>48</v>
      </c>
      <c r="B5983" s="32" t="s">
        <v>156</v>
      </c>
      <c r="D5983" s="32">
        <v>18.86</v>
      </c>
      <c r="E5983" s="32">
        <v>1466.605</v>
      </c>
      <c r="G5983" s="32">
        <v>399.21600000000001</v>
      </c>
      <c r="H5983" s="32" t="s">
        <v>13</v>
      </c>
      <c r="I5983" s="32">
        <v>1466.605</v>
      </c>
      <c r="K5983" s="32" t="s">
        <v>234</v>
      </c>
    </row>
    <row r="5985" spans="1:11" x14ac:dyDescent="0.35">
      <c r="A5985" s="32" t="s">
        <v>299</v>
      </c>
    </row>
    <row r="5987" spans="1:11" x14ac:dyDescent="0.35">
      <c r="B5987" s="32" t="s">
        <v>3</v>
      </c>
      <c r="C5987" s="32" t="s">
        <v>4</v>
      </c>
      <c r="D5987" s="32" t="s">
        <v>5</v>
      </c>
      <c r="E5987" s="32" t="s">
        <v>6</v>
      </c>
      <c r="F5987" s="32" t="s">
        <v>7</v>
      </c>
      <c r="G5987" s="32" t="s">
        <v>8</v>
      </c>
      <c r="H5987" s="32" t="s">
        <v>9</v>
      </c>
      <c r="I5987" s="32" t="s">
        <v>10</v>
      </c>
      <c r="J5987" s="32" t="s">
        <v>11</v>
      </c>
      <c r="K5987" s="32" t="s">
        <v>282</v>
      </c>
    </row>
    <row r="5988" spans="1:11" x14ac:dyDescent="0.35">
      <c r="A5988" s="32">
        <v>1</v>
      </c>
      <c r="B5988" s="32" t="s">
        <v>12</v>
      </c>
      <c r="D5988" s="32">
        <v>18.82</v>
      </c>
      <c r="E5988" s="32">
        <v>863.60299999999995</v>
      </c>
      <c r="G5988" s="32">
        <v>432.92700000000002</v>
      </c>
      <c r="H5988" s="32" t="s">
        <v>13</v>
      </c>
      <c r="I5988" s="32">
        <v>863.60299999999995</v>
      </c>
      <c r="K5988" s="32" t="s">
        <v>281</v>
      </c>
    </row>
    <row r="5989" spans="1:11" x14ac:dyDescent="0.35">
      <c r="A5989" s="32">
        <v>2</v>
      </c>
      <c r="B5989" s="32" t="s">
        <v>14</v>
      </c>
      <c r="D5989" s="32">
        <v>18.829999999999998</v>
      </c>
      <c r="E5989" s="32">
        <v>880.98</v>
      </c>
      <c r="G5989" s="32">
        <v>309.57100000000003</v>
      </c>
      <c r="H5989" s="32" t="s">
        <v>13</v>
      </c>
      <c r="I5989" s="32">
        <v>880.98</v>
      </c>
      <c r="K5989" s="32" t="s">
        <v>280</v>
      </c>
    </row>
    <row r="5990" spans="1:11" x14ac:dyDescent="0.35">
      <c r="A5990" s="32">
        <v>3</v>
      </c>
      <c r="B5990" s="32" t="s">
        <v>15</v>
      </c>
      <c r="D5990" s="32">
        <v>18.829999999999998</v>
      </c>
      <c r="E5990" s="32">
        <v>883.39700000000005</v>
      </c>
      <c r="G5990" s="32">
        <v>5486.6040000000003</v>
      </c>
      <c r="H5990" s="32" t="s">
        <v>13</v>
      </c>
      <c r="I5990" s="32">
        <v>883.39700000000005</v>
      </c>
      <c r="K5990" s="32" t="s">
        <v>279</v>
      </c>
    </row>
    <row r="5991" spans="1:11" x14ac:dyDescent="0.35">
      <c r="A5991" s="32">
        <v>4</v>
      </c>
      <c r="B5991" s="32" t="s">
        <v>17</v>
      </c>
      <c r="D5991" s="32">
        <v>18.84</v>
      </c>
      <c r="E5991" s="32">
        <v>875.07299999999998</v>
      </c>
      <c r="G5991" s="32">
        <v>303.54000000000002</v>
      </c>
      <c r="H5991" s="32" t="s">
        <v>13</v>
      </c>
      <c r="I5991" s="32">
        <v>875.07299999999998</v>
      </c>
      <c r="K5991" s="32" t="s">
        <v>278</v>
      </c>
    </row>
    <row r="5992" spans="1:11" x14ac:dyDescent="0.35">
      <c r="A5992" s="32">
        <v>5</v>
      </c>
      <c r="B5992" s="32" t="s">
        <v>18</v>
      </c>
      <c r="D5992" s="32">
        <v>18.809999999999999</v>
      </c>
      <c r="E5992" s="32">
        <v>947.53200000000004</v>
      </c>
      <c r="G5992" s="32">
        <v>1492.1510000000001</v>
      </c>
      <c r="H5992" s="32" t="s">
        <v>13</v>
      </c>
      <c r="I5992" s="32">
        <v>947.53200000000004</v>
      </c>
      <c r="K5992" s="32" t="s">
        <v>277</v>
      </c>
    </row>
    <row r="5993" spans="1:11" x14ac:dyDescent="0.35">
      <c r="A5993" s="32">
        <v>6</v>
      </c>
      <c r="B5993" s="32" t="s">
        <v>19</v>
      </c>
      <c r="D5993" s="32">
        <v>18.82</v>
      </c>
      <c r="E5993" s="32">
        <v>789.32600000000002</v>
      </c>
      <c r="G5993" s="32">
        <v>193.07599999999999</v>
      </c>
      <c r="H5993" s="32" t="s">
        <v>13</v>
      </c>
      <c r="I5993" s="32">
        <v>789.32600000000002</v>
      </c>
      <c r="K5993" s="32" t="s">
        <v>276</v>
      </c>
    </row>
    <row r="5994" spans="1:11" x14ac:dyDescent="0.35">
      <c r="A5994" s="32">
        <v>7</v>
      </c>
      <c r="B5994" s="32" t="s">
        <v>20</v>
      </c>
      <c r="D5994" s="32">
        <v>18.82</v>
      </c>
      <c r="E5994" s="32">
        <v>632.25900000000001</v>
      </c>
      <c r="G5994" s="32">
        <v>312.10199999999998</v>
      </c>
      <c r="H5994" s="32" t="s">
        <v>13</v>
      </c>
      <c r="I5994" s="32">
        <v>632.25900000000001</v>
      </c>
      <c r="K5994" s="32" t="s">
        <v>275</v>
      </c>
    </row>
    <row r="5995" spans="1:11" x14ac:dyDescent="0.35">
      <c r="A5995" s="32">
        <v>8</v>
      </c>
      <c r="B5995" s="32" t="s">
        <v>21</v>
      </c>
      <c r="D5995" s="32">
        <v>18.82</v>
      </c>
      <c r="E5995" s="32">
        <v>756.32799999999997</v>
      </c>
      <c r="G5995" s="32">
        <v>651.37</v>
      </c>
      <c r="H5995" s="32" t="s">
        <v>13</v>
      </c>
      <c r="I5995" s="32">
        <v>756.32799999999997</v>
      </c>
      <c r="K5995" s="32" t="s">
        <v>274</v>
      </c>
    </row>
    <row r="5996" spans="1:11" x14ac:dyDescent="0.35">
      <c r="A5996" s="32">
        <v>9</v>
      </c>
      <c r="B5996" s="32" t="s">
        <v>22</v>
      </c>
      <c r="D5996" s="32">
        <v>18.84</v>
      </c>
      <c r="E5996" s="32">
        <v>24.042999999999999</v>
      </c>
      <c r="G5996" s="32">
        <v>13.401</v>
      </c>
      <c r="H5996" s="32" t="s">
        <v>13</v>
      </c>
      <c r="I5996" s="32">
        <v>24.042999999999999</v>
      </c>
      <c r="K5996" s="32" t="s">
        <v>273</v>
      </c>
    </row>
    <row r="5997" spans="1:11" x14ac:dyDescent="0.35">
      <c r="A5997" s="32">
        <v>10</v>
      </c>
      <c r="B5997" s="32" t="s">
        <v>22</v>
      </c>
      <c r="D5997" s="32">
        <v>18.89</v>
      </c>
      <c r="E5997" s="32">
        <v>3.859</v>
      </c>
      <c r="G5997" s="32">
        <v>7.7320000000000002</v>
      </c>
      <c r="H5997" s="32" t="s">
        <v>13</v>
      </c>
      <c r="I5997" s="32">
        <v>3.859</v>
      </c>
      <c r="K5997" s="32" t="s">
        <v>272</v>
      </c>
    </row>
    <row r="5998" spans="1:11" x14ac:dyDescent="0.35">
      <c r="A5998" s="32">
        <v>11</v>
      </c>
      <c r="B5998" s="32" t="s">
        <v>24</v>
      </c>
      <c r="D5998" s="32">
        <v>18.84</v>
      </c>
      <c r="E5998" s="32">
        <v>271.56099999999998</v>
      </c>
      <c r="G5998" s="32">
        <v>191.988</v>
      </c>
      <c r="H5998" s="32" t="s">
        <v>13</v>
      </c>
      <c r="I5998" s="32">
        <v>271.56099999999998</v>
      </c>
      <c r="K5998" s="32" t="s">
        <v>271</v>
      </c>
    </row>
    <row r="5999" spans="1:11" x14ac:dyDescent="0.35">
      <c r="A5999" s="32">
        <v>12</v>
      </c>
      <c r="B5999" s="32" t="s">
        <v>25</v>
      </c>
      <c r="D5999" s="32">
        <v>18.84</v>
      </c>
      <c r="E5999" s="32">
        <v>278.04700000000003</v>
      </c>
      <c r="G5999" s="32">
        <v>250.62899999999999</v>
      </c>
      <c r="H5999" s="32" t="s">
        <v>13</v>
      </c>
      <c r="I5999" s="32">
        <v>278.04700000000003</v>
      </c>
      <c r="K5999" s="32" t="s">
        <v>270</v>
      </c>
    </row>
    <row r="6000" spans="1:11" x14ac:dyDescent="0.35">
      <c r="A6000" s="32">
        <v>13</v>
      </c>
      <c r="B6000" s="32" t="s">
        <v>26</v>
      </c>
      <c r="D6000" s="32">
        <v>18.84</v>
      </c>
      <c r="E6000" s="32">
        <v>309.649</v>
      </c>
      <c r="G6000" s="32">
        <v>171.03200000000001</v>
      </c>
      <c r="H6000" s="32" t="s">
        <v>13</v>
      </c>
      <c r="I6000" s="32">
        <v>309.649</v>
      </c>
      <c r="K6000" s="32" t="s">
        <v>269</v>
      </c>
    </row>
    <row r="6001" spans="1:11" x14ac:dyDescent="0.35">
      <c r="A6001" s="32">
        <v>14</v>
      </c>
      <c r="B6001" s="32" t="s">
        <v>27</v>
      </c>
      <c r="D6001" s="32">
        <v>18.850000000000001</v>
      </c>
      <c r="E6001" s="32">
        <v>231.245</v>
      </c>
      <c r="G6001" s="32">
        <v>62.695</v>
      </c>
      <c r="H6001" s="32" t="s">
        <v>13</v>
      </c>
      <c r="I6001" s="32">
        <v>231.245</v>
      </c>
      <c r="K6001" s="32" t="s">
        <v>268</v>
      </c>
    </row>
    <row r="6002" spans="1:11" x14ac:dyDescent="0.35">
      <c r="A6002" s="32">
        <v>15</v>
      </c>
      <c r="B6002" s="32" t="s">
        <v>28</v>
      </c>
      <c r="D6002" s="32">
        <v>18.86</v>
      </c>
      <c r="E6002" s="32">
        <v>275.50099999999998</v>
      </c>
      <c r="G6002" s="32">
        <v>1372.0119999999999</v>
      </c>
      <c r="H6002" s="32" t="s">
        <v>13</v>
      </c>
      <c r="I6002" s="32">
        <v>275.50099999999998</v>
      </c>
      <c r="K6002" s="32" t="s">
        <v>267</v>
      </c>
    </row>
    <row r="6003" spans="1:11" x14ac:dyDescent="0.35">
      <c r="A6003" s="32">
        <v>16</v>
      </c>
      <c r="B6003" s="32" t="s">
        <v>29</v>
      </c>
      <c r="D6003" s="32">
        <v>18.87</v>
      </c>
      <c r="E6003" s="32">
        <v>221.268</v>
      </c>
      <c r="G6003" s="32">
        <v>104.34</v>
      </c>
      <c r="H6003" s="32" t="s">
        <v>13</v>
      </c>
      <c r="I6003" s="32">
        <v>221.268</v>
      </c>
      <c r="K6003" s="32" t="s">
        <v>266</v>
      </c>
    </row>
    <row r="6004" spans="1:11" x14ac:dyDescent="0.35">
      <c r="A6004" s="32">
        <v>17</v>
      </c>
      <c r="B6004" s="32" t="s">
        <v>22</v>
      </c>
      <c r="K6004" s="32" t="s">
        <v>265</v>
      </c>
    </row>
    <row r="6005" spans="1:11" x14ac:dyDescent="0.35">
      <c r="A6005" s="32">
        <v>18</v>
      </c>
      <c r="B6005" s="32" t="s">
        <v>182</v>
      </c>
      <c r="D6005" s="32">
        <v>18.86</v>
      </c>
      <c r="E6005" s="32">
        <v>386.41300000000001</v>
      </c>
      <c r="G6005" s="32">
        <v>131.995</v>
      </c>
      <c r="H6005" s="32" t="s">
        <v>13</v>
      </c>
      <c r="I6005" s="32">
        <v>386.41300000000001</v>
      </c>
      <c r="K6005" s="32" t="s">
        <v>264</v>
      </c>
    </row>
    <row r="6006" spans="1:11" x14ac:dyDescent="0.35">
      <c r="A6006" s="32">
        <v>19</v>
      </c>
      <c r="B6006" s="32" t="s">
        <v>181</v>
      </c>
      <c r="D6006" s="32">
        <v>18.87</v>
      </c>
      <c r="E6006" s="32">
        <v>357.83199999999999</v>
      </c>
      <c r="G6006" s="32">
        <v>412.07</v>
      </c>
      <c r="H6006" s="32" t="s">
        <v>13</v>
      </c>
      <c r="I6006" s="32">
        <v>357.83199999999999</v>
      </c>
      <c r="K6006" s="32" t="s">
        <v>263</v>
      </c>
    </row>
    <row r="6007" spans="1:11" x14ac:dyDescent="0.35">
      <c r="A6007" s="32">
        <v>20</v>
      </c>
      <c r="B6007" s="32" t="s">
        <v>180</v>
      </c>
      <c r="D6007" s="32">
        <v>18.87</v>
      </c>
      <c r="E6007" s="32">
        <v>351.69400000000002</v>
      </c>
      <c r="G6007" s="32">
        <v>1120.778</v>
      </c>
      <c r="H6007" s="32" t="s">
        <v>13</v>
      </c>
      <c r="I6007" s="32">
        <v>351.69400000000002</v>
      </c>
      <c r="K6007" s="32" t="s">
        <v>262</v>
      </c>
    </row>
    <row r="6008" spans="1:11" x14ac:dyDescent="0.35">
      <c r="A6008" s="32">
        <v>21</v>
      </c>
      <c r="B6008" s="32" t="s">
        <v>179</v>
      </c>
      <c r="D6008" s="32">
        <v>18.87</v>
      </c>
      <c r="E6008" s="32">
        <v>364.65</v>
      </c>
      <c r="G6008" s="32">
        <v>332.97699999999998</v>
      </c>
      <c r="H6008" s="32" t="s">
        <v>13</v>
      </c>
      <c r="I6008" s="32">
        <v>364.65</v>
      </c>
      <c r="K6008" s="32" t="s">
        <v>261</v>
      </c>
    </row>
    <row r="6009" spans="1:11" x14ac:dyDescent="0.35">
      <c r="A6009" s="32">
        <v>22</v>
      </c>
      <c r="B6009" s="32" t="s">
        <v>178</v>
      </c>
      <c r="D6009" s="32">
        <v>18.87</v>
      </c>
      <c r="E6009" s="32">
        <v>298.71199999999999</v>
      </c>
      <c r="G6009" s="32">
        <v>411.49700000000001</v>
      </c>
      <c r="H6009" s="32" t="s">
        <v>13</v>
      </c>
      <c r="I6009" s="32">
        <v>298.71199999999999</v>
      </c>
      <c r="K6009" s="32" t="s">
        <v>260</v>
      </c>
    </row>
    <row r="6010" spans="1:11" x14ac:dyDescent="0.35">
      <c r="A6010" s="32">
        <v>23</v>
      </c>
      <c r="B6010" s="32" t="s">
        <v>177</v>
      </c>
      <c r="D6010" s="32">
        <v>18.87</v>
      </c>
      <c r="E6010" s="32">
        <v>296.10000000000002</v>
      </c>
      <c r="G6010" s="32">
        <v>88.486000000000004</v>
      </c>
      <c r="H6010" s="32" t="s">
        <v>13</v>
      </c>
      <c r="I6010" s="32">
        <v>296.10000000000002</v>
      </c>
      <c r="K6010" s="32" t="s">
        <v>259</v>
      </c>
    </row>
    <row r="6011" spans="1:11" x14ac:dyDescent="0.35">
      <c r="A6011" s="32">
        <v>24</v>
      </c>
      <c r="B6011" s="32" t="s">
        <v>22</v>
      </c>
      <c r="D6011" s="32">
        <v>18.91</v>
      </c>
      <c r="E6011" s="32">
        <v>4.766</v>
      </c>
      <c r="G6011" s="32">
        <v>4.9260000000000002</v>
      </c>
      <c r="H6011" s="32" t="s">
        <v>13</v>
      </c>
      <c r="I6011" s="32">
        <v>4.766</v>
      </c>
      <c r="K6011" s="32" t="s">
        <v>258</v>
      </c>
    </row>
    <row r="6012" spans="1:11" x14ac:dyDescent="0.35">
      <c r="A6012" s="32">
        <v>25</v>
      </c>
      <c r="B6012" s="32" t="s">
        <v>176</v>
      </c>
      <c r="D6012" s="32">
        <v>18.89</v>
      </c>
      <c r="E6012" s="32">
        <v>272.16899999999998</v>
      </c>
      <c r="G6012" s="32">
        <v>1558.07</v>
      </c>
      <c r="H6012" s="32" t="s">
        <v>13</v>
      </c>
      <c r="I6012" s="32">
        <v>272.16899999999998</v>
      </c>
      <c r="K6012" s="32" t="s">
        <v>257</v>
      </c>
    </row>
    <row r="6013" spans="1:11" x14ac:dyDescent="0.35">
      <c r="A6013" s="32">
        <v>26</v>
      </c>
      <c r="B6013" s="32" t="s">
        <v>175</v>
      </c>
      <c r="D6013" s="32">
        <v>18.89</v>
      </c>
      <c r="E6013" s="32">
        <v>336.45299999999997</v>
      </c>
      <c r="G6013" s="32">
        <v>199.92599999999999</v>
      </c>
      <c r="H6013" s="32" t="s">
        <v>13</v>
      </c>
      <c r="I6013" s="32">
        <v>336.45299999999997</v>
      </c>
      <c r="K6013" s="32" t="s">
        <v>256</v>
      </c>
    </row>
    <row r="6014" spans="1:11" x14ac:dyDescent="0.35">
      <c r="A6014" s="32">
        <v>27</v>
      </c>
      <c r="B6014" s="32" t="s">
        <v>174</v>
      </c>
      <c r="D6014" s="32">
        <v>18.89</v>
      </c>
      <c r="E6014" s="32">
        <v>359.108</v>
      </c>
      <c r="G6014" s="32">
        <v>266.959</v>
      </c>
      <c r="H6014" s="32" t="s">
        <v>13</v>
      </c>
      <c r="I6014" s="32">
        <v>359.108</v>
      </c>
      <c r="K6014" s="32" t="s">
        <v>255</v>
      </c>
    </row>
    <row r="6015" spans="1:11" x14ac:dyDescent="0.35">
      <c r="A6015" s="32">
        <v>28</v>
      </c>
      <c r="B6015" s="32" t="s">
        <v>173</v>
      </c>
      <c r="D6015" s="32">
        <v>18.87</v>
      </c>
      <c r="E6015" s="32">
        <v>336.733</v>
      </c>
      <c r="G6015" s="32">
        <v>654.74199999999996</v>
      </c>
      <c r="H6015" s="32" t="s">
        <v>13</v>
      </c>
      <c r="I6015" s="32">
        <v>336.733</v>
      </c>
      <c r="K6015" s="32" t="s">
        <v>254</v>
      </c>
    </row>
    <row r="6016" spans="1:11" x14ac:dyDescent="0.35">
      <c r="A6016" s="32">
        <v>29</v>
      </c>
      <c r="B6016" s="32" t="s">
        <v>172</v>
      </c>
      <c r="D6016" s="32">
        <v>18.86</v>
      </c>
      <c r="E6016" s="32">
        <v>351</v>
      </c>
      <c r="G6016" s="32">
        <v>253.101</v>
      </c>
      <c r="H6016" s="32" t="s">
        <v>13</v>
      </c>
      <c r="I6016" s="32">
        <v>351</v>
      </c>
      <c r="K6016" s="32" t="s">
        <v>253</v>
      </c>
    </row>
    <row r="6017" spans="1:11" x14ac:dyDescent="0.35">
      <c r="A6017" s="32">
        <v>30</v>
      </c>
      <c r="B6017" s="32" t="s">
        <v>171</v>
      </c>
      <c r="D6017" s="32">
        <v>18.82</v>
      </c>
      <c r="E6017" s="32">
        <v>341.75400000000002</v>
      </c>
      <c r="G6017" s="32">
        <v>220.459</v>
      </c>
      <c r="H6017" s="32" t="s">
        <v>13</v>
      </c>
      <c r="I6017" s="32">
        <v>341.75400000000002</v>
      </c>
      <c r="K6017" s="32" t="s">
        <v>252</v>
      </c>
    </row>
    <row r="6018" spans="1:11" x14ac:dyDescent="0.35">
      <c r="A6018" s="32">
        <v>31</v>
      </c>
      <c r="B6018" s="32" t="s">
        <v>22</v>
      </c>
      <c r="D6018" s="32">
        <v>18.78</v>
      </c>
      <c r="E6018" s="32">
        <v>4.3540000000000001</v>
      </c>
      <c r="G6018" s="32">
        <v>7.1070000000000002</v>
      </c>
      <c r="H6018" s="32" t="s">
        <v>13</v>
      </c>
      <c r="I6018" s="32">
        <v>4.3540000000000001</v>
      </c>
      <c r="K6018" s="32" t="s">
        <v>251</v>
      </c>
    </row>
    <row r="6019" spans="1:11" x14ac:dyDescent="0.35">
      <c r="A6019" s="32">
        <v>32</v>
      </c>
      <c r="B6019" s="32" t="s">
        <v>170</v>
      </c>
      <c r="D6019" s="32">
        <v>18.8</v>
      </c>
      <c r="E6019" s="32">
        <v>361.08100000000002</v>
      </c>
      <c r="G6019" s="32">
        <v>2579.922</v>
      </c>
      <c r="H6019" s="32" t="s">
        <v>13</v>
      </c>
      <c r="I6019" s="32">
        <v>361.08100000000002</v>
      </c>
      <c r="K6019" s="32" t="s">
        <v>250</v>
      </c>
    </row>
    <row r="6020" spans="1:11" x14ac:dyDescent="0.35">
      <c r="A6020" s="32">
        <v>33</v>
      </c>
      <c r="B6020" s="32" t="s">
        <v>169</v>
      </c>
      <c r="D6020" s="32">
        <v>18.82</v>
      </c>
      <c r="E6020" s="32">
        <v>343.08600000000001</v>
      </c>
      <c r="G6020" s="32">
        <v>77.033000000000001</v>
      </c>
      <c r="H6020" s="32" t="s">
        <v>13</v>
      </c>
      <c r="I6020" s="32">
        <v>343.08600000000001</v>
      </c>
      <c r="K6020" s="32" t="s">
        <v>249</v>
      </c>
    </row>
    <row r="6021" spans="1:11" x14ac:dyDescent="0.35">
      <c r="A6021" s="32">
        <v>34</v>
      </c>
      <c r="B6021" s="32" t="s">
        <v>168</v>
      </c>
      <c r="D6021" s="32">
        <v>18.829999999999998</v>
      </c>
      <c r="E6021" s="32">
        <v>522.80999999999995</v>
      </c>
      <c r="G6021" s="32">
        <v>206.79900000000001</v>
      </c>
      <c r="H6021" s="32" t="s">
        <v>13</v>
      </c>
      <c r="I6021" s="32">
        <v>522.80999999999995</v>
      </c>
      <c r="K6021" s="32" t="s">
        <v>248</v>
      </c>
    </row>
    <row r="6022" spans="1:11" x14ac:dyDescent="0.35">
      <c r="A6022" s="32">
        <v>35</v>
      </c>
      <c r="B6022" s="32" t="s">
        <v>167</v>
      </c>
      <c r="D6022" s="32">
        <v>18.84</v>
      </c>
      <c r="E6022" s="32">
        <v>467.56900000000002</v>
      </c>
      <c r="G6022" s="32">
        <v>512.06200000000001</v>
      </c>
      <c r="H6022" s="32" t="s">
        <v>13</v>
      </c>
      <c r="I6022" s="32">
        <v>467.56900000000002</v>
      </c>
      <c r="K6022" s="32" t="s">
        <v>247</v>
      </c>
    </row>
    <row r="6023" spans="1:11" x14ac:dyDescent="0.35">
      <c r="A6023" s="32">
        <v>36</v>
      </c>
      <c r="B6023" s="32" t="s">
        <v>166</v>
      </c>
      <c r="D6023" s="32">
        <v>18.829999999999998</v>
      </c>
      <c r="E6023" s="32">
        <v>515.70699999999999</v>
      </c>
      <c r="G6023" s="32">
        <v>2886.8440000000001</v>
      </c>
      <c r="H6023" s="32" t="s">
        <v>13</v>
      </c>
      <c r="I6023" s="32">
        <v>515.70699999999999</v>
      </c>
      <c r="K6023" s="32" t="s">
        <v>246</v>
      </c>
    </row>
    <row r="6024" spans="1:11" x14ac:dyDescent="0.35">
      <c r="A6024" s="32">
        <v>37</v>
      </c>
      <c r="B6024" s="32" t="s">
        <v>165</v>
      </c>
      <c r="D6024" s="32">
        <v>18.84</v>
      </c>
      <c r="E6024" s="32">
        <v>421.38900000000001</v>
      </c>
      <c r="G6024" s="32">
        <v>1197.7180000000001</v>
      </c>
      <c r="H6024" s="32" t="s">
        <v>13</v>
      </c>
      <c r="I6024" s="32">
        <v>421.38900000000001</v>
      </c>
      <c r="K6024" s="32" t="s">
        <v>245</v>
      </c>
    </row>
    <row r="6025" spans="1:11" x14ac:dyDescent="0.35">
      <c r="A6025" s="32">
        <v>38</v>
      </c>
      <c r="B6025" s="32" t="s">
        <v>22</v>
      </c>
      <c r="D6025" s="32">
        <v>18.86</v>
      </c>
      <c r="E6025" s="32">
        <v>6.1580000000000004</v>
      </c>
      <c r="G6025" s="32">
        <v>7.4669999999999996</v>
      </c>
      <c r="H6025" s="32" t="s">
        <v>13</v>
      </c>
      <c r="I6025" s="32">
        <v>6.1580000000000004</v>
      </c>
      <c r="K6025" s="32" t="s">
        <v>244</v>
      </c>
    </row>
    <row r="6026" spans="1:11" x14ac:dyDescent="0.35">
      <c r="A6026" s="32">
        <v>39</v>
      </c>
      <c r="B6026" s="32" t="s">
        <v>164</v>
      </c>
      <c r="D6026" s="32">
        <v>18.850000000000001</v>
      </c>
      <c r="E6026" s="32">
        <v>322.10399999999998</v>
      </c>
      <c r="G6026" s="32">
        <v>184.44800000000001</v>
      </c>
      <c r="H6026" s="32" t="s">
        <v>13</v>
      </c>
      <c r="I6026" s="32">
        <v>322.10399999999998</v>
      </c>
      <c r="K6026" s="32" t="s">
        <v>243</v>
      </c>
    </row>
    <row r="6027" spans="1:11" x14ac:dyDescent="0.35">
      <c r="A6027" s="32">
        <v>40</v>
      </c>
      <c r="B6027" s="32" t="s">
        <v>163</v>
      </c>
      <c r="D6027" s="32">
        <v>18.86</v>
      </c>
      <c r="E6027" s="32">
        <v>385.892</v>
      </c>
      <c r="G6027" s="32">
        <v>124.431</v>
      </c>
      <c r="H6027" s="32" t="s">
        <v>13</v>
      </c>
      <c r="I6027" s="32">
        <v>385.892</v>
      </c>
      <c r="K6027" s="32" t="s">
        <v>242</v>
      </c>
    </row>
    <row r="6028" spans="1:11" x14ac:dyDescent="0.35">
      <c r="A6028" s="32">
        <v>41</v>
      </c>
      <c r="B6028" s="32" t="s">
        <v>162</v>
      </c>
      <c r="D6028" s="32">
        <v>18.850000000000001</v>
      </c>
      <c r="E6028" s="32">
        <v>447.983</v>
      </c>
      <c r="G6028" s="32">
        <v>564.88099999999997</v>
      </c>
      <c r="H6028" s="32" t="s">
        <v>13</v>
      </c>
      <c r="I6028" s="32">
        <v>447.983</v>
      </c>
      <c r="K6028" s="32" t="s">
        <v>241</v>
      </c>
    </row>
    <row r="6029" spans="1:11" x14ac:dyDescent="0.35">
      <c r="A6029" s="32">
        <v>42</v>
      </c>
      <c r="B6029" s="32" t="s">
        <v>161</v>
      </c>
      <c r="D6029" s="32">
        <v>18.87</v>
      </c>
      <c r="E6029" s="32">
        <v>476.73899999999998</v>
      </c>
      <c r="G6029" s="32">
        <v>1400.7560000000001</v>
      </c>
      <c r="H6029" s="32" t="s">
        <v>13</v>
      </c>
      <c r="I6029" s="32">
        <v>476.73899999999998</v>
      </c>
      <c r="K6029" s="32" t="s">
        <v>240</v>
      </c>
    </row>
    <row r="6030" spans="1:11" x14ac:dyDescent="0.35">
      <c r="A6030" s="32">
        <v>43</v>
      </c>
      <c r="B6030" s="32" t="s">
        <v>160</v>
      </c>
      <c r="D6030" s="32">
        <v>18.87</v>
      </c>
      <c r="E6030" s="32">
        <v>427.36</v>
      </c>
      <c r="G6030" s="32">
        <v>172.38900000000001</v>
      </c>
      <c r="H6030" s="32" t="s">
        <v>13</v>
      </c>
      <c r="I6030" s="32">
        <v>427.36</v>
      </c>
      <c r="K6030" s="32" t="s">
        <v>239</v>
      </c>
    </row>
    <row r="6031" spans="1:11" x14ac:dyDescent="0.35">
      <c r="A6031" s="32">
        <v>44</v>
      </c>
      <c r="B6031" s="32" t="s">
        <v>159</v>
      </c>
      <c r="D6031" s="32">
        <v>18.89</v>
      </c>
      <c r="E6031" s="32">
        <v>465.78399999999999</v>
      </c>
      <c r="G6031" s="32">
        <v>239.56</v>
      </c>
      <c r="H6031" s="32" t="s">
        <v>13</v>
      </c>
      <c r="I6031" s="32">
        <v>465.78399999999999</v>
      </c>
      <c r="K6031" s="32" t="s">
        <v>238</v>
      </c>
    </row>
    <row r="6032" spans="1:11" x14ac:dyDescent="0.35">
      <c r="A6032" s="32">
        <v>45</v>
      </c>
      <c r="B6032" s="32" t="s">
        <v>22</v>
      </c>
      <c r="D6032" s="32">
        <v>18.91</v>
      </c>
      <c r="E6032" s="32">
        <v>13.47</v>
      </c>
      <c r="G6032" s="32">
        <v>25.016999999999999</v>
      </c>
      <c r="H6032" s="32" t="s">
        <v>13</v>
      </c>
      <c r="I6032" s="32">
        <v>13.47</v>
      </c>
      <c r="K6032" s="32" t="s">
        <v>237</v>
      </c>
    </row>
    <row r="6033" spans="1:11" x14ac:dyDescent="0.35">
      <c r="A6033" s="32">
        <v>46</v>
      </c>
      <c r="B6033" s="32" t="s">
        <v>158</v>
      </c>
      <c r="D6033" s="32">
        <v>18.89</v>
      </c>
      <c r="E6033" s="32">
        <v>382.72699999999998</v>
      </c>
      <c r="G6033" s="32">
        <v>275.18900000000002</v>
      </c>
      <c r="H6033" s="32" t="s">
        <v>13</v>
      </c>
      <c r="I6033" s="32">
        <v>382.72699999999998</v>
      </c>
      <c r="K6033" s="32" t="s">
        <v>236</v>
      </c>
    </row>
    <row r="6034" spans="1:11" x14ac:dyDescent="0.35">
      <c r="A6034" s="32">
        <v>47</v>
      </c>
      <c r="B6034" s="32" t="s">
        <v>157</v>
      </c>
      <c r="D6034" s="32">
        <v>18.89</v>
      </c>
      <c r="E6034" s="32">
        <v>365.71600000000001</v>
      </c>
      <c r="G6034" s="32">
        <v>44.2</v>
      </c>
      <c r="H6034" s="32" t="s">
        <v>13</v>
      </c>
      <c r="I6034" s="32">
        <v>365.71600000000001</v>
      </c>
      <c r="K6034" s="32" t="s">
        <v>235</v>
      </c>
    </row>
    <row r="6035" spans="1:11" x14ac:dyDescent="0.35">
      <c r="A6035" s="32">
        <v>48</v>
      </c>
      <c r="B6035" s="32" t="s">
        <v>156</v>
      </c>
      <c r="D6035" s="32">
        <v>18.87</v>
      </c>
      <c r="E6035" s="32">
        <v>293.72199999999998</v>
      </c>
      <c r="G6035" s="32">
        <v>139.65799999999999</v>
      </c>
      <c r="H6035" s="32" t="s">
        <v>13</v>
      </c>
      <c r="I6035" s="32">
        <v>293.72199999999998</v>
      </c>
      <c r="K6035" s="32" t="s">
        <v>234</v>
      </c>
    </row>
    <row r="6037" spans="1:11" x14ac:dyDescent="0.35">
      <c r="A6037" s="32" t="s">
        <v>298</v>
      </c>
    </row>
    <row r="6039" spans="1:11" x14ac:dyDescent="0.35">
      <c r="B6039" s="32" t="s">
        <v>3</v>
      </c>
      <c r="C6039" s="32" t="s">
        <v>4</v>
      </c>
      <c r="D6039" s="32" t="s">
        <v>5</v>
      </c>
      <c r="E6039" s="32" t="s">
        <v>6</v>
      </c>
      <c r="F6039" s="32" t="s">
        <v>7</v>
      </c>
      <c r="G6039" s="32" t="s">
        <v>8</v>
      </c>
      <c r="H6039" s="32" t="s">
        <v>9</v>
      </c>
      <c r="I6039" s="32" t="s">
        <v>10</v>
      </c>
      <c r="J6039" s="32" t="s">
        <v>11</v>
      </c>
      <c r="K6039" s="32" t="s">
        <v>282</v>
      </c>
    </row>
    <row r="6040" spans="1:11" x14ac:dyDescent="0.35">
      <c r="A6040" s="32">
        <v>1</v>
      </c>
      <c r="B6040" s="32" t="s">
        <v>12</v>
      </c>
      <c r="D6040" s="32">
        <v>14.89</v>
      </c>
      <c r="E6040" s="32">
        <v>174.23099999999999</v>
      </c>
      <c r="F6040" s="32">
        <v>65057.813000000002</v>
      </c>
      <c r="G6040" s="32">
        <v>2.4140000000000001</v>
      </c>
      <c r="H6040" s="32" t="s">
        <v>13</v>
      </c>
      <c r="K6040" s="32" t="s">
        <v>281</v>
      </c>
    </row>
    <row r="6041" spans="1:11" x14ac:dyDescent="0.35">
      <c r="A6041" s="32">
        <v>2</v>
      </c>
      <c r="B6041" s="32" t="s">
        <v>14</v>
      </c>
      <c r="D6041" s="32">
        <v>14.91</v>
      </c>
      <c r="E6041" s="32">
        <v>343.613</v>
      </c>
      <c r="F6041" s="32">
        <v>57750.675999999999</v>
      </c>
      <c r="G6041" s="32">
        <v>2173</v>
      </c>
      <c r="H6041" s="32" t="s">
        <v>16</v>
      </c>
      <c r="K6041" s="32" t="s">
        <v>280</v>
      </c>
    </row>
    <row r="6042" spans="1:11" x14ac:dyDescent="0.35">
      <c r="A6042" s="32">
        <v>3</v>
      </c>
      <c r="B6042" s="32" t="s">
        <v>15</v>
      </c>
      <c r="D6042" s="32">
        <v>14.91</v>
      </c>
      <c r="E6042" s="32">
        <v>676.68700000000001</v>
      </c>
      <c r="F6042" s="32">
        <v>59400.440999999999</v>
      </c>
      <c r="G6042" s="32">
        <v>7.1529999999999996</v>
      </c>
      <c r="H6042" s="32" t="s">
        <v>13</v>
      </c>
      <c r="K6042" s="32" t="s">
        <v>279</v>
      </c>
    </row>
    <row r="6043" spans="1:11" x14ac:dyDescent="0.35">
      <c r="A6043" s="32">
        <v>4</v>
      </c>
      <c r="B6043" s="32" t="s">
        <v>17</v>
      </c>
      <c r="D6043" s="32">
        <v>14.93</v>
      </c>
      <c r="E6043" s="32">
        <v>2795.1309999999999</v>
      </c>
      <c r="F6043" s="32">
        <v>50625.987999999998</v>
      </c>
      <c r="G6043" s="32">
        <v>17002</v>
      </c>
      <c r="H6043" s="32" t="s">
        <v>13</v>
      </c>
      <c r="K6043" s="32" t="s">
        <v>278</v>
      </c>
    </row>
    <row r="6044" spans="1:11" x14ac:dyDescent="0.35">
      <c r="A6044" s="32">
        <v>5</v>
      </c>
      <c r="B6044" s="32" t="s">
        <v>18</v>
      </c>
      <c r="D6044" s="32">
        <v>14.91</v>
      </c>
      <c r="E6044" s="32">
        <v>4319.07</v>
      </c>
      <c r="F6044" s="32">
        <v>60298.527000000002</v>
      </c>
      <c r="G6044" s="32">
        <v>68.935000000000002</v>
      </c>
      <c r="H6044" s="32" t="s">
        <v>16</v>
      </c>
      <c r="K6044" s="32" t="s">
        <v>277</v>
      </c>
    </row>
    <row r="6045" spans="1:11" x14ac:dyDescent="0.35">
      <c r="A6045" s="32">
        <v>6</v>
      </c>
      <c r="B6045" s="32" t="s">
        <v>19</v>
      </c>
      <c r="D6045" s="32">
        <v>14.88</v>
      </c>
      <c r="E6045" s="32">
        <v>22386.588</v>
      </c>
      <c r="F6045" s="32">
        <v>51469.858999999997</v>
      </c>
      <c r="G6045" s="32">
        <v>416.8</v>
      </c>
      <c r="H6045" s="32" t="s">
        <v>16</v>
      </c>
      <c r="K6045" s="32" t="s">
        <v>276</v>
      </c>
    </row>
    <row r="6046" spans="1:11" x14ac:dyDescent="0.35">
      <c r="A6046" s="32">
        <v>7</v>
      </c>
      <c r="B6046" s="32" t="s">
        <v>20</v>
      </c>
      <c r="D6046" s="32">
        <v>14.89</v>
      </c>
      <c r="E6046" s="32">
        <v>37532.332000000002</v>
      </c>
      <c r="F6046" s="32">
        <v>41948.843999999997</v>
      </c>
      <c r="G6046" s="32">
        <v>828.56600000000003</v>
      </c>
      <c r="H6046" s="32" t="s">
        <v>16</v>
      </c>
      <c r="K6046" s="32" t="s">
        <v>275</v>
      </c>
    </row>
    <row r="6047" spans="1:11" x14ac:dyDescent="0.35">
      <c r="A6047" s="32">
        <v>8</v>
      </c>
      <c r="B6047" s="32" t="s">
        <v>21</v>
      </c>
      <c r="D6047" s="32">
        <v>14.91</v>
      </c>
      <c r="E6047" s="32">
        <v>74561.195000000007</v>
      </c>
      <c r="F6047" s="32">
        <v>45131.258000000002</v>
      </c>
      <c r="G6047" s="32">
        <v>644.69100000000003</v>
      </c>
      <c r="H6047" s="32" t="s">
        <v>16</v>
      </c>
      <c r="K6047" s="32" t="s">
        <v>274</v>
      </c>
    </row>
    <row r="6048" spans="1:11" x14ac:dyDescent="0.35">
      <c r="A6048" s="32">
        <v>9</v>
      </c>
      <c r="B6048" s="32" t="s">
        <v>22</v>
      </c>
      <c r="D6048" s="32">
        <v>14.93</v>
      </c>
      <c r="E6048" s="32">
        <v>43.64</v>
      </c>
      <c r="F6048" s="32">
        <v>64.016000000000005</v>
      </c>
      <c r="G6048" s="32">
        <v>2.8090000000000002</v>
      </c>
      <c r="H6048" s="32" t="s">
        <v>13</v>
      </c>
      <c r="K6048" s="32" t="s">
        <v>273</v>
      </c>
    </row>
    <row r="6049" spans="1:11" x14ac:dyDescent="0.35">
      <c r="A6049" s="32">
        <v>10</v>
      </c>
      <c r="B6049" s="32" t="s">
        <v>22</v>
      </c>
      <c r="D6049" s="32">
        <v>14.96</v>
      </c>
      <c r="E6049" s="32">
        <v>109.797</v>
      </c>
      <c r="F6049" s="32">
        <v>14.842000000000001</v>
      </c>
      <c r="G6049" s="32">
        <v>10.141</v>
      </c>
      <c r="H6049" s="32" t="s">
        <v>13</v>
      </c>
      <c r="K6049" s="32" t="s">
        <v>272</v>
      </c>
    </row>
    <row r="6050" spans="1:11" x14ac:dyDescent="0.35">
      <c r="A6050" s="32">
        <v>11</v>
      </c>
      <c r="B6050" s="32" t="s">
        <v>24</v>
      </c>
      <c r="F6050" s="32">
        <v>19023.546999999999</v>
      </c>
      <c r="K6050" s="32" t="s">
        <v>271</v>
      </c>
    </row>
    <row r="6051" spans="1:11" x14ac:dyDescent="0.35">
      <c r="A6051" s="32">
        <v>12</v>
      </c>
      <c r="B6051" s="32" t="s">
        <v>25</v>
      </c>
      <c r="D6051" s="32">
        <v>14.93</v>
      </c>
      <c r="E6051" s="32">
        <v>19.087</v>
      </c>
      <c r="F6051" s="32">
        <v>19876.041000000001</v>
      </c>
      <c r="G6051" s="32">
        <v>164</v>
      </c>
      <c r="H6051" s="32" t="s">
        <v>13</v>
      </c>
      <c r="K6051" s="32" t="s">
        <v>270</v>
      </c>
    </row>
    <row r="6052" spans="1:11" x14ac:dyDescent="0.35">
      <c r="A6052" s="32">
        <v>13</v>
      </c>
      <c r="B6052" s="32" t="s">
        <v>26</v>
      </c>
      <c r="F6052" s="32">
        <v>19622.186000000002</v>
      </c>
      <c r="K6052" s="32" t="s">
        <v>269</v>
      </c>
    </row>
    <row r="6053" spans="1:11" x14ac:dyDescent="0.35">
      <c r="A6053" s="32">
        <v>14</v>
      </c>
      <c r="B6053" s="32" t="s">
        <v>27</v>
      </c>
      <c r="D6053" s="32">
        <v>14.97</v>
      </c>
      <c r="E6053" s="32">
        <v>13862.054</v>
      </c>
      <c r="F6053" s="32">
        <v>19773.830000000002</v>
      </c>
      <c r="G6053" s="32">
        <v>460.839</v>
      </c>
      <c r="H6053" s="32" t="s">
        <v>16</v>
      </c>
      <c r="K6053" s="32" t="s">
        <v>268</v>
      </c>
    </row>
    <row r="6054" spans="1:11" x14ac:dyDescent="0.35">
      <c r="A6054" s="32">
        <v>15</v>
      </c>
      <c r="B6054" s="32" t="s">
        <v>28</v>
      </c>
      <c r="D6054" s="32">
        <v>14.97</v>
      </c>
      <c r="E6054" s="32">
        <v>14409.267</v>
      </c>
      <c r="F6054" s="32">
        <v>21252.592000000001</v>
      </c>
      <c r="G6054" s="32">
        <v>203.405</v>
      </c>
      <c r="H6054" s="32" t="s">
        <v>16</v>
      </c>
      <c r="K6054" s="32" t="s">
        <v>267</v>
      </c>
    </row>
    <row r="6055" spans="1:11" x14ac:dyDescent="0.35">
      <c r="A6055" s="32">
        <v>16</v>
      </c>
      <c r="B6055" s="32" t="s">
        <v>29</v>
      </c>
      <c r="D6055" s="32">
        <v>14.99</v>
      </c>
      <c r="E6055" s="32">
        <v>14605.328</v>
      </c>
      <c r="F6055" s="32">
        <v>19102.932000000001</v>
      </c>
      <c r="G6055" s="32">
        <v>1261.511</v>
      </c>
      <c r="H6055" s="32" t="s">
        <v>13</v>
      </c>
      <c r="K6055" s="32" t="s">
        <v>266</v>
      </c>
    </row>
    <row r="6056" spans="1:11" x14ac:dyDescent="0.35">
      <c r="A6056" s="32">
        <v>17</v>
      </c>
      <c r="B6056" s="32" t="s">
        <v>22</v>
      </c>
      <c r="D6056" s="32">
        <v>15.02</v>
      </c>
      <c r="E6056" s="32">
        <v>12.551</v>
      </c>
      <c r="F6056" s="32">
        <v>103.657</v>
      </c>
      <c r="G6056" s="32">
        <v>2.944</v>
      </c>
      <c r="H6056" s="32" t="s">
        <v>13</v>
      </c>
      <c r="K6056" s="32" t="s">
        <v>265</v>
      </c>
    </row>
    <row r="6057" spans="1:11" x14ac:dyDescent="0.35">
      <c r="A6057" s="32">
        <v>18</v>
      </c>
      <c r="B6057" s="32" t="s">
        <v>182</v>
      </c>
      <c r="D6057" s="32">
        <v>14.99</v>
      </c>
      <c r="E6057" s="32">
        <v>2.8010000000000002</v>
      </c>
      <c r="F6057" s="32">
        <v>23639.141</v>
      </c>
      <c r="G6057" s="32">
        <v>25</v>
      </c>
      <c r="H6057" s="32" t="s">
        <v>13</v>
      </c>
      <c r="K6057" s="32" t="s">
        <v>264</v>
      </c>
    </row>
    <row r="6058" spans="1:11" x14ac:dyDescent="0.35">
      <c r="A6058" s="32">
        <v>19</v>
      </c>
      <c r="B6058" s="32" t="s">
        <v>181</v>
      </c>
      <c r="F6058" s="32">
        <v>22105.366999999998</v>
      </c>
      <c r="K6058" s="32" t="s">
        <v>263</v>
      </c>
    </row>
    <row r="6059" spans="1:11" x14ac:dyDescent="0.35">
      <c r="A6059" s="32">
        <v>20</v>
      </c>
      <c r="B6059" s="32" t="s">
        <v>180</v>
      </c>
      <c r="D6059" s="32">
        <v>15.02</v>
      </c>
      <c r="E6059" s="32">
        <v>32.54</v>
      </c>
      <c r="F6059" s="32">
        <v>21073.405999999999</v>
      </c>
      <c r="G6059" s="32">
        <v>275</v>
      </c>
      <c r="H6059" s="32" t="s">
        <v>13</v>
      </c>
      <c r="K6059" s="32" t="s">
        <v>262</v>
      </c>
    </row>
    <row r="6060" spans="1:11" x14ac:dyDescent="0.35">
      <c r="A6060" s="32">
        <v>21</v>
      </c>
      <c r="B6060" s="32" t="s">
        <v>179</v>
      </c>
      <c r="F6060" s="32">
        <v>22198.574000000001</v>
      </c>
      <c r="K6060" s="32" t="s">
        <v>261</v>
      </c>
    </row>
    <row r="6061" spans="1:11" x14ac:dyDescent="0.35">
      <c r="A6061" s="32">
        <v>22</v>
      </c>
      <c r="B6061" s="32" t="s">
        <v>178</v>
      </c>
      <c r="F6061" s="32">
        <v>19047.846000000001</v>
      </c>
      <c r="K6061" s="32" t="s">
        <v>260</v>
      </c>
    </row>
    <row r="6062" spans="1:11" x14ac:dyDescent="0.35">
      <c r="A6062" s="32">
        <v>23</v>
      </c>
      <c r="B6062" s="32" t="s">
        <v>177</v>
      </c>
      <c r="F6062" s="32">
        <v>17391.419999999998</v>
      </c>
      <c r="K6062" s="32" t="s">
        <v>259</v>
      </c>
    </row>
    <row r="6063" spans="1:11" x14ac:dyDescent="0.35">
      <c r="A6063" s="32">
        <v>24</v>
      </c>
      <c r="B6063" s="32" t="s">
        <v>22</v>
      </c>
      <c r="D6063" s="32">
        <v>15.09</v>
      </c>
      <c r="E6063" s="32">
        <v>9.7010000000000005</v>
      </c>
      <c r="F6063" s="32">
        <v>176.435</v>
      </c>
      <c r="G6063" s="32">
        <v>96</v>
      </c>
      <c r="H6063" s="32" t="s">
        <v>13</v>
      </c>
      <c r="K6063" s="32" t="s">
        <v>258</v>
      </c>
    </row>
    <row r="6064" spans="1:11" x14ac:dyDescent="0.35">
      <c r="A6064" s="32">
        <v>25</v>
      </c>
      <c r="B6064" s="32" t="s">
        <v>176</v>
      </c>
      <c r="D6064" s="32">
        <v>13.87</v>
      </c>
      <c r="E6064" s="32">
        <v>0.76800000000000002</v>
      </c>
      <c r="F6064" s="32">
        <v>23917.184000000001</v>
      </c>
      <c r="G6064" s="32">
        <v>7</v>
      </c>
      <c r="H6064" s="32" t="s">
        <v>16</v>
      </c>
      <c r="K6064" s="32" t="s">
        <v>257</v>
      </c>
    </row>
    <row r="6065" spans="1:11" x14ac:dyDescent="0.35">
      <c r="A6065" s="32">
        <v>26</v>
      </c>
      <c r="B6065" s="32" t="s">
        <v>175</v>
      </c>
      <c r="F6065" s="32">
        <v>21871.559000000001</v>
      </c>
      <c r="K6065" s="32" t="s">
        <v>256</v>
      </c>
    </row>
    <row r="6066" spans="1:11" x14ac:dyDescent="0.35">
      <c r="A6066" s="32">
        <v>27</v>
      </c>
      <c r="B6066" s="32" t="s">
        <v>174</v>
      </c>
      <c r="D6066" s="32">
        <v>13.4</v>
      </c>
      <c r="E6066" s="32">
        <v>0.80800000000000005</v>
      </c>
      <c r="F6066" s="32">
        <v>25710.891</v>
      </c>
      <c r="G6066" s="32">
        <v>7</v>
      </c>
      <c r="H6066" s="32" t="s">
        <v>16</v>
      </c>
      <c r="K6066" s="32" t="s">
        <v>255</v>
      </c>
    </row>
    <row r="6067" spans="1:11" x14ac:dyDescent="0.35">
      <c r="A6067" s="32">
        <v>28</v>
      </c>
      <c r="B6067" s="32" t="s">
        <v>173</v>
      </c>
      <c r="F6067" s="32">
        <v>21448.361000000001</v>
      </c>
      <c r="K6067" s="32" t="s">
        <v>254</v>
      </c>
    </row>
    <row r="6068" spans="1:11" x14ac:dyDescent="0.35">
      <c r="A6068" s="32">
        <v>29</v>
      </c>
      <c r="B6068" s="32" t="s">
        <v>172</v>
      </c>
      <c r="F6068" s="32">
        <v>22339.35</v>
      </c>
      <c r="K6068" s="32" t="s">
        <v>253</v>
      </c>
    </row>
    <row r="6069" spans="1:11" x14ac:dyDescent="0.35">
      <c r="A6069" s="32">
        <v>30</v>
      </c>
      <c r="B6069" s="32" t="s">
        <v>171</v>
      </c>
      <c r="F6069" s="32">
        <v>21963.625</v>
      </c>
      <c r="K6069" s="32" t="s">
        <v>252</v>
      </c>
    </row>
    <row r="6070" spans="1:11" x14ac:dyDescent="0.35">
      <c r="A6070" s="32">
        <v>31</v>
      </c>
      <c r="B6070" s="32" t="s">
        <v>22</v>
      </c>
      <c r="D6070" s="32">
        <v>14.89</v>
      </c>
      <c r="E6070" s="32">
        <v>57.573</v>
      </c>
      <c r="F6070" s="32">
        <v>162.65700000000001</v>
      </c>
      <c r="G6070" s="32">
        <v>4.0369999999999999</v>
      </c>
      <c r="H6070" s="32" t="s">
        <v>13</v>
      </c>
      <c r="K6070" s="32" t="s">
        <v>251</v>
      </c>
    </row>
    <row r="6071" spans="1:11" x14ac:dyDescent="0.35">
      <c r="A6071" s="32">
        <v>32</v>
      </c>
      <c r="B6071" s="32" t="s">
        <v>170</v>
      </c>
      <c r="F6071" s="32">
        <v>25588.145</v>
      </c>
      <c r="K6071" s="32" t="s">
        <v>250</v>
      </c>
    </row>
    <row r="6072" spans="1:11" x14ac:dyDescent="0.35">
      <c r="A6072" s="32">
        <v>33</v>
      </c>
      <c r="B6072" s="32" t="s">
        <v>169</v>
      </c>
      <c r="F6072" s="32">
        <v>23743.407999999999</v>
      </c>
      <c r="K6072" s="32" t="s">
        <v>249</v>
      </c>
    </row>
    <row r="6073" spans="1:11" x14ac:dyDescent="0.35">
      <c r="A6073" s="32">
        <v>34</v>
      </c>
      <c r="B6073" s="32" t="s">
        <v>168</v>
      </c>
      <c r="D6073" s="32">
        <v>14.96</v>
      </c>
      <c r="E6073" s="32">
        <v>8.2330000000000005</v>
      </c>
      <c r="F6073" s="32">
        <v>31354.984</v>
      </c>
      <c r="G6073" s="32">
        <v>72</v>
      </c>
      <c r="H6073" s="32" t="s">
        <v>13</v>
      </c>
      <c r="K6073" s="32" t="s">
        <v>248</v>
      </c>
    </row>
    <row r="6074" spans="1:11" x14ac:dyDescent="0.35">
      <c r="A6074" s="32">
        <v>35</v>
      </c>
      <c r="B6074" s="32" t="s">
        <v>167</v>
      </c>
      <c r="D6074" s="32">
        <v>14.94</v>
      </c>
      <c r="E6074" s="32">
        <v>1.744</v>
      </c>
      <c r="F6074" s="32">
        <v>28332.403999999999</v>
      </c>
      <c r="G6074" s="32">
        <v>15</v>
      </c>
      <c r="H6074" s="32" t="s">
        <v>13</v>
      </c>
      <c r="K6074" s="32" t="s">
        <v>247</v>
      </c>
    </row>
    <row r="6075" spans="1:11" x14ac:dyDescent="0.35">
      <c r="A6075" s="32">
        <v>36</v>
      </c>
      <c r="B6075" s="32" t="s">
        <v>166</v>
      </c>
      <c r="D6075" s="32">
        <v>15.02</v>
      </c>
      <c r="E6075" s="32">
        <v>4.891</v>
      </c>
      <c r="F6075" s="32">
        <v>33095.667999999998</v>
      </c>
      <c r="G6075" s="32">
        <v>46</v>
      </c>
      <c r="H6075" s="32" t="s">
        <v>13</v>
      </c>
      <c r="K6075" s="32" t="s">
        <v>246</v>
      </c>
    </row>
    <row r="6076" spans="1:11" x14ac:dyDescent="0.35">
      <c r="A6076" s="32">
        <v>37</v>
      </c>
      <c r="B6076" s="32" t="s">
        <v>165</v>
      </c>
      <c r="D6076" s="32">
        <v>14.94</v>
      </c>
      <c r="E6076" s="32">
        <v>10.170999999999999</v>
      </c>
      <c r="F6076" s="32">
        <v>28664.400000000001</v>
      </c>
      <c r="G6076" s="32">
        <v>1.7509999999999999</v>
      </c>
      <c r="H6076" s="32" t="s">
        <v>16</v>
      </c>
      <c r="K6076" s="32" t="s">
        <v>245</v>
      </c>
    </row>
    <row r="6077" spans="1:11" x14ac:dyDescent="0.35">
      <c r="A6077" s="32">
        <v>38</v>
      </c>
      <c r="B6077" s="32" t="s">
        <v>22</v>
      </c>
      <c r="D6077" s="32">
        <v>15.01</v>
      </c>
      <c r="E6077" s="32">
        <v>75.700999999999993</v>
      </c>
      <c r="F6077" s="32">
        <v>86.837999999999994</v>
      </c>
      <c r="G6077" s="32">
        <v>613</v>
      </c>
      <c r="H6077" s="32" t="s">
        <v>13</v>
      </c>
      <c r="K6077" s="32" t="s">
        <v>244</v>
      </c>
    </row>
    <row r="6078" spans="1:11" x14ac:dyDescent="0.35">
      <c r="A6078" s="32">
        <v>39</v>
      </c>
      <c r="B6078" s="32" t="s">
        <v>164</v>
      </c>
      <c r="F6078" s="32">
        <v>23955.171999999999</v>
      </c>
      <c r="K6078" s="32" t="s">
        <v>243</v>
      </c>
    </row>
    <row r="6079" spans="1:11" x14ac:dyDescent="0.35">
      <c r="A6079" s="32">
        <v>40</v>
      </c>
      <c r="B6079" s="32" t="s">
        <v>163</v>
      </c>
      <c r="D6079" s="32">
        <v>15.01</v>
      </c>
      <c r="E6079" s="32">
        <v>68.966999999999999</v>
      </c>
      <c r="F6079" s="32">
        <v>29001.437999999998</v>
      </c>
      <c r="G6079" s="32">
        <v>2.4380000000000002</v>
      </c>
      <c r="H6079" s="32" t="s">
        <v>13</v>
      </c>
      <c r="K6079" s="32" t="s">
        <v>242</v>
      </c>
    </row>
    <row r="6080" spans="1:11" x14ac:dyDescent="0.35">
      <c r="A6080" s="32">
        <v>41</v>
      </c>
      <c r="B6080" s="32" t="s">
        <v>162</v>
      </c>
      <c r="D6080" s="32">
        <v>14.97</v>
      </c>
      <c r="E6080" s="32">
        <v>1.0109999999999999</v>
      </c>
      <c r="F6080" s="32">
        <v>32934.472999999998</v>
      </c>
      <c r="G6080" s="32">
        <v>9</v>
      </c>
      <c r="H6080" s="32" t="s">
        <v>13</v>
      </c>
      <c r="K6080" s="32" t="s">
        <v>241</v>
      </c>
    </row>
    <row r="6081" spans="1:11" x14ac:dyDescent="0.35">
      <c r="A6081" s="32">
        <v>42</v>
      </c>
      <c r="B6081" s="32" t="s">
        <v>161</v>
      </c>
      <c r="D6081" s="32">
        <v>15.02</v>
      </c>
      <c r="E6081" s="32">
        <v>2.59</v>
      </c>
      <c r="F6081" s="32">
        <v>36892.101999999999</v>
      </c>
      <c r="G6081" s="32">
        <v>24</v>
      </c>
      <c r="H6081" s="32" t="s">
        <v>13</v>
      </c>
      <c r="K6081" s="32" t="s">
        <v>240</v>
      </c>
    </row>
    <row r="6082" spans="1:11" x14ac:dyDescent="0.35">
      <c r="A6082" s="32">
        <v>43</v>
      </c>
      <c r="B6082" s="32" t="s">
        <v>160</v>
      </c>
      <c r="D6082" s="32">
        <v>14.97</v>
      </c>
      <c r="E6082" s="32">
        <v>14.135</v>
      </c>
      <c r="F6082" s="32">
        <v>32473.859</v>
      </c>
      <c r="G6082" s="32">
        <v>102</v>
      </c>
      <c r="H6082" s="32" t="s">
        <v>16</v>
      </c>
      <c r="K6082" s="32" t="s">
        <v>239</v>
      </c>
    </row>
    <row r="6083" spans="1:11" x14ac:dyDescent="0.35">
      <c r="A6083" s="32">
        <v>44</v>
      </c>
      <c r="B6083" s="32" t="s">
        <v>159</v>
      </c>
      <c r="D6083" s="32">
        <v>15.06</v>
      </c>
      <c r="E6083" s="32">
        <v>29.8</v>
      </c>
      <c r="F6083" s="32">
        <v>36001.512000000002</v>
      </c>
      <c r="G6083" s="32">
        <v>4.3819999999999997</v>
      </c>
      <c r="H6083" s="32" t="s">
        <v>13</v>
      </c>
      <c r="K6083" s="32" t="s">
        <v>238</v>
      </c>
    </row>
    <row r="6084" spans="1:11" x14ac:dyDescent="0.35">
      <c r="A6084" s="32">
        <v>45</v>
      </c>
      <c r="B6084" s="32" t="s">
        <v>22</v>
      </c>
      <c r="D6084" s="32">
        <v>15.07</v>
      </c>
      <c r="E6084" s="32">
        <v>81.872</v>
      </c>
      <c r="F6084" s="32">
        <v>164.971</v>
      </c>
      <c r="G6084" s="32">
        <v>689</v>
      </c>
      <c r="H6084" s="32" t="s">
        <v>13</v>
      </c>
      <c r="K6084" s="32" t="s">
        <v>237</v>
      </c>
    </row>
    <row r="6085" spans="1:11" x14ac:dyDescent="0.35">
      <c r="A6085" s="32">
        <v>46</v>
      </c>
      <c r="B6085" s="32" t="s">
        <v>158</v>
      </c>
      <c r="F6085" s="32">
        <v>33347.133000000002</v>
      </c>
      <c r="K6085" s="32" t="s">
        <v>236</v>
      </c>
    </row>
    <row r="6086" spans="1:11" x14ac:dyDescent="0.35">
      <c r="A6086" s="32">
        <v>47</v>
      </c>
      <c r="B6086" s="32" t="s">
        <v>157</v>
      </c>
      <c r="F6086" s="32">
        <v>25828.425999999999</v>
      </c>
      <c r="K6086" s="32" t="s">
        <v>235</v>
      </c>
    </row>
    <row r="6087" spans="1:11" x14ac:dyDescent="0.35">
      <c r="A6087" s="32">
        <v>48</v>
      </c>
      <c r="B6087" s="32" t="s">
        <v>156</v>
      </c>
      <c r="D6087" s="32">
        <v>14.99</v>
      </c>
      <c r="E6087" s="32">
        <v>0.33100000000000002</v>
      </c>
      <c r="F6087" s="32">
        <v>22605.594000000001</v>
      </c>
      <c r="G6087" s="32">
        <v>3</v>
      </c>
      <c r="H6087" s="32" t="s">
        <v>13</v>
      </c>
      <c r="K6087" s="32" t="s">
        <v>234</v>
      </c>
    </row>
    <row r="6089" spans="1:11" x14ac:dyDescent="0.35">
      <c r="A6089" s="32" t="s">
        <v>297</v>
      </c>
    </row>
    <row r="6091" spans="1:11" x14ac:dyDescent="0.35">
      <c r="B6091" s="32" t="s">
        <v>3</v>
      </c>
      <c r="C6091" s="32" t="s">
        <v>4</v>
      </c>
      <c r="D6091" s="32" t="s">
        <v>5</v>
      </c>
      <c r="E6091" s="32" t="s">
        <v>6</v>
      </c>
      <c r="F6091" s="32" t="s">
        <v>7</v>
      </c>
      <c r="G6091" s="32" t="s">
        <v>8</v>
      </c>
      <c r="H6091" s="32" t="s">
        <v>9</v>
      </c>
      <c r="I6091" s="32" t="s">
        <v>10</v>
      </c>
      <c r="J6091" s="32" t="s">
        <v>11</v>
      </c>
      <c r="K6091" s="32" t="s">
        <v>282</v>
      </c>
    </row>
    <row r="6092" spans="1:11" x14ac:dyDescent="0.35">
      <c r="A6092" s="32">
        <v>1</v>
      </c>
      <c r="B6092" s="32" t="s">
        <v>12</v>
      </c>
      <c r="D6092" s="32">
        <v>14.86</v>
      </c>
      <c r="E6092" s="32">
        <v>18.594000000000001</v>
      </c>
      <c r="F6092" s="32">
        <v>20135.782999999999</v>
      </c>
      <c r="G6092" s="32">
        <v>155</v>
      </c>
      <c r="H6092" s="32" t="s">
        <v>13</v>
      </c>
      <c r="K6092" s="32" t="s">
        <v>281</v>
      </c>
    </row>
    <row r="6093" spans="1:11" x14ac:dyDescent="0.35">
      <c r="A6093" s="32">
        <v>2</v>
      </c>
      <c r="B6093" s="32" t="s">
        <v>14</v>
      </c>
      <c r="D6093" s="32">
        <v>14.93</v>
      </c>
      <c r="E6093" s="32">
        <v>85.423000000000002</v>
      </c>
      <c r="F6093" s="32">
        <v>17568.809000000001</v>
      </c>
      <c r="G6093" s="32">
        <v>565</v>
      </c>
      <c r="H6093" s="32" t="s">
        <v>13</v>
      </c>
      <c r="K6093" s="32" t="s">
        <v>280</v>
      </c>
    </row>
    <row r="6094" spans="1:11" x14ac:dyDescent="0.35">
      <c r="A6094" s="32">
        <v>3</v>
      </c>
      <c r="B6094" s="32" t="s">
        <v>15</v>
      </c>
      <c r="D6094" s="32">
        <v>14.93</v>
      </c>
      <c r="E6094" s="32">
        <v>211.12899999999999</v>
      </c>
      <c r="F6094" s="32">
        <v>17795.822</v>
      </c>
      <c r="G6094" s="32">
        <v>3.0979999999999999</v>
      </c>
      <c r="H6094" s="32" t="s">
        <v>13</v>
      </c>
      <c r="K6094" s="32" t="s">
        <v>279</v>
      </c>
    </row>
    <row r="6095" spans="1:11" x14ac:dyDescent="0.35">
      <c r="A6095" s="32">
        <v>4</v>
      </c>
      <c r="B6095" s="32" t="s">
        <v>17</v>
      </c>
      <c r="D6095" s="32">
        <v>14.93</v>
      </c>
      <c r="E6095" s="32">
        <v>601.58500000000004</v>
      </c>
      <c r="F6095" s="32">
        <v>14504.334000000001</v>
      </c>
      <c r="G6095" s="32">
        <v>7.9420000000000002</v>
      </c>
      <c r="H6095" s="32" t="s">
        <v>13</v>
      </c>
      <c r="K6095" s="32" t="s">
        <v>278</v>
      </c>
    </row>
    <row r="6096" spans="1:11" x14ac:dyDescent="0.35">
      <c r="A6096" s="32">
        <v>5</v>
      </c>
      <c r="B6096" s="32" t="s">
        <v>18</v>
      </c>
      <c r="D6096" s="32">
        <v>14.91</v>
      </c>
      <c r="E6096" s="32">
        <v>1750.7729999999999</v>
      </c>
      <c r="F6096" s="32">
        <v>18945.103999999999</v>
      </c>
      <c r="G6096" s="32">
        <v>273.29899999999998</v>
      </c>
      <c r="H6096" s="32" t="s">
        <v>16</v>
      </c>
      <c r="K6096" s="32" t="s">
        <v>277</v>
      </c>
    </row>
    <row r="6097" spans="1:11" x14ac:dyDescent="0.35">
      <c r="A6097" s="32">
        <v>6</v>
      </c>
      <c r="B6097" s="32" t="s">
        <v>19</v>
      </c>
      <c r="D6097" s="32">
        <v>14.88</v>
      </c>
      <c r="E6097" s="32">
        <v>7198.5119999999997</v>
      </c>
      <c r="F6097" s="32">
        <v>15134.777</v>
      </c>
      <c r="G6097" s="32">
        <v>161.49600000000001</v>
      </c>
      <c r="H6097" s="32" t="s">
        <v>16</v>
      </c>
      <c r="K6097" s="32" t="s">
        <v>276</v>
      </c>
    </row>
    <row r="6098" spans="1:11" x14ac:dyDescent="0.35">
      <c r="A6098" s="32">
        <v>7</v>
      </c>
      <c r="B6098" s="32" t="s">
        <v>20</v>
      </c>
      <c r="D6098" s="32">
        <v>14.89</v>
      </c>
      <c r="E6098" s="32">
        <v>13228.689</v>
      </c>
      <c r="F6098" s="32">
        <v>11936.276</v>
      </c>
      <c r="G6098" s="32">
        <v>557.07799999999997</v>
      </c>
      <c r="H6098" s="32" t="s">
        <v>16</v>
      </c>
      <c r="K6098" s="32" t="s">
        <v>275</v>
      </c>
    </row>
    <row r="6099" spans="1:11" x14ac:dyDescent="0.35">
      <c r="A6099" s="32">
        <v>8</v>
      </c>
      <c r="B6099" s="32" t="s">
        <v>21</v>
      </c>
      <c r="D6099" s="32">
        <v>14.91</v>
      </c>
      <c r="E6099" s="32">
        <v>26454.748</v>
      </c>
      <c r="F6099" s="32">
        <v>15042.936</v>
      </c>
      <c r="G6099" s="32">
        <v>799.75199999999995</v>
      </c>
      <c r="H6099" s="32" t="s">
        <v>16</v>
      </c>
      <c r="K6099" s="32" t="s">
        <v>274</v>
      </c>
    </row>
    <row r="6100" spans="1:11" x14ac:dyDescent="0.35">
      <c r="A6100" s="32">
        <v>9</v>
      </c>
      <c r="B6100" s="32" t="s">
        <v>22</v>
      </c>
      <c r="D6100" s="32">
        <v>14.91</v>
      </c>
      <c r="E6100" s="32">
        <v>121.91200000000001</v>
      </c>
      <c r="F6100" s="32">
        <v>3.2</v>
      </c>
      <c r="G6100" s="32">
        <v>994</v>
      </c>
      <c r="H6100" s="32" t="s">
        <v>13</v>
      </c>
      <c r="K6100" s="32" t="s">
        <v>273</v>
      </c>
    </row>
    <row r="6101" spans="1:11" x14ac:dyDescent="0.35">
      <c r="A6101" s="32">
        <v>10</v>
      </c>
      <c r="B6101" s="32" t="s">
        <v>22</v>
      </c>
      <c r="D6101" s="32">
        <v>14.86</v>
      </c>
      <c r="E6101" s="32">
        <v>14</v>
      </c>
      <c r="F6101" s="32">
        <v>1.631</v>
      </c>
      <c r="G6101" s="32">
        <v>120</v>
      </c>
      <c r="H6101" s="32" t="s">
        <v>13</v>
      </c>
      <c r="K6101" s="32" t="s">
        <v>272</v>
      </c>
    </row>
    <row r="6102" spans="1:11" x14ac:dyDescent="0.35">
      <c r="A6102" s="32">
        <v>11</v>
      </c>
      <c r="B6102" s="32" t="s">
        <v>24</v>
      </c>
      <c r="D6102" s="32">
        <v>14.94</v>
      </c>
      <c r="E6102" s="32">
        <v>6.6779999999999999</v>
      </c>
      <c r="F6102" s="32">
        <v>6142.0969999999998</v>
      </c>
      <c r="G6102" s="32">
        <v>51</v>
      </c>
      <c r="H6102" s="32" t="s">
        <v>13</v>
      </c>
      <c r="K6102" s="32" t="s">
        <v>271</v>
      </c>
    </row>
    <row r="6103" spans="1:11" x14ac:dyDescent="0.35">
      <c r="A6103" s="32">
        <v>12</v>
      </c>
      <c r="B6103" s="32" t="s">
        <v>25</v>
      </c>
      <c r="F6103" s="32">
        <v>7099.8069999999998</v>
      </c>
      <c r="K6103" s="32" t="s">
        <v>270</v>
      </c>
    </row>
    <row r="6104" spans="1:11" x14ac:dyDescent="0.35">
      <c r="A6104" s="32">
        <v>13</v>
      </c>
      <c r="B6104" s="32" t="s">
        <v>26</v>
      </c>
      <c r="F6104" s="32">
        <v>6009.8959999999997</v>
      </c>
      <c r="K6104" s="32" t="s">
        <v>269</v>
      </c>
    </row>
    <row r="6105" spans="1:11" x14ac:dyDescent="0.35">
      <c r="A6105" s="32">
        <v>14</v>
      </c>
      <c r="B6105" s="32" t="s">
        <v>27</v>
      </c>
      <c r="D6105" s="32">
        <v>14.97</v>
      </c>
      <c r="E6105" s="32">
        <v>5160.1540000000005</v>
      </c>
      <c r="F6105" s="32">
        <v>6132.5439999999999</v>
      </c>
      <c r="G6105" s="32">
        <v>71.424999999999997</v>
      </c>
      <c r="H6105" s="32" t="s">
        <v>13</v>
      </c>
      <c r="K6105" s="32" t="s">
        <v>268</v>
      </c>
    </row>
    <row r="6106" spans="1:11" x14ac:dyDescent="0.35">
      <c r="A6106" s="32">
        <v>15</v>
      </c>
      <c r="B6106" s="32" t="s">
        <v>28</v>
      </c>
      <c r="D6106" s="32">
        <v>14.97</v>
      </c>
      <c r="E6106" s="32">
        <v>6061.5209999999997</v>
      </c>
      <c r="F6106" s="32">
        <v>6032.3829999999998</v>
      </c>
      <c r="G6106" s="32">
        <v>38.892000000000003</v>
      </c>
      <c r="H6106" s="32" t="s">
        <v>13</v>
      </c>
      <c r="K6106" s="32" t="s">
        <v>267</v>
      </c>
    </row>
    <row r="6107" spans="1:11" x14ac:dyDescent="0.35">
      <c r="A6107" s="32">
        <v>16</v>
      </c>
      <c r="B6107" s="32" t="s">
        <v>29</v>
      </c>
      <c r="D6107" s="32">
        <v>14.99</v>
      </c>
      <c r="E6107" s="32">
        <v>6485.7359999999999</v>
      </c>
      <c r="F6107" s="32">
        <v>5738.2960000000003</v>
      </c>
      <c r="G6107" s="32">
        <v>422.108</v>
      </c>
      <c r="H6107" s="32" t="s">
        <v>13</v>
      </c>
      <c r="K6107" s="32" t="s">
        <v>266</v>
      </c>
    </row>
    <row r="6108" spans="1:11" x14ac:dyDescent="0.35">
      <c r="A6108" s="32">
        <v>17</v>
      </c>
      <c r="B6108" s="32" t="s">
        <v>22</v>
      </c>
      <c r="D6108" s="32">
        <v>15.01</v>
      </c>
      <c r="E6108" s="32">
        <v>14.46</v>
      </c>
      <c r="F6108" s="32">
        <v>1.3260000000000001</v>
      </c>
      <c r="G6108" s="32">
        <v>130</v>
      </c>
      <c r="H6108" s="32" t="s">
        <v>13</v>
      </c>
      <c r="K6108" s="32" t="s">
        <v>265</v>
      </c>
    </row>
    <row r="6109" spans="1:11" x14ac:dyDescent="0.35">
      <c r="A6109" s="32">
        <v>18</v>
      </c>
      <c r="B6109" s="32" t="s">
        <v>182</v>
      </c>
      <c r="D6109" s="32">
        <v>14.93</v>
      </c>
      <c r="E6109" s="32">
        <v>9.9149999999999991</v>
      </c>
      <c r="F6109" s="32">
        <v>7148.5540000000001</v>
      </c>
      <c r="G6109" s="32">
        <v>85</v>
      </c>
      <c r="H6109" s="32" t="s">
        <v>13</v>
      </c>
      <c r="K6109" s="32" t="s">
        <v>264</v>
      </c>
    </row>
    <row r="6110" spans="1:11" x14ac:dyDescent="0.35">
      <c r="A6110" s="32">
        <v>19</v>
      </c>
      <c r="B6110" s="32" t="s">
        <v>181</v>
      </c>
      <c r="F6110" s="32">
        <v>7452.2809999999999</v>
      </c>
      <c r="K6110" s="32" t="s">
        <v>263</v>
      </c>
    </row>
    <row r="6111" spans="1:11" x14ac:dyDescent="0.35">
      <c r="A6111" s="32">
        <v>20</v>
      </c>
      <c r="B6111" s="32" t="s">
        <v>180</v>
      </c>
      <c r="F6111" s="32">
        <v>6708.0479999999998</v>
      </c>
      <c r="K6111" s="32" t="s">
        <v>262</v>
      </c>
    </row>
    <row r="6112" spans="1:11" x14ac:dyDescent="0.35">
      <c r="A6112" s="32">
        <v>21</v>
      </c>
      <c r="B6112" s="32" t="s">
        <v>179</v>
      </c>
      <c r="D6112" s="32">
        <v>15</v>
      </c>
      <c r="E6112" s="32">
        <v>5.7610000000000001</v>
      </c>
      <c r="F6112" s="32">
        <v>6036.9639999999999</v>
      </c>
      <c r="G6112" s="32">
        <v>53</v>
      </c>
      <c r="H6112" s="32" t="s">
        <v>13</v>
      </c>
      <c r="K6112" s="32" t="s">
        <v>261</v>
      </c>
    </row>
    <row r="6113" spans="1:11" x14ac:dyDescent="0.35">
      <c r="A6113" s="32">
        <v>22</v>
      </c>
      <c r="B6113" s="32" t="s">
        <v>178</v>
      </c>
      <c r="F6113" s="32">
        <v>6342.0439999999999</v>
      </c>
      <c r="K6113" s="32" t="s">
        <v>260</v>
      </c>
    </row>
    <row r="6114" spans="1:11" x14ac:dyDescent="0.35">
      <c r="A6114" s="32">
        <v>23</v>
      </c>
      <c r="B6114" s="32" t="s">
        <v>177</v>
      </c>
      <c r="F6114" s="32">
        <v>5670.4570000000003</v>
      </c>
      <c r="K6114" s="32" t="s">
        <v>259</v>
      </c>
    </row>
    <row r="6115" spans="1:11" x14ac:dyDescent="0.35">
      <c r="A6115" s="32">
        <v>24</v>
      </c>
      <c r="B6115" s="32" t="s">
        <v>22</v>
      </c>
      <c r="F6115" s="32">
        <v>29.021999999999998</v>
      </c>
      <c r="K6115" s="32" t="s">
        <v>258</v>
      </c>
    </row>
    <row r="6116" spans="1:11" x14ac:dyDescent="0.35">
      <c r="A6116" s="32">
        <v>25</v>
      </c>
      <c r="B6116" s="32" t="s">
        <v>176</v>
      </c>
      <c r="F6116" s="32">
        <v>6833.0379999999996</v>
      </c>
      <c r="K6116" s="32" t="s">
        <v>257</v>
      </c>
    </row>
    <row r="6117" spans="1:11" x14ac:dyDescent="0.35">
      <c r="A6117" s="32">
        <v>26</v>
      </c>
      <c r="B6117" s="32" t="s">
        <v>175</v>
      </c>
      <c r="F6117" s="32">
        <v>6657.8779999999997</v>
      </c>
      <c r="K6117" s="32" t="s">
        <v>256</v>
      </c>
    </row>
    <row r="6118" spans="1:11" x14ac:dyDescent="0.35">
      <c r="A6118" s="32">
        <v>27</v>
      </c>
      <c r="B6118" s="32" t="s">
        <v>174</v>
      </c>
      <c r="D6118" s="32">
        <v>15.03</v>
      </c>
      <c r="E6118" s="32">
        <v>4.7709999999999999</v>
      </c>
      <c r="F6118" s="32">
        <v>7088.6090000000004</v>
      </c>
      <c r="G6118" s="32">
        <v>45</v>
      </c>
      <c r="H6118" s="32" t="s">
        <v>13</v>
      </c>
      <c r="K6118" s="32" t="s">
        <v>255</v>
      </c>
    </row>
    <row r="6119" spans="1:11" x14ac:dyDescent="0.35">
      <c r="A6119" s="32">
        <v>28</v>
      </c>
      <c r="B6119" s="32" t="s">
        <v>173</v>
      </c>
      <c r="F6119" s="32">
        <v>6144.0510000000004</v>
      </c>
      <c r="K6119" s="32" t="s">
        <v>254</v>
      </c>
    </row>
    <row r="6120" spans="1:11" x14ac:dyDescent="0.35">
      <c r="A6120" s="32">
        <v>29</v>
      </c>
      <c r="B6120" s="32" t="s">
        <v>172</v>
      </c>
      <c r="F6120" s="32">
        <v>7049.6989999999996</v>
      </c>
      <c r="K6120" s="32" t="s">
        <v>253</v>
      </c>
    </row>
    <row r="6121" spans="1:11" x14ac:dyDescent="0.35">
      <c r="A6121" s="32">
        <v>30</v>
      </c>
      <c r="B6121" s="32" t="s">
        <v>171</v>
      </c>
      <c r="F6121" s="32">
        <v>6959.6610000000001</v>
      </c>
      <c r="K6121" s="32" t="s">
        <v>252</v>
      </c>
    </row>
    <row r="6122" spans="1:11" x14ac:dyDescent="0.35">
      <c r="A6122" s="32">
        <v>31</v>
      </c>
      <c r="B6122" s="32" t="s">
        <v>22</v>
      </c>
      <c r="D6122" s="32">
        <v>14.63</v>
      </c>
      <c r="E6122" s="32">
        <v>34.619</v>
      </c>
      <c r="F6122" s="32">
        <v>9.8019999999999996</v>
      </c>
      <c r="G6122" s="32">
        <v>299</v>
      </c>
      <c r="H6122" s="32" t="s">
        <v>13</v>
      </c>
      <c r="K6122" s="32" t="s">
        <v>251</v>
      </c>
    </row>
    <row r="6123" spans="1:11" x14ac:dyDescent="0.35">
      <c r="A6123" s="32">
        <v>32</v>
      </c>
      <c r="B6123" s="32" t="s">
        <v>170</v>
      </c>
      <c r="F6123" s="32">
        <v>7924.8860000000004</v>
      </c>
      <c r="K6123" s="32" t="s">
        <v>250</v>
      </c>
    </row>
    <row r="6124" spans="1:11" x14ac:dyDescent="0.35">
      <c r="A6124" s="32">
        <v>33</v>
      </c>
      <c r="B6124" s="32" t="s">
        <v>169</v>
      </c>
      <c r="D6124" s="32">
        <v>14.97</v>
      </c>
      <c r="E6124" s="32">
        <v>5.5640000000000001</v>
      </c>
      <c r="F6124" s="32">
        <v>7716.241</v>
      </c>
      <c r="G6124" s="32">
        <v>3.6579999999999999</v>
      </c>
      <c r="H6124" s="32" t="s">
        <v>13</v>
      </c>
      <c r="K6124" s="32" t="s">
        <v>249</v>
      </c>
    </row>
    <row r="6125" spans="1:11" x14ac:dyDescent="0.35">
      <c r="A6125" s="32">
        <v>34</v>
      </c>
      <c r="B6125" s="32" t="s">
        <v>168</v>
      </c>
      <c r="F6125" s="32">
        <v>9924.2819999999992</v>
      </c>
      <c r="K6125" s="32" t="s">
        <v>248</v>
      </c>
    </row>
    <row r="6126" spans="1:11" x14ac:dyDescent="0.35">
      <c r="A6126" s="32">
        <v>35</v>
      </c>
      <c r="B6126" s="32" t="s">
        <v>167</v>
      </c>
      <c r="D6126" s="32">
        <v>15.46</v>
      </c>
      <c r="E6126" s="32">
        <v>0.34200000000000003</v>
      </c>
      <c r="F6126" s="32">
        <v>8705.2630000000008</v>
      </c>
      <c r="G6126" s="32">
        <v>3</v>
      </c>
      <c r="H6126" s="32" t="s">
        <v>13</v>
      </c>
      <c r="K6126" s="32" t="s">
        <v>247</v>
      </c>
    </row>
    <row r="6127" spans="1:11" x14ac:dyDescent="0.35">
      <c r="A6127" s="32">
        <v>36</v>
      </c>
      <c r="B6127" s="32" t="s">
        <v>166</v>
      </c>
      <c r="D6127" s="32">
        <v>14.99</v>
      </c>
      <c r="E6127" s="32">
        <v>18.896000000000001</v>
      </c>
      <c r="F6127" s="32">
        <v>10272.708000000001</v>
      </c>
      <c r="G6127" s="32">
        <v>6.3410000000000002</v>
      </c>
      <c r="H6127" s="32" t="s">
        <v>13</v>
      </c>
      <c r="K6127" s="32" t="s">
        <v>246</v>
      </c>
    </row>
    <row r="6128" spans="1:11" x14ac:dyDescent="0.35">
      <c r="A6128" s="32">
        <v>37</v>
      </c>
      <c r="B6128" s="32" t="s">
        <v>165</v>
      </c>
      <c r="F6128" s="32">
        <v>9101.67</v>
      </c>
      <c r="K6128" s="32" t="s">
        <v>245</v>
      </c>
    </row>
    <row r="6129" spans="1:11" x14ac:dyDescent="0.35">
      <c r="A6129" s="32">
        <v>38</v>
      </c>
      <c r="B6129" s="32" t="s">
        <v>22</v>
      </c>
      <c r="D6129" s="32">
        <v>15.05</v>
      </c>
      <c r="E6129" s="32">
        <v>0.33800000000000002</v>
      </c>
      <c r="F6129" s="32">
        <v>49.930999999999997</v>
      </c>
      <c r="G6129" s="32">
        <v>3</v>
      </c>
      <c r="H6129" s="32" t="s">
        <v>13</v>
      </c>
      <c r="K6129" s="32" t="s">
        <v>244</v>
      </c>
    </row>
    <row r="6130" spans="1:11" x14ac:dyDescent="0.35">
      <c r="A6130" s="32">
        <v>39</v>
      </c>
      <c r="B6130" s="32" t="s">
        <v>164</v>
      </c>
      <c r="F6130" s="32">
        <v>7404.0870000000004</v>
      </c>
      <c r="K6130" s="32" t="s">
        <v>243</v>
      </c>
    </row>
    <row r="6131" spans="1:11" x14ac:dyDescent="0.35">
      <c r="A6131" s="32">
        <v>40</v>
      </c>
      <c r="B6131" s="32" t="s">
        <v>163</v>
      </c>
      <c r="F6131" s="32">
        <v>9029.7060000000001</v>
      </c>
      <c r="K6131" s="32" t="s">
        <v>242</v>
      </c>
    </row>
    <row r="6132" spans="1:11" x14ac:dyDescent="0.35">
      <c r="A6132" s="32">
        <v>41</v>
      </c>
      <c r="B6132" s="32" t="s">
        <v>162</v>
      </c>
      <c r="F6132" s="32">
        <v>11306.016</v>
      </c>
      <c r="K6132" s="32" t="s">
        <v>241</v>
      </c>
    </row>
    <row r="6133" spans="1:11" x14ac:dyDescent="0.35">
      <c r="A6133" s="32">
        <v>42</v>
      </c>
      <c r="B6133" s="32" t="s">
        <v>161</v>
      </c>
      <c r="D6133" s="32">
        <v>15.01</v>
      </c>
      <c r="E6133" s="32">
        <v>31.88</v>
      </c>
      <c r="F6133" s="32">
        <v>11134.384</v>
      </c>
      <c r="G6133" s="32">
        <v>46.343000000000004</v>
      </c>
      <c r="H6133" s="32" t="s">
        <v>13</v>
      </c>
      <c r="K6133" s="32" t="s">
        <v>240</v>
      </c>
    </row>
    <row r="6134" spans="1:11" x14ac:dyDescent="0.35">
      <c r="A6134" s="32">
        <v>43</v>
      </c>
      <c r="B6134" s="32" t="s">
        <v>160</v>
      </c>
      <c r="D6134" s="32">
        <v>14.42</v>
      </c>
      <c r="E6134" s="32">
        <v>8.6329999999999991</v>
      </c>
      <c r="F6134" s="32">
        <v>10911.239</v>
      </c>
      <c r="G6134" s="32">
        <v>80</v>
      </c>
      <c r="H6134" s="32" t="s">
        <v>13</v>
      </c>
      <c r="K6134" s="32" t="s">
        <v>239</v>
      </c>
    </row>
    <row r="6135" spans="1:11" x14ac:dyDescent="0.35">
      <c r="A6135" s="32">
        <v>44</v>
      </c>
      <c r="B6135" s="32" t="s">
        <v>159</v>
      </c>
      <c r="D6135" s="32">
        <v>15.16</v>
      </c>
      <c r="E6135" s="32">
        <v>24.231000000000002</v>
      </c>
      <c r="F6135" s="32">
        <v>11597.902</v>
      </c>
      <c r="G6135" s="32">
        <v>227</v>
      </c>
      <c r="H6135" s="32" t="s">
        <v>13</v>
      </c>
      <c r="K6135" s="32" t="s">
        <v>238</v>
      </c>
    </row>
    <row r="6136" spans="1:11" x14ac:dyDescent="0.35">
      <c r="A6136" s="32">
        <v>45</v>
      </c>
      <c r="B6136" s="32" t="s">
        <v>22</v>
      </c>
      <c r="D6136" s="32">
        <v>15.14</v>
      </c>
      <c r="E6136" s="32">
        <v>33.768999999999998</v>
      </c>
      <c r="F6136" s="32">
        <v>91.231999999999999</v>
      </c>
      <c r="G6136" s="32">
        <v>314</v>
      </c>
      <c r="H6136" s="32" t="s">
        <v>13</v>
      </c>
      <c r="K6136" s="32" t="s">
        <v>237</v>
      </c>
    </row>
    <row r="6137" spans="1:11" x14ac:dyDescent="0.35">
      <c r="A6137" s="32">
        <v>46</v>
      </c>
      <c r="B6137" s="32" t="s">
        <v>158</v>
      </c>
      <c r="F6137" s="32">
        <v>10155.364</v>
      </c>
      <c r="K6137" s="32" t="s">
        <v>236</v>
      </c>
    </row>
    <row r="6138" spans="1:11" x14ac:dyDescent="0.35">
      <c r="A6138" s="32">
        <v>47</v>
      </c>
      <c r="B6138" s="32" t="s">
        <v>157</v>
      </c>
      <c r="F6138" s="32">
        <v>8694.8889999999992</v>
      </c>
      <c r="K6138" s="32" t="s">
        <v>235</v>
      </c>
    </row>
    <row r="6139" spans="1:11" x14ac:dyDescent="0.35">
      <c r="A6139" s="32">
        <v>48</v>
      </c>
      <c r="B6139" s="32" t="s">
        <v>156</v>
      </c>
      <c r="D6139" s="32">
        <v>15.26</v>
      </c>
      <c r="E6139" s="32">
        <v>1.4470000000000001</v>
      </c>
      <c r="F6139" s="32">
        <v>7357.5280000000002</v>
      </c>
      <c r="G6139" s="32">
        <v>12</v>
      </c>
      <c r="H6139" s="32" t="s">
        <v>13</v>
      </c>
      <c r="K6139" s="32" t="s">
        <v>234</v>
      </c>
    </row>
    <row r="6141" spans="1:11" x14ac:dyDescent="0.35">
      <c r="A6141" s="32" t="s">
        <v>296</v>
      </c>
    </row>
    <row r="6143" spans="1:11" x14ac:dyDescent="0.35">
      <c r="B6143" s="32" t="s">
        <v>3</v>
      </c>
      <c r="C6143" s="32" t="s">
        <v>4</v>
      </c>
      <c r="D6143" s="32" t="s">
        <v>5</v>
      </c>
      <c r="E6143" s="32" t="s">
        <v>6</v>
      </c>
      <c r="F6143" s="32" t="s">
        <v>7</v>
      </c>
      <c r="G6143" s="32" t="s">
        <v>8</v>
      </c>
      <c r="H6143" s="32" t="s">
        <v>9</v>
      </c>
      <c r="I6143" s="32" t="s">
        <v>10</v>
      </c>
      <c r="J6143" s="32" t="s">
        <v>11</v>
      </c>
      <c r="K6143" s="32" t="s">
        <v>282</v>
      </c>
    </row>
    <row r="6144" spans="1:11" x14ac:dyDescent="0.35">
      <c r="A6144" s="32">
        <v>1</v>
      </c>
      <c r="B6144" s="32" t="s">
        <v>12</v>
      </c>
      <c r="D6144" s="32">
        <v>14.88</v>
      </c>
      <c r="E6144" s="32">
        <v>65057.813000000002</v>
      </c>
      <c r="G6144" s="32">
        <v>1164.623</v>
      </c>
      <c r="H6144" s="32" t="s">
        <v>13</v>
      </c>
      <c r="I6144" s="32">
        <v>65057.813000000002</v>
      </c>
      <c r="K6144" s="32" t="s">
        <v>281</v>
      </c>
    </row>
    <row r="6145" spans="1:11" x14ac:dyDescent="0.35">
      <c r="A6145" s="32">
        <v>2</v>
      </c>
      <c r="B6145" s="32" t="s">
        <v>14</v>
      </c>
      <c r="D6145" s="32">
        <v>14.89</v>
      </c>
      <c r="E6145" s="32">
        <v>57750.675999999999</v>
      </c>
      <c r="G6145" s="32">
        <v>569.13499999999999</v>
      </c>
      <c r="H6145" s="32" t="s">
        <v>13</v>
      </c>
      <c r="I6145" s="32">
        <v>57750.675999999999</v>
      </c>
      <c r="K6145" s="32" t="s">
        <v>280</v>
      </c>
    </row>
    <row r="6146" spans="1:11" x14ac:dyDescent="0.35">
      <c r="A6146" s="32">
        <v>3</v>
      </c>
      <c r="B6146" s="32" t="s">
        <v>15</v>
      </c>
      <c r="D6146" s="32">
        <v>14.89</v>
      </c>
      <c r="E6146" s="32">
        <v>59400.440999999999</v>
      </c>
      <c r="G6146" s="32">
        <v>795.80899999999997</v>
      </c>
      <c r="H6146" s="32" t="s">
        <v>13</v>
      </c>
      <c r="I6146" s="32">
        <v>59400.440999999999</v>
      </c>
      <c r="K6146" s="32" t="s">
        <v>279</v>
      </c>
    </row>
    <row r="6147" spans="1:11" x14ac:dyDescent="0.35">
      <c r="A6147" s="32">
        <v>4</v>
      </c>
      <c r="B6147" s="32" t="s">
        <v>17</v>
      </c>
      <c r="D6147" s="32">
        <v>14.91</v>
      </c>
      <c r="E6147" s="32">
        <v>50625.987999999998</v>
      </c>
      <c r="G6147" s="32">
        <v>1163.925</v>
      </c>
      <c r="H6147" s="32" t="s">
        <v>13</v>
      </c>
      <c r="I6147" s="32">
        <v>50625.987999999998</v>
      </c>
      <c r="K6147" s="32" t="s">
        <v>278</v>
      </c>
    </row>
    <row r="6148" spans="1:11" x14ac:dyDescent="0.35">
      <c r="A6148" s="32">
        <v>5</v>
      </c>
      <c r="B6148" s="32" t="s">
        <v>18</v>
      </c>
      <c r="D6148" s="32">
        <v>14.89</v>
      </c>
      <c r="E6148" s="32">
        <v>60298.527000000002</v>
      </c>
      <c r="G6148" s="32">
        <v>1980.374</v>
      </c>
      <c r="H6148" s="32" t="s">
        <v>13</v>
      </c>
      <c r="I6148" s="32">
        <v>60298.527000000002</v>
      </c>
      <c r="K6148" s="32" t="s">
        <v>277</v>
      </c>
    </row>
    <row r="6149" spans="1:11" x14ac:dyDescent="0.35">
      <c r="A6149" s="32">
        <v>6</v>
      </c>
      <c r="B6149" s="32" t="s">
        <v>19</v>
      </c>
      <c r="D6149" s="32">
        <v>14.86</v>
      </c>
      <c r="E6149" s="32">
        <v>51469.858999999997</v>
      </c>
      <c r="G6149" s="32">
        <v>112.995</v>
      </c>
      <c r="H6149" s="32" t="s">
        <v>13</v>
      </c>
      <c r="I6149" s="32">
        <v>51469.858999999997</v>
      </c>
      <c r="K6149" s="32" t="s">
        <v>276</v>
      </c>
    </row>
    <row r="6150" spans="1:11" x14ac:dyDescent="0.35">
      <c r="A6150" s="32">
        <v>7</v>
      </c>
      <c r="B6150" s="32" t="s">
        <v>20</v>
      </c>
      <c r="D6150" s="32">
        <v>14.88</v>
      </c>
      <c r="E6150" s="32">
        <v>41948.843999999997</v>
      </c>
      <c r="G6150" s="32">
        <v>2489.3330000000001</v>
      </c>
      <c r="H6150" s="32" t="s">
        <v>13</v>
      </c>
      <c r="I6150" s="32">
        <v>41948.843999999997</v>
      </c>
      <c r="K6150" s="32" t="s">
        <v>275</v>
      </c>
    </row>
    <row r="6151" spans="1:11" x14ac:dyDescent="0.35">
      <c r="A6151" s="32">
        <v>8</v>
      </c>
      <c r="B6151" s="32" t="s">
        <v>21</v>
      </c>
      <c r="D6151" s="32">
        <v>14.89</v>
      </c>
      <c r="E6151" s="32">
        <v>45131.258000000002</v>
      </c>
      <c r="G6151" s="32">
        <v>723.649</v>
      </c>
      <c r="H6151" s="32" t="s">
        <v>13</v>
      </c>
      <c r="I6151" s="32">
        <v>45131.258000000002</v>
      </c>
      <c r="K6151" s="32" t="s">
        <v>274</v>
      </c>
    </row>
    <row r="6152" spans="1:11" x14ac:dyDescent="0.35">
      <c r="A6152" s="32">
        <v>9</v>
      </c>
      <c r="B6152" s="32" t="s">
        <v>22</v>
      </c>
      <c r="D6152" s="32">
        <v>14.89</v>
      </c>
      <c r="E6152" s="32">
        <v>64.016000000000005</v>
      </c>
      <c r="G6152" s="32">
        <v>453</v>
      </c>
      <c r="H6152" s="32" t="s">
        <v>13</v>
      </c>
      <c r="I6152" s="32">
        <v>64.016000000000005</v>
      </c>
      <c r="K6152" s="32" t="s">
        <v>273</v>
      </c>
    </row>
    <row r="6153" spans="1:11" x14ac:dyDescent="0.35">
      <c r="A6153" s="32">
        <v>10</v>
      </c>
      <c r="B6153" s="32" t="s">
        <v>22</v>
      </c>
      <c r="D6153" s="32">
        <v>14.93</v>
      </c>
      <c r="E6153" s="32">
        <v>14.842000000000001</v>
      </c>
      <c r="G6153" s="32">
        <v>125</v>
      </c>
      <c r="H6153" s="32" t="s">
        <v>13</v>
      </c>
      <c r="I6153" s="32">
        <v>14.842000000000001</v>
      </c>
      <c r="K6153" s="32" t="s">
        <v>272</v>
      </c>
    </row>
    <row r="6154" spans="1:11" x14ac:dyDescent="0.35">
      <c r="A6154" s="32">
        <v>11</v>
      </c>
      <c r="B6154" s="32" t="s">
        <v>24</v>
      </c>
      <c r="D6154" s="32">
        <v>14.93</v>
      </c>
      <c r="E6154" s="32">
        <v>19023.546999999999</v>
      </c>
      <c r="G6154" s="32">
        <v>388.65600000000001</v>
      </c>
      <c r="H6154" s="32" t="s">
        <v>13</v>
      </c>
      <c r="I6154" s="32">
        <v>19023.546999999999</v>
      </c>
      <c r="K6154" s="32" t="s">
        <v>271</v>
      </c>
    </row>
    <row r="6155" spans="1:11" x14ac:dyDescent="0.35">
      <c r="A6155" s="32">
        <v>12</v>
      </c>
      <c r="B6155" s="32" t="s">
        <v>25</v>
      </c>
      <c r="D6155" s="32">
        <v>14.93</v>
      </c>
      <c r="E6155" s="32">
        <v>19876.041000000001</v>
      </c>
      <c r="G6155" s="32">
        <v>244.96700000000001</v>
      </c>
      <c r="H6155" s="32" t="s">
        <v>13</v>
      </c>
      <c r="I6155" s="32">
        <v>19876.041000000001</v>
      </c>
      <c r="K6155" s="32" t="s">
        <v>270</v>
      </c>
    </row>
    <row r="6156" spans="1:11" x14ac:dyDescent="0.35">
      <c r="A6156" s="32">
        <v>13</v>
      </c>
      <c r="B6156" s="32" t="s">
        <v>26</v>
      </c>
      <c r="D6156" s="32">
        <v>14.93</v>
      </c>
      <c r="E6156" s="32">
        <v>19622.186000000002</v>
      </c>
      <c r="G6156" s="32">
        <v>574.50400000000002</v>
      </c>
      <c r="H6156" s="32" t="s">
        <v>13</v>
      </c>
      <c r="I6156" s="32">
        <v>19622.186000000002</v>
      </c>
      <c r="K6156" s="32" t="s">
        <v>269</v>
      </c>
    </row>
    <row r="6157" spans="1:11" x14ac:dyDescent="0.35">
      <c r="A6157" s="32">
        <v>14</v>
      </c>
      <c r="B6157" s="32" t="s">
        <v>27</v>
      </c>
      <c r="D6157" s="32">
        <v>14.94</v>
      </c>
      <c r="E6157" s="32">
        <v>19773.830000000002</v>
      </c>
      <c r="G6157" s="32">
        <v>651.68100000000004</v>
      </c>
      <c r="H6157" s="32" t="s">
        <v>13</v>
      </c>
      <c r="I6157" s="32">
        <v>19773.830000000002</v>
      </c>
      <c r="K6157" s="32" t="s">
        <v>268</v>
      </c>
    </row>
    <row r="6158" spans="1:11" x14ac:dyDescent="0.35">
      <c r="A6158" s="32">
        <v>15</v>
      </c>
      <c r="B6158" s="32" t="s">
        <v>28</v>
      </c>
      <c r="D6158" s="32">
        <v>14.96</v>
      </c>
      <c r="E6158" s="32">
        <v>21252.592000000001</v>
      </c>
      <c r="G6158" s="32">
        <v>747.78700000000003</v>
      </c>
      <c r="H6158" s="32" t="s">
        <v>13</v>
      </c>
      <c r="I6158" s="32">
        <v>21252.592000000001</v>
      </c>
      <c r="K6158" s="32" t="s">
        <v>267</v>
      </c>
    </row>
    <row r="6159" spans="1:11" x14ac:dyDescent="0.35">
      <c r="A6159" s="32">
        <v>16</v>
      </c>
      <c r="B6159" s="32" t="s">
        <v>29</v>
      </c>
      <c r="D6159" s="32">
        <v>14.97</v>
      </c>
      <c r="E6159" s="32">
        <v>19102.932000000001</v>
      </c>
      <c r="G6159" s="32">
        <v>90.119</v>
      </c>
      <c r="H6159" s="32" t="s">
        <v>13</v>
      </c>
      <c r="I6159" s="32">
        <v>19102.932000000001</v>
      </c>
      <c r="K6159" s="32" t="s">
        <v>266</v>
      </c>
    </row>
    <row r="6160" spans="1:11" x14ac:dyDescent="0.35">
      <c r="A6160" s="32">
        <v>17</v>
      </c>
      <c r="B6160" s="32" t="s">
        <v>22</v>
      </c>
      <c r="D6160" s="32">
        <v>14.99</v>
      </c>
      <c r="E6160" s="32">
        <v>103.657</v>
      </c>
      <c r="G6160" s="32">
        <v>690</v>
      </c>
      <c r="H6160" s="32" t="s">
        <v>13</v>
      </c>
      <c r="I6160" s="32">
        <v>103.657</v>
      </c>
      <c r="K6160" s="32" t="s">
        <v>265</v>
      </c>
    </row>
    <row r="6161" spans="1:11" x14ac:dyDescent="0.35">
      <c r="A6161" s="32">
        <v>18</v>
      </c>
      <c r="B6161" s="32" t="s">
        <v>182</v>
      </c>
      <c r="D6161" s="32">
        <v>14.97</v>
      </c>
      <c r="E6161" s="32">
        <v>23639.141</v>
      </c>
      <c r="G6161" s="32">
        <v>162.38999999999999</v>
      </c>
      <c r="H6161" s="32" t="s">
        <v>13</v>
      </c>
      <c r="I6161" s="32">
        <v>23639.141</v>
      </c>
      <c r="K6161" s="32" t="s">
        <v>264</v>
      </c>
    </row>
    <row r="6162" spans="1:11" x14ac:dyDescent="0.35">
      <c r="A6162" s="32">
        <v>19</v>
      </c>
      <c r="B6162" s="32" t="s">
        <v>181</v>
      </c>
      <c r="D6162" s="32">
        <v>14.97</v>
      </c>
      <c r="E6162" s="32">
        <v>22105.366999999998</v>
      </c>
      <c r="G6162" s="32">
        <v>386.97399999999999</v>
      </c>
      <c r="H6162" s="32" t="s">
        <v>13</v>
      </c>
      <c r="I6162" s="32">
        <v>22105.366999999998</v>
      </c>
      <c r="K6162" s="32" t="s">
        <v>263</v>
      </c>
    </row>
    <row r="6163" spans="1:11" x14ac:dyDescent="0.35">
      <c r="A6163" s="32">
        <v>20</v>
      </c>
      <c r="B6163" s="32" t="s">
        <v>180</v>
      </c>
      <c r="D6163" s="32">
        <v>14.99</v>
      </c>
      <c r="E6163" s="32">
        <v>21073.405999999999</v>
      </c>
      <c r="G6163" s="32">
        <v>300.505</v>
      </c>
      <c r="H6163" s="32" t="s">
        <v>13</v>
      </c>
      <c r="I6163" s="32">
        <v>21073.405999999999</v>
      </c>
      <c r="K6163" s="32" t="s">
        <v>262</v>
      </c>
    </row>
    <row r="6164" spans="1:11" x14ac:dyDescent="0.35">
      <c r="A6164" s="32">
        <v>21</v>
      </c>
      <c r="B6164" s="32" t="s">
        <v>179</v>
      </c>
      <c r="D6164" s="32">
        <v>14.99</v>
      </c>
      <c r="E6164" s="32">
        <v>22198.574000000001</v>
      </c>
      <c r="G6164" s="32">
        <v>644.92100000000005</v>
      </c>
      <c r="H6164" s="32" t="s">
        <v>13</v>
      </c>
      <c r="I6164" s="32">
        <v>22198.574000000001</v>
      </c>
      <c r="K6164" s="32" t="s">
        <v>261</v>
      </c>
    </row>
    <row r="6165" spans="1:11" x14ac:dyDescent="0.35">
      <c r="A6165" s="32">
        <v>22</v>
      </c>
      <c r="B6165" s="32" t="s">
        <v>178</v>
      </c>
      <c r="D6165" s="32">
        <v>14.99</v>
      </c>
      <c r="E6165" s="32">
        <v>19047.846000000001</v>
      </c>
      <c r="G6165" s="32">
        <v>203.69300000000001</v>
      </c>
      <c r="H6165" s="32" t="s">
        <v>13</v>
      </c>
      <c r="I6165" s="32">
        <v>19047.846000000001</v>
      </c>
      <c r="K6165" s="32" t="s">
        <v>260</v>
      </c>
    </row>
    <row r="6166" spans="1:11" x14ac:dyDescent="0.35">
      <c r="A6166" s="32">
        <v>23</v>
      </c>
      <c r="B6166" s="32" t="s">
        <v>177</v>
      </c>
      <c r="D6166" s="32">
        <v>15.01</v>
      </c>
      <c r="E6166" s="32">
        <v>17391.419999999998</v>
      </c>
      <c r="G6166" s="32">
        <v>104353</v>
      </c>
      <c r="H6166" s="32" t="s">
        <v>13</v>
      </c>
      <c r="I6166" s="32">
        <v>17391.419999999998</v>
      </c>
      <c r="K6166" s="32" t="s">
        <v>259</v>
      </c>
    </row>
    <row r="6167" spans="1:11" x14ac:dyDescent="0.35">
      <c r="A6167" s="32">
        <v>24</v>
      </c>
      <c r="B6167" s="32" t="s">
        <v>22</v>
      </c>
      <c r="D6167" s="32">
        <v>14.99</v>
      </c>
      <c r="E6167" s="32">
        <v>176.435</v>
      </c>
      <c r="G6167" s="32">
        <v>12.712999999999999</v>
      </c>
      <c r="H6167" s="32" t="s">
        <v>13</v>
      </c>
      <c r="I6167" s="32">
        <v>176.435</v>
      </c>
      <c r="K6167" s="32" t="s">
        <v>258</v>
      </c>
    </row>
    <row r="6168" spans="1:11" x14ac:dyDescent="0.35">
      <c r="A6168" s="32">
        <v>25</v>
      </c>
      <c r="B6168" s="32" t="s">
        <v>176</v>
      </c>
      <c r="D6168" s="32">
        <v>15.02</v>
      </c>
      <c r="E6168" s="32">
        <v>23917.184000000001</v>
      </c>
      <c r="G6168" s="32">
        <v>313.42399999999998</v>
      </c>
      <c r="H6168" s="32" t="s">
        <v>13</v>
      </c>
      <c r="I6168" s="32">
        <v>23917.184000000001</v>
      </c>
      <c r="K6168" s="32" t="s">
        <v>257</v>
      </c>
    </row>
    <row r="6169" spans="1:11" x14ac:dyDescent="0.35">
      <c r="A6169" s="32">
        <v>26</v>
      </c>
      <c r="B6169" s="32" t="s">
        <v>175</v>
      </c>
      <c r="D6169" s="32">
        <v>15.02</v>
      </c>
      <c r="E6169" s="32">
        <v>21871.559000000001</v>
      </c>
      <c r="G6169" s="32">
        <v>222.77600000000001</v>
      </c>
      <c r="H6169" s="32" t="s">
        <v>13</v>
      </c>
      <c r="I6169" s="32">
        <v>21871.559000000001</v>
      </c>
      <c r="K6169" s="32" t="s">
        <v>256</v>
      </c>
    </row>
    <row r="6170" spans="1:11" x14ac:dyDescent="0.35">
      <c r="A6170" s="32">
        <v>27</v>
      </c>
      <c r="B6170" s="32" t="s">
        <v>174</v>
      </c>
      <c r="D6170" s="32">
        <v>15.02</v>
      </c>
      <c r="E6170" s="32">
        <v>25710.891</v>
      </c>
      <c r="G6170" s="32">
        <v>421.06099999999998</v>
      </c>
      <c r="H6170" s="32" t="s">
        <v>13</v>
      </c>
      <c r="I6170" s="32">
        <v>25710.891</v>
      </c>
      <c r="K6170" s="32" t="s">
        <v>255</v>
      </c>
    </row>
    <row r="6171" spans="1:11" x14ac:dyDescent="0.35">
      <c r="A6171" s="32">
        <v>28</v>
      </c>
      <c r="B6171" s="32" t="s">
        <v>173</v>
      </c>
      <c r="D6171" s="32">
        <v>15.01</v>
      </c>
      <c r="E6171" s="32">
        <v>21448.361000000001</v>
      </c>
      <c r="G6171" s="32">
        <v>373.87799999999999</v>
      </c>
      <c r="H6171" s="32" t="s">
        <v>13</v>
      </c>
      <c r="I6171" s="32">
        <v>21448.361000000001</v>
      </c>
      <c r="K6171" s="32" t="s">
        <v>254</v>
      </c>
    </row>
    <row r="6172" spans="1:11" x14ac:dyDescent="0.35">
      <c r="A6172" s="32">
        <v>29</v>
      </c>
      <c r="B6172" s="32" t="s">
        <v>172</v>
      </c>
      <c r="D6172" s="32">
        <v>14.99</v>
      </c>
      <c r="E6172" s="32">
        <v>22339.35</v>
      </c>
      <c r="G6172" s="32">
        <v>242.256</v>
      </c>
      <c r="H6172" s="32" t="s">
        <v>13</v>
      </c>
      <c r="I6172" s="32">
        <v>22339.35</v>
      </c>
      <c r="K6172" s="32" t="s">
        <v>253</v>
      </c>
    </row>
    <row r="6173" spans="1:11" x14ac:dyDescent="0.35">
      <c r="A6173" s="32">
        <v>30</v>
      </c>
      <c r="B6173" s="32" t="s">
        <v>171</v>
      </c>
      <c r="D6173" s="32">
        <v>14.93</v>
      </c>
      <c r="E6173" s="32">
        <v>21963.625</v>
      </c>
      <c r="G6173" s="32">
        <v>410.35700000000003</v>
      </c>
      <c r="H6173" s="32" t="s">
        <v>13</v>
      </c>
      <c r="I6173" s="32">
        <v>21963.625</v>
      </c>
      <c r="K6173" s="32" t="s">
        <v>252</v>
      </c>
    </row>
    <row r="6174" spans="1:11" x14ac:dyDescent="0.35">
      <c r="A6174" s="32">
        <v>31</v>
      </c>
      <c r="B6174" s="32" t="s">
        <v>22</v>
      </c>
      <c r="D6174" s="32">
        <v>14.85</v>
      </c>
      <c r="E6174" s="32">
        <v>162.65700000000001</v>
      </c>
      <c r="G6174" s="32">
        <v>1317</v>
      </c>
      <c r="H6174" s="32" t="s">
        <v>13</v>
      </c>
      <c r="I6174" s="32">
        <v>162.65700000000001</v>
      </c>
      <c r="K6174" s="32" t="s">
        <v>251</v>
      </c>
    </row>
    <row r="6175" spans="1:11" x14ac:dyDescent="0.35">
      <c r="A6175" s="32">
        <v>32</v>
      </c>
      <c r="B6175" s="32" t="s">
        <v>170</v>
      </c>
      <c r="D6175" s="32">
        <v>14.89</v>
      </c>
      <c r="E6175" s="32">
        <v>25588.145</v>
      </c>
      <c r="G6175" s="32">
        <v>449.29300000000001</v>
      </c>
      <c r="H6175" s="32" t="s">
        <v>13</v>
      </c>
      <c r="I6175" s="32">
        <v>25588.145</v>
      </c>
      <c r="K6175" s="32" t="s">
        <v>250</v>
      </c>
    </row>
    <row r="6176" spans="1:11" x14ac:dyDescent="0.35">
      <c r="A6176" s="32">
        <v>33</v>
      </c>
      <c r="B6176" s="32" t="s">
        <v>169</v>
      </c>
      <c r="D6176" s="32">
        <v>14.91</v>
      </c>
      <c r="E6176" s="32">
        <v>23743.407999999999</v>
      </c>
      <c r="G6176" s="32">
        <v>141673</v>
      </c>
      <c r="H6176" s="32" t="s">
        <v>13</v>
      </c>
      <c r="I6176" s="32">
        <v>23743.407999999999</v>
      </c>
      <c r="K6176" s="32" t="s">
        <v>249</v>
      </c>
    </row>
    <row r="6177" spans="1:11" x14ac:dyDescent="0.35">
      <c r="A6177" s="32">
        <v>34</v>
      </c>
      <c r="B6177" s="32" t="s">
        <v>168</v>
      </c>
      <c r="D6177" s="32">
        <v>14.94</v>
      </c>
      <c r="E6177" s="32">
        <v>31354.984</v>
      </c>
      <c r="G6177" s="32">
        <v>1364.9280000000001</v>
      </c>
      <c r="H6177" s="32" t="s">
        <v>13</v>
      </c>
      <c r="I6177" s="32">
        <v>31354.984</v>
      </c>
      <c r="K6177" s="32" t="s">
        <v>248</v>
      </c>
    </row>
    <row r="6178" spans="1:11" x14ac:dyDescent="0.35">
      <c r="A6178" s="32">
        <v>35</v>
      </c>
      <c r="B6178" s="32" t="s">
        <v>167</v>
      </c>
      <c r="D6178" s="32">
        <v>14.96</v>
      </c>
      <c r="E6178" s="32">
        <v>28332.403999999999</v>
      </c>
      <c r="G6178" s="32">
        <v>176014</v>
      </c>
      <c r="H6178" s="32" t="s">
        <v>13</v>
      </c>
      <c r="I6178" s="32">
        <v>28332.403999999999</v>
      </c>
      <c r="K6178" s="32" t="s">
        <v>247</v>
      </c>
    </row>
    <row r="6179" spans="1:11" x14ac:dyDescent="0.35">
      <c r="A6179" s="32">
        <v>36</v>
      </c>
      <c r="B6179" s="32" t="s">
        <v>166</v>
      </c>
      <c r="D6179" s="32">
        <v>14.96</v>
      </c>
      <c r="E6179" s="32">
        <v>33095.667999999998</v>
      </c>
      <c r="G6179" s="32">
        <v>1405.1179999999999</v>
      </c>
      <c r="H6179" s="32" t="s">
        <v>13</v>
      </c>
      <c r="I6179" s="32">
        <v>33095.667999999998</v>
      </c>
      <c r="K6179" s="32" t="s">
        <v>246</v>
      </c>
    </row>
    <row r="6180" spans="1:11" x14ac:dyDescent="0.35">
      <c r="A6180" s="32">
        <v>37</v>
      </c>
      <c r="B6180" s="32" t="s">
        <v>165</v>
      </c>
      <c r="D6180" s="32">
        <v>14.96</v>
      </c>
      <c r="E6180" s="32">
        <v>28664.400000000001</v>
      </c>
      <c r="G6180" s="32">
        <v>62.061999999999998</v>
      </c>
      <c r="H6180" s="32" t="s">
        <v>13</v>
      </c>
      <c r="I6180" s="32">
        <v>28664.400000000001</v>
      </c>
      <c r="K6180" s="32" t="s">
        <v>245</v>
      </c>
    </row>
    <row r="6181" spans="1:11" x14ac:dyDescent="0.35">
      <c r="A6181" s="32">
        <v>38</v>
      </c>
      <c r="B6181" s="32" t="s">
        <v>22</v>
      </c>
      <c r="D6181" s="32">
        <v>14.99</v>
      </c>
      <c r="E6181" s="32">
        <v>86.837999999999994</v>
      </c>
      <c r="G6181" s="32">
        <v>6.73</v>
      </c>
      <c r="H6181" s="32" t="s">
        <v>13</v>
      </c>
      <c r="I6181" s="32">
        <v>86.837999999999994</v>
      </c>
      <c r="K6181" s="32" t="s">
        <v>244</v>
      </c>
    </row>
    <row r="6182" spans="1:11" x14ac:dyDescent="0.35">
      <c r="A6182" s="32">
        <v>39</v>
      </c>
      <c r="B6182" s="32" t="s">
        <v>164</v>
      </c>
      <c r="D6182" s="32">
        <v>14.97</v>
      </c>
      <c r="E6182" s="32">
        <v>23955.171999999999</v>
      </c>
      <c r="G6182" s="32">
        <v>95.688000000000002</v>
      </c>
      <c r="H6182" s="32" t="s">
        <v>13</v>
      </c>
      <c r="I6182" s="32">
        <v>23955.171999999999</v>
      </c>
      <c r="K6182" s="32" t="s">
        <v>243</v>
      </c>
    </row>
    <row r="6183" spans="1:11" x14ac:dyDescent="0.35">
      <c r="A6183" s="32">
        <v>40</v>
      </c>
      <c r="B6183" s="32" t="s">
        <v>163</v>
      </c>
      <c r="D6183" s="32">
        <v>14.99</v>
      </c>
      <c r="E6183" s="32">
        <v>29001.437999999998</v>
      </c>
      <c r="G6183" s="32">
        <v>933.57299999999998</v>
      </c>
      <c r="H6183" s="32" t="s">
        <v>13</v>
      </c>
      <c r="I6183" s="32">
        <v>29001.437999999998</v>
      </c>
      <c r="K6183" s="32" t="s">
        <v>242</v>
      </c>
    </row>
    <row r="6184" spans="1:11" x14ac:dyDescent="0.35">
      <c r="A6184" s="32">
        <v>41</v>
      </c>
      <c r="B6184" s="32" t="s">
        <v>162</v>
      </c>
      <c r="D6184" s="32">
        <v>14.99</v>
      </c>
      <c r="E6184" s="32">
        <v>32934.472999999998</v>
      </c>
      <c r="G6184" s="32">
        <v>253.22399999999999</v>
      </c>
      <c r="H6184" s="32" t="s">
        <v>13</v>
      </c>
      <c r="I6184" s="32">
        <v>32934.472999999998</v>
      </c>
      <c r="K6184" s="32" t="s">
        <v>241</v>
      </c>
    </row>
    <row r="6185" spans="1:11" x14ac:dyDescent="0.35">
      <c r="A6185" s="32">
        <v>42</v>
      </c>
      <c r="B6185" s="32" t="s">
        <v>161</v>
      </c>
      <c r="D6185" s="32">
        <v>15.03</v>
      </c>
      <c r="E6185" s="32">
        <v>36892.101999999999</v>
      </c>
      <c r="G6185" s="32">
        <v>2449.0940000000001</v>
      </c>
      <c r="H6185" s="32" t="s">
        <v>13</v>
      </c>
      <c r="I6185" s="32">
        <v>36892.101999999999</v>
      </c>
      <c r="K6185" s="32" t="s">
        <v>240</v>
      </c>
    </row>
    <row r="6186" spans="1:11" x14ac:dyDescent="0.35">
      <c r="A6186" s="32">
        <v>43</v>
      </c>
      <c r="B6186" s="32" t="s">
        <v>160</v>
      </c>
      <c r="D6186" s="32">
        <v>15.02</v>
      </c>
      <c r="E6186" s="32">
        <v>32473.859</v>
      </c>
      <c r="G6186" s="32">
        <v>1209.8689999999999</v>
      </c>
      <c r="H6186" s="32" t="s">
        <v>13</v>
      </c>
      <c r="I6186" s="32">
        <v>32473.859</v>
      </c>
      <c r="K6186" s="32" t="s">
        <v>239</v>
      </c>
    </row>
    <row r="6187" spans="1:11" x14ac:dyDescent="0.35">
      <c r="A6187" s="32">
        <v>44</v>
      </c>
      <c r="B6187" s="32" t="s">
        <v>159</v>
      </c>
      <c r="D6187" s="32">
        <v>15.06</v>
      </c>
      <c r="E6187" s="32">
        <v>36001.512000000002</v>
      </c>
      <c r="G6187" s="32">
        <v>2758.06</v>
      </c>
      <c r="H6187" s="32" t="s">
        <v>13</v>
      </c>
      <c r="I6187" s="32">
        <v>36001.512000000002</v>
      </c>
      <c r="K6187" s="32" t="s">
        <v>238</v>
      </c>
    </row>
    <row r="6188" spans="1:11" x14ac:dyDescent="0.35">
      <c r="A6188" s="32">
        <v>45</v>
      </c>
      <c r="B6188" s="32" t="s">
        <v>22</v>
      </c>
      <c r="D6188" s="32">
        <v>15.07</v>
      </c>
      <c r="E6188" s="32">
        <v>164.971</v>
      </c>
      <c r="G6188" s="32">
        <v>1341</v>
      </c>
      <c r="H6188" s="32" t="s">
        <v>13</v>
      </c>
      <c r="I6188" s="32">
        <v>164.971</v>
      </c>
      <c r="K6188" s="32" t="s">
        <v>237</v>
      </c>
    </row>
    <row r="6189" spans="1:11" x14ac:dyDescent="0.35">
      <c r="A6189" s="32">
        <v>46</v>
      </c>
      <c r="B6189" s="32" t="s">
        <v>158</v>
      </c>
      <c r="D6189" s="32">
        <v>15.06</v>
      </c>
      <c r="E6189" s="32">
        <v>33347.133000000002</v>
      </c>
      <c r="G6189" s="32">
        <v>1079.2850000000001</v>
      </c>
      <c r="H6189" s="32" t="s">
        <v>13</v>
      </c>
      <c r="I6189" s="32">
        <v>33347.133000000002</v>
      </c>
      <c r="K6189" s="32" t="s">
        <v>236</v>
      </c>
    </row>
    <row r="6190" spans="1:11" x14ac:dyDescent="0.35">
      <c r="A6190" s="32">
        <v>47</v>
      </c>
      <c r="B6190" s="32" t="s">
        <v>157</v>
      </c>
      <c r="D6190" s="32">
        <v>15.05</v>
      </c>
      <c r="E6190" s="32">
        <v>25828.425999999999</v>
      </c>
      <c r="G6190" s="32">
        <v>445.68200000000002</v>
      </c>
      <c r="H6190" s="32" t="s">
        <v>13</v>
      </c>
      <c r="I6190" s="32">
        <v>25828.425999999999</v>
      </c>
      <c r="K6190" s="32" t="s">
        <v>235</v>
      </c>
    </row>
    <row r="6191" spans="1:11" x14ac:dyDescent="0.35">
      <c r="A6191" s="32">
        <v>48</v>
      </c>
      <c r="B6191" s="32" t="s">
        <v>156</v>
      </c>
      <c r="D6191" s="32">
        <v>15.03</v>
      </c>
      <c r="E6191" s="32">
        <v>22605.594000000001</v>
      </c>
      <c r="G6191" s="32">
        <v>1603.251</v>
      </c>
      <c r="H6191" s="32" t="s">
        <v>13</v>
      </c>
      <c r="I6191" s="32">
        <v>22605.594000000001</v>
      </c>
      <c r="K6191" s="32" t="s">
        <v>234</v>
      </c>
    </row>
    <row r="6193" spans="1:11" x14ac:dyDescent="0.35">
      <c r="A6193" s="32" t="s">
        <v>295</v>
      </c>
    </row>
    <row r="6195" spans="1:11" x14ac:dyDescent="0.35">
      <c r="B6195" s="32" t="s">
        <v>3</v>
      </c>
      <c r="C6195" s="32" t="s">
        <v>4</v>
      </c>
      <c r="D6195" s="32" t="s">
        <v>5</v>
      </c>
      <c r="E6195" s="32" t="s">
        <v>6</v>
      </c>
      <c r="F6195" s="32" t="s">
        <v>7</v>
      </c>
      <c r="G6195" s="32" t="s">
        <v>8</v>
      </c>
      <c r="H6195" s="32" t="s">
        <v>9</v>
      </c>
      <c r="I6195" s="32" t="s">
        <v>10</v>
      </c>
      <c r="J6195" s="32" t="s">
        <v>11</v>
      </c>
      <c r="K6195" s="32" t="s">
        <v>282</v>
      </c>
    </row>
    <row r="6196" spans="1:11" x14ac:dyDescent="0.35">
      <c r="A6196" s="32">
        <v>1</v>
      </c>
      <c r="B6196" s="32" t="s">
        <v>12</v>
      </c>
      <c r="D6196" s="32">
        <v>14.88</v>
      </c>
      <c r="E6196" s="32">
        <v>20135.782999999999</v>
      </c>
      <c r="G6196" s="32">
        <v>521.35599999999999</v>
      </c>
      <c r="H6196" s="32" t="s">
        <v>13</v>
      </c>
      <c r="I6196" s="32">
        <v>20135.782999999999</v>
      </c>
      <c r="K6196" s="32" t="s">
        <v>281</v>
      </c>
    </row>
    <row r="6197" spans="1:11" x14ac:dyDescent="0.35">
      <c r="A6197" s="32">
        <v>2</v>
      </c>
      <c r="B6197" s="32" t="s">
        <v>14</v>
      </c>
      <c r="D6197" s="32">
        <v>14.89</v>
      </c>
      <c r="E6197" s="32">
        <v>17568.809000000001</v>
      </c>
      <c r="G6197" s="32">
        <v>107483</v>
      </c>
      <c r="H6197" s="32" t="s">
        <v>13</v>
      </c>
      <c r="I6197" s="32">
        <v>17568.809000000001</v>
      </c>
      <c r="K6197" s="32" t="s">
        <v>280</v>
      </c>
    </row>
    <row r="6198" spans="1:11" x14ac:dyDescent="0.35">
      <c r="A6198" s="32">
        <v>3</v>
      </c>
      <c r="B6198" s="32" t="s">
        <v>15</v>
      </c>
      <c r="D6198" s="32">
        <v>14.91</v>
      </c>
      <c r="E6198" s="32">
        <v>17795.822</v>
      </c>
      <c r="G6198" s="32">
        <v>297.27600000000001</v>
      </c>
      <c r="H6198" s="32" t="s">
        <v>13</v>
      </c>
      <c r="I6198" s="32">
        <v>17795.822</v>
      </c>
      <c r="K6198" s="32" t="s">
        <v>279</v>
      </c>
    </row>
    <row r="6199" spans="1:11" x14ac:dyDescent="0.35">
      <c r="A6199" s="32">
        <v>4</v>
      </c>
      <c r="B6199" s="32" t="s">
        <v>17</v>
      </c>
      <c r="D6199" s="32">
        <v>14.91</v>
      </c>
      <c r="E6199" s="32">
        <v>14504.334000000001</v>
      </c>
      <c r="G6199" s="32">
        <v>474.31599999999997</v>
      </c>
      <c r="H6199" s="32" t="s">
        <v>13</v>
      </c>
      <c r="I6199" s="32">
        <v>14504.334000000001</v>
      </c>
      <c r="K6199" s="32" t="s">
        <v>278</v>
      </c>
    </row>
    <row r="6200" spans="1:11" x14ac:dyDescent="0.35">
      <c r="A6200" s="32">
        <v>5</v>
      </c>
      <c r="B6200" s="32" t="s">
        <v>18</v>
      </c>
      <c r="D6200" s="32">
        <v>14.89</v>
      </c>
      <c r="E6200" s="32">
        <v>18945.103999999999</v>
      </c>
      <c r="G6200" s="32">
        <v>677.60400000000004</v>
      </c>
      <c r="H6200" s="32" t="s">
        <v>13</v>
      </c>
      <c r="I6200" s="32">
        <v>18945.103999999999</v>
      </c>
      <c r="K6200" s="32" t="s">
        <v>277</v>
      </c>
    </row>
    <row r="6201" spans="1:11" x14ac:dyDescent="0.35">
      <c r="A6201" s="32">
        <v>6</v>
      </c>
      <c r="B6201" s="32" t="s">
        <v>19</v>
      </c>
      <c r="D6201" s="32">
        <v>14.86</v>
      </c>
      <c r="E6201" s="32">
        <v>15134.777</v>
      </c>
      <c r="G6201" s="32">
        <v>245.10499999999999</v>
      </c>
      <c r="H6201" s="32" t="s">
        <v>13</v>
      </c>
      <c r="I6201" s="32">
        <v>15134.777</v>
      </c>
      <c r="K6201" s="32" t="s">
        <v>276</v>
      </c>
    </row>
    <row r="6202" spans="1:11" x14ac:dyDescent="0.35">
      <c r="A6202" s="32">
        <v>7</v>
      </c>
      <c r="B6202" s="32" t="s">
        <v>20</v>
      </c>
      <c r="D6202" s="32">
        <v>14.88</v>
      </c>
      <c r="E6202" s="32">
        <v>11936.276</v>
      </c>
      <c r="G6202" s="32">
        <v>275.12599999999998</v>
      </c>
      <c r="H6202" s="32" t="s">
        <v>13</v>
      </c>
      <c r="I6202" s="32">
        <v>11936.276</v>
      </c>
      <c r="K6202" s="32" t="s">
        <v>275</v>
      </c>
    </row>
    <row r="6203" spans="1:11" x14ac:dyDescent="0.35">
      <c r="A6203" s="32">
        <v>8</v>
      </c>
      <c r="B6203" s="32" t="s">
        <v>21</v>
      </c>
      <c r="D6203" s="32">
        <v>14.89</v>
      </c>
      <c r="E6203" s="32">
        <v>15042.936</v>
      </c>
      <c r="G6203" s="32">
        <v>236.548</v>
      </c>
      <c r="H6203" s="32" t="s">
        <v>13</v>
      </c>
      <c r="I6203" s="32">
        <v>15042.936</v>
      </c>
      <c r="K6203" s="32" t="s">
        <v>274</v>
      </c>
    </row>
    <row r="6204" spans="1:11" x14ac:dyDescent="0.35">
      <c r="A6204" s="32">
        <v>9</v>
      </c>
      <c r="B6204" s="32" t="s">
        <v>22</v>
      </c>
      <c r="D6204" s="32">
        <v>14.88</v>
      </c>
      <c r="E6204" s="32">
        <v>3.2</v>
      </c>
      <c r="G6204" s="32">
        <v>27</v>
      </c>
      <c r="H6204" s="32" t="s">
        <v>13</v>
      </c>
      <c r="I6204" s="32">
        <v>3.2</v>
      </c>
      <c r="K6204" s="32" t="s">
        <v>273</v>
      </c>
    </row>
    <row r="6205" spans="1:11" x14ac:dyDescent="0.35">
      <c r="A6205" s="32">
        <v>10</v>
      </c>
      <c r="B6205" s="32" t="s">
        <v>22</v>
      </c>
      <c r="D6205" s="32">
        <v>14.48</v>
      </c>
      <c r="E6205" s="32">
        <v>1.631</v>
      </c>
      <c r="G6205" s="32">
        <v>15</v>
      </c>
      <c r="H6205" s="32" t="s">
        <v>13</v>
      </c>
      <c r="I6205" s="32">
        <v>1.631</v>
      </c>
      <c r="K6205" s="32" t="s">
        <v>272</v>
      </c>
    </row>
    <row r="6206" spans="1:11" x14ac:dyDescent="0.35">
      <c r="A6206" s="32">
        <v>11</v>
      </c>
      <c r="B6206" s="32" t="s">
        <v>24</v>
      </c>
      <c r="D6206" s="32">
        <v>14.91</v>
      </c>
      <c r="E6206" s="32">
        <v>6142.0969999999998</v>
      </c>
      <c r="G6206" s="32">
        <v>145.166</v>
      </c>
      <c r="H6206" s="32" t="s">
        <v>13</v>
      </c>
      <c r="I6206" s="32">
        <v>6142.0969999999998</v>
      </c>
      <c r="K6206" s="32" t="s">
        <v>271</v>
      </c>
    </row>
    <row r="6207" spans="1:11" x14ac:dyDescent="0.35">
      <c r="A6207" s="32">
        <v>12</v>
      </c>
      <c r="B6207" s="32" t="s">
        <v>25</v>
      </c>
      <c r="D6207" s="32">
        <v>14.93</v>
      </c>
      <c r="E6207" s="32">
        <v>7099.8069999999998</v>
      </c>
      <c r="G6207" s="32">
        <v>37.853999999999999</v>
      </c>
      <c r="H6207" s="32" t="s">
        <v>13</v>
      </c>
      <c r="I6207" s="32">
        <v>7099.8069999999998</v>
      </c>
      <c r="K6207" s="32" t="s">
        <v>270</v>
      </c>
    </row>
    <row r="6208" spans="1:11" x14ac:dyDescent="0.35">
      <c r="A6208" s="32">
        <v>13</v>
      </c>
      <c r="B6208" s="32" t="s">
        <v>26</v>
      </c>
      <c r="D6208" s="32">
        <v>14.93</v>
      </c>
      <c r="E6208" s="32">
        <v>6009.8959999999997</v>
      </c>
      <c r="G6208" s="32">
        <v>16.984000000000002</v>
      </c>
      <c r="H6208" s="32" t="s">
        <v>13</v>
      </c>
      <c r="I6208" s="32">
        <v>6009.8959999999997</v>
      </c>
      <c r="K6208" s="32" t="s">
        <v>269</v>
      </c>
    </row>
    <row r="6209" spans="1:11" x14ac:dyDescent="0.35">
      <c r="A6209" s="32">
        <v>14</v>
      </c>
      <c r="B6209" s="32" t="s">
        <v>27</v>
      </c>
      <c r="D6209" s="32">
        <v>14.96</v>
      </c>
      <c r="E6209" s="32">
        <v>6132.5439999999999</v>
      </c>
      <c r="G6209" s="32">
        <v>518.39099999999996</v>
      </c>
      <c r="H6209" s="32" t="s">
        <v>13</v>
      </c>
      <c r="I6209" s="32">
        <v>6132.5439999999999</v>
      </c>
      <c r="K6209" s="32" t="s">
        <v>268</v>
      </c>
    </row>
    <row r="6210" spans="1:11" x14ac:dyDescent="0.35">
      <c r="A6210" s="32">
        <v>15</v>
      </c>
      <c r="B6210" s="32" t="s">
        <v>28</v>
      </c>
      <c r="D6210" s="32">
        <v>14.96</v>
      </c>
      <c r="E6210" s="32">
        <v>6032.3829999999998</v>
      </c>
      <c r="G6210" s="32">
        <v>110.23</v>
      </c>
      <c r="H6210" s="32" t="s">
        <v>13</v>
      </c>
      <c r="I6210" s="32">
        <v>6032.3829999999998</v>
      </c>
      <c r="K6210" s="32" t="s">
        <v>267</v>
      </c>
    </row>
    <row r="6211" spans="1:11" x14ac:dyDescent="0.35">
      <c r="A6211" s="32">
        <v>16</v>
      </c>
      <c r="B6211" s="32" t="s">
        <v>29</v>
      </c>
      <c r="D6211" s="32">
        <v>14.96</v>
      </c>
      <c r="E6211" s="32">
        <v>5738.2960000000003</v>
      </c>
      <c r="G6211" s="32">
        <v>300.923</v>
      </c>
      <c r="H6211" s="32" t="s">
        <v>13</v>
      </c>
      <c r="I6211" s="32">
        <v>5738.2960000000003</v>
      </c>
      <c r="K6211" s="32" t="s">
        <v>266</v>
      </c>
    </row>
    <row r="6212" spans="1:11" x14ac:dyDescent="0.35">
      <c r="A6212" s="32">
        <v>17</v>
      </c>
      <c r="B6212" s="32" t="s">
        <v>22</v>
      </c>
      <c r="D6212" s="32">
        <v>14.99</v>
      </c>
      <c r="E6212" s="32">
        <v>1.3260000000000001</v>
      </c>
      <c r="G6212" s="32">
        <v>12</v>
      </c>
      <c r="H6212" s="32" t="s">
        <v>13</v>
      </c>
      <c r="I6212" s="32">
        <v>1.3260000000000001</v>
      </c>
      <c r="K6212" s="32" t="s">
        <v>265</v>
      </c>
    </row>
    <row r="6213" spans="1:11" x14ac:dyDescent="0.35">
      <c r="A6213" s="32">
        <v>18</v>
      </c>
      <c r="B6213" s="32" t="s">
        <v>182</v>
      </c>
      <c r="D6213" s="32">
        <v>14.97</v>
      </c>
      <c r="E6213" s="32">
        <v>7148.5540000000001</v>
      </c>
      <c r="G6213" s="32">
        <v>73.156999999999996</v>
      </c>
      <c r="H6213" s="32" t="s">
        <v>13</v>
      </c>
      <c r="I6213" s="32">
        <v>7148.5540000000001</v>
      </c>
      <c r="K6213" s="32" t="s">
        <v>264</v>
      </c>
    </row>
    <row r="6214" spans="1:11" x14ac:dyDescent="0.35">
      <c r="A6214" s="32">
        <v>19</v>
      </c>
      <c r="B6214" s="32" t="s">
        <v>181</v>
      </c>
      <c r="D6214" s="32">
        <v>14.97</v>
      </c>
      <c r="E6214" s="32">
        <v>7452.2809999999999</v>
      </c>
      <c r="G6214" s="32">
        <v>42.774000000000001</v>
      </c>
      <c r="H6214" s="32" t="s">
        <v>13</v>
      </c>
      <c r="I6214" s="32">
        <v>7452.2809999999999</v>
      </c>
      <c r="K6214" s="32" t="s">
        <v>263</v>
      </c>
    </row>
    <row r="6215" spans="1:11" x14ac:dyDescent="0.35">
      <c r="A6215" s="32">
        <v>20</v>
      </c>
      <c r="B6215" s="32" t="s">
        <v>180</v>
      </c>
      <c r="D6215" s="32">
        <v>14.99</v>
      </c>
      <c r="E6215" s="32">
        <v>6708.0479999999998</v>
      </c>
      <c r="G6215" s="32">
        <v>518.73</v>
      </c>
      <c r="H6215" s="32" t="s">
        <v>13</v>
      </c>
      <c r="I6215" s="32">
        <v>6708.0479999999998</v>
      </c>
      <c r="K6215" s="32" t="s">
        <v>262</v>
      </c>
    </row>
    <row r="6216" spans="1:11" x14ac:dyDescent="0.35">
      <c r="A6216" s="32">
        <v>21</v>
      </c>
      <c r="B6216" s="32" t="s">
        <v>179</v>
      </c>
      <c r="D6216" s="32">
        <v>14.99</v>
      </c>
      <c r="E6216" s="32">
        <v>6036.9639999999999</v>
      </c>
      <c r="G6216" s="32">
        <v>86.010999999999996</v>
      </c>
      <c r="H6216" s="32" t="s">
        <v>13</v>
      </c>
      <c r="I6216" s="32">
        <v>6036.9639999999999</v>
      </c>
      <c r="K6216" s="32" t="s">
        <v>261</v>
      </c>
    </row>
    <row r="6217" spans="1:11" x14ac:dyDescent="0.35">
      <c r="A6217" s="32">
        <v>22</v>
      </c>
      <c r="B6217" s="32" t="s">
        <v>178</v>
      </c>
      <c r="D6217" s="32">
        <v>14.99</v>
      </c>
      <c r="E6217" s="32">
        <v>6342.0439999999999</v>
      </c>
      <c r="G6217" s="32">
        <v>336.05399999999997</v>
      </c>
      <c r="H6217" s="32" t="s">
        <v>13</v>
      </c>
      <c r="I6217" s="32">
        <v>6342.0439999999999</v>
      </c>
      <c r="K6217" s="32" t="s">
        <v>260</v>
      </c>
    </row>
    <row r="6218" spans="1:11" x14ac:dyDescent="0.35">
      <c r="A6218" s="32">
        <v>23</v>
      </c>
      <c r="B6218" s="32" t="s">
        <v>177</v>
      </c>
      <c r="D6218" s="32">
        <v>15.01</v>
      </c>
      <c r="E6218" s="32">
        <v>5670.4570000000003</v>
      </c>
      <c r="G6218" s="32">
        <v>164.863</v>
      </c>
      <c r="H6218" s="32" t="s">
        <v>13</v>
      </c>
      <c r="I6218" s="32">
        <v>5670.4570000000003</v>
      </c>
      <c r="K6218" s="32" t="s">
        <v>259</v>
      </c>
    </row>
    <row r="6219" spans="1:11" x14ac:dyDescent="0.35">
      <c r="A6219" s="32">
        <v>24</v>
      </c>
      <c r="B6219" s="32" t="s">
        <v>22</v>
      </c>
      <c r="D6219" s="32">
        <v>15.03</v>
      </c>
      <c r="E6219" s="32">
        <v>29.021999999999998</v>
      </c>
      <c r="G6219" s="32">
        <v>2.3820000000000001</v>
      </c>
      <c r="H6219" s="32" t="s">
        <v>13</v>
      </c>
      <c r="I6219" s="32">
        <v>29.021999999999998</v>
      </c>
      <c r="K6219" s="32" t="s">
        <v>258</v>
      </c>
    </row>
    <row r="6220" spans="1:11" x14ac:dyDescent="0.35">
      <c r="A6220" s="32">
        <v>25</v>
      </c>
      <c r="B6220" s="32" t="s">
        <v>176</v>
      </c>
      <c r="D6220" s="32">
        <v>15.02</v>
      </c>
      <c r="E6220" s="32">
        <v>6833.0379999999996</v>
      </c>
      <c r="G6220" s="32">
        <v>18.454000000000001</v>
      </c>
      <c r="H6220" s="32" t="s">
        <v>13</v>
      </c>
      <c r="I6220" s="32">
        <v>6833.0379999999996</v>
      </c>
      <c r="K6220" s="32" t="s">
        <v>257</v>
      </c>
    </row>
    <row r="6221" spans="1:11" x14ac:dyDescent="0.35">
      <c r="A6221" s="32">
        <v>26</v>
      </c>
      <c r="B6221" s="32" t="s">
        <v>175</v>
      </c>
      <c r="D6221" s="32">
        <v>15.02</v>
      </c>
      <c r="E6221" s="32">
        <v>6657.8779999999997</v>
      </c>
      <c r="G6221" s="32">
        <v>27.849</v>
      </c>
      <c r="H6221" s="32" t="s">
        <v>13</v>
      </c>
      <c r="I6221" s="32">
        <v>6657.8779999999997</v>
      </c>
      <c r="K6221" s="32" t="s">
        <v>256</v>
      </c>
    </row>
    <row r="6222" spans="1:11" x14ac:dyDescent="0.35">
      <c r="A6222" s="32">
        <v>27</v>
      </c>
      <c r="B6222" s="32" t="s">
        <v>174</v>
      </c>
      <c r="D6222" s="32">
        <v>15.02</v>
      </c>
      <c r="E6222" s="32">
        <v>7088.6090000000004</v>
      </c>
      <c r="G6222" s="32">
        <v>248.501</v>
      </c>
      <c r="H6222" s="32" t="s">
        <v>13</v>
      </c>
      <c r="I6222" s="32">
        <v>7088.6090000000004</v>
      </c>
      <c r="K6222" s="32" t="s">
        <v>255</v>
      </c>
    </row>
    <row r="6223" spans="1:11" x14ac:dyDescent="0.35">
      <c r="A6223" s="32">
        <v>28</v>
      </c>
      <c r="B6223" s="32" t="s">
        <v>173</v>
      </c>
      <c r="D6223" s="32">
        <v>15.01</v>
      </c>
      <c r="E6223" s="32">
        <v>6144.0510000000004</v>
      </c>
      <c r="G6223" s="32">
        <v>23.827999999999999</v>
      </c>
      <c r="H6223" s="32" t="s">
        <v>13</v>
      </c>
      <c r="I6223" s="32">
        <v>6144.0510000000004</v>
      </c>
      <c r="K6223" s="32" t="s">
        <v>254</v>
      </c>
    </row>
    <row r="6224" spans="1:11" x14ac:dyDescent="0.35">
      <c r="A6224" s="32">
        <v>29</v>
      </c>
      <c r="B6224" s="32" t="s">
        <v>172</v>
      </c>
      <c r="D6224" s="32">
        <v>14.99</v>
      </c>
      <c r="E6224" s="32">
        <v>7049.6989999999996</v>
      </c>
      <c r="G6224" s="32">
        <v>192.84700000000001</v>
      </c>
      <c r="H6224" s="32" t="s">
        <v>13</v>
      </c>
      <c r="I6224" s="32">
        <v>7049.6989999999996</v>
      </c>
      <c r="K6224" s="32" t="s">
        <v>253</v>
      </c>
    </row>
    <row r="6225" spans="1:11" x14ac:dyDescent="0.35">
      <c r="A6225" s="32">
        <v>30</v>
      </c>
      <c r="B6225" s="32" t="s">
        <v>171</v>
      </c>
      <c r="D6225" s="32">
        <v>14.93</v>
      </c>
      <c r="E6225" s="32">
        <v>6959.6610000000001</v>
      </c>
      <c r="G6225" s="32">
        <v>265.738</v>
      </c>
      <c r="H6225" s="32" t="s">
        <v>13</v>
      </c>
      <c r="I6225" s="32">
        <v>6959.6610000000001</v>
      </c>
      <c r="K6225" s="32" t="s">
        <v>252</v>
      </c>
    </row>
    <row r="6226" spans="1:11" x14ac:dyDescent="0.35">
      <c r="A6226" s="32">
        <v>31</v>
      </c>
      <c r="B6226" s="32" t="s">
        <v>22</v>
      </c>
      <c r="D6226" s="32">
        <v>14.38</v>
      </c>
      <c r="E6226" s="32">
        <v>9.8019999999999996</v>
      </c>
      <c r="G6226" s="32">
        <v>91</v>
      </c>
      <c r="H6226" s="32" t="s">
        <v>13</v>
      </c>
      <c r="I6226" s="32">
        <v>9.8019999999999996</v>
      </c>
      <c r="K6226" s="32" t="s">
        <v>251</v>
      </c>
    </row>
    <row r="6227" spans="1:11" x14ac:dyDescent="0.35">
      <c r="A6227" s="32">
        <v>32</v>
      </c>
      <c r="B6227" s="32" t="s">
        <v>170</v>
      </c>
      <c r="D6227" s="32">
        <v>14.89</v>
      </c>
      <c r="E6227" s="32">
        <v>7924.8860000000004</v>
      </c>
      <c r="G6227" s="32">
        <v>312.11599999999999</v>
      </c>
      <c r="H6227" s="32" t="s">
        <v>13</v>
      </c>
      <c r="I6227" s="32">
        <v>7924.8860000000004</v>
      </c>
      <c r="K6227" s="32" t="s">
        <v>250</v>
      </c>
    </row>
    <row r="6228" spans="1:11" x14ac:dyDescent="0.35">
      <c r="A6228" s="32">
        <v>33</v>
      </c>
      <c r="B6228" s="32" t="s">
        <v>169</v>
      </c>
      <c r="D6228" s="32">
        <v>14.91</v>
      </c>
      <c r="E6228" s="32">
        <v>7716.241</v>
      </c>
      <c r="G6228" s="32">
        <v>343.01400000000001</v>
      </c>
      <c r="H6228" s="32" t="s">
        <v>13</v>
      </c>
      <c r="I6228" s="32">
        <v>7716.241</v>
      </c>
      <c r="K6228" s="32" t="s">
        <v>249</v>
      </c>
    </row>
    <row r="6229" spans="1:11" x14ac:dyDescent="0.35">
      <c r="A6229" s="32">
        <v>34</v>
      </c>
      <c r="B6229" s="32" t="s">
        <v>168</v>
      </c>
      <c r="D6229" s="32">
        <v>14.94</v>
      </c>
      <c r="E6229" s="32">
        <v>9924.2819999999992</v>
      </c>
      <c r="G6229" s="32">
        <v>824.20100000000002</v>
      </c>
      <c r="H6229" s="32" t="s">
        <v>13</v>
      </c>
      <c r="I6229" s="32">
        <v>9924.2819999999992</v>
      </c>
      <c r="K6229" s="32" t="s">
        <v>248</v>
      </c>
    </row>
    <row r="6230" spans="1:11" x14ac:dyDescent="0.35">
      <c r="A6230" s="32">
        <v>35</v>
      </c>
      <c r="B6230" s="32" t="s">
        <v>167</v>
      </c>
      <c r="D6230" s="32">
        <v>14.96</v>
      </c>
      <c r="E6230" s="32">
        <v>8705.2630000000008</v>
      </c>
      <c r="G6230" s="32">
        <v>836.23800000000006</v>
      </c>
      <c r="H6230" s="32" t="s">
        <v>13</v>
      </c>
      <c r="I6230" s="32">
        <v>8705.2630000000008</v>
      </c>
      <c r="K6230" s="32" t="s">
        <v>247</v>
      </c>
    </row>
    <row r="6231" spans="1:11" x14ac:dyDescent="0.35">
      <c r="A6231" s="32">
        <v>36</v>
      </c>
      <c r="B6231" s="32" t="s">
        <v>166</v>
      </c>
      <c r="D6231" s="32">
        <v>14.96</v>
      </c>
      <c r="E6231" s="32">
        <v>10272.708000000001</v>
      </c>
      <c r="G6231" s="32">
        <v>63833</v>
      </c>
      <c r="H6231" s="32" t="s">
        <v>13</v>
      </c>
      <c r="I6231" s="32">
        <v>10272.708000000001</v>
      </c>
      <c r="K6231" s="32" t="s">
        <v>246</v>
      </c>
    </row>
    <row r="6232" spans="1:11" x14ac:dyDescent="0.35">
      <c r="A6232" s="32">
        <v>37</v>
      </c>
      <c r="B6232" s="32" t="s">
        <v>165</v>
      </c>
      <c r="D6232" s="32">
        <v>14.96</v>
      </c>
      <c r="E6232" s="32">
        <v>9101.67</v>
      </c>
      <c r="G6232" s="32">
        <v>54037</v>
      </c>
      <c r="H6232" s="32" t="s">
        <v>13</v>
      </c>
      <c r="I6232" s="32">
        <v>9101.67</v>
      </c>
      <c r="K6232" s="32" t="s">
        <v>245</v>
      </c>
    </row>
    <row r="6233" spans="1:11" x14ac:dyDescent="0.35">
      <c r="A6233" s="32">
        <v>38</v>
      </c>
      <c r="B6233" s="32" t="s">
        <v>22</v>
      </c>
      <c r="D6233" s="32">
        <v>14.91</v>
      </c>
      <c r="E6233" s="32">
        <v>49.930999999999997</v>
      </c>
      <c r="G6233" s="32">
        <v>264</v>
      </c>
      <c r="H6233" s="32" t="s">
        <v>13</v>
      </c>
      <c r="I6233" s="32">
        <v>49.930999999999997</v>
      </c>
      <c r="K6233" s="32" t="s">
        <v>244</v>
      </c>
    </row>
    <row r="6234" spans="1:11" x14ac:dyDescent="0.35">
      <c r="A6234" s="32">
        <v>39</v>
      </c>
      <c r="B6234" s="32" t="s">
        <v>164</v>
      </c>
      <c r="D6234" s="32">
        <v>14.99</v>
      </c>
      <c r="E6234" s="32">
        <v>7404.0870000000004</v>
      </c>
      <c r="G6234" s="32">
        <v>42.497</v>
      </c>
      <c r="H6234" s="32" t="s">
        <v>13</v>
      </c>
      <c r="I6234" s="32">
        <v>7404.0870000000004</v>
      </c>
      <c r="K6234" s="32" t="s">
        <v>243</v>
      </c>
    </row>
    <row r="6235" spans="1:11" x14ac:dyDescent="0.35">
      <c r="A6235" s="32">
        <v>40</v>
      </c>
      <c r="B6235" s="32" t="s">
        <v>163</v>
      </c>
      <c r="D6235" s="32">
        <v>14.99</v>
      </c>
      <c r="E6235" s="32">
        <v>9029.7060000000001</v>
      </c>
      <c r="G6235" s="32">
        <v>364.13799999999998</v>
      </c>
      <c r="H6235" s="32" t="s">
        <v>13</v>
      </c>
      <c r="I6235" s="32">
        <v>9029.7060000000001</v>
      </c>
      <c r="K6235" s="32" t="s">
        <v>242</v>
      </c>
    </row>
    <row r="6236" spans="1:11" x14ac:dyDescent="0.35">
      <c r="A6236" s="32">
        <v>41</v>
      </c>
      <c r="B6236" s="32" t="s">
        <v>162</v>
      </c>
      <c r="D6236" s="32">
        <v>14.99</v>
      </c>
      <c r="E6236" s="32">
        <v>11306.016</v>
      </c>
      <c r="G6236" s="32">
        <v>113.992</v>
      </c>
      <c r="H6236" s="32" t="s">
        <v>13</v>
      </c>
      <c r="I6236" s="32">
        <v>11306.016</v>
      </c>
      <c r="K6236" s="32" t="s">
        <v>241</v>
      </c>
    </row>
    <row r="6237" spans="1:11" x14ac:dyDescent="0.35">
      <c r="A6237" s="32">
        <v>42</v>
      </c>
      <c r="B6237" s="32" t="s">
        <v>161</v>
      </c>
      <c r="D6237" s="32">
        <v>15.03</v>
      </c>
      <c r="E6237" s="32">
        <v>11134.384</v>
      </c>
      <c r="G6237" s="32">
        <v>70134</v>
      </c>
      <c r="H6237" s="32" t="s">
        <v>13</v>
      </c>
      <c r="I6237" s="32">
        <v>11134.384</v>
      </c>
      <c r="K6237" s="32" t="s">
        <v>240</v>
      </c>
    </row>
    <row r="6238" spans="1:11" x14ac:dyDescent="0.35">
      <c r="A6238" s="32">
        <v>43</v>
      </c>
      <c r="B6238" s="32" t="s">
        <v>160</v>
      </c>
      <c r="D6238" s="32">
        <v>15.02</v>
      </c>
      <c r="E6238" s="32">
        <v>10911.239</v>
      </c>
      <c r="G6238" s="32">
        <v>65.545000000000002</v>
      </c>
      <c r="H6238" s="32" t="s">
        <v>13</v>
      </c>
      <c r="I6238" s="32">
        <v>10911.239</v>
      </c>
      <c r="K6238" s="32" t="s">
        <v>239</v>
      </c>
    </row>
    <row r="6239" spans="1:11" x14ac:dyDescent="0.35">
      <c r="A6239" s="32">
        <v>44</v>
      </c>
      <c r="B6239" s="32" t="s">
        <v>159</v>
      </c>
      <c r="D6239" s="32">
        <v>15.06</v>
      </c>
      <c r="E6239" s="32">
        <v>11597.902</v>
      </c>
      <c r="G6239" s="32">
        <v>71.096000000000004</v>
      </c>
      <c r="H6239" s="32" t="s">
        <v>13</v>
      </c>
      <c r="I6239" s="32">
        <v>11597.902</v>
      </c>
      <c r="K6239" s="32" t="s">
        <v>238</v>
      </c>
    </row>
    <row r="6240" spans="1:11" x14ac:dyDescent="0.35">
      <c r="A6240" s="32">
        <v>45</v>
      </c>
      <c r="B6240" s="32" t="s">
        <v>22</v>
      </c>
      <c r="D6240" s="32">
        <v>15.03</v>
      </c>
      <c r="E6240" s="32">
        <v>91.231999999999999</v>
      </c>
      <c r="G6240" s="32">
        <v>2.665</v>
      </c>
      <c r="H6240" s="32" t="s">
        <v>13</v>
      </c>
      <c r="I6240" s="32">
        <v>91.231999999999999</v>
      </c>
      <c r="K6240" s="32" t="s">
        <v>237</v>
      </c>
    </row>
    <row r="6241" spans="1:11" x14ac:dyDescent="0.35">
      <c r="A6241" s="32">
        <v>46</v>
      </c>
      <c r="B6241" s="32" t="s">
        <v>158</v>
      </c>
      <c r="D6241" s="32">
        <v>15.06</v>
      </c>
      <c r="E6241" s="32">
        <v>10155.364</v>
      </c>
      <c r="G6241" s="32">
        <v>167.304</v>
      </c>
      <c r="H6241" s="32" t="s">
        <v>13</v>
      </c>
      <c r="I6241" s="32">
        <v>10155.364</v>
      </c>
      <c r="K6241" s="32" t="s">
        <v>236</v>
      </c>
    </row>
    <row r="6242" spans="1:11" x14ac:dyDescent="0.35">
      <c r="A6242" s="32">
        <v>47</v>
      </c>
      <c r="B6242" s="32" t="s">
        <v>157</v>
      </c>
      <c r="D6242" s="32">
        <v>15.05</v>
      </c>
      <c r="E6242" s="32">
        <v>8694.8889999999992</v>
      </c>
      <c r="G6242" s="32">
        <v>10.754</v>
      </c>
      <c r="H6242" s="32" t="s">
        <v>13</v>
      </c>
      <c r="I6242" s="32">
        <v>8694.8889999999992</v>
      </c>
      <c r="K6242" s="32" t="s">
        <v>235</v>
      </c>
    </row>
    <row r="6243" spans="1:11" x14ac:dyDescent="0.35">
      <c r="A6243" s="32">
        <v>48</v>
      </c>
      <c r="B6243" s="32" t="s">
        <v>156</v>
      </c>
      <c r="D6243" s="32">
        <v>15.03</v>
      </c>
      <c r="E6243" s="32">
        <v>7357.5280000000002</v>
      </c>
      <c r="G6243" s="32">
        <v>57.877000000000002</v>
      </c>
      <c r="H6243" s="32" t="s">
        <v>13</v>
      </c>
      <c r="I6243" s="32">
        <v>7357.5280000000002</v>
      </c>
      <c r="K6243" s="32" t="s">
        <v>234</v>
      </c>
    </row>
    <row r="6245" spans="1:11" x14ac:dyDescent="0.35">
      <c r="A6245" s="32" t="s">
        <v>294</v>
      </c>
    </row>
    <row r="6247" spans="1:11" x14ac:dyDescent="0.35">
      <c r="B6247" s="32" t="s">
        <v>3</v>
      </c>
      <c r="C6247" s="32" t="s">
        <v>4</v>
      </c>
      <c r="D6247" s="32" t="s">
        <v>5</v>
      </c>
      <c r="E6247" s="32" t="s">
        <v>6</v>
      </c>
      <c r="F6247" s="32" t="s">
        <v>7</v>
      </c>
      <c r="G6247" s="32" t="s">
        <v>8</v>
      </c>
      <c r="H6247" s="32" t="s">
        <v>9</v>
      </c>
      <c r="I6247" s="32" t="s">
        <v>10</v>
      </c>
      <c r="J6247" s="32" t="s">
        <v>11</v>
      </c>
      <c r="K6247" s="32" t="s">
        <v>282</v>
      </c>
    </row>
    <row r="6248" spans="1:11" x14ac:dyDescent="0.35">
      <c r="A6248" s="32">
        <v>1</v>
      </c>
      <c r="B6248" s="32" t="s">
        <v>12</v>
      </c>
      <c r="D6248" s="32">
        <v>15.51</v>
      </c>
      <c r="E6248" s="32">
        <v>8.4550000000000001</v>
      </c>
      <c r="F6248" s="32">
        <v>1699.5650000000001</v>
      </c>
      <c r="G6248" s="32">
        <v>73</v>
      </c>
      <c r="H6248" s="32" t="s">
        <v>16</v>
      </c>
      <c r="K6248" s="32" t="s">
        <v>281</v>
      </c>
    </row>
    <row r="6249" spans="1:11" x14ac:dyDescent="0.35">
      <c r="A6249" s="32">
        <v>2</v>
      </c>
      <c r="B6249" s="32" t="s">
        <v>14</v>
      </c>
      <c r="D6249" s="32">
        <v>15.56</v>
      </c>
      <c r="E6249" s="32">
        <v>70.995000000000005</v>
      </c>
      <c r="F6249" s="32">
        <v>1218.8520000000001</v>
      </c>
      <c r="G6249" s="32">
        <v>3.1869999999999998</v>
      </c>
      <c r="H6249" s="32" t="s">
        <v>13</v>
      </c>
      <c r="K6249" s="32" t="s">
        <v>280</v>
      </c>
    </row>
    <row r="6250" spans="1:11" x14ac:dyDescent="0.35">
      <c r="A6250" s="32">
        <v>3</v>
      </c>
      <c r="B6250" s="32" t="s">
        <v>15</v>
      </c>
      <c r="D6250" s="32">
        <v>15.53</v>
      </c>
      <c r="E6250" s="32">
        <v>286.072</v>
      </c>
      <c r="F6250" s="32">
        <v>1578.6590000000001</v>
      </c>
      <c r="G6250" s="32">
        <v>2076</v>
      </c>
      <c r="H6250" s="32" t="s">
        <v>13</v>
      </c>
      <c r="K6250" s="32" t="s">
        <v>279</v>
      </c>
    </row>
    <row r="6251" spans="1:11" x14ac:dyDescent="0.35">
      <c r="A6251" s="32">
        <v>4</v>
      </c>
      <c r="B6251" s="32" t="s">
        <v>17</v>
      </c>
      <c r="D6251" s="32">
        <v>15.54</v>
      </c>
      <c r="E6251" s="32">
        <v>369.68</v>
      </c>
      <c r="F6251" s="32">
        <v>1176.884</v>
      </c>
      <c r="G6251" s="32">
        <v>2570</v>
      </c>
      <c r="H6251" s="32" t="s">
        <v>13</v>
      </c>
      <c r="K6251" s="32" t="s">
        <v>278</v>
      </c>
    </row>
    <row r="6252" spans="1:11" x14ac:dyDescent="0.35">
      <c r="A6252" s="32">
        <v>5</v>
      </c>
      <c r="B6252" s="32" t="s">
        <v>18</v>
      </c>
      <c r="D6252" s="32">
        <v>15.54</v>
      </c>
      <c r="E6252" s="32">
        <v>954.67899999999997</v>
      </c>
      <c r="F6252" s="32">
        <v>1460.0920000000001</v>
      </c>
      <c r="G6252" s="32">
        <v>31.667999999999999</v>
      </c>
      <c r="H6252" s="32" t="s">
        <v>13</v>
      </c>
      <c r="K6252" s="32" t="s">
        <v>277</v>
      </c>
    </row>
    <row r="6253" spans="1:11" x14ac:dyDescent="0.35">
      <c r="A6253" s="32">
        <v>6</v>
      </c>
      <c r="B6253" s="32" t="s">
        <v>19</v>
      </c>
      <c r="D6253" s="32">
        <v>15.51</v>
      </c>
      <c r="E6253" s="32">
        <v>4268.4139999999998</v>
      </c>
      <c r="F6253" s="32">
        <v>762.21</v>
      </c>
      <c r="G6253" s="32">
        <v>27330</v>
      </c>
      <c r="H6253" s="32" t="s">
        <v>13</v>
      </c>
      <c r="K6253" s="32" t="s">
        <v>276</v>
      </c>
    </row>
    <row r="6254" spans="1:11" x14ac:dyDescent="0.35">
      <c r="A6254" s="32">
        <v>7</v>
      </c>
      <c r="B6254" s="32" t="s">
        <v>20</v>
      </c>
      <c r="D6254" s="32">
        <v>15.53</v>
      </c>
      <c r="E6254" s="32">
        <v>7789.8549999999996</v>
      </c>
      <c r="F6254" s="32">
        <v>854.96799999999996</v>
      </c>
      <c r="G6254" s="32">
        <v>174.57599999999999</v>
      </c>
      <c r="H6254" s="32" t="s">
        <v>13</v>
      </c>
      <c r="K6254" s="32" t="s">
        <v>275</v>
      </c>
    </row>
    <row r="6255" spans="1:11" x14ac:dyDescent="0.35">
      <c r="A6255" s="32">
        <v>8</v>
      </c>
      <c r="B6255" s="32" t="s">
        <v>21</v>
      </c>
      <c r="D6255" s="32">
        <v>15.53</v>
      </c>
      <c r="E6255" s="32">
        <v>16204.569</v>
      </c>
      <c r="F6255" s="32">
        <v>850.52</v>
      </c>
      <c r="G6255" s="32">
        <v>670.13</v>
      </c>
      <c r="H6255" s="32" t="s">
        <v>13</v>
      </c>
      <c r="K6255" s="32" t="s">
        <v>274</v>
      </c>
    </row>
    <row r="6256" spans="1:11" x14ac:dyDescent="0.35">
      <c r="A6256" s="32">
        <v>9</v>
      </c>
      <c r="B6256" s="32" t="s">
        <v>22</v>
      </c>
      <c r="D6256" s="32">
        <v>15.2</v>
      </c>
      <c r="E6256" s="32">
        <v>12.849</v>
      </c>
      <c r="F6256" s="32">
        <v>2.2789999999999999</v>
      </c>
      <c r="G6256" s="32">
        <v>2.8319999999999999</v>
      </c>
      <c r="H6256" s="32" t="s">
        <v>13</v>
      </c>
      <c r="K6256" s="32" t="s">
        <v>273</v>
      </c>
    </row>
    <row r="6257" spans="1:11" x14ac:dyDescent="0.35">
      <c r="A6257" s="32">
        <v>10</v>
      </c>
      <c r="B6257" s="32" t="s">
        <v>22</v>
      </c>
      <c r="K6257" s="32" t="s">
        <v>272</v>
      </c>
    </row>
    <row r="6258" spans="1:11" x14ac:dyDescent="0.35">
      <c r="A6258" s="32">
        <v>11</v>
      </c>
      <c r="B6258" s="32" t="s">
        <v>24</v>
      </c>
      <c r="D6258" s="32">
        <v>15.57</v>
      </c>
      <c r="E6258" s="32">
        <v>28.151</v>
      </c>
      <c r="F6258" s="32">
        <v>280.92899999999997</v>
      </c>
      <c r="G6258" s="32">
        <v>7.0279999999999996</v>
      </c>
      <c r="H6258" s="32" t="s">
        <v>13</v>
      </c>
      <c r="K6258" s="32" t="s">
        <v>271</v>
      </c>
    </row>
    <row r="6259" spans="1:11" x14ac:dyDescent="0.35">
      <c r="A6259" s="32">
        <v>12</v>
      </c>
      <c r="B6259" s="32" t="s">
        <v>25</v>
      </c>
      <c r="D6259" s="32">
        <v>15.59</v>
      </c>
      <c r="E6259" s="32">
        <v>35.575000000000003</v>
      </c>
      <c r="F6259" s="32">
        <v>232.08199999999999</v>
      </c>
      <c r="G6259" s="32">
        <v>12.106999999999999</v>
      </c>
      <c r="H6259" s="32" t="s">
        <v>13</v>
      </c>
      <c r="K6259" s="32" t="s">
        <v>270</v>
      </c>
    </row>
    <row r="6260" spans="1:11" x14ac:dyDescent="0.35">
      <c r="A6260" s="32">
        <v>13</v>
      </c>
      <c r="B6260" s="32" t="s">
        <v>26</v>
      </c>
      <c r="F6260" s="32">
        <v>402.233</v>
      </c>
      <c r="K6260" s="32" t="s">
        <v>269</v>
      </c>
    </row>
    <row r="6261" spans="1:11" x14ac:dyDescent="0.35">
      <c r="A6261" s="32">
        <v>14</v>
      </c>
      <c r="B6261" s="32" t="s">
        <v>27</v>
      </c>
      <c r="D6261" s="32">
        <v>15.59</v>
      </c>
      <c r="E6261" s="32">
        <v>2810.0740000000001</v>
      </c>
      <c r="F6261" s="32">
        <v>226.458</v>
      </c>
      <c r="G6261" s="32">
        <v>18983</v>
      </c>
      <c r="H6261" s="32" t="s">
        <v>13</v>
      </c>
      <c r="K6261" s="32" t="s">
        <v>268</v>
      </c>
    </row>
    <row r="6262" spans="1:11" x14ac:dyDescent="0.35">
      <c r="A6262" s="32">
        <v>15</v>
      </c>
      <c r="B6262" s="32" t="s">
        <v>28</v>
      </c>
      <c r="D6262" s="32">
        <v>15.61</v>
      </c>
      <c r="E6262" s="32">
        <v>2270.172</v>
      </c>
      <c r="F6262" s="32">
        <v>147.33699999999999</v>
      </c>
      <c r="G6262" s="32">
        <v>15624</v>
      </c>
      <c r="H6262" s="32" t="s">
        <v>13</v>
      </c>
      <c r="K6262" s="32" t="s">
        <v>267</v>
      </c>
    </row>
    <row r="6263" spans="1:11" x14ac:dyDescent="0.35">
      <c r="A6263" s="32">
        <v>16</v>
      </c>
      <c r="B6263" s="32" t="s">
        <v>29</v>
      </c>
      <c r="D6263" s="32">
        <v>15.61</v>
      </c>
      <c r="E6263" s="32">
        <v>2898.7370000000001</v>
      </c>
      <c r="F6263" s="32">
        <v>151.755</v>
      </c>
      <c r="G6263" s="32">
        <v>12.781000000000001</v>
      </c>
      <c r="H6263" s="32" t="s">
        <v>13</v>
      </c>
      <c r="K6263" s="32" t="s">
        <v>266</v>
      </c>
    </row>
    <row r="6264" spans="1:11" x14ac:dyDescent="0.35">
      <c r="A6264" s="32">
        <v>17</v>
      </c>
      <c r="B6264" s="32" t="s">
        <v>22</v>
      </c>
      <c r="D6264" s="32">
        <v>15.62</v>
      </c>
      <c r="E6264" s="32">
        <v>47.819000000000003</v>
      </c>
      <c r="G6264" s="32">
        <v>2.1789999999999998</v>
      </c>
      <c r="H6264" s="32" t="s">
        <v>13</v>
      </c>
      <c r="K6264" s="32" t="s">
        <v>265</v>
      </c>
    </row>
    <row r="6265" spans="1:11" x14ac:dyDescent="0.35">
      <c r="A6265" s="32">
        <v>18</v>
      </c>
      <c r="B6265" s="32" t="s">
        <v>182</v>
      </c>
      <c r="D6265" s="32">
        <v>15.62</v>
      </c>
      <c r="E6265" s="32">
        <v>25.231000000000002</v>
      </c>
      <c r="F6265" s="32">
        <v>475.92899999999997</v>
      </c>
      <c r="G6265" s="32">
        <v>2.4609999999999999</v>
      </c>
      <c r="H6265" s="32" t="s">
        <v>13</v>
      </c>
      <c r="K6265" s="32" t="s">
        <v>264</v>
      </c>
    </row>
    <row r="6266" spans="1:11" x14ac:dyDescent="0.35">
      <c r="A6266" s="32">
        <v>19</v>
      </c>
      <c r="B6266" s="32" t="s">
        <v>181</v>
      </c>
      <c r="F6266" s="32">
        <v>630.04399999999998</v>
      </c>
      <c r="K6266" s="32" t="s">
        <v>263</v>
      </c>
    </row>
    <row r="6267" spans="1:11" x14ac:dyDescent="0.35">
      <c r="A6267" s="32">
        <v>20</v>
      </c>
      <c r="B6267" s="32" t="s">
        <v>180</v>
      </c>
      <c r="F6267" s="32">
        <v>602.21500000000003</v>
      </c>
      <c r="K6267" s="32" t="s">
        <v>262</v>
      </c>
    </row>
    <row r="6268" spans="1:11" x14ac:dyDescent="0.35">
      <c r="A6268" s="32">
        <v>21</v>
      </c>
      <c r="B6268" s="32" t="s">
        <v>179</v>
      </c>
      <c r="D6268" s="32">
        <v>15.63</v>
      </c>
      <c r="E6268" s="32">
        <v>71.831999999999994</v>
      </c>
      <c r="F6268" s="32">
        <v>216.774</v>
      </c>
      <c r="G6268" s="32">
        <v>4.3259999999999996</v>
      </c>
      <c r="H6268" s="32" t="s">
        <v>13</v>
      </c>
      <c r="K6268" s="32" t="s">
        <v>261</v>
      </c>
    </row>
    <row r="6269" spans="1:11" x14ac:dyDescent="0.35">
      <c r="A6269" s="32">
        <v>22</v>
      </c>
      <c r="B6269" s="32" t="s">
        <v>178</v>
      </c>
      <c r="D6269" s="32">
        <v>15.67</v>
      </c>
      <c r="E6269" s="32">
        <v>23.692</v>
      </c>
      <c r="F6269" s="32">
        <v>492.32600000000002</v>
      </c>
      <c r="G6269" s="32">
        <v>155</v>
      </c>
      <c r="H6269" s="32" t="s">
        <v>13</v>
      </c>
      <c r="K6269" s="32" t="s">
        <v>260</v>
      </c>
    </row>
    <row r="6270" spans="1:11" x14ac:dyDescent="0.35">
      <c r="A6270" s="32">
        <v>23</v>
      </c>
      <c r="B6270" s="32" t="s">
        <v>177</v>
      </c>
      <c r="D6270" s="32">
        <v>15.64</v>
      </c>
      <c r="E6270" s="32">
        <v>115.10299999999999</v>
      </c>
      <c r="F6270" s="32">
        <v>145.292</v>
      </c>
      <c r="G6270" s="32">
        <v>972</v>
      </c>
      <c r="H6270" s="32" t="s">
        <v>13</v>
      </c>
      <c r="K6270" s="32" t="s">
        <v>259</v>
      </c>
    </row>
    <row r="6271" spans="1:11" x14ac:dyDescent="0.35">
      <c r="A6271" s="32">
        <v>24</v>
      </c>
      <c r="B6271" s="32" t="s">
        <v>22</v>
      </c>
      <c r="H6271" s="32" t="s">
        <v>95</v>
      </c>
      <c r="K6271" s="32" t="s">
        <v>258</v>
      </c>
    </row>
    <row r="6272" spans="1:11" x14ac:dyDescent="0.35">
      <c r="A6272" s="32">
        <v>25</v>
      </c>
      <c r="B6272" s="32" t="s">
        <v>176</v>
      </c>
      <c r="D6272" s="32">
        <v>15.27</v>
      </c>
      <c r="E6272" s="32">
        <v>3.5339999999999998</v>
      </c>
      <c r="F6272" s="32">
        <v>255.18</v>
      </c>
      <c r="G6272" s="32">
        <v>29</v>
      </c>
      <c r="H6272" s="32" t="s">
        <v>13</v>
      </c>
      <c r="K6272" s="32" t="s">
        <v>257</v>
      </c>
    </row>
    <row r="6273" spans="1:11" x14ac:dyDescent="0.35">
      <c r="A6273" s="32">
        <v>26</v>
      </c>
      <c r="B6273" s="32" t="s">
        <v>175</v>
      </c>
      <c r="D6273" s="32">
        <v>15.65</v>
      </c>
      <c r="E6273" s="32">
        <v>26.853999999999999</v>
      </c>
      <c r="F6273" s="32">
        <v>423.72899999999998</v>
      </c>
      <c r="G6273" s="32">
        <v>234</v>
      </c>
      <c r="H6273" s="32" t="s">
        <v>13</v>
      </c>
      <c r="K6273" s="32" t="s">
        <v>256</v>
      </c>
    </row>
    <row r="6274" spans="1:11" x14ac:dyDescent="0.35">
      <c r="A6274" s="32">
        <v>27</v>
      </c>
      <c r="B6274" s="32" t="s">
        <v>174</v>
      </c>
      <c r="D6274" s="32">
        <v>16.03</v>
      </c>
      <c r="E6274" s="32">
        <v>16.43</v>
      </c>
      <c r="F6274" s="32">
        <v>428.35300000000001</v>
      </c>
      <c r="G6274" s="32">
        <v>158</v>
      </c>
      <c r="H6274" s="32" t="s">
        <v>16</v>
      </c>
      <c r="K6274" s="32" t="s">
        <v>255</v>
      </c>
    </row>
    <row r="6275" spans="1:11" x14ac:dyDescent="0.35">
      <c r="A6275" s="32">
        <v>28</v>
      </c>
      <c r="B6275" s="32" t="s">
        <v>173</v>
      </c>
      <c r="D6275" s="32">
        <v>15.64</v>
      </c>
      <c r="E6275" s="32">
        <v>6.2770000000000001</v>
      </c>
      <c r="F6275" s="32">
        <v>314.92899999999997</v>
      </c>
      <c r="G6275" s="32">
        <v>52</v>
      </c>
      <c r="H6275" s="32" t="s">
        <v>13</v>
      </c>
      <c r="K6275" s="32" t="s">
        <v>254</v>
      </c>
    </row>
    <row r="6276" spans="1:11" x14ac:dyDescent="0.35">
      <c r="A6276" s="32">
        <v>29</v>
      </c>
      <c r="B6276" s="32" t="s">
        <v>172</v>
      </c>
      <c r="F6276" s="32">
        <v>115.724</v>
      </c>
      <c r="K6276" s="32" t="s">
        <v>253</v>
      </c>
    </row>
    <row r="6277" spans="1:11" x14ac:dyDescent="0.35">
      <c r="A6277" s="32">
        <v>30</v>
      </c>
      <c r="B6277" s="32" t="s">
        <v>171</v>
      </c>
      <c r="D6277" s="32">
        <v>15.61</v>
      </c>
      <c r="E6277" s="32">
        <v>10.095000000000001</v>
      </c>
      <c r="F6277" s="32">
        <v>225.61099999999999</v>
      </c>
      <c r="G6277" s="32">
        <v>80</v>
      </c>
      <c r="H6277" s="32" t="s">
        <v>13</v>
      </c>
      <c r="K6277" s="32" t="s">
        <v>252</v>
      </c>
    </row>
    <row r="6278" spans="1:11" x14ac:dyDescent="0.35">
      <c r="A6278" s="32">
        <v>31</v>
      </c>
      <c r="B6278" s="32" t="s">
        <v>22</v>
      </c>
      <c r="H6278" s="32" t="s">
        <v>95</v>
      </c>
      <c r="K6278" s="32" t="s">
        <v>251</v>
      </c>
    </row>
    <row r="6279" spans="1:11" x14ac:dyDescent="0.35">
      <c r="A6279" s="32">
        <v>32</v>
      </c>
      <c r="B6279" s="32" t="s">
        <v>170</v>
      </c>
      <c r="D6279" s="32">
        <v>15.58</v>
      </c>
      <c r="E6279" s="32">
        <v>24.936</v>
      </c>
      <c r="F6279" s="32">
        <v>432.16800000000001</v>
      </c>
      <c r="G6279" s="32">
        <v>17.646999999999998</v>
      </c>
      <c r="H6279" s="32" t="s">
        <v>13</v>
      </c>
      <c r="K6279" s="32" t="s">
        <v>250</v>
      </c>
    </row>
    <row r="6280" spans="1:11" x14ac:dyDescent="0.35">
      <c r="A6280" s="32">
        <v>33</v>
      </c>
      <c r="B6280" s="32" t="s">
        <v>169</v>
      </c>
      <c r="D6280" s="32">
        <v>15.59</v>
      </c>
      <c r="E6280" s="32">
        <v>59.811999999999998</v>
      </c>
      <c r="F6280" s="32">
        <v>439.82900000000001</v>
      </c>
      <c r="G6280" s="32">
        <v>451</v>
      </c>
      <c r="H6280" s="32" t="s">
        <v>13</v>
      </c>
      <c r="K6280" s="32" t="s">
        <v>249</v>
      </c>
    </row>
    <row r="6281" spans="1:11" x14ac:dyDescent="0.35">
      <c r="A6281" s="32">
        <v>34</v>
      </c>
      <c r="B6281" s="32" t="s">
        <v>168</v>
      </c>
      <c r="D6281" s="32">
        <v>15.61</v>
      </c>
      <c r="E6281" s="32">
        <v>111.836</v>
      </c>
      <c r="F6281" s="32">
        <v>313.79500000000002</v>
      </c>
      <c r="G6281" s="32">
        <v>3.2360000000000002</v>
      </c>
      <c r="H6281" s="32" t="s">
        <v>16</v>
      </c>
      <c r="K6281" s="32" t="s">
        <v>248</v>
      </c>
    </row>
    <row r="6282" spans="1:11" x14ac:dyDescent="0.35">
      <c r="A6282" s="32">
        <v>35</v>
      </c>
      <c r="B6282" s="32" t="s">
        <v>167</v>
      </c>
      <c r="D6282" s="32">
        <v>15.65</v>
      </c>
      <c r="E6282" s="32">
        <v>50.930999999999997</v>
      </c>
      <c r="F6282" s="32">
        <v>420.87799999999999</v>
      </c>
      <c r="G6282" s="32">
        <v>2.0329999999999999</v>
      </c>
      <c r="H6282" s="32" t="s">
        <v>13</v>
      </c>
      <c r="K6282" s="32" t="s">
        <v>247</v>
      </c>
    </row>
    <row r="6283" spans="1:11" x14ac:dyDescent="0.35">
      <c r="A6283" s="32">
        <v>36</v>
      </c>
      <c r="B6283" s="32" t="s">
        <v>166</v>
      </c>
      <c r="D6283" s="32">
        <v>15.56</v>
      </c>
      <c r="E6283" s="32">
        <v>17.257000000000001</v>
      </c>
      <c r="F6283" s="32">
        <v>830.495</v>
      </c>
      <c r="G6283" s="32">
        <v>127</v>
      </c>
      <c r="H6283" s="32" t="s">
        <v>13</v>
      </c>
      <c r="K6283" s="32" t="s">
        <v>246</v>
      </c>
    </row>
    <row r="6284" spans="1:11" x14ac:dyDescent="0.35">
      <c r="A6284" s="32">
        <v>37</v>
      </c>
      <c r="B6284" s="32" t="s">
        <v>165</v>
      </c>
      <c r="D6284" s="32">
        <v>15.65</v>
      </c>
      <c r="E6284" s="32">
        <v>0.32300000000000001</v>
      </c>
      <c r="F6284" s="32">
        <v>343.52</v>
      </c>
      <c r="G6284" s="32">
        <v>3</v>
      </c>
      <c r="H6284" s="32" t="s">
        <v>13</v>
      </c>
      <c r="K6284" s="32" t="s">
        <v>245</v>
      </c>
    </row>
    <row r="6285" spans="1:11" x14ac:dyDescent="0.35">
      <c r="A6285" s="32">
        <v>38</v>
      </c>
      <c r="B6285" s="32" t="s">
        <v>22</v>
      </c>
      <c r="H6285" s="32" t="s">
        <v>95</v>
      </c>
      <c r="K6285" s="32" t="s">
        <v>244</v>
      </c>
    </row>
    <row r="6286" spans="1:11" x14ac:dyDescent="0.35">
      <c r="A6286" s="32">
        <v>39</v>
      </c>
      <c r="B6286" s="32" t="s">
        <v>164</v>
      </c>
      <c r="D6286" s="32">
        <v>15.7</v>
      </c>
      <c r="E6286" s="32">
        <v>4.524</v>
      </c>
      <c r="F6286" s="32">
        <v>376.834</v>
      </c>
      <c r="G6286" s="32">
        <v>40</v>
      </c>
      <c r="H6286" s="32" t="s">
        <v>13</v>
      </c>
      <c r="K6286" s="32" t="s">
        <v>243</v>
      </c>
    </row>
    <row r="6287" spans="1:11" x14ac:dyDescent="0.35">
      <c r="A6287" s="32">
        <v>40</v>
      </c>
      <c r="B6287" s="32" t="s">
        <v>163</v>
      </c>
      <c r="D6287" s="32">
        <v>15.71</v>
      </c>
      <c r="E6287" s="32">
        <v>80.789000000000001</v>
      </c>
      <c r="F6287" s="32">
        <v>559.13300000000004</v>
      </c>
      <c r="G6287" s="32">
        <v>2.75</v>
      </c>
      <c r="H6287" s="32" t="s">
        <v>13</v>
      </c>
      <c r="K6287" s="32" t="s">
        <v>242</v>
      </c>
    </row>
    <row r="6288" spans="1:11" x14ac:dyDescent="0.35">
      <c r="A6288" s="32">
        <v>41</v>
      </c>
      <c r="B6288" s="32" t="s">
        <v>162</v>
      </c>
      <c r="D6288" s="32">
        <v>16.29</v>
      </c>
      <c r="E6288" s="32">
        <v>18.98</v>
      </c>
      <c r="F6288" s="32">
        <v>435.036</v>
      </c>
      <c r="G6288" s="32">
        <v>195</v>
      </c>
      <c r="H6288" s="32" t="s">
        <v>16</v>
      </c>
      <c r="K6288" s="32" t="s">
        <v>241</v>
      </c>
    </row>
    <row r="6289" spans="1:11" x14ac:dyDescent="0.35">
      <c r="A6289" s="32">
        <v>42</v>
      </c>
      <c r="B6289" s="32" t="s">
        <v>161</v>
      </c>
      <c r="D6289" s="32">
        <v>15.67</v>
      </c>
      <c r="E6289" s="32">
        <v>27.5</v>
      </c>
      <c r="F6289" s="32">
        <v>337.22199999999998</v>
      </c>
      <c r="G6289" s="32">
        <v>2.4009999999999998</v>
      </c>
      <c r="H6289" s="32" t="s">
        <v>13</v>
      </c>
      <c r="K6289" s="32" t="s">
        <v>240</v>
      </c>
    </row>
    <row r="6290" spans="1:11" x14ac:dyDescent="0.35">
      <c r="A6290" s="32">
        <v>43</v>
      </c>
      <c r="B6290" s="32" t="s">
        <v>160</v>
      </c>
      <c r="D6290" s="32">
        <v>15.67</v>
      </c>
      <c r="E6290" s="32">
        <v>18.773</v>
      </c>
      <c r="F6290" s="32">
        <v>758.22299999999996</v>
      </c>
      <c r="G6290" s="32">
        <v>144</v>
      </c>
      <c r="H6290" s="32" t="s">
        <v>16</v>
      </c>
      <c r="K6290" s="32" t="s">
        <v>239</v>
      </c>
    </row>
    <row r="6291" spans="1:11" x14ac:dyDescent="0.35">
      <c r="A6291" s="32">
        <v>44</v>
      </c>
      <c r="B6291" s="32" t="s">
        <v>159</v>
      </c>
      <c r="D6291" s="32">
        <v>15.76</v>
      </c>
      <c r="E6291" s="32">
        <v>151.36500000000001</v>
      </c>
      <c r="F6291" s="32">
        <v>427.12599999999998</v>
      </c>
      <c r="G6291" s="32">
        <v>3.3690000000000002</v>
      </c>
      <c r="H6291" s="32" t="s">
        <v>13</v>
      </c>
      <c r="K6291" s="32" t="s">
        <v>238</v>
      </c>
    </row>
    <row r="6292" spans="1:11" x14ac:dyDescent="0.35">
      <c r="A6292" s="32">
        <v>45</v>
      </c>
      <c r="B6292" s="32" t="s">
        <v>22</v>
      </c>
      <c r="K6292" s="32" t="s">
        <v>237</v>
      </c>
    </row>
    <row r="6293" spans="1:11" x14ac:dyDescent="0.35">
      <c r="A6293" s="32">
        <v>46</v>
      </c>
      <c r="B6293" s="32" t="s">
        <v>158</v>
      </c>
      <c r="D6293" s="32">
        <v>15.71</v>
      </c>
      <c r="E6293" s="32">
        <v>168.934</v>
      </c>
      <c r="F6293" s="32">
        <v>793.35299999999995</v>
      </c>
      <c r="G6293" s="32">
        <v>816</v>
      </c>
      <c r="H6293" s="32" t="s">
        <v>13</v>
      </c>
      <c r="K6293" s="32" t="s">
        <v>236</v>
      </c>
    </row>
    <row r="6294" spans="1:11" x14ac:dyDescent="0.35">
      <c r="A6294" s="32">
        <v>47</v>
      </c>
      <c r="B6294" s="32" t="s">
        <v>157</v>
      </c>
      <c r="D6294" s="32">
        <v>15.71</v>
      </c>
      <c r="E6294" s="32">
        <v>137.03800000000001</v>
      </c>
      <c r="F6294" s="32">
        <v>501.18599999999998</v>
      </c>
      <c r="G6294" s="32">
        <v>894</v>
      </c>
      <c r="H6294" s="32" t="s">
        <v>13</v>
      </c>
      <c r="K6294" s="32" t="s">
        <v>235</v>
      </c>
    </row>
    <row r="6295" spans="1:11" x14ac:dyDescent="0.35">
      <c r="A6295" s="32">
        <v>48</v>
      </c>
      <c r="B6295" s="32" t="s">
        <v>156</v>
      </c>
      <c r="D6295" s="32">
        <v>15.7</v>
      </c>
      <c r="E6295" s="32">
        <v>45.067</v>
      </c>
      <c r="F6295" s="32">
        <v>295.29000000000002</v>
      </c>
      <c r="G6295" s="32">
        <v>3.8479999999999999</v>
      </c>
      <c r="H6295" s="32" t="s">
        <v>13</v>
      </c>
      <c r="K6295" s="32" t="s">
        <v>234</v>
      </c>
    </row>
    <row r="6297" spans="1:11" x14ac:dyDescent="0.35">
      <c r="A6297" s="32" t="s">
        <v>293</v>
      </c>
    </row>
    <row r="6299" spans="1:11" x14ac:dyDescent="0.35">
      <c r="B6299" s="32" t="s">
        <v>3</v>
      </c>
      <c r="C6299" s="32" t="s">
        <v>4</v>
      </c>
      <c r="D6299" s="32" t="s">
        <v>5</v>
      </c>
      <c r="E6299" s="32" t="s">
        <v>6</v>
      </c>
      <c r="F6299" s="32" t="s">
        <v>7</v>
      </c>
      <c r="G6299" s="32" t="s">
        <v>8</v>
      </c>
      <c r="H6299" s="32" t="s">
        <v>9</v>
      </c>
      <c r="I6299" s="32" t="s">
        <v>10</v>
      </c>
      <c r="J6299" s="32" t="s">
        <v>11</v>
      </c>
      <c r="K6299" s="32" t="s">
        <v>282</v>
      </c>
    </row>
    <row r="6300" spans="1:11" x14ac:dyDescent="0.35">
      <c r="A6300" s="32">
        <v>1</v>
      </c>
      <c r="B6300" s="32" t="s">
        <v>12</v>
      </c>
      <c r="D6300" s="32">
        <v>15.53</v>
      </c>
      <c r="E6300" s="32">
        <v>28.050999999999998</v>
      </c>
      <c r="F6300" s="32">
        <v>1699.5650000000001</v>
      </c>
      <c r="G6300" s="32">
        <v>1.139</v>
      </c>
      <c r="H6300" s="32" t="s">
        <v>16</v>
      </c>
      <c r="K6300" s="32" t="s">
        <v>281</v>
      </c>
    </row>
    <row r="6301" spans="1:11" x14ac:dyDescent="0.35">
      <c r="A6301" s="32">
        <v>2</v>
      </c>
      <c r="B6301" s="32" t="s">
        <v>14</v>
      </c>
      <c r="D6301" s="32">
        <v>15.45</v>
      </c>
      <c r="E6301" s="32">
        <v>27.55</v>
      </c>
      <c r="F6301" s="32">
        <v>1218.8520000000001</v>
      </c>
      <c r="G6301" s="32">
        <v>205</v>
      </c>
      <c r="H6301" s="32" t="s">
        <v>16</v>
      </c>
      <c r="K6301" s="32" t="s">
        <v>280</v>
      </c>
    </row>
    <row r="6302" spans="1:11" x14ac:dyDescent="0.35">
      <c r="A6302" s="32">
        <v>3</v>
      </c>
      <c r="B6302" s="32" t="s">
        <v>15</v>
      </c>
      <c r="D6302" s="32">
        <v>15.59</v>
      </c>
      <c r="E6302" s="32">
        <v>44.436</v>
      </c>
      <c r="F6302" s="32">
        <v>1578.6590000000001</v>
      </c>
      <c r="G6302" s="32">
        <v>1.774</v>
      </c>
      <c r="H6302" s="32" t="s">
        <v>13</v>
      </c>
      <c r="K6302" s="32" t="s">
        <v>279</v>
      </c>
    </row>
    <row r="6303" spans="1:11" x14ac:dyDescent="0.35">
      <c r="A6303" s="32">
        <v>4</v>
      </c>
      <c r="B6303" s="32" t="s">
        <v>17</v>
      </c>
      <c r="D6303" s="32">
        <v>15.53</v>
      </c>
      <c r="E6303" s="32">
        <v>233.84200000000001</v>
      </c>
      <c r="F6303" s="32">
        <v>1176.884</v>
      </c>
      <c r="G6303" s="32">
        <v>12.906000000000001</v>
      </c>
      <c r="H6303" s="32" t="s">
        <v>16</v>
      </c>
      <c r="K6303" s="32" t="s">
        <v>278</v>
      </c>
    </row>
    <row r="6304" spans="1:11" x14ac:dyDescent="0.35">
      <c r="A6304" s="32">
        <v>5</v>
      </c>
      <c r="B6304" s="32" t="s">
        <v>18</v>
      </c>
      <c r="D6304" s="32">
        <v>15.54</v>
      </c>
      <c r="E6304" s="32">
        <v>758.89599999999996</v>
      </c>
      <c r="F6304" s="32">
        <v>1460.0920000000001</v>
      </c>
      <c r="G6304" s="32">
        <v>2.5299999999999998</v>
      </c>
      <c r="H6304" s="32" t="s">
        <v>13</v>
      </c>
      <c r="K6304" s="32" t="s">
        <v>277</v>
      </c>
    </row>
    <row r="6305" spans="1:11" x14ac:dyDescent="0.35">
      <c r="A6305" s="32">
        <v>6</v>
      </c>
      <c r="B6305" s="32" t="s">
        <v>19</v>
      </c>
      <c r="D6305" s="32">
        <v>15.51</v>
      </c>
      <c r="E6305" s="32">
        <v>3024.8339999999998</v>
      </c>
      <c r="F6305" s="32">
        <v>762.21</v>
      </c>
      <c r="G6305" s="32">
        <v>32.366</v>
      </c>
      <c r="H6305" s="32" t="s">
        <v>13</v>
      </c>
      <c r="K6305" s="32" t="s">
        <v>276</v>
      </c>
    </row>
    <row r="6306" spans="1:11" x14ac:dyDescent="0.35">
      <c r="A6306" s="32">
        <v>7</v>
      </c>
      <c r="B6306" s="32" t="s">
        <v>20</v>
      </c>
      <c r="D6306" s="32">
        <v>15.51</v>
      </c>
      <c r="E6306" s="32">
        <v>5620.0379999999996</v>
      </c>
      <c r="F6306" s="32">
        <v>854.96799999999996</v>
      </c>
      <c r="G6306" s="32">
        <v>82.653999999999996</v>
      </c>
      <c r="H6306" s="32" t="s">
        <v>13</v>
      </c>
      <c r="K6306" s="32" t="s">
        <v>275</v>
      </c>
    </row>
    <row r="6307" spans="1:11" x14ac:dyDescent="0.35">
      <c r="A6307" s="32">
        <v>8</v>
      </c>
      <c r="B6307" s="32" t="s">
        <v>21</v>
      </c>
      <c r="D6307" s="32">
        <v>15.53</v>
      </c>
      <c r="E6307" s="32">
        <v>11334.844999999999</v>
      </c>
      <c r="F6307" s="32">
        <v>850.52</v>
      </c>
      <c r="G6307" s="32">
        <v>130.529</v>
      </c>
      <c r="H6307" s="32" t="s">
        <v>13</v>
      </c>
      <c r="K6307" s="32" t="s">
        <v>274</v>
      </c>
    </row>
    <row r="6308" spans="1:11" x14ac:dyDescent="0.35">
      <c r="A6308" s="32">
        <v>9</v>
      </c>
      <c r="B6308" s="32" t="s">
        <v>22</v>
      </c>
      <c r="D6308" s="32">
        <v>15.54</v>
      </c>
      <c r="E6308" s="32">
        <v>1.821</v>
      </c>
      <c r="F6308" s="32">
        <v>2.2789999999999999</v>
      </c>
      <c r="G6308" s="32">
        <v>1.048</v>
      </c>
      <c r="H6308" s="32" t="s">
        <v>13</v>
      </c>
      <c r="K6308" s="32" t="s">
        <v>273</v>
      </c>
    </row>
    <row r="6309" spans="1:11" x14ac:dyDescent="0.35">
      <c r="A6309" s="32">
        <v>10</v>
      </c>
      <c r="B6309" s="32" t="s">
        <v>22</v>
      </c>
      <c r="D6309" s="32">
        <v>15.68</v>
      </c>
      <c r="E6309" s="32">
        <v>195.501</v>
      </c>
      <c r="G6309" s="32">
        <v>2.569</v>
      </c>
      <c r="H6309" s="32" t="s">
        <v>13</v>
      </c>
      <c r="K6309" s="32" t="s">
        <v>272</v>
      </c>
    </row>
    <row r="6310" spans="1:11" x14ac:dyDescent="0.35">
      <c r="A6310" s="32">
        <v>11</v>
      </c>
      <c r="B6310" s="32" t="s">
        <v>24</v>
      </c>
      <c r="D6310" s="32">
        <v>15.57</v>
      </c>
      <c r="E6310" s="32">
        <v>116.185</v>
      </c>
      <c r="F6310" s="32">
        <v>280.92899999999997</v>
      </c>
      <c r="G6310" s="32">
        <v>9.0399999999999991</v>
      </c>
      <c r="H6310" s="32" t="s">
        <v>13</v>
      </c>
      <c r="K6310" s="32" t="s">
        <v>271</v>
      </c>
    </row>
    <row r="6311" spans="1:11" x14ac:dyDescent="0.35">
      <c r="A6311" s="32">
        <v>12</v>
      </c>
      <c r="B6311" s="32" t="s">
        <v>25</v>
      </c>
      <c r="D6311" s="32">
        <v>15.86</v>
      </c>
      <c r="E6311" s="32">
        <v>54.323</v>
      </c>
      <c r="F6311" s="32">
        <v>232.08199999999999</v>
      </c>
      <c r="G6311" s="32">
        <v>1.8140000000000001</v>
      </c>
      <c r="H6311" s="32" t="s">
        <v>13</v>
      </c>
      <c r="K6311" s="32" t="s">
        <v>270</v>
      </c>
    </row>
    <row r="6312" spans="1:11" x14ac:dyDescent="0.35">
      <c r="A6312" s="32">
        <v>13</v>
      </c>
      <c r="B6312" s="32" t="s">
        <v>26</v>
      </c>
      <c r="D6312" s="32">
        <v>15.56</v>
      </c>
      <c r="E6312" s="32">
        <v>153.94900000000001</v>
      </c>
      <c r="F6312" s="32">
        <v>402.233</v>
      </c>
      <c r="G6312" s="32">
        <v>3.06</v>
      </c>
      <c r="H6312" s="32" t="s">
        <v>13</v>
      </c>
      <c r="K6312" s="32" t="s">
        <v>269</v>
      </c>
    </row>
    <row r="6313" spans="1:11" x14ac:dyDescent="0.35">
      <c r="A6313" s="32">
        <v>14</v>
      </c>
      <c r="B6313" s="32" t="s">
        <v>27</v>
      </c>
      <c r="D6313" s="32">
        <v>15.59</v>
      </c>
      <c r="E6313" s="32">
        <v>1643.799</v>
      </c>
      <c r="F6313" s="32">
        <v>226.458</v>
      </c>
      <c r="G6313" s="32">
        <v>16.044</v>
      </c>
      <c r="H6313" s="32" t="s">
        <v>13</v>
      </c>
      <c r="K6313" s="32" t="s">
        <v>268</v>
      </c>
    </row>
    <row r="6314" spans="1:11" x14ac:dyDescent="0.35">
      <c r="A6314" s="32">
        <v>15</v>
      </c>
      <c r="B6314" s="32" t="s">
        <v>28</v>
      </c>
      <c r="D6314" s="32">
        <v>15.59</v>
      </c>
      <c r="E6314" s="32">
        <v>1474.133</v>
      </c>
      <c r="F6314" s="32">
        <v>147.33699999999999</v>
      </c>
      <c r="G6314" s="32">
        <v>9258</v>
      </c>
      <c r="H6314" s="32" t="s">
        <v>13</v>
      </c>
      <c r="K6314" s="32" t="s">
        <v>267</v>
      </c>
    </row>
    <row r="6315" spans="1:11" x14ac:dyDescent="0.35">
      <c r="A6315" s="32">
        <v>16</v>
      </c>
      <c r="B6315" s="32" t="s">
        <v>29</v>
      </c>
      <c r="D6315" s="32">
        <v>15.61</v>
      </c>
      <c r="E6315" s="32">
        <v>1936.4</v>
      </c>
      <c r="F6315" s="32">
        <v>151.755</v>
      </c>
      <c r="G6315" s="32">
        <v>58.805</v>
      </c>
      <c r="H6315" s="32" t="s">
        <v>13</v>
      </c>
      <c r="K6315" s="32" t="s">
        <v>266</v>
      </c>
    </row>
    <row r="6316" spans="1:11" x14ac:dyDescent="0.35">
      <c r="A6316" s="32">
        <v>17</v>
      </c>
      <c r="B6316" s="32" t="s">
        <v>22</v>
      </c>
      <c r="H6316" s="32" t="s">
        <v>95</v>
      </c>
      <c r="K6316" s="32" t="s">
        <v>265</v>
      </c>
    </row>
    <row r="6317" spans="1:11" x14ac:dyDescent="0.35">
      <c r="A6317" s="32">
        <v>18</v>
      </c>
      <c r="B6317" s="32" t="s">
        <v>182</v>
      </c>
      <c r="D6317" s="32">
        <v>15.77</v>
      </c>
      <c r="E6317" s="32">
        <v>6.032</v>
      </c>
      <c r="F6317" s="32">
        <v>475.92899999999997</v>
      </c>
      <c r="G6317" s="32">
        <v>53</v>
      </c>
      <c r="H6317" s="32" t="s">
        <v>13</v>
      </c>
      <c r="K6317" s="32" t="s">
        <v>264</v>
      </c>
    </row>
    <row r="6318" spans="1:11" x14ac:dyDescent="0.35">
      <c r="A6318" s="32">
        <v>19</v>
      </c>
      <c r="B6318" s="32" t="s">
        <v>181</v>
      </c>
      <c r="D6318" s="32">
        <v>15.19</v>
      </c>
      <c r="E6318" s="32">
        <v>25.574000000000002</v>
      </c>
      <c r="F6318" s="32">
        <v>630.04399999999998</v>
      </c>
      <c r="G6318" s="32">
        <v>0.86</v>
      </c>
      <c r="H6318" s="32" t="s">
        <v>13</v>
      </c>
      <c r="K6318" s="32" t="s">
        <v>263</v>
      </c>
    </row>
    <row r="6319" spans="1:11" x14ac:dyDescent="0.35">
      <c r="A6319" s="32">
        <v>20</v>
      </c>
      <c r="B6319" s="32" t="s">
        <v>180</v>
      </c>
      <c r="D6319" s="32">
        <v>15.33</v>
      </c>
      <c r="E6319" s="32">
        <v>43.61</v>
      </c>
      <c r="F6319" s="32">
        <v>602.21500000000003</v>
      </c>
      <c r="G6319" s="32">
        <v>266</v>
      </c>
      <c r="H6319" s="32" t="s">
        <v>13</v>
      </c>
      <c r="K6319" s="32" t="s">
        <v>262</v>
      </c>
    </row>
    <row r="6320" spans="1:11" x14ac:dyDescent="0.35">
      <c r="A6320" s="32">
        <v>21</v>
      </c>
      <c r="B6320" s="32" t="s">
        <v>179</v>
      </c>
      <c r="D6320" s="32">
        <v>15.31</v>
      </c>
      <c r="E6320" s="32">
        <v>6.359</v>
      </c>
      <c r="F6320" s="32">
        <v>216.774</v>
      </c>
      <c r="G6320" s="32">
        <v>0.56000000000000005</v>
      </c>
      <c r="H6320" s="32" t="s">
        <v>13</v>
      </c>
      <c r="K6320" s="32" t="s">
        <v>261</v>
      </c>
    </row>
    <row r="6321" spans="1:11" x14ac:dyDescent="0.35">
      <c r="A6321" s="32">
        <v>22</v>
      </c>
      <c r="B6321" s="32" t="s">
        <v>178</v>
      </c>
      <c r="D6321" s="32">
        <v>15.62</v>
      </c>
      <c r="E6321" s="32">
        <v>15.569000000000001</v>
      </c>
      <c r="F6321" s="32">
        <v>492.32600000000002</v>
      </c>
      <c r="G6321" s="32">
        <v>138</v>
      </c>
      <c r="H6321" s="32" t="s">
        <v>13</v>
      </c>
      <c r="K6321" s="32" t="s">
        <v>260</v>
      </c>
    </row>
    <row r="6322" spans="1:11" x14ac:dyDescent="0.35">
      <c r="A6322" s="32">
        <v>23</v>
      </c>
      <c r="B6322" s="32" t="s">
        <v>177</v>
      </c>
      <c r="D6322" s="32">
        <v>15.64</v>
      </c>
      <c r="E6322" s="32">
        <v>2.9849999999999999</v>
      </c>
      <c r="F6322" s="32">
        <v>145.292</v>
      </c>
      <c r="G6322" s="32">
        <v>26</v>
      </c>
      <c r="H6322" s="32" t="s">
        <v>16</v>
      </c>
      <c r="K6322" s="32" t="s">
        <v>259</v>
      </c>
    </row>
    <row r="6323" spans="1:11" x14ac:dyDescent="0.35">
      <c r="A6323" s="32">
        <v>24</v>
      </c>
      <c r="B6323" s="32" t="s">
        <v>22</v>
      </c>
      <c r="D6323" s="32">
        <v>15.71</v>
      </c>
      <c r="E6323" s="32">
        <v>34.393000000000001</v>
      </c>
      <c r="G6323" s="32">
        <v>2.2160000000000002</v>
      </c>
      <c r="H6323" s="32" t="s">
        <v>13</v>
      </c>
      <c r="K6323" s="32" t="s">
        <v>258</v>
      </c>
    </row>
    <row r="6324" spans="1:11" x14ac:dyDescent="0.35">
      <c r="A6324" s="32">
        <v>25</v>
      </c>
      <c r="B6324" s="32" t="s">
        <v>176</v>
      </c>
      <c r="D6324" s="32">
        <v>15.99</v>
      </c>
      <c r="E6324" s="32">
        <v>62.472000000000001</v>
      </c>
      <c r="F6324" s="32">
        <v>255.18</v>
      </c>
      <c r="G6324" s="32">
        <v>603</v>
      </c>
      <c r="H6324" s="32" t="s">
        <v>16</v>
      </c>
      <c r="K6324" s="32" t="s">
        <v>257</v>
      </c>
    </row>
    <row r="6325" spans="1:11" x14ac:dyDescent="0.35">
      <c r="A6325" s="32">
        <v>26</v>
      </c>
      <c r="B6325" s="32" t="s">
        <v>175</v>
      </c>
      <c r="D6325" s="32">
        <v>15.58</v>
      </c>
      <c r="E6325" s="32">
        <v>14.778</v>
      </c>
      <c r="F6325" s="32">
        <v>423.72899999999998</v>
      </c>
      <c r="G6325" s="32">
        <v>135</v>
      </c>
      <c r="H6325" s="32" t="s">
        <v>16</v>
      </c>
      <c r="K6325" s="32" t="s">
        <v>256</v>
      </c>
    </row>
    <row r="6326" spans="1:11" x14ac:dyDescent="0.35">
      <c r="A6326" s="32">
        <v>27</v>
      </c>
      <c r="B6326" s="32" t="s">
        <v>174</v>
      </c>
      <c r="D6326" s="32">
        <v>15.71</v>
      </c>
      <c r="E6326" s="32">
        <v>45.765000000000001</v>
      </c>
      <c r="F6326" s="32">
        <v>428.35300000000001</v>
      </c>
      <c r="G6326" s="32">
        <v>396</v>
      </c>
      <c r="H6326" s="32" t="s">
        <v>16</v>
      </c>
      <c r="K6326" s="32" t="s">
        <v>255</v>
      </c>
    </row>
    <row r="6327" spans="1:11" x14ac:dyDescent="0.35">
      <c r="A6327" s="32">
        <v>28</v>
      </c>
      <c r="B6327" s="32" t="s">
        <v>173</v>
      </c>
      <c r="D6327" s="32">
        <v>15.67</v>
      </c>
      <c r="E6327" s="32">
        <v>103.46299999999999</v>
      </c>
      <c r="F6327" s="32">
        <v>314.92899999999997</v>
      </c>
      <c r="G6327" s="32">
        <v>686</v>
      </c>
      <c r="H6327" s="32" t="s">
        <v>13</v>
      </c>
      <c r="K6327" s="32" t="s">
        <v>254</v>
      </c>
    </row>
    <row r="6328" spans="1:11" x14ac:dyDescent="0.35">
      <c r="A6328" s="32">
        <v>29</v>
      </c>
      <c r="B6328" s="32" t="s">
        <v>172</v>
      </c>
      <c r="D6328" s="32">
        <v>15.6</v>
      </c>
      <c r="E6328" s="32">
        <v>32.325000000000003</v>
      </c>
      <c r="F6328" s="32">
        <v>115.724</v>
      </c>
      <c r="G6328" s="32">
        <v>8.8539999999999992</v>
      </c>
      <c r="H6328" s="32" t="s">
        <v>16</v>
      </c>
      <c r="K6328" s="32" t="s">
        <v>253</v>
      </c>
    </row>
    <row r="6329" spans="1:11" x14ac:dyDescent="0.35">
      <c r="A6329" s="32">
        <v>30</v>
      </c>
      <c r="B6329" s="32" t="s">
        <v>171</v>
      </c>
      <c r="D6329" s="32">
        <v>15.59</v>
      </c>
      <c r="E6329" s="32">
        <v>3.0030000000000001</v>
      </c>
      <c r="F6329" s="32">
        <v>225.61099999999999</v>
      </c>
      <c r="G6329" s="32">
        <v>7.4999999999999997E-2</v>
      </c>
      <c r="H6329" s="32" t="s">
        <v>16</v>
      </c>
      <c r="K6329" s="32" t="s">
        <v>252</v>
      </c>
    </row>
    <row r="6330" spans="1:11" x14ac:dyDescent="0.35">
      <c r="A6330" s="32">
        <v>31</v>
      </c>
      <c r="B6330" s="32" t="s">
        <v>22</v>
      </c>
      <c r="D6330" s="32">
        <v>15.7</v>
      </c>
      <c r="E6330" s="32">
        <v>0.35399999999999998</v>
      </c>
      <c r="G6330" s="32">
        <v>0.02</v>
      </c>
      <c r="H6330" s="32" t="s">
        <v>13</v>
      </c>
      <c r="K6330" s="32" t="s">
        <v>251</v>
      </c>
    </row>
    <row r="6331" spans="1:11" x14ac:dyDescent="0.35">
      <c r="A6331" s="32">
        <v>32</v>
      </c>
      <c r="B6331" s="32" t="s">
        <v>170</v>
      </c>
      <c r="D6331" s="32">
        <v>15.58</v>
      </c>
      <c r="E6331" s="32">
        <v>96.878</v>
      </c>
      <c r="F6331" s="32">
        <v>432.16800000000001</v>
      </c>
      <c r="G6331" s="32">
        <v>2.1709999999999998</v>
      </c>
      <c r="H6331" s="32" t="s">
        <v>13</v>
      </c>
      <c r="K6331" s="32" t="s">
        <v>250</v>
      </c>
    </row>
    <row r="6332" spans="1:11" x14ac:dyDescent="0.35">
      <c r="A6332" s="32">
        <v>33</v>
      </c>
      <c r="B6332" s="32" t="s">
        <v>169</v>
      </c>
      <c r="D6332" s="32">
        <v>15.61</v>
      </c>
      <c r="E6332" s="32">
        <v>51.817999999999998</v>
      </c>
      <c r="F6332" s="32">
        <v>439.82900000000001</v>
      </c>
      <c r="G6332" s="32">
        <v>7.5209999999999999</v>
      </c>
      <c r="H6332" s="32" t="s">
        <v>13</v>
      </c>
      <c r="K6332" s="32" t="s">
        <v>249</v>
      </c>
    </row>
    <row r="6333" spans="1:11" x14ac:dyDescent="0.35">
      <c r="A6333" s="32">
        <v>34</v>
      </c>
      <c r="B6333" s="32" t="s">
        <v>168</v>
      </c>
      <c r="D6333" s="32">
        <v>15.62</v>
      </c>
      <c r="E6333" s="32">
        <v>51.582000000000001</v>
      </c>
      <c r="F6333" s="32">
        <v>313.79500000000002</v>
      </c>
      <c r="G6333" s="32">
        <v>1.3049999999999999</v>
      </c>
      <c r="H6333" s="32" t="s">
        <v>13</v>
      </c>
      <c r="K6333" s="32" t="s">
        <v>248</v>
      </c>
    </row>
    <row r="6334" spans="1:11" x14ac:dyDescent="0.35">
      <c r="A6334" s="32">
        <v>35</v>
      </c>
      <c r="B6334" s="32" t="s">
        <v>167</v>
      </c>
      <c r="D6334" s="32">
        <v>15.56</v>
      </c>
      <c r="E6334" s="32">
        <v>44.542000000000002</v>
      </c>
      <c r="F6334" s="32">
        <v>420.87799999999999</v>
      </c>
      <c r="G6334" s="32">
        <v>12.762</v>
      </c>
      <c r="H6334" s="32" t="s">
        <v>16</v>
      </c>
      <c r="K6334" s="32" t="s">
        <v>247</v>
      </c>
    </row>
    <row r="6335" spans="1:11" x14ac:dyDescent="0.35">
      <c r="A6335" s="32">
        <v>36</v>
      </c>
      <c r="B6335" s="32" t="s">
        <v>166</v>
      </c>
      <c r="D6335" s="32">
        <v>15.03</v>
      </c>
      <c r="E6335" s="32">
        <v>16.283999999999999</v>
      </c>
      <c r="F6335" s="32">
        <v>830.495</v>
      </c>
      <c r="G6335" s="32">
        <v>1.4490000000000001</v>
      </c>
      <c r="H6335" s="32" t="s">
        <v>13</v>
      </c>
      <c r="K6335" s="32" t="s">
        <v>246</v>
      </c>
    </row>
    <row r="6336" spans="1:11" x14ac:dyDescent="0.35">
      <c r="A6336" s="32">
        <v>37</v>
      </c>
      <c r="B6336" s="32" t="s">
        <v>165</v>
      </c>
      <c r="D6336" s="32">
        <v>15.65</v>
      </c>
      <c r="E6336" s="32">
        <v>45.555</v>
      </c>
      <c r="F6336" s="32">
        <v>343.52</v>
      </c>
      <c r="G6336" s="32">
        <v>1.6539999999999999</v>
      </c>
      <c r="H6336" s="32" t="s">
        <v>13</v>
      </c>
      <c r="K6336" s="32" t="s">
        <v>245</v>
      </c>
    </row>
    <row r="6337" spans="1:11" x14ac:dyDescent="0.35">
      <c r="A6337" s="32">
        <v>38</v>
      </c>
      <c r="B6337" s="32" t="s">
        <v>22</v>
      </c>
      <c r="H6337" s="32" t="s">
        <v>95</v>
      </c>
      <c r="K6337" s="32" t="s">
        <v>244</v>
      </c>
    </row>
    <row r="6338" spans="1:11" x14ac:dyDescent="0.35">
      <c r="A6338" s="32">
        <v>39</v>
      </c>
      <c r="B6338" s="32" t="s">
        <v>164</v>
      </c>
      <c r="D6338" s="32">
        <v>15.61</v>
      </c>
      <c r="E6338" s="32">
        <v>68.462000000000003</v>
      </c>
      <c r="F6338" s="32">
        <v>376.834</v>
      </c>
      <c r="G6338" s="32">
        <v>1.454</v>
      </c>
      <c r="H6338" s="32" t="s">
        <v>16</v>
      </c>
      <c r="K6338" s="32" t="s">
        <v>243</v>
      </c>
    </row>
    <row r="6339" spans="1:11" x14ac:dyDescent="0.35">
      <c r="A6339" s="32">
        <v>40</v>
      </c>
      <c r="B6339" s="32" t="s">
        <v>163</v>
      </c>
      <c r="D6339" s="32">
        <v>15.61</v>
      </c>
      <c r="E6339" s="32">
        <v>195.92599999999999</v>
      </c>
      <c r="F6339" s="32">
        <v>559.13300000000004</v>
      </c>
      <c r="G6339" s="32">
        <v>3.8370000000000002</v>
      </c>
      <c r="H6339" s="32" t="s">
        <v>13</v>
      </c>
      <c r="K6339" s="32" t="s">
        <v>242</v>
      </c>
    </row>
    <row r="6340" spans="1:11" x14ac:dyDescent="0.35">
      <c r="A6340" s="32">
        <v>41</v>
      </c>
      <c r="B6340" s="32" t="s">
        <v>162</v>
      </c>
      <c r="D6340" s="32">
        <v>15.61</v>
      </c>
      <c r="E6340" s="32">
        <v>261.98500000000001</v>
      </c>
      <c r="F6340" s="32">
        <v>435.036</v>
      </c>
      <c r="G6340" s="32">
        <v>7.0220000000000002</v>
      </c>
      <c r="H6340" s="32" t="s">
        <v>13</v>
      </c>
      <c r="K6340" s="32" t="s">
        <v>241</v>
      </c>
    </row>
    <row r="6341" spans="1:11" x14ac:dyDescent="0.35">
      <c r="A6341" s="32">
        <v>42</v>
      </c>
      <c r="B6341" s="32" t="s">
        <v>161</v>
      </c>
      <c r="D6341" s="32">
        <v>15.71</v>
      </c>
      <c r="E6341" s="32">
        <v>125.551</v>
      </c>
      <c r="F6341" s="32">
        <v>337.22199999999998</v>
      </c>
      <c r="G6341" s="32">
        <v>20.026</v>
      </c>
      <c r="H6341" s="32" t="s">
        <v>13</v>
      </c>
      <c r="K6341" s="32" t="s">
        <v>240</v>
      </c>
    </row>
    <row r="6342" spans="1:11" x14ac:dyDescent="0.35">
      <c r="A6342" s="32">
        <v>43</v>
      </c>
      <c r="B6342" s="32" t="s">
        <v>160</v>
      </c>
      <c r="D6342" s="32">
        <v>15.67</v>
      </c>
      <c r="E6342" s="32">
        <v>97.891999999999996</v>
      </c>
      <c r="F6342" s="32">
        <v>758.22299999999996</v>
      </c>
      <c r="G6342" s="32">
        <v>2.56</v>
      </c>
      <c r="H6342" s="32" t="s">
        <v>16</v>
      </c>
      <c r="K6342" s="32" t="s">
        <v>239</v>
      </c>
    </row>
    <row r="6343" spans="1:11" x14ac:dyDescent="0.35">
      <c r="A6343" s="32">
        <v>44</v>
      </c>
      <c r="B6343" s="32" t="s">
        <v>159</v>
      </c>
      <c r="D6343" s="32">
        <v>15.7</v>
      </c>
      <c r="E6343" s="32">
        <v>170.9</v>
      </c>
      <c r="F6343" s="32">
        <v>427.12599999999998</v>
      </c>
      <c r="G6343" s="32">
        <v>2.2330000000000001</v>
      </c>
      <c r="H6343" s="32" t="s">
        <v>13</v>
      </c>
      <c r="K6343" s="32" t="s">
        <v>238</v>
      </c>
    </row>
    <row r="6344" spans="1:11" x14ac:dyDescent="0.35">
      <c r="A6344" s="32">
        <v>45</v>
      </c>
      <c r="B6344" s="32" t="s">
        <v>22</v>
      </c>
      <c r="K6344" s="32" t="s">
        <v>237</v>
      </c>
    </row>
    <row r="6345" spans="1:11" x14ac:dyDescent="0.35">
      <c r="A6345" s="32">
        <v>46</v>
      </c>
      <c r="B6345" s="32" t="s">
        <v>158</v>
      </c>
      <c r="D6345" s="32">
        <v>15.76</v>
      </c>
      <c r="E6345" s="32">
        <v>34.883000000000003</v>
      </c>
      <c r="F6345" s="32">
        <v>793.35299999999995</v>
      </c>
      <c r="G6345" s="32">
        <v>1.4670000000000001</v>
      </c>
      <c r="H6345" s="32" t="s">
        <v>16</v>
      </c>
      <c r="K6345" s="32" t="s">
        <v>236</v>
      </c>
    </row>
    <row r="6346" spans="1:11" x14ac:dyDescent="0.35">
      <c r="A6346" s="32">
        <v>47</v>
      </c>
      <c r="B6346" s="32" t="s">
        <v>157</v>
      </c>
      <c r="D6346" s="32">
        <v>15.7</v>
      </c>
      <c r="E6346" s="32">
        <v>77.010999999999996</v>
      </c>
      <c r="F6346" s="32">
        <v>501.18599999999998</v>
      </c>
      <c r="G6346" s="32">
        <v>1.7809999999999999</v>
      </c>
      <c r="H6346" s="32" t="s">
        <v>13</v>
      </c>
      <c r="K6346" s="32" t="s">
        <v>235</v>
      </c>
    </row>
    <row r="6347" spans="1:11" x14ac:dyDescent="0.35">
      <c r="A6347" s="32">
        <v>48</v>
      </c>
      <c r="B6347" s="32" t="s">
        <v>156</v>
      </c>
      <c r="D6347" s="32">
        <v>15.51</v>
      </c>
      <c r="E6347" s="32">
        <v>47.781999999999996</v>
      </c>
      <c r="F6347" s="32">
        <v>295.29000000000002</v>
      </c>
      <c r="G6347" s="32">
        <v>1.0049999999999999</v>
      </c>
      <c r="H6347" s="32" t="s">
        <v>13</v>
      </c>
      <c r="K6347" s="32" t="s">
        <v>234</v>
      </c>
    </row>
    <row r="6349" spans="1:11" x14ac:dyDescent="0.35">
      <c r="A6349" s="32" t="s">
        <v>292</v>
      </c>
    </row>
    <row r="6351" spans="1:11" x14ac:dyDescent="0.35">
      <c r="B6351" s="32" t="s">
        <v>3</v>
      </c>
      <c r="C6351" s="32" t="s">
        <v>4</v>
      </c>
      <c r="D6351" s="32" t="s">
        <v>5</v>
      </c>
      <c r="E6351" s="32" t="s">
        <v>6</v>
      </c>
      <c r="F6351" s="32" t="s">
        <v>7</v>
      </c>
      <c r="G6351" s="32" t="s">
        <v>8</v>
      </c>
      <c r="H6351" s="32" t="s">
        <v>9</v>
      </c>
      <c r="I6351" s="32" t="s">
        <v>10</v>
      </c>
      <c r="J6351" s="32" t="s">
        <v>11</v>
      </c>
      <c r="K6351" s="32" t="s">
        <v>282</v>
      </c>
    </row>
    <row r="6352" spans="1:11" x14ac:dyDescent="0.35">
      <c r="A6352" s="32">
        <v>1</v>
      </c>
      <c r="B6352" s="32" t="s">
        <v>12</v>
      </c>
      <c r="D6352" s="32">
        <v>15.53</v>
      </c>
      <c r="E6352" s="32">
        <v>1699.5650000000001</v>
      </c>
      <c r="G6352" s="32">
        <v>86.54</v>
      </c>
      <c r="H6352" s="32" t="s">
        <v>13</v>
      </c>
      <c r="I6352" s="32">
        <v>1699.5650000000001</v>
      </c>
      <c r="K6352" s="32" t="s">
        <v>281</v>
      </c>
    </row>
    <row r="6353" spans="1:11" x14ac:dyDescent="0.35">
      <c r="A6353" s="32">
        <v>2</v>
      </c>
      <c r="B6353" s="32" t="s">
        <v>14</v>
      </c>
      <c r="D6353" s="32">
        <v>15.53</v>
      </c>
      <c r="E6353" s="32">
        <v>1218.8520000000001</v>
      </c>
      <c r="G6353" s="32">
        <v>8971</v>
      </c>
      <c r="H6353" s="32" t="s">
        <v>13</v>
      </c>
      <c r="I6353" s="32">
        <v>1218.8520000000001</v>
      </c>
      <c r="K6353" s="32" t="s">
        <v>280</v>
      </c>
    </row>
    <row r="6354" spans="1:11" x14ac:dyDescent="0.35">
      <c r="A6354" s="32">
        <v>3</v>
      </c>
      <c r="B6354" s="32" t="s">
        <v>15</v>
      </c>
      <c r="D6354" s="32">
        <v>15.55</v>
      </c>
      <c r="E6354" s="32">
        <v>1578.6590000000001</v>
      </c>
      <c r="G6354" s="32">
        <v>11.635</v>
      </c>
      <c r="H6354" s="32" t="s">
        <v>13</v>
      </c>
      <c r="I6354" s="32">
        <v>1578.6590000000001</v>
      </c>
      <c r="K6354" s="32" t="s">
        <v>279</v>
      </c>
    </row>
    <row r="6355" spans="1:11" x14ac:dyDescent="0.35">
      <c r="A6355" s="32">
        <v>4</v>
      </c>
      <c r="B6355" s="32" t="s">
        <v>17</v>
      </c>
      <c r="D6355" s="32">
        <v>15.56</v>
      </c>
      <c r="E6355" s="32">
        <v>1176.884</v>
      </c>
      <c r="G6355" s="32">
        <v>128.01</v>
      </c>
      <c r="H6355" s="32" t="s">
        <v>13</v>
      </c>
      <c r="I6355" s="32">
        <v>1176.884</v>
      </c>
      <c r="K6355" s="32" t="s">
        <v>278</v>
      </c>
    </row>
    <row r="6356" spans="1:11" x14ac:dyDescent="0.35">
      <c r="A6356" s="32">
        <v>5</v>
      </c>
      <c r="B6356" s="32" t="s">
        <v>18</v>
      </c>
      <c r="D6356" s="32">
        <v>15.53</v>
      </c>
      <c r="E6356" s="32">
        <v>1460.0920000000001</v>
      </c>
      <c r="G6356" s="32">
        <v>10116</v>
      </c>
      <c r="H6356" s="32" t="s">
        <v>13</v>
      </c>
      <c r="I6356" s="32">
        <v>1460.0920000000001</v>
      </c>
      <c r="K6356" s="32" t="s">
        <v>277</v>
      </c>
    </row>
    <row r="6357" spans="1:11" x14ac:dyDescent="0.35">
      <c r="A6357" s="32">
        <v>6</v>
      </c>
      <c r="B6357" s="32" t="s">
        <v>19</v>
      </c>
      <c r="D6357" s="32">
        <v>15.51</v>
      </c>
      <c r="E6357" s="32">
        <v>762.21</v>
      </c>
      <c r="G6357" s="32">
        <v>4977</v>
      </c>
      <c r="H6357" s="32" t="s">
        <v>13</v>
      </c>
      <c r="I6357" s="32">
        <v>762.21</v>
      </c>
      <c r="K6357" s="32" t="s">
        <v>276</v>
      </c>
    </row>
    <row r="6358" spans="1:11" x14ac:dyDescent="0.35">
      <c r="A6358" s="32">
        <v>7</v>
      </c>
      <c r="B6358" s="32" t="s">
        <v>20</v>
      </c>
      <c r="D6358" s="32">
        <v>15.51</v>
      </c>
      <c r="E6358" s="32">
        <v>854.96799999999996</v>
      </c>
      <c r="G6358" s="32">
        <v>6252</v>
      </c>
      <c r="H6358" s="32" t="s">
        <v>13</v>
      </c>
      <c r="I6358" s="32">
        <v>854.96799999999996</v>
      </c>
      <c r="K6358" s="32" t="s">
        <v>275</v>
      </c>
    </row>
    <row r="6359" spans="1:11" x14ac:dyDescent="0.35">
      <c r="A6359" s="32">
        <v>8</v>
      </c>
      <c r="B6359" s="32" t="s">
        <v>21</v>
      </c>
      <c r="D6359" s="32">
        <v>15.53</v>
      </c>
      <c r="E6359" s="32">
        <v>850.52</v>
      </c>
      <c r="G6359" s="32">
        <v>6259</v>
      </c>
      <c r="H6359" s="32" t="s">
        <v>13</v>
      </c>
      <c r="I6359" s="32">
        <v>850.52</v>
      </c>
      <c r="K6359" s="32" t="s">
        <v>274</v>
      </c>
    </row>
    <row r="6360" spans="1:11" x14ac:dyDescent="0.35">
      <c r="A6360" s="32">
        <v>9</v>
      </c>
      <c r="B6360" s="32" t="s">
        <v>22</v>
      </c>
      <c r="D6360" s="32">
        <v>15.02</v>
      </c>
      <c r="E6360" s="32">
        <v>2.2789999999999999</v>
      </c>
      <c r="G6360" s="32">
        <v>21</v>
      </c>
      <c r="H6360" s="32" t="s">
        <v>13</v>
      </c>
      <c r="I6360" s="32">
        <v>2.2789999999999999</v>
      </c>
      <c r="K6360" s="32" t="s">
        <v>273</v>
      </c>
    </row>
    <row r="6361" spans="1:11" x14ac:dyDescent="0.35">
      <c r="A6361" s="32">
        <v>10</v>
      </c>
      <c r="B6361" s="32" t="s">
        <v>22</v>
      </c>
      <c r="K6361" s="32" t="s">
        <v>272</v>
      </c>
    </row>
    <row r="6362" spans="1:11" x14ac:dyDescent="0.35">
      <c r="A6362" s="32">
        <v>11</v>
      </c>
      <c r="B6362" s="32" t="s">
        <v>24</v>
      </c>
      <c r="D6362" s="32">
        <v>15.54</v>
      </c>
      <c r="E6362" s="32">
        <v>280.92899999999997</v>
      </c>
      <c r="G6362" s="32">
        <v>10.343999999999999</v>
      </c>
      <c r="H6362" s="32" t="s">
        <v>13</v>
      </c>
      <c r="I6362" s="32">
        <v>280.92899999999997</v>
      </c>
      <c r="K6362" s="32" t="s">
        <v>271</v>
      </c>
    </row>
    <row r="6363" spans="1:11" x14ac:dyDescent="0.35">
      <c r="A6363" s="32">
        <v>12</v>
      </c>
      <c r="B6363" s="32" t="s">
        <v>25</v>
      </c>
      <c r="D6363" s="32">
        <v>15.57</v>
      </c>
      <c r="E6363" s="32">
        <v>232.08199999999999</v>
      </c>
      <c r="G6363" s="32">
        <v>1479</v>
      </c>
      <c r="H6363" s="32" t="s">
        <v>13</v>
      </c>
      <c r="I6363" s="32">
        <v>232.08199999999999</v>
      </c>
      <c r="K6363" s="32" t="s">
        <v>270</v>
      </c>
    </row>
    <row r="6364" spans="1:11" x14ac:dyDescent="0.35">
      <c r="A6364" s="32">
        <v>13</v>
      </c>
      <c r="B6364" s="32" t="s">
        <v>26</v>
      </c>
      <c r="D6364" s="32">
        <v>15.56</v>
      </c>
      <c r="E6364" s="32">
        <v>402.233</v>
      </c>
      <c r="G6364" s="32">
        <v>2795</v>
      </c>
      <c r="H6364" s="32" t="s">
        <v>13</v>
      </c>
      <c r="I6364" s="32">
        <v>402.233</v>
      </c>
      <c r="K6364" s="32" t="s">
        <v>269</v>
      </c>
    </row>
    <row r="6365" spans="1:11" x14ac:dyDescent="0.35">
      <c r="A6365" s="32">
        <v>14</v>
      </c>
      <c r="B6365" s="32" t="s">
        <v>27</v>
      </c>
      <c r="D6365" s="32">
        <v>15.56</v>
      </c>
      <c r="E6365" s="32">
        <v>226.458</v>
      </c>
      <c r="G6365" s="32">
        <v>1677</v>
      </c>
      <c r="H6365" s="32" t="s">
        <v>13</v>
      </c>
      <c r="I6365" s="32">
        <v>226.458</v>
      </c>
      <c r="K6365" s="32" t="s">
        <v>268</v>
      </c>
    </row>
    <row r="6366" spans="1:11" x14ac:dyDescent="0.35">
      <c r="A6366" s="32">
        <v>15</v>
      </c>
      <c r="B6366" s="32" t="s">
        <v>28</v>
      </c>
      <c r="D6366" s="32">
        <v>15.62</v>
      </c>
      <c r="E6366" s="32">
        <v>147.33699999999999</v>
      </c>
      <c r="G6366" s="32">
        <v>1151</v>
      </c>
      <c r="H6366" s="32" t="s">
        <v>13</v>
      </c>
      <c r="I6366" s="32">
        <v>147.33699999999999</v>
      </c>
      <c r="K6366" s="32" t="s">
        <v>267</v>
      </c>
    </row>
    <row r="6367" spans="1:11" x14ac:dyDescent="0.35">
      <c r="A6367" s="32">
        <v>16</v>
      </c>
      <c r="B6367" s="32" t="s">
        <v>29</v>
      </c>
      <c r="D6367" s="32">
        <v>15.58</v>
      </c>
      <c r="E6367" s="32">
        <v>151.755</v>
      </c>
      <c r="G6367" s="32">
        <v>1137</v>
      </c>
      <c r="H6367" s="32" t="s">
        <v>13</v>
      </c>
      <c r="I6367" s="32">
        <v>151.755</v>
      </c>
      <c r="K6367" s="32" t="s">
        <v>266</v>
      </c>
    </row>
    <row r="6368" spans="1:11" x14ac:dyDescent="0.35">
      <c r="A6368" s="32">
        <v>17</v>
      </c>
      <c r="B6368" s="32" t="s">
        <v>22</v>
      </c>
      <c r="K6368" s="32" t="s">
        <v>265</v>
      </c>
    </row>
    <row r="6369" spans="1:11" x14ac:dyDescent="0.35">
      <c r="A6369" s="32">
        <v>18</v>
      </c>
      <c r="B6369" s="32" t="s">
        <v>182</v>
      </c>
      <c r="D6369" s="32">
        <v>15.6</v>
      </c>
      <c r="E6369" s="32">
        <v>475.92899999999997</v>
      </c>
      <c r="G6369" s="32">
        <v>25.271999999999998</v>
      </c>
      <c r="H6369" s="32" t="s">
        <v>13</v>
      </c>
      <c r="I6369" s="32">
        <v>475.92899999999997</v>
      </c>
      <c r="K6369" s="32" t="s">
        <v>264</v>
      </c>
    </row>
    <row r="6370" spans="1:11" x14ac:dyDescent="0.35">
      <c r="A6370" s="32">
        <v>19</v>
      </c>
      <c r="B6370" s="32" t="s">
        <v>181</v>
      </c>
      <c r="D6370" s="32">
        <v>15.62</v>
      </c>
      <c r="E6370" s="32">
        <v>630.04399999999998</v>
      </c>
      <c r="G6370" s="32">
        <v>2.77</v>
      </c>
      <c r="H6370" s="32" t="s">
        <v>13</v>
      </c>
      <c r="I6370" s="32">
        <v>630.04399999999998</v>
      </c>
      <c r="K6370" s="32" t="s">
        <v>263</v>
      </c>
    </row>
    <row r="6371" spans="1:11" x14ac:dyDescent="0.35">
      <c r="A6371" s="32">
        <v>20</v>
      </c>
      <c r="B6371" s="32" t="s">
        <v>180</v>
      </c>
      <c r="D6371" s="32">
        <v>15.64</v>
      </c>
      <c r="E6371" s="32">
        <v>602.21500000000003</v>
      </c>
      <c r="G6371" s="32">
        <v>3883</v>
      </c>
      <c r="H6371" s="32" t="s">
        <v>13</v>
      </c>
      <c r="I6371" s="32">
        <v>602.21500000000003</v>
      </c>
      <c r="K6371" s="32" t="s">
        <v>262</v>
      </c>
    </row>
    <row r="6372" spans="1:11" x14ac:dyDescent="0.35">
      <c r="A6372" s="32">
        <v>21</v>
      </c>
      <c r="B6372" s="32" t="s">
        <v>179</v>
      </c>
      <c r="D6372" s="32">
        <v>15.62</v>
      </c>
      <c r="E6372" s="32">
        <v>216.774</v>
      </c>
      <c r="G6372" s="32">
        <v>1587</v>
      </c>
      <c r="H6372" s="32" t="s">
        <v>13</v>
      </c>
      <c r="I6372" s="32">
        <v>216.774</v>
      </c>
      <c r="K6372" s="32" t="s">
        <v>261</v>
      </c>
    </row>
    <row r="6373" spans="1:11" x14ac:dyDescent="0.35">
      <c r="A6373" s="32">
        <v>22</v>
      </c>
      <c r="B6373" s="32" t="s">
        <v>178</v>
      </c>
      <c r="D6373" s="32">
        <v>15.61</v>
      </c>
      <c r="E6373" s="32">
        <v>492.32600000000002</v>
      </c>
      <c r="G6373" s="32">
        <v>18.138000000000002</v>
      </c>
      <c r="H6373" s="32" t="s">
        <v>13</v>
      </c>
      <c r="I6373" s="32">
        <v>492.32600000000002</v>
      </c>
      <c r="K6373" s="32" t="s">
        <v>260</v>
      </c>
    </row>
    <row r="6374" spans="1:11" x14ac:dyDescent="0.35">
      <c r="A6374" s="32">
        <v>23</v>
      </c>
      <c r="B6374" s="32" t="s">
        <v>177</v>
      </c>
      <c r="D6374" s="32">
        <v>15.62</v>
      </c>
      <c r="E6374" s="32">
        <v>145.292</v>
      </c>
      <c r="G6374" s="32">
        <v>12.215999999999999</v>
      </c>
      <c r="H6374" s="32" t="s">
        <v>13</v>
      </c>
      <c r="I6374" s="32">
        <v>145.292</v>
      </c>
      <c r="K6374" s="32" t="s">
        <v>259</v>
      </c>
    </row>
    <row r="6375" spans="1:11" x14ac:dyDescent="0.35">
      <c r="A6375" s="32">
        <v>24</v>
      </c>
      <c r="B6375" s="32" t="s">
        <v>22</v>
      </c>
      <c r="K6375" s="32" t="s">
        <v>258</v>
      </c>
    </row>
    <row r="6376" spans="1:11" x14ac:dyDescent="0.35">
      <c r="A6376" s="32">
        <v>25</v>
      </c>
      <c r="B6376" s="32" t="s">
        <v>176</v>
      </c>
      <c r="D6376" s="32">
        <v>15.67</v>
      </c>
      <c r="E6376" s="32">
        <v>255.18</v>
      </c>
      <c r="G6376" s="32">
        <v>66.557000000000002</v>
      </c>
      <c r="H6376" s="32" t="s">
        <v>13</v>
      </c>
      <c r="I6376" s="32">
        <v>255.18</v>
      </c>
      <c r="K6376" s="32" t="s">
        <v>257</v>
      </c>
    </row>
    <row r="6377" spans="1:11" x14ac:dyDescent="0.35">
      <c r="A6377" s="32">
        <v>26</v>
      </c>
      <c r="B6377" s="32" t="s">
        <v>175</v>
      </c>
      <c r="D6377" s="32">
        <v>15.62</v>
      </c>
      <c r="E6377" s="32">
        <v>423.72899999999998</v>
      </c>
      <c r="G6377" s="32">
        <v>541.81799999999998</v>
      </c>
      <c r="H6377" s="32" t="s">
        <v>13</v>
      </c>
      <c r="I6377" s="32">
        <v>423.72899999999998</v>
      </c>
      <c r="K6377" s="32" t="s">
        <v>256</v>
      </c>
    </row>
    <row r="6378" spans="1:11" x14ac:dyDescent="0.35">
      <c r="A6378" s="32">
        <v>27</v>
      </c>
      <c r="B6378" s="32" t="s">
        <v>174</v>
      </c>
      <c r="D6378" s="32">
        <v>15.65</v>
      </c>
      <c r="E6378" s="32">
        <v>428.35300000000001</v>
      </c>
      <c r="G6378" s="32">
        <v>2987</v>
      </c>
      <c r="H6378" s="32" t="s">
        <v>13</v>
      </c>
      <c r="I6378" s="32">
        <v>428.35300000000001</v>
      </c>
      <c r="K6378" s="32" t="s">
        <v>255</v>
      </c>
    </row>
    <row r="6379" spans="1:11" x14ac:dyDescent="0.35">
      <c r="A6379" s="32">
        <v>28</v>
      </c>
      <c r="B6379" s="32" t="s">
        <v>173</v>
      </c>
      <c r="D6379" s="32">
        <v>15.64</v>
      </c>
      <c r="E6379" s="32">
        <v>314.92899999999997</v>
      </c>
      <c r="G6379" s="32">
        <v>29.518999999999998</v>
      </c>
      <c r="H6379" s="32" t="s">
        <v>13</v>
      </c>
      <c r="I6379" s="32">
        <v>314.92899999999997</v>
      </c>
      <c r="K6379" s="32" t="s">
        <v>254</v>
      </c>
    </row>
    <row r="6380" spans="1:11" x14ac:dyDescent="0.35">
      <c r="A6380" s="32">
        <v>29</v>
      </c>
      <c r="B6380" s="32" t="s">
        <v>172</v>
      </c>
      <c r="D6380" s="32">
        <v>15.62</v>
      </c>
      <c r="E6380" s="32">
        <v>115.724</v>
      </c>
      <c r="G6380" s="32">
        <v>10.065</v>
      </c>
      <c r="H6380" s="32" t="s">
        <v>16</v>
      </c>
      <c r="I6380" s="32">
        <v>115.724</v>
      </c>
      <c r="K6380" s="32" t="s">
        <v>253</v>
      </c>
    </row>
    <row r="6381" spans="1:11" x14ac:dyDescent="0.35">
      <c r="A6381" s="32">
        <v>30</v>
      </c>
      <c r="B6381" s="32" t="s">
        <v>171</v>
      </c>
      <c r="D6381" s="32">
        <v>15.58</v>
      </c>
      <c r="E6381" s="32">
        <v>225.61099999999999</v>
      </c>
      <c r="G6381" s="32">
        <v>7.9720000000000004</v>
      </c>
      <c r="H6381" s="32" t="s">
        <v>13</v>
      </c>
      <c r="I6381" s="32">
        <v>225.61099999999999</v>
      </c>
      <c r="K6381" s="32" t="s">
        <v>252</v>
      </c>
    </row>
    <row r="6382" spans="1:11" x14ac:dyDescent="0.35">
      <c r="A6382" s="32">
        <v>31</v>
      </c>
      <c r="B6382" s="32" t="s">
        <v>22</v>
      </c>
      <c r="K6382" s="32" t="s">
        <v>251</v>
      </c>
    </row>
    <row r="6383" spans="1:11" x14ac:dyDescent="0.35">
      <c r="A6383" s="32">
        <v>32</v>
      </c>
      <c r="B6383" s="32" t="s">
        <v>170</v>
      </c>
      <c r="D6383" s="32">
        <v>15.58</v>
      </c>
      <c r="E6383" s="32">
        <v>432.16800000000001</v>
      </c>
      <c r="G6383" s="32">
        <v>18.068999999999999</v>
      </c>
      <c r="H6383" s="32" t="s">
        <v>13</v>
      </c>
      <c r="I6383" s="32">
        <v>432.16800000000001</v>
      </c>
      <c r="K6383" s="32" t="s">
        <v>250</v>
      </c>
    </row>
    <row r="6384" spans="1:11" x14ac:dyDescent="0.35">
      <c r="A6384" s="32">
        <v>33</v>
      </c>
      <c r="B6384" s="32" t="s">
        <v>169</v>
      </c>
      <c r="D6384" s="32">
        <v>15.56</v>
      </c>
      <c r="E6384" s="32">
        <v>439.82900000000001</v>
      </c>
      <c r="G6384" s="32">
        <v>15.074</v>
      </c>
      <c r="H6384" s="32" t="s">
        <v>13</v>
      </c>
      <c r="I6384" s="32">
        <v>439.82900000000001</v>
      </c>
      <c r="K6384" s="32" t="s">
        <v>249</v>
      </c>
    </row>
    <row r="6385" spans="1:11" x14ac:dyDescent="0.35">
      <c r="A6385" s="32">
        <v>34</v>
      </c>
      <c r="B6385" s="32" t="s">
        <v>168</v>
      </c>
      <c r="D6385" s="32">
        <v>15.56</v>
      </c>
      <c r="E6385" s="32">
        <v>313.79500000000002</v>
      </c>
      <c r="G6385" s="32">
        <v>70.225999999999999</v>
      </c>
      <c r="H6385" s="32" t="s">
        <v>13</v>
      </c>
      <c r="I6385" s="32">
        <v>313.79500000000002</v>
      </c>
      <c r="K6385" s="32" t="s">
        <v>248</v>
      </c>
    </row>
    <row r="6386" spans="1:11" x14ac:dyDescent="0.35">
      <c r="A6386" s="32">
        <v>35</v>
      </c>
      <c r="B6386" s="32" t="s">
        <v>167</v>
      </c>
      <c r="D6386" s="32">
        <v>15.59</v>
      </c>
      <c r="E6386" s="32">
        <v>420.87799999999999</v>
      </c>
      <c r="G6386" s="32">
        <v>18.38</v>
      </c>
      <c r="H6386" s="32" t="s">
        <v>13</v>
      </c>
      <c r="I6386" s="32">
        <v>420.87799999999999</v>
      </c>
      <c r="K6386" s="32" t="s">
        <v>247</v>
      </c>
    </row>
    <row r="6387" spans="1:11" x14ac:dyDescent="0.35">
      <c r="A6387" s="32">
        <v>36</v>
      </c>
      <c r="B6387" s="32" t="s">
        <v>166</v>
      </c>
      <c r="D6387" s="32">
        <v>15.62</v>
      </c>
      <c r="E6387" s="32">
        <v>830.495</v>
      </c>
      <c r="G6387" s="32">
        <v>5334</v>
      </c>
      <c r="H6387" s="32" t="s">
        <v>13</v>
      </c>
      <c r="I6387" s="32">
        <v>830.495</v>
      </c>
      <c r="K6387" s="32" t="s">
        <v>246</v>
      </c>
    </row>
    <row r="6388" spans="1:11" x14ac:dyDescent="0.35">
      <c r="A6388" s="32">
        <v>37</v>
      </c>
      <c r="B6388" s="32" t="s">
        <v>165</v>
      </c>
      <c r="D6388" s="32">
        <v>15.61</v>
      </c>
      <c r="E6388" s="32">
        <v>343.52</v>
      </c>
      <c r="G6388" s="32">
        <v>1995</v>
      </c>
      <c r="H6388" s="32" t="s">
        <v>13</v>
      </c>
      <c r="I6388" s="32">
        <v>343.52</v>
      </c>
      <c r="K6388" s="32" t="s">
        <v>245</v>
      </c>
    </row>
    <row r="6389" spans="1:11" x14ac:dyDescent="0.35">
      <c r="A6389" s="32">
        <v>38</v>
      </c>
      <c r="B6389" s="32" t="s">
        <v>22</v>
      </c>
      <c r="K6389" s="32" t="s">
        <v>244</v>
      </c>
    </row>
    <row r="6390" spans="1:11" x14ac:dyDescent="0.35">
      <c r="A6390" s="32">
        <v>39</v>
      </c>
      <c r="B6390" s="32" t="s">
        <v>164</v>
      </c>
      <c r="D6390" s="32">
        <v>15.61</v>
      </c>
      <c r="E6390" s="32">
        <v>376.834</v>
      </c>
      <c r="G6390" s="32">
        <v>2640</v>
      </c>
      <c r="H6390" s="32" t="s">
        <v>13</v>
      </c>
      <c r="I6390" s="32">
        <v>376.834</v>
      </c>
      <c r="K6390" s="32" t="s">
        <v>243</v>
      </c>
    </row>
    <row r="6391" spans="1:11" x14ac:dyDescent="0.35">
      <c r="A6391" s="32">
        <v>40</v>
      </c>
      <c r="B6391" s="32" t="s">
        <v>163</v>
      </c>
      <c r="D6391" s="32">
        <v>15.64</v>
      </c>
      <c r="E6391" s="32">
        <v>559.13300000000004</v>
      </c>
      <c r="G6391" s="32">
        <v>19.309999999999999</v>
      </c>
      <c r="H6391" s="32" t="s">
        <v>16</v>
      </c>
      <c r="I6391" s="32">
        <v>559.13300000000004</v>
      </c>
      <c r="K6391" s="32" t="s">
        <v>242</v>
      </c>
    </row>
    <row r="6392" spans="1:11" x14ac:dyDescent="0.35">
      <c r="A6392" s="32">
        <v>41</v>
      </c>
      <c r="B6392" s="32" t="s">
        <v>162</v>
      </c>
      <c r="D6392" s="32">
        <v>15.67</v>
      </c>
      <c r="E6392" s="32">
        <v>435.036</v>
      </c>
      <c r="G6392" s="32">
        <v>7.383</v>
      </c>
      <c r="H6392" s="32" t="s">
        <v>13</v>
      </c>
      <c r="I6392" s="32">
        <v>435.036</v>
      </c>
      <c r="K6392" s="32" t="s">
        <v>241</v>
      </c>
    </row>
    <row r="6393" spans="1:11" x14ac:dyDescent="0.35">
      <c r="A6393" s="32">
        <v>42</v>
      </c>
      <c r="B6393" s="32" t="s">
        <v>161</v>
      </c>
      <c r="D6393" s="32">
        <v>15.68</v>
      </c>
      <c r="E6393" s="32">
        <v>337.22199999999998</v>
      </c>
      <c r="G6393" s="32">
        <v>13.433999999999999</v>
      </c>
      <c r="H6393" s="32" t="s">
        <v>13</v>
      </c>
      <c r="I6393" s="32">
        <v>337.22199999999998</v>
      </c>
      <c r="K6393" s="32" t="s">
        <v>240</v>
      </c>
    </row>
    <row r="6394" spans="1:11" x14ac:dyDescent="0.35">
      <c r="A6394" s="32">
        <v>43</v>
      </c>
      <c r="B6394" s="32" t="s">
        <v>160</v>
      </c>
      <c r="D6394" s="32">
        <v>15.65</v>
      </c>
      <c r="E6394" s="32">
        <v>758.22299999999996</v>
      </c>
      <c r="G6394" s="32">
        <v>94.055000000000007</v>
      </c>
      <c r="H6394" s="32" t="s">
        <v>13</v>
      </c>
      <c r="I6394" s="32">
        <v>758.22299999999996</v>
      </c>
      <c r="K6394" s="32" t="s">
        <v>239</v>
      </c>
    </row>
    <row r="6395" spans="1:11" x14ac:dyDescent="0.35">
      <c r="A6395" s="32">
        <v>44</v>
      </c>
      <c r="B6395" s="32" t="s">
        <v>159</v>
      </c>
      <c r="D6395" s="32">
        <v>15.7</v>
      </c>
      <c r="E6395" s="32">
        <v>427.12599999999998</v>
      </c>
      <c r="G6395" s="32">
        <v>55.466999999999999</v>
      </c>
      <c r="H6395" s="32" t="s">
        <v>13</v>
      </c>
      <c r="I6395" s="32">
        <v>427.12599999999998</v>
      </c>
      <c r="K6395" s="32" t="s">
        <v>238</v>
      </c>
    </row>
    <row r="6396" spans="1:11" x14ac:dyDescent="0.35">
      <c r="A6396" s="32">
        <v>45</v>
      </c>
      <c r="B6396" s="32" t="s">
        <v>22</v>
      </c>
      <c r="K6396" s="32" t="s">
        <v>237</v>
      </c>
    </row>
    <row r="6397" spans="1:11" x14ac:dyDescent="0.35">
      <c r="A6397" s="32">
        <v>46</v>
      </c>
      <c r="B6397" s="32" t="s">
        <v>158</v>
      </c>
      <c r="D6397" s="32">
        <v>15.68</v>
      </c>
      <c r="E6397" s="32">
        <v>793.35299999999995</v>
      </c>
      <c r="G6397" s="32">
        <v>5356</v>
      </c>
      <c r="H6397" s="32" t="s">
        <v>13</v>
      </c>
      <c r="I6397" s="32">
        <v>793.35299999999995</v>
      </c>
      <c r="K6397" s="32" t="s">
        <v>236</v>
      </c>
    </row>
    <row r="6398" spans="1:11" x14ac:dyDescent="0.35">
      <c r="A6398" s="32">
        <v>47</v>
      </c>
      <c r="B6398" s="32" t="s">
        <v>157</v>
      </c>
      <c r="D6398" s="32">
        <v>15.68</v>
      </c>
      <c r="E6398" s="32">
        <v>501.18599999999998</v>
      </c>
      <c r="G6398" s="32">
        <v>6.1589999999999998</v>
      </c>
      <c r="H6398" s="32" t="s">
        <v>13</v>
      </c>
      <c r="I6398" s="32">
        <v>501.18599999999998</v>
      </c>
      <c r="K6398" s="32" t="s">
        <v>235</v>
      </c>
    </row>
    <row r="6399" spans="1:11" x14ac:dyDescent="0.35">
      <c r="A6399" s="32">
        <v>48</v>
      </c>
      <c r="B6399" s="32" t="s">
        <v>156</v>
      </c>
      <c r="D6399" s="32">
        <v>15.65</v>
      </c>
      <c r="E6399" s="32">
        <v>295.29000000000002</v>
      </c>
      <c r="G6399" s="32">
        <v>2107</v>
      </c>
      <c r="H6399" s="32" t="s">
        <v>13</v>
      </c>
      <c r="I6399" s="32">
        <v>295.29000000000002</v>
      </c>
      <c r="K6399" s="32" t="s">
        <v>234</v>
      </c>
    </row>
    <row r="6401" spans="1:11" x14ac:dyDescent="0.35">
      <c r="A6401" s="32" t="s">
        <v>291</v>
      </c>
    </row>
    <row r="6403" spans="1:11" x14ac:dyDescent="0.35">
      <c r="B6403" s="32" t="s">
        <v>3</v>
      </c>
      <c r="C6403" s="32" t="s">
        <v>4</v>
      </c>
      <c r="D6403" s="32" t="s">
        <v>5</v>
      </c>
      <c r="E6403" s="32" t="s">
        <v>6</v>
      </c>
      <c r="F6403" s="32" t="s">
        <v>7</v>
      </c>
      <c r="G6403" s="32" t="s">
        <v>8</v>
      </c>
      <c r="H6403" s="32" t="s">
        <v>9</v>
      </c>
      <c r="I6403" s="32" t="s">
        <v>10</v>
      </c>
      <c r="J6403" s="32" t="s">
        <v>11</v>
      </c>
      <c r="K6403" s="32" t="s">
        <v>282</v>
      </c>
    </row>
    <row r="6404" spans="1:11" x14ac:dyDescent="0.35">
      <c r="A6404" s="32">
        <v>1</v>
      </c>
      <c r="B6404" s="32" t="s">
        <v>12</v>
      </c>
      <c r="D6404" s="32">
        <v>15.53</v>
      </c>
      <c r="E6404" s="32">
        <v>2075.3200000000002</v>
      </c>
      <c r="G6404" s="32">
        <v>154.24600000000001</v>
      </c>
      <c r="H6404" s="32" t="s">
        <v>13</v>
      </c>
      <c r="I6404" s="32">
        <v>2075.3200000000002</v>
      </c>
      <c r="K6404" s="32" t="s">
        <v>281</v>
      </c>
    </row>
    <row r="6405" spans="1:11" x14ac:dyDescent="0.35">
      <c r="A6405" s="32">
        <v>2</v>
      </c>
      <c r="B6405" s="32" t="s">
        <v>14</v>
      </c>
      <c r="D6405" s="32">
        <v>15.55</v>
      </c>
      <c r="E6405" s="32">
        <v>1493.9</v>
      </c>
      <c r="G6405" s="32">
        <v>9664</v>
      </c>
      <c r="H6405" s="32" t="s">
        <v>13</v>
      </c>
      <c r="I6405" s="32">
        <v>1493.9</v>
      </c>
      <c r="K6405" s="32" t="s">
        <v>280</v>
      </c>
    </row>
    <row r="6406" spans="1:11" x14ac:dyDescent="0.35">
      <c r="A6406" s="32">
        <v>3</v>
      </c>
      <c r="B6406" s="32" t="s">
        <v>15</v>
      </c>
      <c r="D6406" s="32">
        <v>15.55</v>
      </c>
      <c r="E6406" s="32">
        <v>1612.42</v>
      </c>
      <c r="G6406" s="32">
        <v>43.881999999999998</v>
      </c>
      <c r="H6406" s="32" t="s">
        <v>13</v>
      </c>
      <c r="I6406" s="32">
        <v>1612.42</v>
      </c>
      <c r="K6406" s="32" t="s">
        <v>279</v>
      </c>
    </row>
    <row r="6407" spans="1:11" x14ac:dyDescent="0.35">
      <c r="A6407" s="32">
        <v>4</v>
      </c>
      <c r="B6407" s="32" t="s">
        <v>17</v>
      </c>
      <c r="D6407" s="32">
        <v>15.54</v>
      </c>
      <c r="E6407" s="32">
        <v>1737.0630000000001</v>
      </c>
      <c r="G6407" s="32">
        <v>2282.721</v>
      </c>
      <c r="H6407" s="32" t="s">
        <v>13</v>
      </c>
      <c r="I6407" s="32">
        <v>1737.0630000000001</v>
      </c>
      <c r="K6407" s="32" t="s">
        <v>278</v>
      </c>
    </row>
    <row r="6408" spans="1:11" x14ac:dyDescent="0.35">
      <c r="A6408" s="32">
        <v>5</v>
      </c>
      <c r="B6408" s="32" t="s">
        <v>18</v>
      </c>
      <c r="D6408" s="32">
        <v>15.53</v>
      </c>
      <c r="E6408" s="32">
        <v>1934.1089999999999</v>
      </c>
      <c r="G6408" s="32">
        <v>62.158999999999999</v>
      </c>
      <c r="H6408" s="32" t="s">
        <v>13</v>
      </c>
      <c r="I6408" s="32">
        <v>1934.1089999999999</v>
      </c>
      <c r="K6408" s="32" t="s">
        <v>277</v>
      </c>
    </row>
    <row r="6409" spans="1:11" x14ac:dyDescent="0.35">
      <c r="A6409" s="32">
        <v>6</v>
      </c>
      <c r="B6409" s="32" t="s">
        <v>19</v>
      </c>
      <c r="D6409" s="32">
        <v>15.51</v>
      </c>
      <c r="E6409" s="32">
        <v>1187.0909999999999</v>
      </c>
      <c r="G6409" s="32">
        <v>8363</v>
      </c>
      <c r="H6409" s="32" t="s">
        <v>13</v>
      </c>
      <c r="I6409" s="32">
        <v>1187.0909999999999</v>
      </c>
      <c r="K6409" s="32" t="s">
        <v>276</v>
      </c>
    </row>
    <row r="6410" spans="1:11" x14ac:dyDescent="0.35">
      <c r="A6410" s="32">
        <v>7</v>
      </c>
      <c r="B6410" s="32" t="s">
        <v>20</v>
      </c>
      <c r="D6410" s="32">
        <v>15.53</v>
      </c>
      <c r="E6410" s="32">
        <v>1023.909</v>
      </c>
      <c r="G6410" s="32">
        <v>110.098</v>
      </c>
      <c r="H6410" s="32" t="s">
        <v>13</v>
      </c>
      <c r="I6410" s="32">
        <v>1023.909</v>
      </c>
      <c r="K6410" s="32" t="s">
        <v>275</v>
      </c>
    </row>
    <row r="6411" spans="1:11" x14ac:dyDescent="0.35">
      <c r="A6411" s="32">
        <v>8</v>
      </c>
      <c r="B6411" s="32" t="s">
        <v>21</v>
      </c>
      <c r="D6411" s="32">
        <v>15.53</v>
      </c>
      <c r="E6411" s="32">
        <v>1412.8920000000001</v>
      </c>
      <c r="G6411" s="32">
        <v>9823</v>
      </c>
      <c r="H6411" s="32" t="s">
        <v>13</v>
      </c>
      <c r="I6411" s="32">
        <v>1412.8920000000001</v>
      </c>
      <c r="K6411" s="32" t="s">
        <v>274</v>
      </c>
    </row>
    <row r="6412" spans="1:11" x14ac:dyDescent="0.35">
      <c r="A6412" s="32">
        <v>9</v>
      </c>
      <c r="B6412" s="32" t="s">
        <v>22</v>
      </c>
      <c r="D6412" s="32">
        <v>16.13</v>
      </c>
      <c r="E6412" s="32">
        <v>3.0390000000000001</v>
      </c>
      <c r="G6412" s="32">
        <v>32</v>
      </c>
      <c r="H6412" s="32" t="s">
        <v>13</v>
      </c>
      <c r="I6412" s="32">
        <v>3.0390000000000001</v>
      </c>
      <c r="K6412" s="32" t="s">
        <v>273</v>
      </c>
    </row>
    <row r="6413" spans="1:11" x14ac:dyDescent="0.35">
      <c r="A6413" s="32">
        <v>10</v>
      </c>
      <c r="B6413" s="32" t="s">
        <v>22</v>
      </c>
      <c r="K6413" s="32" t="s">
        <v>272</v>
      </c>
    </row>
    <row r="6414" spans="1:11" x14ac:dyDescent="0.35">
      <c r="A6414" s="32">
        <v>11</v>
      </c>
      <c r="B6414" s="32" t="s">
        <v>24</v>
      </c>
      <c r="D6414" s="32">
        <v>15.56</v>
      </c>
      <c r="E6414" s="32">
        <v>427.298</v>
      </c>
      <c r="G6414" s="32">
        <v>7.4039999999999999</v>
      </c>
      <c r="H6414" s="32" t="s">
        <v>13</v>
      </c>
      <c r="I6414" s="32">
        <v>427.298</v>
      </c>
      <c r="K6414" s="32" t="s">
        <v>271</v>
      </c>
    </row>
    <row r="6415" spans="1:11" x14ac:dyDescent="0.35">
      <c r="A6415" s="32">
        <v>12</v>
      </c>
      <c r="B6415" s="32" t="s">
        <v>25</v>
      </c>
      <c r="D6415" s="32">
        <v>15.57</v>
      </c>
      <c r="E6415" s="32">
        <v>432.10500000000002</v>
      </c>
      <c r="G6415" s="32">
        <v>3314</v>
      </c>
      <c r="H6415" s="32" t="s">
        <v>13</v>
      </c>
      <c r="I6415" s="32">
        <v>432.10500000000002</v>
      </c>
      <c r="K6415" s="32" t="s">
        <v>270</v>
      </c>
    </row>
    <row r="6416" spans="1:11" x14ac:dyDescent="0.35">
      <c r="A6416" s="32">
        <v>13</v>
      </c>
      <c r="B6416" s="32" t="s">
        <v>26</v>
      </c>
      <c r="D6416" s="32">
        <v>15.59</v>
      </c>
      <c r="E6416" s="32">
        <v>318.387</v>
      </c>
      <c r="G6416" s="32">
        <v>3.1429999999999998</v>
      </c>
      <c r="H6416" s="32" t="s">
        <v>13</v>
      </c>
      <c r="I6416" s="32">
        <v>318.387</v>
      </c>
      <c r="K6416" s="32" t="s">
        <v>269</v>
      </c>
    </row>
    <row r="6417" spans="1:11" x14ac:dyDescent="0.35">
      <c r="A6417" s="32">
        <v>14</v>
      </c>
      <c r="B6417" s="32" t="s">
        <v>27</v>
      </c>
      <c r="D6417" s="32">
        <v>15.61</v>
      </c>
      <c r="E6417" s="32">
        <v>720.678</v>
      </c>
      <c r="G6417" s="32">
        <v>61.78</v>
      </c>
      <c r="H6417" s="32" t="s">
        <v>13</v>
      </c>
      <c r="I6417" s="32">
        <v>720.678</v>
      </c>
      <c r="K6417" s="32" t="s">
        <v>268</v>
      </c>
    </row>
    <row r="6418" spans="1:11" x14ac:dyDescent="0.35">
      <c r="A6418" s="32">
        <v>15</v>
      </c>
      <c r="B6418" s="32" t="s">
        <v>28</v>
      </c>
      <c r="D6418" s="32">
        <v>15.61</v>
      </c>
      <c r="E6418" s="32">
        <v>452.36200000000002</v>
      </c>
      <c r="G6418" s="32">
        <v>3189</v>
      </c>
      <c r="H6418" s="32" t="s">
        <v>13</v>
      </c>
      <c r="I6418" s="32">
        <v>452.36200000000002</v>
      </c>
      <c r="K6418" s="32" t="s">
        <v>267</v>
      </c>
    </row>
    <row r="6419" spans="1:11" x14ac:dyDescent="0.35">
      <c r="A6419" s="32">
        <v>16</v>
      </c>
      <c r="B6419" s="32" t="s">
        <v>29</v>
      </c>
      <c r="D6419" s="32">
        <v>15.62</v>
      </c>
      <c r="E6419" s="32">
        <v>357.911</v>
      </c>
      <c r="G6419" s="32">
        <v>2454</v>
      </c>
      <c r="H6419" s="32" t="s">
        <v>13</v>
      </c>
      <c r="I6419" s="32">
        <v>357.911</v>
      </c>
      <c r="K6419" s="32" t="s">
        <v>266</v>
      </c>
    </row>
    <row r="6420" spans="1:11" x14ac:dyDescent="0.35">
      <c r="A6420" s="32">
        <v>17</v>
      </c>
      <c r="B6420" s="32" t="s">
        <v>22</v>
      </c>
      <c r="K6420" s="32" t="s">
        <v>265</v>
      </c>
    </row>
    <row r="6421" spans="1:11" x14ac:dyDescent="0.35">
      <c r="A6421" s="32">
        <v>18</v>
      </c>
      <c r="B6421" s="32" t="s">
        <v>182</v>
      </c>
      <c r="D6421" s="32">
        <v>15.6</v>
      </c>
      <c r="E6421" s="32">
        <v>1000.974</v>
      </c>
      <c r="G6421" s="32">
        <v>7186</v>
      </c>
      <c r="H6421" s="32" t="s">
        <v>13</v>
      </c>
      <c r="I6421" s="32">
        <v>1000.974</v>
      </c>
      <c r="K6421" s="32" t="s">
        <v>264</v>
      </c>
    </row>
    <row r="6422" spans="1:11" x14ac:dyDescent="0.35">
      <c r="A6422" s="32">
        <v>19</v>
      </c>
      <c r="B6422" s="32" t="s">
        <v>181</v>
      </c>
      <c r="D6422" s="32">
        <v>15.62</v>
      </c>
      <c r="E6422" s="32">
        <v>505.16500000000002</v>
      </c>
      <c r="G6422" s="32">
        <v>3817</v>
      </c>
      <c r="H6422" s="32" t="s">
        <v>13</v>
      </c>
      <c r="I6422" s="32">
        <v>505.16500000000002</v>
      </c>
      <c r="K6422" s="32" t="s">
        <v>263</v>
      </c>
    </row>
    <row r="6423" spans="1:11" x14ac:dyDescent="0.35">
      <c r="A6423" s="32">
        <v>20</v>
      </c>
      <c r="B6423" s="32" t="s">
        <v>180</v>
      </c>
      <c r="D6423" s="32">
        <v>15.62</v>
      </c>
      <c r="E6423" s="32">
        <v>281.79300000000001</v>
      </c>
      <c r="G6423" s="32">
        <v>2100</v>
      </c>
      <c r="H6423" s="32" t="s">
        <v>13</v>
      </c>
      <c r="I6423" s="32">
        <v>281.79300000000001</v>
      </c>
      <c r="K6423" s="32" t="s">
        <v>262</v>
      </c>
    </row>
    <row r="6424" spans="1:11" x14ac:dyDescent="0.35">
      <c r="A6424" s="32">
        <v>21</v>
      </c>
      <c r="B6424" s="32" t="s">
        <v>179</v>
      </c>
      <c r="D6424" s="32">
        <v>15.62</v>
      </c>
      <c r="E6424" s="32">
        <v>469.09800000000001</v>
      </c>
      <c r="G6424" s="32">
        <v>23.114999999999998</v>
      </c>
      <c r="H6424" s="32" t="s">
        <v>13</v>
      </c>
      <c r="I6424" s="32">
        <v>469.09800000000001</v>
      </c>
      <c r="K6424" s="32" t="s">
        <v>261</v>
      </c>
    </row>
    <row r="6425" spans="1:11" x14ac:dyDescent="0.35">
      <c r="A6425" s="32">
        <v>22</v>
      </c>
      <c r="B6425" s="32" t="s">
        <v>178</v>
      </c>
      <c r="D6425" s="32">
        <v>15.62</v>
      </c>
      <c r="E6425" s="32">
        <v>398.18299999999999</v>
      </c>
      <c r="G6425" s="32">
        <v>2388</v>
      </c>
      <c r="H6425" s="32" t="s">
        <v>13</v>
      </c>
      <c r="I6425" s="32">
        <v>398.18299999999999</v>
      </c>
      <c r="K6425" s="32" t="s">
        <v>260</v>
      </c>
    </row>
    <row r="6426" spans="1:11" x14ac:dyDescent="0.35">
      <c r="A6426" s="32">
        <v>23</v>
      </c>
      <c r="B6426" s="32" t="s">
        <v>177</v>
      </c>
      <c r="D6426" s="32">
        <v>15.64</v>
      </c>
      <c r="E6426" s="32">
        <v>250.31200000000001</v>
      </c>
      <c r="G6426" s="32">
        <v>13.323</v>
      </c>
      <c r="H6426" s="32" t="s">
        <v>13</v>
      </c>
      <c r="I6426" s="32">
        <v>250.31200000000001</v>
      </c>
      <c r="K6426" s="32" t="s">
        <v>259</v>
      </c>
    </row>
    <row r="6427" spans="1:11" x14ac:dyDescent="0.35">
      <c r="A6427" s="32">
        <v>24</v>
      </c>
      <c r="B6427" s="32" t="s">
        <v>22</v>
      </c>
      <c r="K6427" s="32" t="s">
        <v>258</v>
      </c>
    </row>
    <row r="6428" spans="1:11" x14ac:dyDescent="0.35">
      <c r="A6428" s="32">
        <v>25</v>
      </c>
      <c r="B6428" s="32" t="s">
        <v>176</v>
      </c>
      <c r="D6428" s="32">
        <v>15.67</v>
      </c>
      <c r="E6428" s="32">
        <v>488.548</v>
      </c>
      <c r="G6428" s="32">
        <v>3463</v>
      </c>
      <c r="H6428" s="32" t="s">
        <v>13</v>
      </c>
      <c r="I6428" s="32">
        <v>488.548</v>
      </c>
      <c r="K6428" s="32" t="s">
        <v>257</v>
      </c>
    </row>
    <row r="6429" spans="1:11" x14ac:dyDescent="0.35">
      <c r="A6429" s="32">
        <v>26</v>
      </c>
      <c r="B6429" s="32" t="s">
        <v>175</v>
      </c>
      <c r="D6429" s="32">
        <v>15.67</v>
      </c>
      <c r="E6429" s="32">
        <v>343.58600000000001</v>
      </c>
      <c r="G6429" s="32">
        <v>2358</v>
      </c>
      <c r="H6429" s="32" t="s">
        <v>13</v>
      </c>
      <c r="I6429" s="32">
        <v>343.58600000000001</v>
      </c>
      <c r="K6429" s="32" t="s">
        <v>256</v>
      </c>
    </row>
    <row r="6430" spans="1:11" x14ac:dyDescent="0.35">
      <c r="A6430" s="32">
        <v>27</v>
      </c>
      <c r="B6430" s="32" t="s">
        <v>174</v>
      </c>
      <c r="D6430" s="32">
        <v>15.65</v>
      </c>
      <c r="E6430" s="32">
        <v>643.52200000000005</v>
      </c>
      <c r="G6430" s="32">
        <v>3979</v>
      </c>
      <c r="H6430" s="32" t="s">
        <v>13</v>
      </c>
      <c r="I6430" s="32">
        <v>643.52200000000005</v>
      </c>
      <c r="K6430" s="32" t="s">
        <v>255</v>
      </c>
    </row>
    <row r="6431" spans="1:11" x14ac:dyDescent="0.35">
      <c r="A6431" s="32">
        <v>28</v>
      </c>
      <c r="B6431" s="32" t="s">
        <v>173</v>
      </c>
      <c r="D6431" s="32">
        <v>15.65</v>
      </c>
      <c r="E6431" s="32">
        <v>253.14699999999999</v>
      </c>
      <c r="G6431" s="32">
        <v>1750</v>
      </c>
      <c r="H6431" s="32" t="s">
        <v>13</v>
      </c>
      <c r="I6431" s="32">
        <v>253.14699999999999</v>
      </c>
      <c r="K6431" s="32" t="s">
        <v>254</v>
      </c>
    </row>
    <row r="6432" spans="1:11" x14ac:dyDescent="0.35">
      <c r="A6432" s="32">
        <v>29</v>
      </c>
      <c r="B6432" s="32" t="s">
        <v>172</v>
      </c>
      <c r="D6432" s="32">
        <v>15.62</v>
      </c>
      <c r="E6432" s="32">
        <v>544.88599999999997</v>
      </c>
      <c r="G6432" s="32">
        <v>1218.9870000000001</v>
      </c>
      <c r="H6432" s="32" t="s">
        <v>13</v>
      </c>
      <c r="I6432" s="32">
        <v>544.88599999999997</v>
      </c>
      <c r="K6432" s="32" t="s">
        <v>253</v>
      </c>
    </row>
    <row r="6433" spans="1:11" x14ac:dyDescent="0.35">
      <c r="A6433" s="32">
        <v>30</v>
      </c>
      <c r="B6433" s="32" t="s">
        <v>171</v>
      </c>
      <c r="D6433" s="32">
        <v>15.56</v>
      </c>
      <c r="E6433" s="32">
        <v>406.12299999999999</v>
      </c>
      <c r="G6433" s="32">
        <v>3087</v>
      </c>
      <c r="H6433" s="32" t="s">
        <v>13</v>
      </c>
      <c r="I6433" s="32">
        <v>406.12299999999999</v>
      </c>
      <c r="K6433" s="32" t="s">
        <v>252</v>
      </c>
    </row>
    <row r="6434" spans="1:11" x14ac:dyDescent="0.35">
      <c r="A6434" s="32">
        <v>31</v>
      </c>
      <c r="B6434" s="32" t="s">
        <v>22</v>
      </c>
      <c r="K6434" s="32" t="s">
        <v>251</v>
      </c>
    </row>
    <row r="6435" spans="1:11" x14ac:dyDescent="0.35">
      <c r="A6435" s="32">
        <v>32</v>
      </c>
      <c r="B6435" s="32" t="s">
        <v>170</v>
      </c>
      <c r="D6435" s="32">
        <v>15.56</v>
      </c>
      <c r="E6435" s="32">
        <v>831.88800000000003</v>
      </c>
      <c r="G6435" s="32">
        <v>181.18100000000001</v>
      </c>
      <c r="H6435" s="32" t="s">
        <v>13</v>
      </c>
      <c r="I6435" s="32">
        <v>831.88800000000003</v>
      </c>
      <c r="K6435" s="32" t="s">
        <v>250</v>
      </c>
    </row>
    <row r="6436" spans="1:11" x14ac:dyDescent="0.35">
      <c r="A6436" s="32">
        <v>33</v>
      </c>
      <c r="B6436" s="32" t="s">
        <v>169</v>
      </c>
      <c r="D6436" s="32">
        <v>15.55</v>
      </c>
      <c r="E6436" s="32">
        <v>596.221</v>
      </c>
      <c r="G6436" s="32">
        <v>8.8369999999999997</v>
      </c>
      <c r="H6436" s="32" t="s">
        <v>13</v>
      </c>
      <c r="I6436" s="32">
        <v>596.221</v>
      </c>
      <c r="K6436" s="32" t="s">
        <v>249</v>
      </c>
    </row>
    <row r="6437" spans="1:11" x14ac:dyDescent="0.35">
      <c r="A6437" s="32">
        <v>34</v>
      </c>
      <c r="B6437" s="32" t="s">
        <v>168</v>
      </c>
      <c r="D6437" s="32">
        <v>15.58</v>
      </c>
      <c r="E6437" s="32">
        <v>1040.1679999999999</v>
      </c>
      <c r="G6437" s="32">
        <v>7450</v>
      </c>
      <c r="H6437" s="32" t="s">
        <v>13</v>
      </c>
      <c r="I6437" s="32">
        <v>1040.1679999999999</v>
      </c>
      <c r="K6437" s="32" t="s">
        <v>248</v>
      </c>
    </row>
    <row r="6438" spans="1:11" x14ac:dyDescent="0.35">
      <c r="A6438" s="32">
        <v>35</v>
      </c>
      <c r="B6438" s="32" t="s">
        <v>167</v>
      </c>
      <c r="D6438" s="32">
        <v>15.59</v>
      </c>
      <c r="E6438" s="32">
        <v>643.56200000000001</v>
      </c>
      <c r="G6438" s="32">
        <v>4.18</v>
      </c>
      <c r="H6438" s="32" t="s">
        <v>13</v>
      </c>
      <c r="I6438" s="32">
        <v>643.56200000000001</v>
      </c>
      <c r="K6438" s="32" t="s">
        <v>247</v>
      </c>
    </row>
    <row r="6439" spans="1:11" x14ac:dyDescent="0.35">
      <c r="A6439" s="32">
        <v>36</v>
      </c>
      <c r="B6439" s="32" t="s">
        <v>166</v>
      </c>
      <c r="D6439" s="32">
        <v>15.61</v>
      </c>
      <c r="E6439" s="32">
        <v>889.08100000000002</v>
      </c>
      <c r="G6439" s="32">
        <v>6302</v>
      </c>
      <c r="H6439" s="32" t="s">
        <v>13</v>
      </c>
      <c r="I6439" s="32">
        <v>889.08100000000002</v>
      </c>
      <c r="K6439" s="32" t="s">
        <v>246</v>
      </c>
    </row>
    <row r="6440" spans="1:11" x14ac:dyDescent="0.35">
      <c r="A6440" s="32">
        <v>37</v>
      </c>
      <c r="B6440" s="32" t="s">
        <v>165</v>
      </c>
      <c r="D6440" s="32">
        <v>15.62</v>
      </c>
      <c r="E6440" s="32">
        <v>854.70699999999999</v>
      </c>
      <c r="G6440" s="32">
        <v>27.638000000000002</v>
      </c>
      <c r="H6440" s="32" t="s">
        <v>13</v>
      </c>
      <c r="I6440" s="32">
        <v>854.70699999999999</v>
      </c>
      <c r="K6440" s="32" t="s">
        <v>245</v>
      </c>
    </row>
    <row r="6441" spans="1:11" x14ac:dyDescent="0.35">
      <c r="A6441" s="32">
        <v>38</v>
      </c>
      <c r="B6441" s="32" t="s">
        <v>22</v>
      </c>
      <c r="K6441" s="32" t="s">
        <v>244</v>
      </c>
    </row>
    <row r="6442" spans="1:11" x14ac:dyDescent="0.35">
      <c r="A6442" s="32">
        <v>39</v>
      </c>
      <c r="B6442" s="32" t="s">
        <v>164</v>
      </c>
      <c r="K6442" s="32" t="s">
        <v>243</v>
      </c>
    </row>
    <row r="6443" spans="1:11" x14ac:dyDescent="0.35">
      <c r="A6443" s="32">
        <v>40</v>
      </c>
      <c r="B6443" s="32" t="s">
        <v>163</v>
      </c>
      <c r="D6443" s="32">
        <v>15.65</v>
      </c>
      <c r="E6443" s="32">
        <v>722.44600000000003</v>
      </c>
      <c r="G6443" s="32">
        <v>21.905000000000001</v>
      </c>
      <c r="H6443" s="32" t="s">
        <v>13</v>
      </c>
      <c r="I6443" s="32">
        <v>722.44600000000003</v>
      </c>
      <c r="K6443" s="32" t="s">
        <v>242</v>
      </c>
    </row>
    <row r="6444" spans="1:11" x14ac:dyDescent="0.35">
      <c r="A6444" s="32">
        <v>41</v>
      </c>
      <c r="B6444" s="32" t="s">
        <v>162</v>
      </c>
      <c r="D6444" s="32">
        <v>15.62</v>
      </c>
      <c r="E6444" s="32">
        <v>1182.7829999999999</v>
      </c>
      <c r="G6444" s="32">
        <v>18.88</v>
      </c>
      <c r="H6444" s="32" t="s">
        <v>13</v>
      </c>
      <c r="I6444" s="32">
        <v>1182.7829999999999</v>
      </c>
      <c r="K6444" s="32" t="s">
        <v>241</v>
      </c>
    </row>
    <row r="6445" spans="1:11" x14ac:dyDescent="0.35">
      <c r="A6445" s="32">
        <v>42</v>
      </c>
      <c r="B6445" s="32" t="s">
        <v>161</v>
      </c>
      <c r="D6445" s="32">
        <v>15.67</v>
      </c>
      <c r="E6445" s="32">
        <v>1004.083</v>
      </c>
      <c r="G6445" s="32">
        <v>92.474999999999994</v>
      </c>
      <c r="H6445" s="32" t="s">
        <v>13</v>
      </c>
      <c r="I6445" s="32">
        <v>1004.083</v>
      </c>
      <c r="K6445" s="32" t="s">
        <v>240</v>
      </c>
    </row>
    <row r="6446" spans="1:11" x14ac:dyDescent="0.35">
      <c r="A6446" s="32">
        <v>43</v>
      </c>
      <c r="B6446" s="32" t="s">
        <v>160</v>
      </c>
      <c r="D6446" s="32">
        <v>15.67</v>
      </c>
      <c r="E6446" s="32">
        <v>1035.886</v>
      </c>
      <c r="G6446" s="32">
        <v>145.315</v>
      </c>
      <c r="H6446" s="32" t="s">
        <v>13</v>
      </c>
      <c r="I6446" s="32">
        <v>1035.886</v>
      </c>
      <c r="K6446" s="32" t="s">
        <v>239</v>
      </c>
    </row>
    <row r="6447" spans="1:11" x14ac:dyDescent="0.35">
      <c r="A6447" s="32">
        <v>44</v>
      </c>
      <c r="B6447" s="32" t="s">
        <v>159</v>
      </c>
      <c r="D6447" s="32">
        <v>15.7</v>
      </c>
      <c r="E6447" s="32">
        <v>918.19</v>
      </c>
      <c r="G6447" s="32">
        <v>5.399</v>
      </c>
      <c r="H6447" s="32" t="s">
        <v>13</v>
      </c>
      <c r="I6447" s="32">
        <v>918.19</v>
      </c>
      <c r="K6447" s="32" t="s">
        <v>238</v>
      </c>
    </row>
    <row r="6448" spans="1:11" x14ac:dyDescent="0.35">
      <c r="A6448" s="32">
        <v>45</v>
      </c>
      <c r="B6448" s="32" t="s">
        <v>22</v>
      </c>
      <c r="D6448" s="32">
        <v>15.78</v>
      </c>
      <c r="E6448" s="32">
        <v>1.0620000000000001</v>
      </c>
      <c r="G6448" s="32">
        <v>9</v>
      </c>
      <c r="H6448" s="32" t="s">
        <v>13</v>
      </c>
      <c r="I6448" s="32">
        <v>1.0620000000000001</v>
      </c>
      <c r="K6448" s="32" t="s">
        <v>237</v>
      </c>
    </row>
    <row r="6449" spans="1:11" x14ac:dyDescent="0.35">
      <c r="A6449" s="32">
        <v>46</v>
      </c>
      <c r="B6449" s="32" t="s">
        <v>158</v>
      </c>
      <c r="D6449" s="32">
        <v>15.68</v>
      </c>
      <c r="E6449" s="32">
        <v>840.86099999999999</v>
      </c>
      <c r="G6449" s="32">
        <v>78.578999999999994</v>
      </c>
      <c r="H6449" s="32" t="s">
        <v>13</v>
      </c>
      <c r="I6449" s="32">
        <v>840.86099999999999</v>
      </c>
      <c r="K6449" s="32" t="s">
        <v>236</v>
      </c>
    </row>
    <row r="6450" spans="1:11" x14ac:dyDescent="0.35">
      <c r="A6450" s="32">
        <v>47</v>
      </c>
      <c r="B6450" s="32" t="s">
        <v>157</v>
      </c>
      <c r="D6450" s="32">
        <v>15.68</v>
      </c>
      <c r="E6450" s="32">
        <v>625.202</v>
      </c>
      <c r="G6450" s="32">
        <v>4439</v>
      </c>
      <c r="H6450" s="32" t="s">
        <v>13</v>
      </c>
      <c r="I6450" s="32">
        <v>625.202</v>
      </c>
      <c r="K6450" s="32" t="s">
        <v>235</v>
      </c>
    </row>
    <row r="6451" spans="1:11" x14ac:dyDescent="0.35">
      <c r="A6451" s="32">
        <v>48</v>
      </c>
      <c r="B6451" s="32" t="s">
        <v>156</v>
      </c>
      <c r="D6451" s="32">
        <v>15.65</v>
      </c>
      <c r="E6451" s="32">
        <v>681.81100000000004</v>
      </c>
      <c r="G6451" s="32">
        <v>18.126000000000001</v>
      </c>
      <c r="H6451" s="32" t="s">
        <v>13</v>
      </c>
      <c r="I6451" s="32">
        <v>681.81100000000004</v>
      </c>
      <c r="K6451" s="32" t="s">
        <v>234</v>
      </c>
    </row>
    <row r="6453" spans="1:11" x14ac:dyDescent="0.35">
      <c r="A6453" s="32" t="s">
        <v>290</v>
      </c>
    </row>
    <row r="6455" spans="1:11" x14ac:dyDescent="0.35">
      <c r="B6455" s="32" t="s">
        <v>3</v>
      </c>
      <c r="C6455" s="32" t="s">
        <v>4</v>
      </c>
      <c r="D6455" s="32" t="s">
        <v>5</v>
      </c>
      <c r="E6455" s="32" t="s">
        <v>6</v>
      </c>
      <c r="F6455" s="32" t="s">
        <v>7</v>
      </c>
      <c r="G6455" s="32" t="s">
        <v>8</v>
      </c>
      <c r="H6455" s="32" t="s">
        <v>9</v>
      </c>
      <c r="I6455" s="32" t="s">
        <v>10</v>
      </c>
      <c r="J6455" s="32" t="s">
        <v>11</v>
      </c>
      <c r="K6455" s="32" t="s">
        <v>282</v>
      </c>
    </row>
    <row r="6456" spans="1:11" x14ac:dyDescent="0.35">
      <c r="A6456" s="32">
        <v>1</v>
      </c>
      <c r="B6456" s="32" t="s">
        <v>12</v>
      </c>
      <c r="D6456" s="32">
        <v>15.17</v>
      </c>
      <c r="E6456" s="32">
        <v>3736.6170000000002</v>
      </c>
      <c r="F6456" s="32">
        <v>1699.5650000000001</v>
      </c>
      <c r="G6456" s="32">
        <v>292.255</v>
      </c>
      <c r="H6456" s="32" t="s">
        <v>13</v>
      </c>
      <c r="K6456" s="32" t="s">
        <v>281</v>
      </c>
    </row>
    <row r="6457" spans="1:11" x14ac:dyDescent="0.35">
      <c r="A6457" s="32">
        <v>2</v>
      </c>
      <c r="B6457" s="32" t="s">
        <v>14</v>
      </c>
      <c r="D6457" s="32">
        <v>15.19</v>
      </c>
      <c r="E6457" s="32">
        <v>4584.7150000000001</v>
      </c>
      <c r="F6457" s="32">
        <v>1218.8520000000001</v>
      </c>
      <c r="G6457" s="32">
        <v>32503</v>
      </c>
      <c r="H6457" s="32" t="s">
        <v>13</v>
      </c>
      <c r="K6457" s="32" t="s">
        <v>280</v>
      </c>
    </row>
    <row r="6458" spans="1:11" x14ac:dyDescent="0.35">
      <c r="A6458" s="32">
        <v>3</v>
      </c>
      <c r="B6458" s="32" t="s">
        <v>15</v>
      </c>
      <c r="D6458" s="32">
        <v>15.19</v>
      </c>
      <c r="E6458" s="32">
        <v>9262.2109999999993</v>
      </c>
      <c r="F6458" s="32">
        <v>1578.6590000000001</v>
      </c>
      <c r="G6458" s="32">
        <v>66728</v>
      </c>
      <c r="H6458" s="32" t="s">
        <v>13</v>
      </c>
      <c r="K6458" s="32" t="s">
        <v>279</v>
      </c>
    </row>
    <row r="6459" spans="1:11" x14ac:dyDescent="0.35">
      <c r="A6459" s="32">
        <v>4</v>
      </c>
      <c r="B6459" s="32" t="s">
        <v>17</v>
      </c>
      <c r="D6459" s="32">
        <v>15.2</v>
      </c>
      <c r="E6459" s="32">
        <v>27300.710999999999</v>
      </c>
      <c r="F6459" s="32">
        <v>1176.884</v>
      </c>
      <c r="G6459" s="32">
        <v>1288.806</v>
      </c>
      <c r="H6459" s="32" t="s">
        <v>13</v>
      </c>
      <c r="K6459" s="32" t="s">
        <v>278</v>
      </c>
    </row>
    <row r="6460" spans="1:11" x14ac:dyDescent="0.35">
      <c r="A6460" s="32">
        <v>5</v>
      </c>
      <c r="B6460" s="32" t="s">
        <v>18</v>
      </c>
      <c r="D6460" s="32">
        <v>15.17</v>
      </c>
      <c r="E6460" s="32">
        <v>46589.152000000002</v>
      </c>
      <c r="F6460" s="32">
        <v>1460.0920000000001</v>
      </c>
      <c r="G6460" s="32">
        <v>529.10400000000004</v>
      </c>
      <c r="H6460" s="32" t="s">
        <v>13</v>
      </c>
      <c r="K6460" s="32" t="s">
        <v>277</v>
      </c>
    </row>
    <row r="6461" spans="1:11" x14ac:dyDescent="0.35">
      <c r="A6461" s="32">
        <v>6</v>
      </c>
      <c r="B6461" s="32" t="s">
        <v>19</v>
      </c>
      <c r="D6461" s="32">
        <v>15.14</v>
      </c>
      <c r="E6461" s="32">
        <v>207353.03099999999</v>
      </c>
      <c r="F6461" s="32">
        <v>762.21</v>
      </c>
      <c r="G6461" s="32">
        <v>5015.2030000000004</v>
      </c>
      <c r="H6461" s="32" t="s">
        <v>13</v>
      </c>
      <c r="K6461" s="32" t="s">
        <v>276</v>
      </c>
    </row>
    <row r="6462" spans="1:11" x14ac:dyDescent="0.35">
      <c r="A6462" s="32">
        <v>7</v>
      </c>
      <c r="B6462" s="32" t="s">
        <v>20</v>
      </c>
      <c r="D6462" s="32">
        <v>15.16</v>
      </c>
      <c r="E6462" s="32">
        <v>363562.125</v>
      </c>
      <c r="F6462" s="32">
        <v>854.96799999999996</v>
      </c>
      <c r="G6462" s="32">
        <v>6343.2979999999998</v>
      </c>
      <c r="H6462" s="32" t="s">
        <v>13</v>
      </c>
      <c r="K6462" s="32" t="s">
        <v>275</v>
      </c>
    </row>
    <row r="6463" spans="1:11" x14ac:dyDescent="0.35">
      <c r="A6463" s="32">
        <v>8</v>
      </c>
      <c r="B6463" s="32" t="s">
        <v>21</v>
      </c>
      <c r="D6463" s="32">
        <v>15.17</v>
      </c>
      <c r="E6463" s="32">
        <v>724200.375</v>
      </c>
      <c r="F6463" s="32">
        <v>850.52</v>
      </c>
      <c r="G6463" s="32">
        <v>4563.527</v>
      </c>
      <c r="H6463" s="32" t="s">
        <v>13</v>
      </c>
      <c r="K6463" s="32" t="s">
        <v>274</v>
      </c>
    </row>
    <row r="6464" spans="1:11" x14ac:dyDescent="0.35">
      <c r="A6464" s="32">
        <v>9</v>
      </c>
      <c r="B6464" s="32" t="s">
        <v>22</v>
      </c>
      <c r="D6464" s="32">
        <v>15.19</v>
      </c>
      <c r="E6464" s="32">
        <v>2195.6669999999999</v>
      </c>
      <c r="F6464" s="32">
        <v>2.2789999999999999</v>
      </c>
      <c r="G6464" s="32">
        <v>102.893</v>
      </c>
      <c r="H6464" s="32" t="s">
        <v>13</v>
      </c>
      <c r="K6464" s="32" t="s">
        <v>273</v>
      </c>
    </row>
    <row r="6465" spans="1:11" x14ac:dyDescent="0.35">
      <c r="A6465" s="32">
        <v>10</v>
      </c>
      <c r="B6465" s="32" t="s">
        <v>22</v>
      </c>
      <c r="D6465" s="32">
        <v>15.2</v>
      </c>
      <c r="E6465" s="32">
        <v>1325.172</v>
      </c>
      <c r="G6465" s="32">
        <v>342.39499999999998</v>
      </c>
      <c r="H6465" s="32" t="s">
        <v>13</v>
      </c>
      <c r="K6465" s="32" t="s">
        <v>272</v>
      </c>
    </row>
    <row r="6466" spans="1:11" x14ac:dyDescent="0.35">
      <c r="A6466" s="32">
        <v>11</v>
      </c>
      <c r="B6466" s="32" t="s">
        <v>24</v>
      </c>
      <c r="D6466" s="32">
        <v>15.2</v>
      </c>
      <c r="E6466" s="32">
        <v>587.95399999999995</v>
      </c>
      <c r="F6466" s="32">
        <v>280.92899999999997</v>
      </c>
      <c r="G6466" s="32">
        <v>4367</v>
      </c>
      <c r="H6466" s="32" t="s">
        <v>13</v>
      </c>
      <c r="K6466" s="32" t="s">
        <v>271</v>
      </c>
    </row>
    <row r="6467" spans="1:11" x14ac:dyDescent="0.35">
      <c r="A6467" s="32">
        <v>12</v>
      </c>
      <c r="B6467" s="32" t="s">
        <v>25</v>
      </c>
      <c r="D6467" s="32">
        <v>15.23</v>
      </c>
      <c r="E6467" s="32">
        <v>184.00200000000001</v>
      </c>
      <c r="F6467" s="32">
        <v>232.08199999999999</v>
      </c>
      <c r="G6467" s="32">
        <v>1458</v>
      </c>
      <c r="H6467" s="32" t="s">
        <v>13</v>
      </c>
      <c r="K6467" s="32" t="s">
        <v>270</v>
      </c>
    </row>
    <row r="6468" spans="1:11" x14ac:dyDescent="0.35">
      <c r="A6468" s="32">
        <v>13</v>
      </c>
      <c r="B6468" s="32" t="s">
        <v>26</v>
      </c>
      <c r="D6468" s="32">
        <v>15.22</v>
      </c>
      <c r="E6468" s="32">
        <v>68.619</v>
      </c>
      <c r="F6468" s="32">
        <v>402.233</v>
      </c>
      <c r="G6468" s="32">
        <v>1.77</v>
      </c>
      <c r="H6468" s="32" t="s">
        <v>13</v>
      </c>
      <c r="K6468" s="32" t="s">
        <v>269</v>
      </c>
    </row>
    <row r="6469" spans="1:11" x14ac:dyDescent="0.35">
      <c r="A6469" s="32">
        <v>14</v>
      </c>
      <c r="B6469" s="32" t="s">
        <v>27</v>
      </c>
      <c r="D6469" s="32">
        <v>15.23</v>
      </c>
      <c r="E6469" s="32">
        <v>136825.42199999999</v>
      </c>
      <c r="F6469" s="32">
        <v>226.458</v>
      </c>
      <c r="G6469" s="32">
        <v>928930</v>
      </c>
      <c r="H6469" s="32" t="s">
        <v>13</v>
      </c>
      <c r="K6469" s="32" t="s">
        <v>268</v>
      </c>
    </row>
    <row r="6470" spans="1:11" x14ac:dyDescent="0.35">
      <c r="A6470" s="32">
        <v>15</v>
      </c>
      <c r="B6470" s="32" t="s">
        <v>28</v>
      </c>
      <c r="D6470" s="32">
        <v>15.25</v>
      </c>
      <c r="E6470" s="32">
        <v>140776.09400000001</v>
      </c>
      <c r="F6470" s="32">
        <v>147.33699999999999</v>
      </c>
      <c r="G6470" s="32">
        <v>1392.415</v>
      </c>
      <c r="H6470" s="32" t="s">
        <v>13</v>
      </c>
      <c r="K6470" s="32" t="s">
        <v>267</v>
      </c>
    </row>
    <row r="6471" spans="1:11" x14ac:dyDescent="0.35">
      <c r="A6471" s="32">
        <v>16</v>
      </c>
      <c r="B6471" s="32" t="s">
        <v>29</v>
      </c>
      <c r="D6471" s="32">
        <v>15.25</v>
      </c>
      <c r="E6471" s="32">
        <v>134448.84400000001</v>
      </c>
      <c r="F6471" s="32">
        <v>151.755</v>
      </c>
      <c r="G6471" s="32">
        <v>2702.1570000000002</v>
      </c>
      <c r="H6471" s="32" t="s">
        <v>13</v>
      </c>
      <c r="K6471" s="32" t="s">
        <v>266</v>
      </c>
    </row>
    <row r="6472" spans="1:11" x14ac:dyDescent="0.35">
      <c r="A6472" s="32">
        <v>17</v>
      </c>
      <c r="B6472" s="32" t="s">
        <v>22</v>
      </c>
      <c r="D6472" s="32">
        <v>15.24</v>
      </c>
      <c r="E6472" s="32">
        <v>2056.2469999999998</v>
      </c>
      <c r="G6472" s="32">
        <v>14485</v>
      </c>
      <c r="H6472" s="32" t="s">
        <v>13</v>
      </c>
      <c r="K6472" s="32" t="s">
        <v>265</v>
      </c>
    </row>
    <row r="6473" spans="1:11" x14ac:dyDescent="0.35">
      <c r="A6473" s="32">
        <v>18</v>
      </c>
      <c r="B6473" s="32" t="s">
        <v>182</v>
      </c>
      <c r="D6473" s="32">
        <v>15.26</v>
      </c>
      <c r="E6473" s="32">
        <v>252.006</v>
      </c>
      <c r="F6473" s="32">
        <v>475.92899999999997</v>
      </c>
      <c r="G6473" s="32">
        <v>1802</v>
      </c>
      <c r="H6473" s="32" t="s">
        <v>13</v>
      </c>
      <c r="K6473" s="32" t="s">
        <v>264</v>
      </c>
    </row>
    <row r="6474" spans="1:11" x14ac:dyDescent="0.35">
      <c r="A6474" s="32">
        <v>19</v>
      </c>
      <c r="B6474" s="32" t="s">
        <v>181</v>
      </c>
      <c r="D6474" s="32">
        <v>15.25</v>
      </c>
      <c r="E6474" s="32">
        <v>109.001</v>
      </c>
      <c r="F6474" s="32">
        <v>630.04399999999998</v>
      </c>
      <c r="G6474" s="32">
        <v>704</v>
      </c>
      <c r="H6474" s="32" t="s">
        <v>13</v>
      </c>
      <c r="K6474" s="32" t="s">
        <v>263</v>
      </c>
    </row>
    <row r="6475" spans="1:11" x14ac:dyDescent="0.35">
      <c r="A6475" s="32">
        <v>20</v>
      </c>
      <c r="B6475" s="32" t="s">
        <v>180</v>
      </c>
      <c r="D6475" s="32">
        <v>15.27</v>
      </c>
      <c r="E6475" s="32">
        <v>9.6359999999999992</v>
      </c>
      <c r="F6475" s="32">
        <v>602.21500000000003</v>
      </c>
      <c r="G6475" s="32">
        <v>2.9220000000000002</v>
      </c>
      <c r="H6475" s="32" t="s">
        <v>16</v>
      </c>
      <c r="K6475" s="32" t="s">
        <v>262</v>
      </c>
    </row>
    <row r="6476" spans="1:11" x14ac:dyDescent="0.35">
      <c r="A6476" s="32">
        <v>21</v>
      </c>
      <c r="B6476" s="32" t="s">
        <v>179</v>
      </c>
      <c r="F6476" s="32">
        <v>216.774</v>
      </c>
      <c r="K6476" s="32" t="s">
        <v>261</v>
      </c>
    </row>
    <row r="6477" spans="1:11" x14ac:dyDescent="0.35">
      <c r="A6477" s="32">
        <v>22</v>
      </c>
      <c r="B6477" s="32" t="s">
        <v>178</v>
      </c>
      <c r="F6477" s="32">
        <v>492.32600000000002</v>
      </c>
      <c r="K6477" s="32" t="s">
        <v>260</v>
      </c>
    </row>
    <row r="6478" spans="1:11" x14ac:dyDescent="0.35">
      <c r="A6478" s="32">
        <v>23</v>
      </c>
      <c r="B6478" s="32" t="s">
        <v>177</v>
      </c>
      <c r="F6478" s="32">
        <v>145.292</v>
      </c>
      <c r="K6478" s="32" t="s">
        <v>259</v>
      </c>
    </row>
    <row r="6479" spans="1:11" x14ac:dyDescent="0.35">
      <c r="A6479" s="32">
        <v>24</v>
      </c>
      <c r="B6479" s="32" t="s">
        <v>22</v>
      </c>
      <c r="D6479" s="32">
        <v>15.28</v>
      </c>
      <c r="E6479" s="32">
        <v>598.79300000000001</v>
      </c>
      <c r="G6479" s="32">
        <v>4180</v>
      </c>
      <c r="H6479" s="32" t="s">
        <v>13</v>
      </c>
      <c r="K6479" s="32" t="s">
        <v>258</v>
      </c>
    </row>
    <row r="6480" spans="1:11" x14ac:dyDescent="0.35">
      <c r="A6480" s="32">
        <v>25</v>
      </c>
      <c r="B6480" s="32" t="s">
        <v>176</v>
      </c>
      <c r="F6480" s="32">
        <v>255.18</v>
      </c>
      <c r="K6480" s="32" t="s">
        <v>257</v>
      </c>
    </row>
    <row r="6481" spans="1:11" x14ac:dyDescent="0.35">
      <c r="A6481" s="32">
        <v>26</v>
      </c>
      <c r="B6481" s="32" t="s">
        <v>175</v>
      </c>
      <c r="D6481" s="32">
        <v>15.32</v>
      </c>
      <c r="E6481" s="32">
        <v>4.8289999999999997</v>
      </c>
      <c r="F6481" s="32">
        <v>423.72899999999998</v>
      </c>
      <c r="G6481" s="32">
        <v>39</v>
      </c>
      <c r="H6481" s="32" t="s">
        <v>13</v>
      </c>
      <c r="K6481" s="32" t="s">
        <v>256</v>
      </c>
    </row>
    <row r="6482" spans="1:11" x14ac:dyDescent="0.35">
      <c r="A6482" s="32">
        <v>27</v>
      </c>
      <c r="B6482" s="32" t="s">
        <v>174</v>
      </c>
      <c r="D6482" s="32">
        <v>15.28</v>
      </c>
      <c r="E6482" s="32">
        <v>27.681000000000001</v>
      </c>
      <c r="F6482" s="32">
        <v>428.35300000000001</v>
      </c>
      <c r="G6482" s="32">
        <v>213</v>
      </c>
      <c r="H6482" s="32" t="s">
        <v>13</v>
      </c>
      <c r="K6482" s="32" t="s">
        <v>255</v>
      </c>
    </row>
    <row r="6483" spans="1:11" x14ac:dyDescent="0.35">
      <c r="A6483" s="32">
        <v>28</v>
      </c>
      <c r="B6483" s="32" t="s">
        <v>173</v>
      </c>
      <c r="D6483" s="32">
        <v>15.28</v>
      </c>
      <c r="E6483" s="32">
        <v>55.259</v>
      </c>
      <c r="F6483" s="32">
        <v>314.92899999999997</v>
      </c>
      <c r="G6483" s="32">
        <v>2.8980000000000001</v>
      </c>
      <c r="H6483" s="32" t="s">
        <v>13</v>
      </c>
      <c r="K6483" s="32" t="s">
        <v>254</v>
      </c>
    </row>
    <row r="6484" spans="1:11" x14ac:dyDescent="0.35">
      <c r="A6484" s="32">
        <v>29</v>
      </c>
      <c r="B6484" s="32" t="s">
        <v>172</v>
      </c>
      <c r="F6484" s="32">
        <v>115.724</v>
      </c>
      <c r="K6484" s="32" t="s">
        <v>253</v>
      </c>
    </row>
    <row r="6485" spans="1:11" x14ac:dyDescent="0.35">
      <c r="A6485" s="32">
        <v>30</v>
      </c>
      <c r="B6485" s="32" t="s">
        <v>171</v>
      </c>
      <c r="F6485" s="32">
        <v>225.61099999999999</v>
      </c>
      <c r="K6485" s="32" t="s">
        <v>252</v>
      </c>
    </row>
    <row r="6486" spans="1:11" x14ac:dyDescent="0.35">
      <c r="A6486" s="32">
        <v>31</v>
      </c>
      <c r="B6486" s="32" t="s">
        <v>22</v>
      </c>
      <c r="D6486" s="32">
        <v>15.14</v>
      </c>
      <c r="E6486" s="32">
        <v>839.529</v>
      </c>
      <c r="G6486" s="32">
        <v>26.219000000000001</v>
      </c>
      <c r="H6486" s="32" t="s">
        <v>13</v>
      </c>
      <c r="K6486" s="32" t="s">
        <v>251</v>
      </c>
    </row>
    <row r="6487" spans="1:11" x14ac:dyDescent="0.35">
      <c r="A6487" s="32">
        <v>32</v>
      </c>
      <c r="B6487" s="32" t="s">
        <v>170</v>
      </c>
      <c r="F6487" s="32">
        <v>432.16800000000001</v>
      </c>
      <c r="K6487" s="32" t="s">
        <v>250</v>
      </c>
    </row>
    <row r="6488" spans="1:11" x14ac:dyDescent="0.35">
      <c r="A6488" s="32">
        <v>33</v>
      </c>
      <c r="B6488" s="32" t="s">
        <v>169</v>
      </c>
      <c r="F6488" s="32">
        <v>439.82900000000001</v>
      </c>
      <c r="K6488" s="32" t="s">
        <v>249</v>
      </c>
    </row>
    <row r="6489" spans="1:11" x14ac:dyDescent="0.35">
      <c r="A6489" s="32">
        <v>34</v>
      </c>
      <c r="B6489" s="32" t="s">
        <v>168</v>
      </c>
      <c r="D6489" s="32">
        <v>15.05</v>
      </c>
      <c r="E6489" s="32">
        <v>12.067</v>
      </c>
      <c r="F6489" s="32">
        <v>313.79500000000002</v>
      </c>
      <c r="G6489" s="32">
        <v>112</v>
      </c>
      <c r="H6489" s="32" t="s">
        <v>13</v>
      </c>
      <c r="K6489" s="32" t="s">
        <v>248</v>
      </c>
    </row>
    <row r="6490" spans="1:11" x14ac:dyDescent="0.35">
      <c r="A6490" s="32">
        <v>35</v>
      </c>
      <c r="B6490" s="32" t="s">
        <v>167</v>
      </c>
      <c r="D6490" s="32">
        <v>15.33</v>
      </c>
      <c r="E6490" s="32">
        <v>24.779</v>
      </c>
      <c r="F6490" s="32">
        <v>420.87799999999999</v>
      </c>
      <c r="G6490" s="32">
        <v>198</v>
      </c>
      <c r="H6490" s="32" t="s">
        <v>13</v>
      </c>
      <c r="K6490" s="32" t="s">
        <v>247</v>
      </c>
    </row>
    <row r="6491" spans="1:11" x14ac:dyDescent="0.35">
      <c r="A6491" s="32">
        <v>36</v>
      </c>
      <c r="B6491" s="32" t="s">
        <v>166</v>
      </c>
      <c r="D6491" s="32">
        <v>14.48</v>
      </c>
      <c r="E6491" s="32">
        <v>22.702999999999999</v>
      </c>
      <c r="F6491" s="32">
        <v>830.495</v>
      </c>
      <c r="G6491" s="32">
        <v>204</v>
      </c>
      <c r="H6491" s="32" t="s">
        <v>16</v>
      </c>
      <c r="K6491" s="32" t="s">
        <v>246</v>
      </c>
    </row>
    <row r="6492" spans="1:11" x14ac:dyDescent="0.35">
      <c r="A6492" s="32">
        <v>37</v>
      </c>
      <c r="B6492" s="32" t="s">
        <v>165</v>
      </c>
      <c r="F6492" s="32">
        <v>343.52</v>
      </c>
      <c r="K6492" s="32" t="s">
        <v>245</v>
      </c>
    </row>
    <row r="6493" spans="1:11" x14ac:dyDescent="0.35">
      <c r="A6493" s="32">
        <v>38</v>
      </c>
      <c r="B6493" s="32" t="s">
        <v>22</v>
      </c>
      <c r="D6493" s="32">
        <v>15.28</v>
      </c>
      <c r="E6493" s="32">
        <v>614.524</v>
      </c>
      <c r="G6493" s="32">
        <v>4074</v>
      </c>
      <c r="H6493" s="32" t="s">
        <v>13</v>
      </c>
      <c r="K6493" s="32" t="s">
        <v>244</v>
      </c>
    </row>
    <row r="6494" spans="1:11" x14ac:dyDescent="0.35">
      <c r="A6494" s="32">
        <v>39</v>
      </c>
      <c r="B6494" s="32" t="s">
        <v>164</v>
      </c>
      <c r="D6494" s="32">
        <v>15.25</v>
      </c>
      <c r="E6494" s="32">
        <v>16.111000000000001</v>
      </c>
      <c r="F6494" s="32">
        <v>376.834</v>
      </c>
      <c r="G6494" s="32">
        <v>1.1539999999999999</v>
      </c>
      <c r="H6494" s="32" t="s">
        <v>13</v>
      </c>
      <c r="K6494" s="32" t="s">
        <v>243</v>
      </c>
    </row>
    <row r="6495" spans="1:11" x14ac:dyDescent="0.35">
      <c r="A6495" s="32">
        <v>40</v>
      </c>
      <c r="B6495" s="32" t="s">
        <v>163</v>
      </c>
      <c r="D6495" s="32">
        <v>15.25</v>
      </c>
      <c r="E6495" s="32">
        <v>14.238</v>
      </c>
      <c r="F6495" s="32">
        <v>559.13300000000004</v>
      </c>
      <c r="G6495" s="32">
        <v>119</v>
      </c>
      <c r="H6495" s="32" t="s">
        <v>13</v>
      </c>
      <c r="K6495" s="32" t="s">
        <v>242</v>
      </c>
    </row>
    <row r="6496" spans="1:11" x14ac:dyDescent="0.35">
      <c r="A6496" s="32">
        <v>41</v>
      </c>
      <c r="B6496" s="32" t="s">
        <v>162</v>
      </c>
      <c r="D6496" s="32">
        <v>15.25</v>
      </c>
      <c r="E6496" s="32">
        <v>9.0549999999999997</v>
      </c>
      <c r="F6496" s="32">
        <v>435.036</v>
      </c>
      <c r="G6496" s="32">
        <v>74</v>
      </c>
      <c r="H6496" s="32" t="s">
        <v>13</v>
      </c>
      <c r="K6496" s="32" t="s">
        <v>241</v>
      </c>
    </row>
    <row r="6497" spans="1:11" x14ac:dyDescent="0.35">
      <c r="A6497" s="32">
        <v>42</v>
      </c>
      <c r="B6497" s="32" t="s">
        <v>161</v>
      </c>
      <c r="F6497" s="32">
        <v>337.22199999999998</v>
      </c>
      <c r="K6497" s="32" t="s">
        <v>240</v>
      </c>
    </row>
    <row r="6498" spans="1:11" x14ac:dyDescent="0.35">
      <c r="A6498" s="32">
        <v>43</v>
      </c>
      <c r="B6498" s="32" t="s">
        <v>160</v>
      </c>
      <c r="D6498" s="32">
        <v>15.32</v>
      </c>
      <c r="E6498" s="32">
        <v>9.5060000000000002</v>
      </c>
      <c r="F6498" s="32">
        <v>758.22299999999996</v>
      </c>
      <c r="G6498" s="32">
        <v>76</v>
      </c>
      <c r="H6498" s="32" t="s">
        <v>13</v>
      </c>
      <c r="K6498" s="32" t="s">
        <v>239</v>
      </c>
    </row>
    <row r="6499" spans="1:11" x14ac:dyDescent="0.35">
      <c r="A6499" s="32">
        <v>44</v>
      </c>
      <c r="B6499" s="32" t="s">
        <v>159</v>
      </c>
      <c r="D6499" s="32">
        <v>15.67</v>
      </c>
      <c r="E6499" s="32">
        <v>5.5389999999999997</v>
      </c>
      <c r="F6499" s="32">
        <v>427.12599999999998</v>
      </c>
      <c r="G6499" s="32">
        <v>49</v>
      </c>
      <c r="H6499" s="32" t="s">
        <v>16</v>
      </c>
      <c r="K6499" s="32" t="s">
        <v>238</v>
      </c>
    </row>
    <row r="6500" spans="1:11" x14ac:dyDescent="0.35">
      <c r="A6500" s="32">
        <v>45</v>
      </c>
      <c r="B6500" s="32" t="s">
        <v>22</v>
      </c>
      <c r="D6500" s="32">
        <v>15.35</v>
      </c>
      <c r="E6500" s="32">
        <v>637.154</v>
      </c>
      <c r="G6500" s="32">
        <v>4515</v>
      </c>
      <c r="H6500" s="32" t="s">
        <v>13</v>
      </c>
      <c r="K6500" s="32" t="s">
        <v>237</v>
      </c>
    </row>
    <row r="6501" spans="1:11" x14ac:dyDescent="0.35">
      <c r="A6501" s="32">
        <v>46</v>
      </c>
      <c r="B6501" s="32" t="s">
        <v>158</v>
      </c>
      <c r="D6501" s="32">
        <v>15.32</v>
      </c>
      <c r="E6501" s="32">
        <v>27.202999999999999</v>
      </c>
      <c r="F6501" s="32">
        <v>793.35299999999995</v>
      </c>
      <c r="G6501" s="32">
        <v>210</v>
      </c>
      <c r="H6501" s="32" t="s">
        <v>13</v>
      </c>
      <c r="K6501" s="32" t="s">
        <v>236</v>
      </c>
    </row>
    <row r="6502" spans="1:11" x14ac:dyDescent="0.35">
      <c r="A6502" s="32">
        <v>47</v>
      </c>
      <c r="B6502" s="32" t="s">
        <v>157</v>
      </c>
      <c r="D6502" s="32">
        <v>15.38</v>
      </c>
      <c r="E6502" s="32">
        <v>73.129000000000005</v>
      </c>
      <c r="F6502" s="32">
        <v>501.18599999999998</v>
      </c>
      <c r="G6502" s="32">
        <v>2.907</v>
      </c>
      <c r="H6502" s="32" t="s">
        <v>13</v>
      </c>
      <c r="K6502" s="32" t="s">
        <v>235</v>
      </c>
    </row>
    <row r="6503" spans="1:11" x14ac:dyDescent="0.35">
      <c r="A6503" s="32">
        <v>48</v>
      </c>
      <c r="B6503" s="32" t="s">
        <v>156</v>
      </c>
      <c r="F6503" s="32">
        <v>295.29000000000002</v>
      </c>
      <c r="K6503" s="32" t="s">
        <v>234</v>
      </c>
    </row>
    <row r="6505" spans="1:11" x14ac:dyDescent="0.35">
      <c r="A6505" s="32" t="s">
        <v>289</v>
      </c>
    </row>
    <row r="6507" spans="1:11" x14ac:dyDescent="0.35">
      <c r="B6507" s="32" t="s">
        <v>3</v>
      </c>
      <c r="C6507" s="32" t="s">
        <v>4</v>
      </c>
      <c r="D6507" s="32" t="s">
        <v>5</v>
      </c>
      <c r="E6507" s="32" t="s">
        <v>6</v>
      </c>
      <c r="F6507" s="32" t="s">
        <v>7</v>
      </c>
      <c r="G6507" s="32" t="s">
        <v>8</v>
      </c>
      <c r="H6507" s="32" t="s">
        <v>9</v>
      </c>
      <c r="I6507" s="32" t="s">
        <v>10</v>
      </c>
      <c r="J6507" s="32" t="s">
        <v>11</v>
      </c>
      <c r="K6507" s="32" t="s">
        <v>282</v>
      </c>
    </row>
    <row r="6508" spans="1:11" x14ac:dyDescent="0.35">
      <c r="A6508" s="32">
        <v>1</v>
      </c>
      <c r="B6508" s="32" t="s">
        <v>12</v>
      </c>
      <c r="D6508" s="32">
        <v>15.16</v>
      </c>
      <c r="E6508" s="32">
        <v>40.566000000000003</v>
      </c>
      <c r="F6508" s="32">
        <v>1699.5650000000001</v>
      </c>
      <c r="G6508" s="32">
        <v>4.819</v>
      </c>
      <c r="H6508" s="32" t="s">
        <v>13</v>
      </c>
      <c r="K6508" s="32" t="s">
        <v>281</v>
      </c>
    </row>
    <row r="6509" spans="1:11" x14ac:dyDescent="0.35">
      <c r="A6509" s="32">
        <v>2</v>
      </c>
      <c r="B6509" s="32" t="s">
        <v>14</v>
      </c>
      <c r="D6509" s="32">
        <v>15.17</v>
      </c>
      <c r="E6509" s="32">
        <v>240.874</v>
      </c>
      <c r="F6509" s="32">
        <v>1218.8520000000001</v>
      </c>
      <c r="G6509" s="32">
        <v>18.914999999999999</v>
      </c>
      <c r="H6509" s="32" t="s">
        <v>13</v>
      </c>
      <c r="K6509" s="32" t="s">
        <v>280</v>
      </c>
    </row>
    <row r="6510" spans="1:11" x14ac:dyDescent="0.35">
      <c r="A6510" s="32">
        <v>3</v>
      </c>
      <c r="B6510" s="32" t="s">
        <v>15</v>
      </c>
      <c r="D6510" s="32">
        <v>15.2</v>
      </c>
      <c r="E6510" s="32">
        <v>322.125</v>
      </c>
      <c r="F6510" s="32">
        <v>1578.6590000000001</v>
      </c>
      <c r="G6510" s="32">
        <v>2.4950000000000001</v>
      </c>
      <c r="H6510" s="32" t="s">
        <v>13</v>
      </c>
      <c r="K6510" s="32" t="s">
        <v>279</v>
      </c>
    </row>
    <row r="6511" spans="1:11" x14ac:dyDescent="0.35">
      <c r="A6511" s="32">
        <v>4</v>
      </c>
      <c r="B6511" s="32" t="s">
        <v>17</v>
      </c>
      <c r="D6511" s="32">
        <v>15.2</v>
      </c>
      <c r="E6511" s="32">
        <v>1128.32</v>
      </c>
      <c r="F6511" s="32">
        <v>1176.884</v>
      </c>
      <c r="G6511" s="32">
        <v>7526</v>
      </c>
      <c r="H6511" s="32" t="s">
        <v>13</v>
      </c>
      <c r="K6511" s="32" t="s">
        <v>278</v>
      </c>
    </row>
    <row r="6512" spans="1:11" x14ac:dyDescent="0.35">
      <c r="A6512" s="32">
        <v>5</v>
      </c>
      <c r="B6512" s="32" t="s">
        <v>18</v>
      </c>
      <c r="D6512" s="32">
        <v>15.17</v>
      </c>
      <c r="E6512" s="32">
        <v>2579.3820000000001</v>
      </c>
      <c r="F6512" s="32">
        <v>1460.0920000000001</v>
      </c>
      <c r="G6512" s="32">
        <v>18812</v>
      </c>
      <c r="H6512" s="32" t="s">
        <v>13</v>
      </c>
      <c r="K6512" s="32" t="s">
        <v>277</v>
      </c>
    </row>
    <row r="6513" spans="1:11" x14ac:dyDescent="0.35">
      <c r="A6513" s="32">
        <v>6</v>
      </c>
      <c r="B6513" s="32" t="s">
        <v>19</v>
      </c>
      <c r="D6513" s="32">
        <v>15.14</v>
      </c>
      <c r="E6513" s="32">
        <v>11403.254999999999</v>
      </c>
      <c r="F6513" s="32">
        <v>762.21</v>
      </c>
      <c r="G6513" s="32">
        <v>267.42099999999999</v>
      </c>
      <c r="H6513" s="32" t="s">
        <v>13</v>
      </c>
      <c r="K6513" s="32" t="s">
        <v>276</v>
      </c>
    </row>
    <row r="6514" spans="1:11" x14ac:dyDescent="0.35">
      <c r="A6514" s="32">
        <v>7</v>
      </c>
      <c r="B6514" s="32" t="s">
        <v>20</v>
      </c>
      <c r="D6514" s="32">
        <v>15.16</v>
      </c>
      <c r="E6514" s="32">
        <v>19045.782999999999</v>
      </c>
      <c r="F6514" s="32">
        <v>854.96799999999996</v>
      </c>
      <c r="G6514" s="32">
        <v>1051.347</v>
      </c>
      <c r="H6514" s="32" t="s">
        <v>13</v>
      </c>
      <c r="K6514" s="32" t="s">
        <v>275</v>
      </c>
    </row>
    <row r="6515" spans="1:11" x14ac:dyDescent="0.35">
      <c r="A6515" s="32">
        <v>8</v>
      </c>
      <c r="B6515" s="32" t="s">
        <v>21</v>
      </c>
      <c r="D6515" s="32">
        <v>15.17</v>
      </c>
      <c r="E6515" s="32">
        <v>38088.667999999998</v>
      </c>
      <c r="F6515" s="32">
        <v>850.52</v>
      </c>
      <c r="G6515" s="32">
        <v>5799.45</v>
      </c>
      <c r="H6515" s="32" t="s">
        <v>13</v>
      </c>
      <c r="K6515" s="32" t="s">
        <v>274</v>
      </c>
    </row>
    <row r="6516" spans="1:11" x14ac:dyDescent="0.35">
      <c r="A6516" s="32">
        <v>9</v>
      </c>
      <c r="B6516" s="32" t="s">
        <v>22</v>
      </c>
      <c r="D6516" s="32">
        <v>15.25</v>
      </c>
      <c r="E6516" s="32">
        <v>9.4369999999999994</v>
      </c>
      <c r="F6516" s="32">
        <v>2.2789999999999999</v>
      </c>
      <c r="G6516" s="32">
        <v>70</v>
      </c>
      <c r="H6516" s="32" t="s">
        <v>13</v>
      </c>
      <c r="K6516" s="32" t="s">
        <v>273</v>
      </c>
    </row>
    <row r="6517" spans="1:11" x14ac:dyDescent="0.35">
      <c r="A6517" s="32">
        <v>10</v>
      </c>
      <c r="B6517" s="32" t="s">
        <v>22</v>
      </c>
      <c r="D6517" s="32">
        <v>15.19</v>
      </c>
      <c r="E6517" s="32">
        <v>16.282</v>
      </c>
      <c r="G6517" s="32">
        <v>145</v>
      </c>
      <c r="H6517" s="32" t="s">
        <v>13</v>
      </c>
      <c r="K6517" s="32" t="s">
        <v>272</v>
      </c>
    </row>
    <row r="6518" spans="1:11" x14ac:dyDescent="0.35">
      <c r="A6518" s="32">
        <v>11</v>
      </c>
      <c r="B6518" s="32" t="s">
        <v>24</v>
      </c>
      <c r="F6518" s="32">
        <v>280.92899999999997</v>
      </c>
      <c r="K6518" s="32" t="s">
        <v>271</v>
      </c>
    </row>
    <row r="6519" spans="1:11" x14ac:dyDescent="0.35">
      <c r="A6519" s="32">
        <v>12</v>
      </c>
      <c r="B6519" s="32" t="s">
        <v>25</v>
      </c>
      <c r="F6519" s="32">
        <v>232.08199999999999</v>
      </c>
      <c r="K6519" s="32" t="s">
        <v>270</v>
      </c>
    </row>
    <row r="6520" spans="1:11" x14ac:dyDescent="0.35">
      <c r="A6520" s="32">
        <v>13</v>
      </c>
      <c r="B6520" s="32" t="s">
        <v>26</v>
      </c>
      <c r="F6520" s="32">
        <v>402.233</v>
      </c>
      <c r="K6520" s="32" t="s">
        <v>269</v>
      </c>
    </row>
    <row r="6521" spans="1:11" x14ac:dyDescent="0.35">
      <c r="A6521" s="32">
        <v>14</v>
      </c>
      <c r="B6521" s="32" t="s">
        <v>27</v>
      </c>
      <c r="D6521" s="32">
        <v>15.23</v>
      </c>
      <c r="E6521" s="32">
        <v>6725.8180000000002</v>
      </c>
      <c r="F6521" s="32">
        <v>226.458</v>
      </c>
      <c r="G6521" s="32">
        <v>1689.1179999999999</v>
      </c>
      <c r="H6521" s="32" t="s">
        <v>13</v>
      </c>
      <c r="K6521" s="32" t="s">
        <v>268</v>
      </c>
    </row>
    <row r="6522" spans="1:11" x14ac:dyDescent="0.35">
      <c r="A6522" s="32">
        <v>15</v>
      </c>
      <c r="B6522" s="32" t="s">
        <v>28</v>
      </c>
      <c r="D6522" s="32">
        <v>15.23</v>
      </c>
      <c r="E6522" s="32">
        <v>7635.9229999999998</v>
      </c>
      <c r="F6522" s="32">
        <v>147.33699999999999</v>
      </c>
      <c r="G6522" s="32">
        <v>51300</v>
      </c>
      <c r="H6522" s="32" t="s">
        <v>13</v>
      </c>
      <c r="K6522" s="32" t="s">
        <v>267</v>
      </c>
    </row>
    <row r="6523" spans="1:11" x14ac:dyDescent="0.35">
      <c r="A6523" s="32">
        <v>16</v>
      </c>
      <c r="B6523" s="32" t="s">
        <v>29</v>
      </c>
      <c r="D6523" s="32">
        <v>15.25</v>
      </c>
      <c r="E6523" s="32">
        <v>6764.9089999999997</v>
      </c>
      <c r="F6523" s="32">
        <v>151.755</v>
      </c>
      <c r="G6523" s="32">
        <v>610.59500000000003</v>
      </c>
      <c r="H6523" s="32" t="s">
        <v>13</v>
      </c>
      <c r="K6523" s="32" t="s">
        <v>266</v>
      </c>
    </row>
    <row r="6524" spans="1:11" x14ac:dyDescent="0.35">
      <c r="A6524" s="32">
        <v>17</v>
      </c>
      <c r="B6524" s="32" t="s">
        <v>22</v>
      </c>
      <c r="D6524" s="32">
        <v>15.22</v>
      </c>
      <c r="E6524" s="32">
        <v>92.870999999999995</v>
      </c>
      <c r="G6524" s="32">
        <v>669</v>
      </c>
      <c r="H6524" s="32" t="s">
        <v>13</v>
      </c>
      <c r="K6524" s="32" t="s">
        <v>265</v>
      </c>
    </row>
    <row r="6525" spans="1:11" x14ac:dyDescent="0.35">
      <c r="A6525" s="32">
        <v>18</v>
      </c>
      <c r="B6525" s="32" t="s">
        <v>182</v>
      </c>
      <c r="F6525" s="32">
        <v>475.92899999999997</v>
      </c>
      <c r="K6525" s="32" t="s">
        <v>264</v>
      </c>
    </row>
    <row r="6526" spans="1:11" x14ac:dyDescent="0.35">
      <c r="A6526" s="32">
        <v>19</v>
      </c>
      <c r="B6526" s="32" t="s">
        <v>181</v>
      </c>
      <c r="F6526" s="32">
        <v>630.04399999999998</v>
      </c>
      <c r="K6526" s="32" t="s">
        <v>263</v>
      </c>
    </row>
    <row r="6527" spans="1:11" x14ac:dyDescent="0.35">
      <c r="A6527" s="32">
        <v>20</v>
      </c>
      <c r="B6527" s="32" t="s">
        <v>180</v>
      </c>
      <c r="F6527" s="32">
        <v>602.21500000000003</v>
      </c>
      <c r="K6527" s="32" t="s">
        <v>262</v>
      </c>
    </row>
    <row r="6528" spans="1:11" x14ac:dyDescent="0.35">
      <c r="A6528" s="32">
        <v>21</v>
      </c>
      <c r="B6528" s="32" t="s">
        <v>179</v>
      </c>
      <c r="F6528" s="32">
        <v>216.774</v>
      </c>
      <c r="K6528" s="32" t="s">
        <v>261</v>
      </c>
    </row>
    <row r="6529" spans="1:11" x14ac:dyDescent="0.35">
      <c r="A6529" s="32">
        <v>22</v>
      </c>
      <c r="B6529" s="32" t="s">
        <v>178</v>
      </c>
      <c r="D6529" s="32">
        <v>15.78</v>
      </c>
      <c r="E6529" s="32">
        <v>24.323</v>
      </c>
      <c r="F6529" s="32">
        <v>492.32600000000002</v>
      </c>
      <c r="G6529" s="32">
        <v>215</v>
      </c>
      <c r="H6529" s="32" t="s">
        <v>16</v>
      </c>
      <c r="K6529" s="32" t="s">
        <v>260</v>
      </c>
    </row>
    <row r="6530" spans="1:11" x14ac:dyDescent="0.35">
      <c r="A6530" s="32">
        <v>23</v>
      </c>
      <c r="B6530" s="32" t="s">
        <v>177</v>
      </c>
      <c r="F6530" s="32">
        <v>145.292</v>
      </c>
      <c r="K6530" s="32" t="s">
        <v>259</v>
      </c>
    </row>
    <row r="6531" spans="1:11" x14ac:dyDescent="0.35">
      <c r="A6531" s="32">
        <v>24</v>
      </c>
      <c r="B6531" s="32" t="s">
        <v>22</v>
      </c>
      <c r="D6531" s="32">
        <v>15.28</v>
      </c>
      <c r="E6531" s="32">
        <v>34.49</v>
      </c>
      <c r="G6531" s="32">
        <v>267</v>
      </c>
      <c r="H6531" s="32" t="s">
        <v>13</v>
      </c>
      <c r="K6531" s="32" t="s">
        <v>258</v>
      </c>
    </row>
    <row r="6532" spans="1:11" x14ac:dyDescent="0.35">
      <c r="A6532" s="32">
        <v>25</v>
      </c>
      <c r="B6532" s="32" t="s">
        <v>176</v>
      </c>
      <c r="F6532" s="32">
        <v>255.18</v>
      </c>
      <c r="K6532" s="32" t="s">
        <v>257</v>
      </c>
    </row>
    <row r="6533" spans="1:11" x14ac:dyDescent="0.35">
      <c r="A6533" s="32">
        <v>26</v>
      </c>
      <c r="B6533" s="32" t="s">
        <v>175</v>
      </c>
      <c r="F6533" s="32">
        <v>423.72899999999998</v>
      </c>
      <c r="K6533" s="32" t="s">
        <v>256</v>
      </c>
    </row>
    <row r="6534" spans="1:11" x14ac:dyDescent="0.35">
      <c r="A6534" s="32">
        <v>27</v>
      </c>
      <c r="B6534" s="32" t="s">
        <v>174</v>
      </c>
      <c r="F6534" s="32">
        <v>428.35300000000001</v>
      </c>
      <c r="K6534" s="32" t="s">
        <v>255</v>
      </c>
    </row>
    <row r="6535" spans="1:11" x14ac:dyDescent="0.35">
      <c r="A6535" s="32">
        <v>28</v>
      </c>
      <c r="B6535" s="32" t="s">
        <v>173</v>
      </c>
      <c r="F6535" s="32">
        <v>314.92899999999997</v>
      </c>
      <c r="K6535" s="32" t="s">
        <v>254</v>
      </c>
    </row>
    <row r="6536" spans="1:11" x14ac:dyDescent="0.35">
      <c r="A6536" s="32">
        <v>29</v>
      </c>
      <c r="B6536" s="32" t="s">
        <v>172</v>
      </c>
      <c r="F6536" s="32">
        <v>115.724</v>
      </c>
      <c r="K6536" s="32" t="s">
        <v>253</v>
      </c>
    </row>
    <row r="6537" spans="1:11" x14ac:dyDescent="0.35">
      <c r="A6537" s="32">
        <v>30</v>
      </c>
      <c r="B6537" s="32" t="s">
        <v>171</v>
      </c>
      <c r="F6537" s="32">
        <v>225.61099999999999</v>
      </c>
      <c r="K6537" s="32" t="s">
        <v>252</v>
      </c>
    </row>
    <row r="6538" spans="1:11" x14ac:dyDescent="0.35">
      <c r="A6538" s="32">
        <v>31</v>
      </c>
      <c r="B6538" s="32" t="s">
        <v>22</v>
      </c>
      <c r="D6538" s="32">
        <v>15.13</v>
      </c>
      <c r="E6538" s="32">
        <v>4.2270000000000003</v>
      </c>
      <c r="G6538" s="32">
        <v>41</v>
      </c>
      <c r="H6538" s="32" t="s">
        <v>13</v>
      </c>
      <c r="K6538" s="32" t="s">
        <v>251</v>
      </c>
    </row>
    <row r="6539" spans="1:11" x14ac:dyDescent="0.35">
      <c r="A6539" s="32">
        <v>32</v>
      </c>
      <c r="B6539" s="32" t="s">
        <v>170</v>
      </c>
      <c r="F6539" s="32">
        <v>432.16800000000001</v>
      </c>
      <c r="K6539" s="32" t="s">
        <v>250</v>
      </c>
    </row>
    <row r="6540" spans="1:11" x14ac:dyDescent="0.35">
      <c r="A6540" s="32">
        <v>33</v>
      </c>
      <c r="B6540" s="32" t="s">
        <v>169</v>
      </c>
      <c r="F6540" s="32">
        <v>439.82900000000001</v>
      </c>
      <c r="K6540" s="32" t="s">
        <v>249</v>
      </c>
    </row>
    <row r="6541" spans="1:11" x14ac:dyDescent="0.35">
      <c r="A6541" s="32">
        <v>34</v>
      </c>
      <c r="B6541" s="32" t="s">
        <v>168</v>
      </c>
      <c r="F6541" s="32">
        <v>313.79500000000002</v>
      </c>
      <c r="K6541" s="32" t="s">
        <v>248</v>
      </c>
    </row>
    <row r="6542" spans="1:11" x14ac:dyDescent="0.35">
      <c r="A6542" s="32">
        <v>35</v>
      </c>
      <c r="B6542" s="32" t="s">
        <v>167</v>
      </c>
      <c r="F6542" s="32">
        <v>420.87799999999999</v>
      </c>
      <c r="K6542" s="32" t="s">
        <v>247</v>
      </c>
    </row>
    <row r="6543" spans="1:11" x14ac:dyDescent="0.35">
      <c r="A6543" s="32">
        <v>36</v>
      </c>
      <c r="B6543" s="32" t="s">
        <v>166</v>
      </c>
      <c r="F6543" s="32">
        <v>830.495</v>
      </c>
      <c r="K6543" s="32" t="s">
        <v>246</v>
      </c>
    </row>
    <row r="6544" spans="1:11" x14ac:dyDescent="0.35">
      <c r="A6544" s="32">
        <v>37</v>
      </c>
      <c r="B6544" s="32" t="s">
        <v>165</v>
      </c>
      <c r="D6544" s="32">
        <v>15.53</v>
      </c>
      <c r="E6544" s="32">
        <v>1.222</v>
      </c>
      <c r="F6544" s="32">
        <v>343.52</v>
      </c>
      <c r="G6544" s="32">
        <v>11</v>
      </c>
      <c r="H6544" s="32" t="s">
        <v>13</v>
      </c>
      <c r="K6544" s="32" t="s">
        <v>245</v>
      </c>
    </row>
    <row r="6545" spans="1:11" x14ac:dyDescent="0.35">
      <c r="A6545" s="32">
        <v>38</v>
      </c>
      <c r="B6545" s="32" t="s">
        <v>22</v>
      </c>
      <c r="K6545" s="32" t="s">
        <v>244</v>
      </c>
    </row>
    <row r="6546" spans="1:11" x14ac:dyDescent="0.35">
      <c r="A6546" s="32">
        <v>39</v>
      </c>
      <c r="B6546" s="32" t="s">
        <v>164</v>
      </c>
      <c r="D6546" s="32">
        <v>14.93</v>
      </c>
      <c r="E6546" s="32">
        <v>7.1379999999999999</v>
      </c>
      <c r="F6546" s="32">
        <v>376.834</v>
      </c>
      <c r="G6546" s="32">
        <v>61</v>
      </c>
      <c r="H6546" s="32" t="s">
        <v>13</v>
      </c>
      <c r="K6546" s="32" t="s">
        <v>243</v>
      </c>
    </row>
    <row r="6547" spans="1:11" x14ac:dyDescent="0.35">
      <c r="A6547" s="32">
        <v>40</v>
      </c>
      <c r="B6547" s="32" t="s">
        <v>163</v>
      </c>
      <c r="F6547" s="32">
        <v>559.13300000000004</v>
      </c>
      <c r="K6547" s="32" t="s">
        <v>242</v>
      </c>
    </row>
    <row r="6548" spans="1:11" x14ac:dyDescent="0.35">
      <c r="A6548" s="32">
        <v>41</v>
      </c>
      <c r="B6548" s="32" t="s">
        <v>162</v>
      </c>
      <c r="F6548" s="32">
        <v>435.036</v>
      </c>
      <c r="K6548" s="32" t="s">
        <v>241</v>
      </c>
    </row>
    <row r="6549" spans="1:11" x14ac:dyDescent="0.35">
      <c r="A6549" s="32">
        <v>42</v>
      </c>
      <c r="B6549" s="32" t="s">
        <v>161</v>
      </c>
      <c r="F6549" s="32">
        <v>337.22199999999998</v>
      </c>
      <c r="K6549" s="32" t="s">
        <v>240</v>
      </c>
    </row>
    <row r="6550" spans="1:11" x14ac:dyDescent="0.35">
      <c r="A6550" s="32">
        <v>43</v>
      </c>
      <c r="B6550" s="32" t="s">
        <v>160</v>
      </c>
      <c r="F6550" s="32">
        <v>758.22299999999996</v>
      </c>
      <c r="K6550" s="32" t="s">
        <v>239</v>
      </c>
    </row>
    <row r="6551" spans="1:11" x14ac:dyDescent="0.35">
      <c r="A6551" s="32">
        <v>44</v>
      </c>
      <c r="B6551" s="32" t="s">
        <v>159</v>
      </c>
      <c r="D6551" s="32">
        <v>15.4</v>
      </c>
      <c r="E6551" s="32">
        <v>1.8460000000000001</v>
      </c>
      <c r="F6551" s="32">
        <v>427.12599999999998</v>
      </c>
      <c r="G6551" s="32">
        <v>15</v>
      </c>
      <c r="H6551" s="32" t="s">
        <v>13</v>
      </c>
      <c r="K6551" s="32" t="s">
        <v>238</v>
      </c>
    </row>
    <row r="6552" spans="1:11" x14ac:dyDescent="0.35">
      <c r="A6552" s="32">
        <v>45</v>
      </c>
      <c r="B6552" s="32" t="s">
        <v>22</v>
      </c>
      <c r="K6552" s="32" t="s">
        <v>237</v>
      </c>
    </row>
    <row r="6553" spans="1:11" x14ac:dyDescent="0.35">
      <c r="A6553" s="32">
        <v>46</v>
      </c>
      <c r="B6553" s="32" t="s">
        <v>158</v>
      </c>
      <c r="F6553" s="32">
        <v>793.35299999999995</v>
      </c>
      <c r="K6553" s="32" t="s">
        <v>236</v>
      </c>
    </row>
    <row r="6554" spans="1:11" x14ac:dyDescent="0.35">
      <c r="A6554" s="32">
        <v>47</v>
      </c>
      <c r="B6554" s="32" t="s">
        <v>157</v>
      </c>
      <c r="F6554" s="32">
        <v>501.18599999999998</v>
      </c>
      <c r="K6554" s="32" t="s">
        <v>235</v>
      </c>
    </row>
    <row r="6555" spans="1:11" x14ac:dyDescent="0.35">
      <c r="A6555" s="32">
        <v>48</v>
      </c>
      <c r="B6555" s="32" t="s">
        <v>156</v>
      </c>
      <c r="F6555" s="32">
        <v>295.29000000000002</v>
      </c>
      <c r="K6555" s="32" t="s">
        <v>234</v>
      </c>
    </row>
    <row r="6557" spans="1:11" x14ac:dyDescent="0.35">
      <c r="A6557" s="32" t="s">
        <v>288</v>
      </c>
    </row>
    <row r="6559" spans="1:11" x14ac:dyDescent="0.35">
      <c r="B6559" s="32" t="s">
        <v>3</v>
      </c>
      <c r="C6559" s="32" t="s">
        <v>4</v>
      </c>
      <c r="D6559" s="32" t="s">
        <v>5</v>
      </c>
      <c r="E6559" s="32" t="s">
        <v>6</v>
      </c>
      <c r="F6559" s="32" t="s">
        <v>7</v>
      </c>
      <c r="G6559" s="32" t="s">
        <v>8</v>
      </c>
      <c r="H6559" s="32" t="s">
        <v>9</v>
      </c>
      <c r="I6559" s="32" t="s">
        <v>10</v>
      </c>
      <c r="J6559" s="32" t="s">
        <v>11</v>
      </c>
      <c r="K6559" s="32" t="s">
        <v>282</v>
      </c>
    </row>
    <row r="6560" spans="1:11" x14ac:dyDescent="0.35">
      <c r="A6560" s="32">
        <v>1</v>
      </c>
      <c r="B6560" s="32" t="s">
        <v>12</v>
      </c>
      <c r="D6560" s="32">
        <v>16.170000000000002</v>
      </c>
      <c r="E6560" s="32">
        <v>85.766000000000005</v>
      </c>
      <c r="F6560" s="32">
        <v>1320.569</v>
      </c>
      <c r="G6560" s="32">
        <v>788</v>
      </c>
      <c r="H6560" s="32" t="s">
        <v>13</v>
      </c>
      <c r="K6560" s="32" t="s">
        <v>281</v>
      </c>
    </row>
    <row r="6561" spans="1:11" x14ac:dyDescent="0.35">
      <c r="A6561" s="32">
        <v>2</v>
      </c>
      <c r="B6561" s="32" t="s">
        <v>14</v>
      </c>
      <c r="D6561" s="32">
        <v>16.170000000000002</v>
      </c>
      <c r="E6561" s="32">
        <v>5.8819999999999997</v>
      </c>
      <c r="F6561" s="32">
        <v>1092.248</v>
      </c>
      <c r="G6561" s="32">
        <v>66</v>
      </c>
      <c r="H6561" s="32" t="s">
        <v>16</v>
      </c>
      <c r="K6561" s="32" t="s">
        <v>280</v>
      </c>
    </row>
    <row r="6562" spans="1:11" x14ac:dyDescent="0.35">
      <c r="A6562" s="32">
        <v>3</v>
      </c>
      <c r="B6562" s="32" t="s">
        <v>15</v>
      </c>
      <c r="D6562" s="32">
        <v>16.25</v>
      </c>
      <c r="E6562" s="32">
        <v>78.977999999999994</v>
      </c>
      <c r="F6562" s="32">
        <v>1254.316</v>
      </c>
      <c r="G6562" s="32">
        <v>5.1779999999999999</v>
      </c>
      <c r="H6562" s="32" t="s">
        <v>13</v>
      </c>
      <c r="K6562" s="32" t="s">
        <v>279</v>
      </c>
    </row>
    <row r="6563" spans="1:11" x14ac:dyDescent="0.35">
      <c r="A6563" s="32">
        <v>4</v>
      </c>
      <c r="B6563" s="32" t="s">
        <v>17</v>
      </c>
      <c r="D6563" s="32">
        <v>16.2</v>
      </c>
      <c r="E6563" s="32">
        <v>272.04300000000001</v>
      </c>
      <c r="F6563" s="32">
        <v>1040.1510000000001</v>
      </c>
      <c r="G6563" s="32">
        <v>2283</v>
      </c>
      <c r="H6563" s="32" t="s">
        <v>16</v>
      </c>
      <c r="K6563" s="32" t="s">
        <v>278</v>
      </c>
    </row>
    <row r="6564" spans="1:11" x14ac:dyDescent="0.35">
      <c r="A6564" s="32">
        <v>5</v>
      </c>
      <c r="B6564" s="32" t="s">
        <v>18</v>
      </c>
      <c r="D6564" s="32">
        <v>16.170000000000002</v>
      </c>
      <c r="E6564" s="32">
        <v>586.31399999999996</v>
      </c>
      <c r="F6564" s="32">
        <v>1405.741</v>
      </c>
      <c r="G6564" s="32">
        <v>17.030999999999999</v>
      </c>
      <c r="H6564" s="32" t="s">
        <v>13</v>
      </c>
      <c r="K6564" s="32" t="s">
        <v>277</v>
      </c>
    </row>
    <row r="6565" spans="1:11" x14ac:dyDescent="0.35">
      <c r="A6565" s="32">
        <v>6</v>
      </c>
      <c r="B6565" s="32" t="s">
        <v>19</v>
      </c>
      <c r="D6565" s="32">
        <v>16.170000000000002</v>
      </c>
      <c r="E6565" s="32">
        <v>2975.0590000000002</v>
      </c>
      <c r="F6565" s="32">
        <v>1256.498</v>
      </c>
      <c r="G6565" s="32">
        <v>131.30500000000001</v>
      </c>
      <c r="H6565" s="32" t="s">
        <v>13</v>
      </c>
      <c r="K6565" s="32" t="s">
        <v>276</v>
      </c>
    </row>
    <row r="6566" spans="1:11" x14ac:dyDescent="0.35">
      <c r="A6566" s="32">
        <v>7</v>
      </c>
      <c r="B6566" s="32" t="s">
        <v>20</v>
      </c>
      <c r="D6566" s="32">
        <v>16.170000000000002</v>
      </c>
      <c r="E6566" s="32">
        <v>5041.9539999999997</v>
      </c>
      <c r="F6566" s="32">
        <v>964.71</v>
      </c>
      <c r="G6566" s="32">
        <v>36707</v>
      </c>
      <c r="H6566" s="32" t="s">
        <v>13</v>
      </c>
      <c r="K6566" s="32" t="s">
        <v>275</v>
      </c>
    </row>
    <row r="6567" spans="1:11" x14ac:dyDescent="0.35">
      <c r="A6567" s="32">
        <v>8</v>
      </c>
      <c r="B6567" s="32" t="s">
        <v>21</v>
      </c>
      <c r="D6567" s="32">
        <v>16.190000000000001</v>
      </c>
      <c r="E6567" s="32">
        <v>11849.252</v>
      </c>
      <c r="F6567" s="32">
        <v>1026.499</v>
      </c>
      <c r="G6567" s="32">
        <v>174.35300000000001</v>
      </c>
      <c r="H6567" s="32" t="s">
        <v>13</v>
      </c>
      <c r="K6567" s="32" t="s">
        <v>274</v>
      </c>
    </row>
    <row r="6568" spans="1:11" x14ac:dyDescent="0.35">
      <c r="A6568" s="32">
        <v>9</v>
      </c>
      <c r="B6568" s="32" t="s">
        <v>22</v>
      </c>
      <c r="D6568" s="32">
        <v>16.11</v>
      </c>
      <c r="E6568" s="32">
        <v>7.0780000000000003</v>
      </c>
      <c r="F6568" s="32">
        <v>11.688000000000001</v>
      </c>
      <c r="G6568" s="32">
        <v>67</v>
      </c>
      <c r="H6568" s="32" t="s">
        <v>13</v>
      </c>
      <c r="K6568" s="32" t="s">
        <v>273</v>
      </c>
    </row>
    <row r="6569" spans="1:11" x14ac:dyDescent="0.35">
      <c r="A6569" s="32">
        <v>10</v>
      </c>
      <c r="B6569" s="32" t="s">
        <v>22</v>
      </c>
      <c r="F6569" s="32">
        <v>3.6389999999999998</v>
      </c>
      <c r="K6569" s="32" t="s">
        <v>272</v>
      </c>
    </row>
    <row r="6570" spans="1:11" x14ac:dyDescent="0.35">
      <c r="A6570" s="32">
        <v>11</v>
      </c>
      <c r="B6570" s="32" t="s">
        <v>24</v>
      </c>
      <c r="D6570" s="32">
        <v>16.22</v>
      </c>
      <c r="E6570" s="32">
        <v>374.72</v>
      </c>
      <c r="F6570" s="32">
        <v>414.52800000000002</v>
      </c>
      <c r="G6570" s="32">
        <v>10.906000000000001</v>
      </c>
      <c r="H6570" s="32" t="s">
        <v>13</v>
      </c>
      <c r="K6570" s="32" t="s">
        <v>271</v>
      </c>
    </row>
    <row r="6571" spans="1:11" x14ac:dyDescent="0.35">
      <c r="A6571" s="32">
        <v>12</v>
      </c>
      <c r="B6571" s="32" t="s">
        <v>25</v>
      </c>
      <c r="F6571" s="32">
        <v>503.01</v>
      </c>
      <c r="K6571" s="32" t="s">
        <v>270</v>
      </c>
    </row>
    <row r="6572" spans="1:11" x14ac:dyDescent="0.35">
      <c r="A6572" s="32">
        <v>13</v>
      </c>
      <c r="B6572" s="32" t="s">
        <v>26</v>
      </c>
      <c r="F6572" s="32">
        <v>431.25700000000001</v>
      </c>
      <c r="K6572" s="32" t="s">
        <v>269</v>
      </c>
    </row>
    <row r="6573" spans="1:11" x14ac:dyDescent="0.35">
      <c r="A6573" s="32">
        <v>14</v>
      </c>
      <c r="B6573" s="32" t="s">
        <v>27</v>
      </c>
      <c r="D6573" s="32">
        <v>16.239999999999998</v>
      </c>
      <c r="E6573" s="32">
        <v>1873.1279999999999</v>
      </c>
      <c r="F6573" s="32">
        <v>427.40100000000001</v>
      </c>
      <c r="G6573" s="32">
        <v>191.51900000000001</v>
      </c>
      <c r="H6573" s="32" t="s">
        <v>13</v>
      </c>
      <c r="K6573" s="32" t="s">
        <v>268</v>
      </c>
    </row>
    <row r="6574" spans="1:11" x14ac:dyDescent="0.35">
      <c r="A6574" s="32">
        <v>15</v>
      </c>
      <c r="B6574" s="32" t="s">
        <v>28</v>
      </c>
      <c r="D6574" s="32">
        <v>16.239999999999998</v>
      </c>
      <c r="E6574" s="32">
        <v>1862.518</v>
      </c>
      <c r="F6574" s="32">
        <v>452.262</v>
      </c>
      <c r="G6574" s="32">
        <v>317.99</v>
      </c>
      <c r="H6574" s="32" t="s">
        <v>13</v>
      </c>
      <c r="K6574" s="32" t="s">
        <v>267</v>
      </c>
    </row>
    <row r="6575" spans="1:11" x14ac:dyDescent="0.35">
      <c r="A6575" s="32">
        <v>16</v>
      </c>
      <c r="B6575" s="32" t="s">
        <v>29</v>
      </c>
      <c r="D6575" s="32">
        <v>16.25</v>
      </c>
      <c r="E6575" s="32">
        <v>1874.3240000000001</v>
      </c>
      <c r="F6575" s="32">
        <v>344.20600000000002</v>
      </c>
      <c r="G6575" s="32">
        <v>69.715000000000003</v>
      </c>
      <c r="H6575" s="32" t="s">
        <v>13</v>
      </c>
      <c r="K6575" s="32" t="s">
        <v>266</v>
      </c>
    </row>
    <row r="6576" spans="1:11" x14ac:dyDescent="0.35">
      <c r="A6576" s="32">
        <v>17</v>
      </c>
      <c r="B6576" s="32" t="s">
        <v>22</v>
      </c>
      <c r="D6576" s="32">
        <v>16.21</v>
      </c>
      <c r="E6576" s="32">
        <v>10.228</v>
      </c>
      <c r="G6576" s="32">
        <v>109</v>
      </c>
      <c r="H6576" s="32" t="s">
        <v>13</v>
      </c>
      <c r="K6576" s="32" t="s">
        <v>265</v>
      </c>
    </row>
    <row r="6577" spans="1:11" x14ac:dyDescent="0.35">
      <c r="A6577" s="32">
        <v>18</v>
      </c>
      <c r="B6577" s="32" t="s">
        <v>182</v>
      </c>
      <c r="D6577" s="32">
        <v>16.3</v>
      </c>
      <c r="E6577" s="32">
        <v>15.191000000000001</v>
      </c>
      <c r="F6577" s="32">
        <v>435.16699999999997</v>
      </c>
      <c r="G6577" s="32">
        <v>165</v>
      </c>
      <c r="H6577" s="32" t="s">
        <v>13</v>
      </c>
      <c r="K6577" s="32" t="s">
        <v>264</v>
      </c>
    </row>
    <row r="6578" spans="1:11" x14ac:dyDescent="0.35">
      <c r="A6578" s="32">
        <v>19</v>
      </c>
      <c r="B6578" s="32" t="s">
        <v>181</v>
      </c>
      <c r="F6578" s="32">
        <v>549.79200000000003</v>
      </c>
      <c r="K6578" s="32" t="s">
        <v>263</v>
      </c>
    </row>
    <row r="6579" spans="1:11" x14ac:dyDescent="0.35">
      <c r="A6579" s="32">
        <v>20</v>
      </c>
      <c r="B6579" s="32" t="s">
        <v>180</v>
      </c>
      <c r="D6579" s="32">
        <v>16.309999999999999</v>
      </c>
      <c r="E6579" s="32">
        <v>3.2189999999999999</v>
      </c>
      <c r="F6579" s="32">
        <v>409.21199999999999</v>
      </c>
      <c r="G6579" s="32">
        <v>35</v>
      </c>
      <c r="H6579" s="32" t="s">
        <v>13</v>
      </c>
      <c r="K6579" s="32" t="s">
        <v>262</v>
      </c>
    </row>
    <row r="6580" spans="1:11" x14ac:dyDescent="0.35">
      <c r="A6580" s="32">
        <v>21</v>
      </c>
      <c r="B6580" s="32" t="s">
        <v>179</v>
      </c>
      <c r="D6580" s="32">
        <v>16.27</v>
      </c>
      <c r="E6580" s="32">
        <v>37.886000000000003</v>
      </c>
      <c r="F6580" s="32">
        <v>458.88</v>
      </c>
      <c r="G6580" s="32">
        <v>5.2549999999999999</v>
      </c>
      <c r="H6580" s="32" t="s">
        <v>13</v>
      </c>
      <c r="K6580" s="32" t="s">
        <v>261</v>
      </c>
    </row>
    <row r="6581" spans="1:11" x14ac:dyDescent="0.35">
      <c r="A6581" s="32">
        <v>22</v>
      </c>
      <c r="B6581" s="32" t="s">
        <v>178</v>
      </c>
      <c r="F6581" s="32">
        <v>403.29199999999997</v>
      </c>
      <c r="K6581" s="32" t="s">
        <v>260</v>
      </c>
    </row>
    <row r="6582" spans="1:11" x14ac:dyDescent="0.35">
      <c r="A6582" s="32">
        <v>23</v>
      </c>
      <c r="B6582" s="32" t="s">
        <v>177</v>
      </c>
      <c r="D6582" s="32">
        <v>16.3</v>
      </c>
      <c r="E6582" s="32">
        <v>11.893000000000001</v>
      </c>
      <c r="F6582" s="32">
        <v>349.79</v>
      </c>
      <c r="G6582" s="32">
        <v>129</v>
      </c>
      <c r="H6582" s="32" t="s">
        <v>13</v>
      </c>
      <c r="K6582" s="32" t="s">
        <v>259</v>
      </c>
    </row>
    <row r="6583" spans="1:11" x14ac:dyDescent="0.35">
      <c r="A6583" s="32">
        <v>24</v>
      </c>
      <c r="B6583" s="32" t="s">
        <v>22</v>
      </c>
      <c r="F6583" s="32">
        <v>7.4109999999999996</v>
      </c>
      <c r="K6583" s="32" t="s">
        <v>258</v>
      </c>
    </row>
    <row r="6584" spans="1:11" x14ac:dyDescent="0.35">
      <c r="A6584" s="32">
        <v>25</v>
      </c>
      <c r="B6584" s="32" t="s">
        <v>176</v>
      </c>
      <c r="D6584" s="32">
        <v>16.309999999999999</v>
      </c>
      <c r="E6584" s="32">
        <v>3.157</v>
      </c>
      <c r="F6584" s="32">
        <v>438.197</v>
      </c>
      <c r="G6584" s="32">
        <v>34</v>
      </c>
      <c r="H6584" s="32" t="s">
        <v>13</v>
      </c>
      <c r="K6584" s="32" t="s">
        <v>257</v>
      </c>
    </row>
    <row r="6585" spans="1:11" x14ac:dyDescent="0.35">
      <c r="A6585" s="32">
        <v>26</v>
      </c>
      <c r="B6585" s="32" t="s">
        <v>175</v>
      </c>
      <c r="D6585" s="32">
        <v>16.309999999999999</v>
      </c>
      <c r="E6585" s="32">
        <v>18.41</v>
      </c>
      <c r="F6585" s="32">
        <v>453.67</v>
      </c>
      <c r="G6585" s="32">
        <v>195</v>
      </c>
      <c r="H6585" s="32" t="s">
        <v>13</v>
      </c>
      <c r="K6585" s="32" t="s">
        <v>256</v>
      </c>
    </row>
    <row r="6586" spans="1:11" x14ac:dyDescent="0.35">
      <c r="A6586" s="32">
        <v>27</v>
      </c>
      <c r="B6586" s="32" t="s">
        <v>174</v>
      </c>
      <c r="D6586" s="32">
        <v>16.29</v>
      </c>
      <c r="E6586" s="32">
        <v>1.7</v>
      </c>
      <c r="F6586" s="32">
        <v>468.58100000000002</v>
      </c>
      <c r="G6586" s="32">
        <v>18</v>
      </c>
      <c r="H6586" s="32" t="s">
        <v>13</v>
      </c>
      <c r="K6586" s="32" t="s">
        <v>255</v>
      </c>
    </row>
    <row r="6587" spans="1:11" x14ac:dyDescent="0.35">
      <c r="A6587" s="32">
        <v>28</v>
      </c>
      <c r="B6587" s="32" t="s">
        <v>173</v>
      </c>
      <c r="D6587" s="32">
        <v>16.28</v>
      </c>
      <c r="E6587" s="32">
        <v>26.527999999999999</v>
      </c>
      <c r="F6587" s="32">
        <v>381.59399999999999</v>
      </c>
      <c r="G6587" s="32">
        <v>243</v>
      </c>
      <c r="H6587" s="32" t="s">
        <v>13</v>
      </c>
      <c r="K6587" s="32" t="s">
        <v>254</v>
      </c>
    </row>
    <row r="6588" spans="1:11" x14ac:dyDescent="0.35">
      <c r="A6588" s="32">
        <v>29</v>
      </c>
      <c r="B6588" s="32" t="s">
        <v>172</v>
      </c>
      <c r="D6588" s="32">
        <v>16.29</v>
      </c>
      <c r="E6588" s="32">
        <v>37.594999999999999</v>
      </c>
      <c r="F6588" s="32">
        <v>405.71100000000001</v>
      </c>
      <c r="G6588" s="32">
        <v>358</v>
      </c>
      <c r="H6588" s="32" t="s">
        <v>13</v>
      </c>
      <c r="K6588" s="32" t="s">
        <v>253</v>
      </c>
    </row>
    <row r="6589" spans="1:11" x14ac:dyDescent="0.35">
      <c r="A6589" s="32">
        <v>30</v>
      </c>
      <c r="B6589" s="32" t="s">
        <v>171</v>
      </c>
      <c r="D6589" s="32">
        <v>16.47</v>
      </c>
      <c r="E6589" s="32">
        <v>22.393000000000001</v>
      </c>
      <c r="F6589" s="32">
        <v>367.483</v>
      </c>
      <c r="G6589" s="32">
        <v>7.3869999999999996</v>
      </c>
      <c r="H6589" s="32" t="s">
        <v>13</v>
      </c>
      <c r="K6589" s="32" t="s">
        <v>252</v>
      </c>
    </row>
    <row r="6590" spans="1:11" x14ac:dyDescent="0.35">
      <c r="A6590" s="32">
        <v>31</v>
      </c>
      <c r="B6590" s="32" t="s">
        <v>22</v>
      </c>
      <c r="D6590" s="32">
        <v>16.21</v>
      </c>
      <c r="E6590" s="32">
        <v>29.530999999999999</v>
      </c>
      <c r="F6590" s="32">
        <v>19.434000000000001</v>
      </c>
      <c r="G6590" s="32">
        <v>303</v>
      </c>
      <c r="H6590" s="32" t="s">
        <v>13</v>
      </c>
      <c r="K6590" s="32" t="s">
        <v>251</v>
      </c>
    </row>
    <row r="6591" spans="1:11" x14ac:dyDescent="0.35">
      <c r="A6591" s="32">
        <v>32</v>
      </c>
      <c r="B6591" s="32" t="s">
        <v>170</v>
      </c>
      <c r="D6591" s="32">
        <v>16.2</v>
      </c>
      <c r="E6591" s="32">
        <v>301.49400000000003</v>
      </c>
      <c r="F6591" s="32">
        <v>519.80700000000002</v>
      </c>
      <c r="G6591" s="32">
        <v>2697</v>
      </c>
      <c r="H6591" s="32" t="s">
        <v>13</v>
      </c>
      <c r="K6591" s="32" t="s">
        <v>250</v>
      </c>
    </row>
    <row r="6592" spans="1:11" x14ac:dyDescent="0.35">
      <c r="A6592" s="32">
        <v>33</v>
      </c>
      <c r="B6592" s="32" t="s">
        <v>169</v>
      </c>
      <c r="F6592" s="32">
        <v>456.55200000000002</v>
      </c>
      <c r="K6592" s="32" t="s">
        <v>249</v>
      </c>
    </row>
    <row r="6593" spans="1:11" x14ac:dyDescent="0.35">
      <c r="A6593" s="32">
        <v>34</v>
      </c>
      <c r="B6593" s="32" t="s">
        <v>168</v>
      </c>
      <c r="D6593" s="32">
        <v>16.260000000000002</v>
      </c>
      <c r="E6593" s="32">
        <v>39.856000000000002</v>
      </c>
      <c r="F6593" s="32">
        <v>556.41200000000003</v>
      </c>
      <c r="G6593" s="32">
        <v>418</v>
      </c>
      <c r="H6593" s="32" t="s">
        <v>13</v>
      </c>
      <c r="K6593" s="32" t="s">
        <v>248</v>
      </c>
    </row>
    <row r="6594" spans="1:11" x14ac:dyDescent="0.35">
      <c r="A6594" s="32">
        <v>35</v>
      </c>
      <c r="B6594" s="32" t="s">
        <v>167</v>
      </c>
      <c r="F6594" s="32">
        <v>520.70500000000004</v>
      </c>
      <c r="K6594" s="32" t="s">
        <v>247</v>
      </c>
    </row>
    <row r="6595" spans="1:11" x14ac:dyDescent="0.35">
      <c r="A6595" s="32">
        <v>36</v>
      </c>
      <c r="B6595" s="32" t="s">
        <v>166</v>
      </c>
      <c r="D6595" s="32">
        <v>16.309999999999999</v>
      </c>
      <c r="E6595" s="32">
        <v>22.04</v>
      </c>
      <c r="F6595" s="32">
        <v>697.726</v>
      </c>
      <c r="G6595" s="32">
        <v>158</v>
      </c>
      <c r="H6595" s="32" t="s">
        <v>13</v>
      </c>
      <c r="K6595" s="32" t="s">
        <v>246</v>
      </c>
    </row>
    <row r="6596" spans="1:11" x14ac:dyDescent="0.35">
      <c r="A6596" s="32">
        <v>37</v>
      </c>
      <c r="B6596" s="32" t="s">
        <v>165</v>
      </c>
      <c r="D6596" s="32">
        <v>16.21</v>
      </c>
      <c r="E6596" s="32">
        <v>11.837</v>
      </c>
      <c r="F6596" s="32">
        <v>515.65200000000004</v>
      </c>
      <c r="G6596" s="32">
        <v>126</v>
      </c>
      <c r="H6596" s="32" t="s">
        <v>13</v>
      </c>
      <c r="K6596" s="32" t="s">
        <v>245</v>
      </c>
    </row>
    <row r="6597" spans="1:11" x14ac:dyDescent="0.35">
      <c r="A6597" s="32">
        <v>38</v>
      </c>
      <c r="B6597" s="32" t="s">
        <v>22</v>
      </c>
      <c r="K6597" s="32" t="s">
        <v>244</v>
      </c>
    </row>
    <row r="6598" spans="1:11" x14ac:dyDescent="0.35">
      <c r="A6598" s="32">
        <v>39</v>
      </c>
      <c r="B6598" s="32" t="s">
        <v>164</v>
      </c>
      <c r="D6598" s="32">
        <v>16.239999999999998</v>
      </c>
      <c r="E6598" s="32">
        <v>25.276</v>
      </c>
      <c r="F6598" s="32">
        <v>442.76100000000002</v>
      </c>
      <c r="G6598" s="32">
        <v>3.718</v>
      </c>
      <c r="H6598" s="32" t="s">
        <v>13</v>
      </c>
      <c r="K6598" s="32" t="s">
        <v>243</v>
      </c>
    </row>
    <row r="6599" spans="1:11" x14ac:dyDescent="0.35">
      <c r="A6599" s="32">
        <v>40</v>
      </c>
      <c r="B6599" s="32" t="s">
        <v>163</v>
      </c>
      <c r="D6599" s="32">
        <v>16.28</v>
      </c>
      <c r="E6599" s="32">
        <v>9.7089999999999996</v>
      </c>
      <c r="F6599" s="32">
        <v>392.97500000000002</v>
      </c>
      <c r="G6599" s="32">
        <v>104</v>
      </c>
      <c r="H6599" s="32" t="s">
        <v>13</v>
      </c>
      <c r="K6599" s="32" t="s">
        <v>242</v>
      </c>
    </row>
    <row r="6600" spans="1:11" x14ac:dyDescent="0.35">
      <c r="A6600" s="32">
        <v>41</v>
      </c>
      <c r="B6600" s="32" t="s">
        <v>162</v>
      </c>
      <c r="D6600" s="32">
        <v>16.260000000000002</v>
      </c>
      <c r="E6600" s="32">
        <v>7.0140000000000002</v>
      </c>
      <c r="F6600" s="32">
        <v>533.34</v>
      </c>
      <c r="G6600" s="32">
        <v>75</v>
      </c>
      <c r="H6600" s="32" t="s">
        <v>13</v>
      </c>
      <c r="K6600" s="32" t="s">
        <v>241</v>
      </c>
    </row>
    <row r="6601" spans="1:11" x14ac:dyDescent="0.35">
      <c r="A6601" s="32">
        <v>42</v>
      </c>
      <c r="B6601" s="32" t="s">
        <v>161</v>
      </c>
      <c r="F6601" s="32">
        <v>579.68399999999997</v>
      </c>
      <c r="K6601" s="32" t="s">
        <v>240</v>
      </c>
    </row>
    <row r="6602" spans="1:11" x14ac:dyDescent="0.35">
      <c r="A6602" s="32">
        <v>43</v>
      </c>
      <c r="B6602" s="32" t="s">
        <v>160</v>
      </c>
      <c r="D6602" s="32">
        <v>16.38</v>
      </c>
      <c r="E6602" s="32">
        <v>38.917000000000002</v>
      </c>
      <c r="F6602" s="32">
        <v>398.94299999999998</v>
      </c>
      <c r="G6602" s="32">
        <v>349</v>
      </c>
      <c r="H6602" s="32" t="s">
        <v>13</v>
      </c>
      <c r="K6602" s="32" t="s">
        <v>239</v>
      </c>
    </row>
    <row r="6603" spans="1:11" x14ac:dyDescent="0.35">
      <c r="A6603" s="32">
        <v>44</v>
      </c>
      <c r="B6603" s="32" t="s">
        <v>159</v>
      </c>
      <c r="D6603" s="32">
        <v>16.38</v>
      </c>
      <c r="E6603" s="32">
        <v>9.0399999999999991</v>
      </c>
      <c r="F6603" s="32">
        <v>556.154</v>
      </c>
      <c r="G6603" s="32">
        <v>79</v>
      </c>
      <c r="H6603" s="32" t="s">
        <v>13</v>
      </c>
      <c r="K6603" s="32" t="s">
        <v>238</v>
      </c>
    </row>
    <row r="6604" spans="1:11" x14ac:dyDescent="0.35">
      <c r="A6604" s="32">
        <v>45</v>
      </c>
      <c r="B6604" s="32" t="s">
        <v>22</v>
      </c>
      <c r="H6604" s="32" t="s">
        <v>95</v>
      </c>
      <c r="K6604" s="32" t="s">
        <v>237</v>
      </c>
    </row>
    <row r="6605" spans="1:11" x14ac:dyDescent="0.35">
      <c r="A6605" s="32">
        <v>46</v>
      </c>
      <c r="B6605" s="32" t="s">
        <v>158</v>
      </c>
      <c r="D6605" s="32">
        <v>15.43</v>
      </c>
      <c r="E6605" s="32">
        <v>12.923</v>
      </c>
      <c r="F6605" s="32">
        <v>543.97199999999998</v>
      </c>
      <c r="G6605" s="32">
        <v>107</v>
      </c>
      <c r="H6605" s="32" t="s">
        <v>16</v>
      </c>
      <c r="K6605" s="32" t="s">
        <v>236</v>
      </c>
    </row>
    <row r="6606" spans="1:11" x14ac:dyDescent="0.35">
      <c r="A6606" s="32">
        <v>47</v>
      </c>
      <c r="B6606" s="32" t="s">
        <v>157</v>
      </c>
      <c r="D6606" s="32">
        <v>17.13</v>
      </c>
      <c r="E6606" s="32">
        <v>0.27300000000000002</v>
      </c>
      <c r="F6606" s="32">
        <v>411.32299999999998</v>
      </c>
      <c r="G6606" s="32">
        <v>3</v>
      </c>
      <c r="H6606" s="32" t="s">
        <v>16</v>
      </c>
      <c r="K6606" s="32" t="s">
        <v>235</v>
      </c>
    </row>
    <row r="6607" spans="1:11" x14ac:dyDescent="0.35">
      <c r="A6607" s="32">
        <v>48</v>
      </c>
      <c r="B6607" s="32" t="s">
        <v>156</v>
      </c>
      <c r="D6607" s="32">
        <v>16.29</v>
      </c>
      <c r="E6607" s="32">
        <v>11.496</v>
      </c>
      <c r="F6607" s="32">
        <v>451.37200000000001</v>
      </c>
      <c r="G6607" s="32">
        <v>124</v>
      </c>
      <c r="H6607" s="32" t="s">
        <v>13</v>
      </c>
      <c r="K6607" s="32" t="s">
        <v>234</v>
      </c>
    </row>
    <row r="6609" spans="1:11" x14ac:dyDescent="0.35">
      <c r="A6609" s="32" t="s">
        <v>287</v>
      </c>
    </row>
    <row r="6611" spans="1:11" x14ac:dyDescent="0.35">
      <c r="B6611" s="32" t="s">
        <v>3</v>
      </c>
      <c r="C6611" s="32" t="s">
        <v>4</v>
      </c>
      <c r="D6611" s="32" t="s">
        <v>5</v>
      </c>
      <c r="E6611" s="32" t="s">
        <v>6</v>
      </c>
      <c r="F6611" s="32" t="s">
        <v>7</v>
      </c>
      <c r="G6611" s="32" t="s">
        <v>8</v>
      </c>
      <c r="H6611" s="32" t="s">
        <v>9</v>
      </c>
      <c r="I6611" s="32" t="s">
        <v>10</v>
      </c>
      <c r="J6611" s="32" t="s">
        <v>11</v>
      </c>
      <c r="K6611" s="32" t="s">
        <v>282</v>
      </c>
    </row>
    <row r="6612" spans="1:11" x14ac:dyDescent="0.35">
      <c r="A6612" s="32">
        <v>1</v>
      </c>
      <c r="B6612" s="32" t="s">
        <v>12</v>
      </c>
      <c r="D6612" s="32">
        <v>15.25</v>
      </c>
      <c r="E6612" s="32">
        <v>5.702</v>
      </c>
      <c r="F6612" s="32">
        <v>1320.569</v>
      </c>
      <c r="G6612" s="32">
        <v>0.85099999999999998</v>
      </c>
      <c r="H6612" s="32" t="s">
        <v>16</v>
      </c>
      <c r="K6612" s="32" t="s">
        <v>281</v>
      </c>
    </row>
    <row r="6613" spans="1:11" x14ac:dyDescent="0.35">
      <c r="A6613" s="32">
        <v>2</v>
      </c>
      <c r="B6613" s="32" t="s">
        <v>14</v>
      </c>
      <c r="D6613" s="32">
        <v>15.67</v>
      </c>
      <c r="E6613" s="32">
        <v>1.262</v>
      </c>
      <c r="F6613" s="32">
        <v>1092.248</v>
      </c>
      <c r="G6613" s="32">
        <v>11</v>
      </c>
      <c r="H6613" s="32" t="s">
        <v>16</v>
      </c>
      <c r="K6613" s="32" t="s">
        <v>280</v>
      </c>
    </row>
    <row r="6614" spans="1:11" x14ac:dyDescent="0.35">
      <c r="A6614" s="32">
        <v>3</v>
      </c>
      <c r="B6614" s="32" t="s">
        <v>15</v>
      </c>
      <c r="D6614" s="32">
        <v>16.38</v>
      </c>
      <c r="E6614" s="32">
        <v>0.80200000000000005</v>
      </c>
      <c r="F6614" s="32">
        <v>1254.316</v>
      </c>
      <c r="G6614" s="32">
        <v>9</v>
      </c>
      <c r="H6614" s="32" t="s">
        <v>13</v>
      </c>
      <c r="K6614" s="32" t="s">
        <v>279</v>
      </c>
    </row>
    <row r="6615" spans="1:11" x14ac:dyDescent="0.35">
      <c r="A6615" s="32">
        <v>4</v>
      </c>
      <c r="B6615" s="32" t="s">
        <v>17</v>
      </c>
      <c r="D6615" s="32">
        <v>16.22</v>
      </c>
      <c r="E6615" s="32">
        <v>94.924000000000007</v>
      </c>
      <c r="F6615" s="32">
        <v>1040.1510000000001</v>
      </c>
      <c r="G6615" s="32">
        <v>6.702</v>
      </c>
      <c r="H6615" s="32" t="s">
        <v>16</v>
      </c>
      <c r="K6615" s="32" t="s">
        <v>278</v>
      </c>
    </row>
    <row r="6616" spans="1:11" x14ac:dyDescent="0.35">
      <c r="A6616" s="32">
        <v>5</v>
      </c>
      <c r="B6616" s="32" t="s">
        <v>18</v>
      </c>
      <c r="D6616" s="32">
        <v>16.170000000000002</v>
      </c>
      <c r="E6616" s="32">
        <v>176.85</v>
      </c>
      <c r="F6616" s="32">
        <v>1405.741</v>
      </c>
      <c r="G6616" s="32">
        <v>1429</v>
      </c>
      <c r="H6616" s="32" t="s">
        <v>13</v>
      </c>
      <c r="K6616" s="32" t="s">
        <v>277</v>
      </c>
    </row>
    <row r="6617" spans="1:11" x14ac:dyDescent="0.35">
      <c r="A6617" s="32">
        <v>6</v>
      </c>
      <c r="B6617" s="32" t="s">
        <v>19</v>
      </c>
      <c r="D6617" s="32">
        <v>16.16</v>
      </c>
      <c r="E6617" s="32">
        <v>560.56299999999999</v>
      </c>
      <c r="F6617" s="32">
        <v>1256.498</v>
      </c>
      <c r="G6617" s="32">
        <v>4654</v>
      </c>
      <c r="H6617" s="32" t="s">
        <v>13</v>
      </c>
      <c r="K6617" s="32" t="s">
        <v>276</v>
      </c>
    </row>
    <row r="6618" spans="1:11" x14ac:dyDescent="0.35">
      <c r="A6618" s="32">
        <v>7</v>
      </c>
      <c r="B6618" s="32" t="s">
        <v>20</v>
      </c>
      <c r="D6618" s="32">
        <v>16.170000000000002</v>
      </c>
      <c r="E6618" s="32">
        <v>1444.1389999999999</v>
      </c>
      <c r="F6618" s="32">
        <v>964.71</v>
      </c>
      <c r="G6618" s="32">
        <v>24.821999999999999</v>
      </c>
      <c r="H6618" s="32" t="s">
        <v>13</v>
      </c>
      <c r="K6618" s="32" t="s">
        <v>275</v>
      </c>
    </row>
    <row r="6619" spans="1:11" x14ac:dyDescent="0.35">
      <c r="A6619" s="32">
        <v>8</v>
      </c>
      <c r="B6619" s="32" t="s">
        <v>21</v>
      </c>
      <c r="D6619" s="32">
        <v>16.190000000000001</v>
      </c>
      <c r="E6619" s="32">
        <v>2722.672</v>
      </c>
      <c r="F6619" s="32">
        <v>1026.499</v>
      </c>
      <c r="G6619" s="32">
        <v>76.977000000000004</v>
      </c>
      <c r="H6619" s="32" t="s">
        <v>13</v>
      </c>
      <c r="K6619" s="32" t="s">
        <v>274</v>
      </c>
    </row>
    <row r="6620" spans="1:11" x14ac:dyDescent="0.35">
      <c r="A6620" s="32">
        <v>9</v>
      </c>
      <c r="B6620" s="32" t="s">
        <v>22</v>
      </c>
      <c r="F6620" s="32">
        <v>11.688000000000001</v>
      </c>
      <c r="K6620" s="32" t="s">
        <v>273</v>
      </c>
    </row>
    <row r="6621" spans="1:11" x14ac:dyDescent="0.35">
      <c r="A6621" s="32">
        <v>10</v>
      </c>
      <c r="B6621" s="32" t="s">
        <v>22</v>
      </c>
      <c r="D6621" s="32">
        <v>16.260000000000002</v>
      </c>
      <c r="E6621" s="32">
        <v>12.186</v>
      </c>
      <c r="F6621" s="32">
        <v>3.6389999999999998</v>
      </c>
      <c r="G6621" s="32">
        <v>3.56</v>
      </c>
      <c r="H6621" s="32" t="s">
        <v>13</v>
      </c>
      <c r="K6621" s="32" t="s">
        <v>272</v>
      </c>
    </row>
    <row r="6622" spans="1:11" x14ac:dyDescent="0.35">
      <c r="A6622" s="32">
        <v>11</v>
      </c>
      <c r="B6622" s="32" t="s">
        <v>24</v>
      </c>
      <c r="D6622" s="32">
        <v>16.18</v>
      </c>
      <c r="E6622" s="32">
        <v>16.977</v>
      </c>
      <c r="F6622" s="32">
        <v>414.52800000000002</v>
      </c>
      <c r="G6622" s="32">
        <v>167</v>
      </c>
      <c r="H6622" s="32" t="s">
        <v>13</v>
      </c>
      <c r="K6622" s="32" t="s">
        <v>271</v>
      </c>
    </row>
    <row r="6623" spans="1:11" x14ac:dyDescent="0.35">
      <c r="A6623" s="32">
        <v>12</v>
      </c>
      <c r="B6623" s="32" t="s">
        <v>25</v>
      </c>
      <c r="D6623" s="32">
        <v>16.649999999999999</v>
      </c>
      <c r="E6623" s="32">
        <v>20.215</v>
      </c>
      <c r="F6623" s="32">
        <v>503.01</v>
      </c>
      <c r="G6623" s="32">
        <v>243</v>
      </c>
      <c r="H6623" s="32" t="s">
        <v>13</v>
      </c>
      <c r="K6623" s="32" t="s">
        <v>270</v>
      </c>
    </row>
    <row r="6624" spans="1:11" x14ac:dyDescent="0.35">
      <c r="A6624" s="32">
        <v>13</v>
      </c>
      <c r="B6624" s="32" t="s">
        <v>26</v>
      </c>
      <c r="D6624" s="32">
        <v>16.39</v>
      </c>
      <c r="E6624" s="32">
        <v>2.0230000000000001</v>
      </c>
      <c r="F6624" s="32">
        <v>431.25700000000001</v>
      </c>
      <c r="G6624" s="32">
        <v>22</v>
      </c>
      <c r="H6624" s="32" t="s">
        <v>13</v>
      </c>
      <c r="K6624" s="32" t="s">
        <v>269</v>
      </c>
    </row>
    <row r="6625" spans="1:11" x14ac:dyDescent="0.35">
      <c r="A6625" s="32">
        <v>14</v>
      </c>
      <c r="B6625" s="32" t="s">
        <v>27</v>
      </c>
      <c r="D6625" s="32">
        <v>16.260000000000002</v>
      </c>
      <c r="E6625" s="32">
        <v>482.48200000000003</v>
      </c>
      <c r="F6625" s="32">
        <v>427.40100000000001</v>
      </c>
      <c r="G6625" s="32">
        <v>2.5819999999999999</v>
      </c>
      <c r="H6625" s="32" t="s">
        <v>13</v>
      </c>
      <c r="K6625" s="32" t="s">
        <v>268</v>
      </c>
    </row>
    <row r="6626" spans="1:11" x14ac:dyDescent="0.35">
      <c r="A6626" s="32">
        <v>15</v>
      </c>
      <c r="B6626" s="32" t="s">
        <v>28</v>
      </c>
      <c r="D6626" s="32">
        <v>16.239999999999998</v>
      </c>
      <c r="E6626" s="32">
        <v>454.68799999999999</v>
      </c>
      <c r="F6626" s="32">
        <v>452.262</v>
      </c>
      <c r="G6626" s="32">
        <v>3355</v>
      </c>
      <c r="H6626" s="32" t="s">
        <v>13</v>
      </c>
      <c r="K6626" s="32" t="s">
        <v>267</v>
      </c>
    </row>
    <row r="6627" spans="1:11" x14ac:dyDescent="0.35">
      <c r="A6627" s="32">
        <v>16</v>
      </c>
      <c r="B6627" s="32" t="s">
        <v>29</v>
      </c>
      <c r="D6627" s="32">
        <v>16.25</v>
      </c>
      <c r="E6627" s="32">
        <v>518.34299999999996</v>
      </c>
      <c r="F6627" s="32">
        <v>344.20600000000002</v>
      </c>
      <c r="G6627" s="32">
        <v>8.6940000000000008</v>
      </c>
      <c r="H6627" s="32" t="s">
        <v>13</v>
      </c>
      <c r="K6627" s="32" t="s">
        <v>266</v>
      </c>
    </row>
    <row r="6628" spans="1:11" x14ac:dyDescent="0.35">
      <c r="A6628" s="32">
        <v>17</v>
      </c>
      <c r="B6628" s="32" t="s">
        <v>22</v>
      </c>
      <c r="K6628" s="32" t="s">
        <v>265</v>
      </c>
    </row>
    <row r="6629" spans="1:11" x14ac:dyDescent="0.35">
      <c r="A6629" s="32">
        <v>18</v>
      </c>
      <c r="B6629" s="32" t="s">
        <v>182</v>
      </c>
      <c r="D6629" s="32">
        <v>16.2</v>
      </c>
      <c r="E6629" s="32">
        <v>2.145</v>
      </c>
      <c r="F6629" s="32">
        <v>435.16699999999997</v>
      </c>
      <c r="G6629" s="32">
        <v>23</v>
      </c>
      <c r="H6629" s="32" t="s">
        <v>13</v>
      </c>
      <c r="K6629" s="32" t="s">
        <v>264</v>
      </c>
    </row>
    <row r="6630" spans="1:11" x14ac:dyDescent="0.35">
      <c r="A6630" s="32">
        <v>19</v>
      </c>
      <c r="B6630" s="32" t="s">
        <v>181</v>
      </c>
      <c r="D6630" s="32">
        <v>15.65</v>
      </c>
      <c r="E6630" s="32">
        <v>32.034999999999997</v>
      </c>
      <c r="F6630" s="32">
        <v>549.79200000000003</v>
      </c>
      <c r="G6630" s="32">
        <v>269</v>
      </c>
      <c r="H6630" s="32" t="s">
        <v>13</v>
      </c>
      <c r="K6630" s="32" t="s">
        <v>263</v>
      </c>
    </row>
    <row r="6631" spans="1:11" x14ac:dyDescent="0.35">
      <c r="A6631" s="32">
        <v>20</v>
      </c>
      <c r="B6631" s="32" t="s">
        <v>180</v>
      </c>
      <c r="F6631" s="32">
        <v>409.21199999999999</v>
      </c>
      <c r="K6631" s="32" t="s">
        <v>262</v>
      </c>
    </row>
    <row r="6632" spans="1:11" x14ac:dyDescent="0.35">
      <c r="A6632" s="32">
        <v>21</v>
      </c>
      <c r="B6632" s="32" t="s">
        <v>179</v>
      </c>
      <c r="D6632" s="32">
        <v>16.420000000000002</v>
      </c>
      <c r="E6632" s="32">
        <v>2.177</v>
      </c>
      <c r="F6632" s="32">
        <v>458.88</v>
      </c>
      <c r="G6632" s="32">
        <v>24</v>
      </c>
      <c r="H6632" s="32" t="s">
        <v>13</v>
      </c>
      <c r="K6632" s="32" t="s">
        <v>261</v>
      </c>
    </row>
    <row r="6633" spans="1:11" x14ac:dyDescent="0.35">
      <c r="A6633" s="32">
        <v>22</v>
      </c>
      <c r="B6633" s="32" t="s">
        <v>178</v>
      </c>
      <c r="D6633" s="32">
        <v>16.25</v>
      </c>
      <c r="E6633" s="32">
        <v>49.261000000000003</v>
      </c>
      <c r="F6633" s="32">
        <v>403.29199999999997</v>
      </c>
      <c r="G6633" s="32">
        <v>371</v>
      </c>
      <c r="H6633" s="32" t="s">
        <v>13</v>
      </c>
      <c r="K6633" s="32" t="s">
        <v>260</v>
      </c>
    </row>
    <row r="6634" spans="1:11" x14ac:dyDescent="0.35">
      <c r="A6634" s="32">
        <v>23</v>
      </c>
      <c r="B6634" s="32" t="s">
        <v>177</v>
      </c>
      <c r="D6634" s="32">
        <v>16.559999999999999</v>
      </c>
      <c r="E6634" s="32">
        <v>14.554</v>
      </c>
      <c r="F6634" s="32">
        <v>349.79</v>
      </c>
      <c r="G6634" s="32">
        <v>2.468</v>
      </c>
      <c r="H6634" s="32" t="s">
        <v>13</v>
      </c>
      <c r="K6634" s="32" t="s">
        <v>259</v>
      </c>
    </row>
    <row r="6635" spans="1:11" x14ac:dyDescent="0.35">
      <c r="A6635" s="32">
        <v>24</v>
      </c>
      <c r="B6635" s="32" t="s">
        <v>22</v>
      </c>
      <c r="D6635" s="32">
        <v>16.16</v>
      </c>
      <c r="E6635" s="32">
        <v>22.765999999999998</v>
      </c>
      <c r="F6635" s="32">
        <v>7.4109999999999996</v>
      </c>
      <c r="G6635" s="32">
        <v>243</v>
      </c>
      <c r="H6635" s="32" t="s">
        <v>13</v>
      </c>
      <c r="K6635" s="32" t="s">
        <v>258</v>
      </c>
    </row>
    <row r="6636" spans="1:11" x14ac:dyDescent="0.35">
      <c r="A6636" s="32">
        <v>25</v>
      </c>
      <c r="B6636" s="32" t="s">
        <v>176</v>
      </c>
      <c r="D6636" s="32">
        <v>16.29</v>
      </c>
      <c r="E6636" s="32">
        <v>4.835</v>
      </c>
      <c r="F6636" s="32">
        <v>438.197</v>
      </c>
      <c r="G6636" s="32">
        <v>52</v>
      </c>
      <c r="H6636" s="32" t="s">
        <v>13</v>
      </c>
      <c r="K6636" s="32" t="s">
        <v>257</v>
      </c>
    </row>
    <row r="6637" spans="1:11" x14ac:dyDescent="0.35">
      <c r="A6637" s="32">
        <v>26</v>
      </c>
      <c r="B6637" s="32" t="s">
        <v>175</v>
      </c>
      <c r="D6637" s="32">
        <v>16.3</v>
      </c>
      <c r="E6637" s="32">
        <v>19.376000000000001</v>
      </c>
      <c r="F6637" s="32">
        <v>453.67</v>
      </c>
      <c r="G6637" s="32">
        <v>204</v>
      </c>
      <c r="H6637" s="32" t="s">
        <v>13</v>
      </c>
      <c r="K6637" s="32" t="s">
        <v>256</v>
      </c>
    </row>
    <row r="6638" spans="1:11" x14ac:dyDescent="0.35">
      <c r="A6638" s="32">
        <v>27</v>
      </c>
      <c r="B6638" s="32" t="s">
        <v>174</v>
      </c>
      <c r="D6638" s="32">
        <v>16.47</v>
      </c>
      <c r="E6638" s="32">
        <v>38.478999999999999</v>
      </c>
      <c r="F6638" s="32">
        <v>468.58100000000002</v>
      </c>
      <c r="G6638" s="32">
        <v>435</v>
      </c>
      <c r="H6638" s="32" t="s">
        <v>13</v>
      </c>
      <c r="K6638" s="32" t="s">
        <v>255</v>
      </c>
    </row>
    <row r="6639" spans="1:11" x14ac:dyDescent="0.35">
      <c r="A6639" s="32">
        <v>28</v>
      </c>
      <c r="B6639" s="32" t="s">
        <v>173</v>
      </c>
      <c r="F6639" s="32">
        <v>381.59399999999999</v>
      </c>
      <c r="K6639" s="32" t="s">
        <v>254</v>
      </c>
    </row>
    <row r="6640" spans="1:11" x14ac:dyDescent="0.35">
      <c r="A6640" s="32">
        <v>29</v>
      </c>
      <c r="B6640" s="32" t="s">
        <v>172</v>
      </c>
      <c r="D6640" s="32">
        <v>16.22</v>
      </c>
      <c r="E6640" s="32">
        <v>1.9650000000000001</v>
      </c>
      <c r="F6640" s="32">
        <v>405.71100000000001</v>
      </c>
      <c r="G6640" s="32">
        <v>18</v>
      </c>
      <c r="H6640" s="32" t="s">
        <v>13</v>
      </c>
      <c r="K6640" s="32" t="s">
        <v>253</v>
      </c>
    </row>
    <row r="6641" spans="1:11" x14ac:dyDescent="0.35">
      <c r="A6641" s="32">
        <v>30</v>
      </c>
      <c r="B6641" s="32" t="s">
        <v>171</v>
      </c>
      <c r="D6641" s="32">
        <v>15.66</v>
      </c>
      <c r="E6641" s="32">
        <v>53.381999999999998</v>
      </c>
      <c r="F6641" s="32">
        <v>367.483</v>
      </c>
      <c r="G6641" s="32">
        <v>3.33</v>
      </c>
      <c r="H6641" s="32" t="s">
        <v>13</v>
      </c>
      <c r="K6641" s="32" t="s">
        <v>252</v>
      </c>
    </row>
    <row r="6642" spans="1:11" x14ac:dyDescent="0.35">
      <c r="A6642" s="32">
        <v>31</v>
      </c>
      <c r="B6642" s="32" t="s">
        <v>22</v>
      </c>
      <c r="F6642" s="32">
        <v>19.434000000000001</v>
      </c>
      <c r="K6642" s="32" t="s">
        <v>251</v>
      </c>
    </row>
    <row r="6643" spans="1:11" x14ac:dyDescent="0.35">
      <c r="A6643" s="32">
        <v>32</v>
      </c>
      <c r="B6643" s="32" t="s">
        <v>170</v>
      </c>
      <c r="D6643" s="32">
        <v>16.55</v>
      </c>
      <c r="E6643" s="32">
        <v>26.632999999999999</v>
      </c>
      <c r="F6643" s="32">
        <v>519.80700000000002</v>
      </c>
      <c r="G6643" s="32">
        <v>1.901</v>
      </c>
      <c r="H6643" s="32" t="s">
        <v>13</v>
      </c>
      <c r="K6643" s="32" t="s">
        <v>250</v>
      </c>
    </row>
    <row r="6644" spans="1:11" x14ac:dyDescent="0.35">
      <c r="A6644" s="32">
        <v>33</v>
      </c>
      <c r="B6644" s="32" t="s">
        <v>169</v>
      </c>
      <c r="D6644" s="32">
        <v>16.260000000000002</v>
      </c>
      <c r="E6644" s="32">
        <v>6.2789999999999999</v>
      </c>
      <c r="F6644" s="32">
        <v>456.55200000000002</v>
      </c>
      <c r="G6644" s="32">
        <v>4.0430000000000001</v>
      </c>
      <c r="H6644" s="32" t="s">
        <v>13</v>
      </c>
      <c r="K6644" s="32" t="s">
        <v>249</v>
      </c>
    </row>
    <row r="6645" spans="1:11" x14ac:dyDescent="0.35">
      <c r="A6645" s="32">
        <v>34</v>
      </c>
      <c r="B6645" s="32" t="s">
        <v>168</v>
      </c>
      <c r="D6645" s="32">
        <v>15.99</v>
      </c>
      <c r="E6645" s="32">
        <v>58.573</v>
      </c>
      <c r="F6645" s="32">
        <v>556.41200000000003</v>
      </c>
      <c r="G6645" s="32">
        <v>541</v>
      </c>
      <c r="H6645" s="32" t="s">
        <v>13</v>
      </c>
      <c r="K6645" s="32" t="s">
        <v>248</v>
      </c>
    </row>
    <row r="6646" spans="1:11" x14ac:dyDescent="0.35">
      <c r="A6646" s="32">
        <v>35</v>
      </c>
      <c r="B6646" s="32" t="s">
        <v>167</v>
      </c>
      <c r="D6646" s="32">
        <v>16.21</v>
      </c>
      <c r="E6646" s="32">
        <v>7.0119999999999996</v>
      </c>
      <c r="F6646" s="32">
        <v>520.70500000000004</v>
      </c>
      <c r="G6646" s="32">
        <v>75</v>
      </c>
      <c r="H6646" s="32" t="s">
        <v>13</v>
      </c>
      <c r="K6646" s="32" t="s">
        <v>247</v>
      </c>
    </row>
    <row r="6647" spans="1:11" x14ac:dyDescent="0.35">
      <c r="A6647" s="32">
        <v>36</v>
      </c>
      <c r="B6647" s="32" t="s">
        <v>166</v>
      </c>
      <c r="D6647" s="32">
        <v>16.07</v>
      </c>
      <c r="E6647" s="32">
        <v>10.223000000000001</v>
      </c>
      <c r="F6647" s="32">
        <v>697.726</v>
      </c>
      <c r="G6647" s="32">
        <v>1.2490000000000001</v>
      </c>
      <c r="H6647" s="32" t="s">
        <v>13</v>
      </c>
      <c r="K6647" s="32" t="s">
        <v>246</v>
      </c>
    </row>
    <row r="6648" spans="1:11" x14ac:dyDescent="0.35">
      <c r="A6648" s="32">
        <v>37</v>
      </c>
      <c r="B6648" s="32" t="s">
        <v>165</v>
      </c>
      <c r="D6648" s="32">
        <v>16.14</v>
      </c>
      <c r="E6648" s="32">
        <v>46.908000000000001</v>
      </c>
      <c r="F6648" s="32">
        <v>515.65200000000004</v>
      </c>
      <c r="G6648" s="32">
        <v>4.7329999999999997</v>
      </c>
      <c r="H6648" s="32" t="s">
        <v>13</v>
      </c>
      <c r="K6648" s="32" t="s">
        <v>245</v>
      </c>
    </row>
    <row r="6649" spans="1:11" x14ac:dyDescent="0.35">
      <c r="A6649" s="32">
        <v>38</v>
      </c>
      <c r="B6649" s="32" t="s">
        <v>22</v>
      </c>
      <c r="D6649" s="32">
        <v>16.04</v>
      </c>
      <c r="E6649" s="32">
        <v>10.284000000000001</v>
      </c>
      <c r="G6649" s="32">
        <v>1.1659999999999999</v>
      </c>
      <c r="H6649" s="32" t="s">
        <v>13</v>
      </c>
      <c r="K6649" s="32" t="s">
        <v>244</v>
      </c>
    </row>
    <row r="6650" spans="1:11" x14ac:dyDescent="0.35">
      <c r="A6650" s="32">
        <v>39</v>
      </c>
      <c r="B6650" s="32" t="s">
        <v>164</v>
      </c>
      <c r="D6650" s="32">
        <v>16.399999999999999</v>
      </c>
      <c r="E6650" s="32">
        <v>43.570999999999998</v>
      </c>
      <c r="F6650" s="32">
        <v>442.76100000000002</v>
      </c>
      <c r="G6650" s="32">
        <v>1.401</v>
      </c>
      <c r="H6650" s="32" t="s">
        <v>13</v>
      </c>
      <c r="K6650" s="32" t="s">
        <v>243</v>
      </c>
    </row>
    <row r="6651" spans="1:11" x14ac:dyDescent="0.35">
      <c r="A6651" s="32">
        <v>40</v>
      </c>
      <c r="B6651" s="32" t="s">
        <v>163</v>
      </c>
      <c r="D6651" s="32">
        <v>16.39</v>
      </c>
      <c r="E6651" s="32">
        <v>27.991</v>
      </c>
      <c r="F6651" s="32">
        <v>392.97500000000002</v>
      </c>
      <c r="G6651" s="32">
        <v>226</v>
      </c>
      <c r="H6651" s="32" t="s">
        <v>13</v>
      </c>
      <c r="K6651" s="32" t="s">
        <v>242</v>
      </c>
    </row>
    <row r="6652" spans="1:11" x14ac:dyDescent="0.35">
      <c r="A6652" s="32">
        <v>41</v>
      </c>
      <c r="B6652" s="32" t="s">
        <v>162</v>
      </c>
      <c r="D6652" s="32">
        <v>16.53</v>
      </c>
      <c r="E6652" s="32">
        <v>42.597000000000001</v>
      </c>
      <c r="F6652" s="32">
        <v>533.34</v>
      </c>
      <c r="G6652" s="32">
        <v>3.7829999999999999</v>
      </c>
      <c r="H6652" s="32" t="s">
        <v>13</v>
      </c>
      <c r="K6652" s="32" t="s">
        <v>241</v>
      </c>
    </row>
    <row r="6653" spans="1:11" x14ac:dyDescent="0.35">
      <c r="A6653" s="32">
        <v>42</v>
      </c>
      <c r="B6653" s="32" t="s">
        <v>161</v>
      </c>
      <c r="D6653" s="32">
        <v>16.22</v>
      </c>
      <c r="E6653" s="32">
        <v>95.585999999999999</v>
      </c>
      <c r="F6653" s="32">
        <v>579.68399999999997</v>
      </c>
      <c r="G6653" s="32">
        <v>924</v>
      </c>
      <c r="H6653" s="32" t="s">
        <v>13</v>
      </c>
      <c r="K6653" s="32" t="s">
        <v>240</v>
      </c>
    </row>
    <row r="6654" spans="1:11" x14ac:dyDescent="0.35">
      <c r="A6654" s="32">
        <v>43</v>
      </c>
      <c r="B6654" s="32" t="s">
        <v>160</v>
      </c>
      <c r="F6654" s="32">
        <v>398.94299999999998</v>
      </c>
      <c r="K6654" s="32" t="s">
        <v>239</v>
      </c>
    </row>
    <row r="6655" spans="1:11" x14ac:dyDescent="0.35">
      <c r="A6655" s="32">
        <v>44</v>
      </c>
      <c r="B6655" s="32" t="s">
        <v>159</v>
      </c>
      <c r="D6655" s="32">
        <v>15.65</v>
      </c>
      <c r="E6655" s="32">
        <v>42.573</v>
      </c>
      <c r="F6655" s="32">
        <v>556.154</v>
      </c>
      <c r="G6655" s="32">
        <v>2.6190000000000002</v>
      </c>
      <c r="H6655" s="32" t="s">
        <v>13</v>
      </c>
      <c r="K6655" s="32" t="s">
        <v>238</v>
      </c>
    </row>
    <row r="6656" spans="1:11" x14ac:dyDescent="0.35">
      <c r="A6656" s="32">
        <v>45</v>
      </c>
      <c r="B6656" s="32" t="s">
        <v>22</v>
      </c>
      <c r="D6656" s="32">
        <v>16.02</v>
      </c>
      <c r="E6656" s="32">
        <v>64.867000000000004</v>
      </c>
      <c r="G6656" s="32">
        <v>2.8410000000000002</v>
      </c>
      <c r="H6656" s="32" t="s">
        <v>13</v>
      </c>
      <c r="K6656" s="32" t="s">
        <v>237</v>
      </c>
    </row>
    <row r="6657" spans="1:11" x14ac:dyDescent="0.35">
      <c r="A6657" s="32">
        <v>46</v>
      </c>
      <c r="B6657" s="32" t="s">
        <v>158</v>
      </c>
      <c r="D6657" s="32">
        <v>15.62</v>
      </c>
      <c r="E6657" s="32">
        <v>47.81</v>
      </c>
      <c r="F6657" s="32">
        <v>543.97199999999998</v>
      </c>
      <c r="G6657" s="32">
        <v>1.1659999999999999</v>
      </c>
      <c r="H6657" s="32" t="s">
        <v>13</v>
      </c>
      <c r="K6657" s="32" t="s">
        <v>236</v>
      </c>
    </row>
    <row r="6658" spans="1:11" x14ac:dyDescent="0.35">
      <c r="A6658" s="32">
        <v>47</v>
      </c>
      <c r="B6658" s="32" t="s">
        <v>157</v>
      </c>
      <c r="D6658" s="32">
        <v>16.39</v>
      </c>
      <c r="E6658" s="32">
        <v>38.695999999999998</v>
      </c>
      <c r="F6658" s="32">
        <v>411.32299999999998</v>
      </c>
      <c r="G6658" s="32">
        <v>257</v>
      </c>
      <c r="H6658" s="32" t="s">
        <v>13</v>
      </c>
      <c r="K6658" s="32" t="s">
        <v>235</v>
      </c>
    </row>
    <row r="6659" spans="1:11" x14ac:dyDescent="0.35">
      <c r="A6659" s="32">
        <v>48</v>
      </c>
      <c r="B6659" s="32" t="s">
        <v>156</v>
      </c>
      <c r="D6659" s="32">
        <v>16.11</v>
      </c>
      <c r="E6659" s="32">
        <v>10.090999999999999</v>
      </c>
      <c r="F6659" s="32">
        <v>451.37200000000001</v>
      </c>
      <c r="G6659" s="32">
        <v>1.544</v>
      </c>
      <c r="H6659" s="32" t="s">
        <v>13</v>
      </c>
      <c r="K6659" s="32" t="s">
        <v>234</v>
      </c>
    </row>
    <row r="6661" spans="1:11" x14ac:dyDescent="0.35">
      <c r="A6661" s="32" t="s">
        <v>286</v>
      </c>
    </row>
    <row r="6663" spans="1:11" x14ac:dyDescent="0.35">
      <c r="B6663" s="32" t="s">
        <v>3</v>
      </c>
      <c r="C6663" s="32" t="s">
        <v>4</v>
      </c>
      <c r="D6663" s="32" t="s">
        <v>5</v>
      </c>
      <c r="E6663" s="32" t="s">
        <v>6</v>
      </c>
      <c r="F6663" s="32" t="s">
        <v>7</v>
      </c>
      <c r="G6663" s="32" t="s">
        <v>8</v>
      </c>
      <c r="H6663" s="32" t="s">
        <v>9</v>
      </c>
      <c r="I6663" s="32" t="s">
        <v>10</v>
      </c>
      <c r="J6663" s="32" t="s">
        <v>11</v>
      </c>
      <c r="K6663" s="32" t="s">
        <v>282</v>
      </c>
    </row>
    <row r="6664" spans="1:11" x14ac:dyDescent="0.35">
      <c r="A6664" s="32">
        <v>1</v>
      </c>
      <c r="B6664" s="32" t="s">
        <v>12</v>
      </c>
      <c r="D6664" s="32">
        <v>16.760000000000002</v>
      </c>
      <c r="E6664" s="32">
        <v>70.06</v>
      </c>
      <c r="F6664" s="32">
        <v>1320.569</v>
      </c>
      <c r="G6664" s="32">
        <v>4.5060000000000002</v>
      </c>
      <c r="H6664" s="32" t="s">
        <v>13</v>
      </c>
      <c r="K6664" s="32" t="s">
        <v>281</v>
      </c>
    </row>
    <row r="6665" spans="1:11" x14ac:dyDescent="0.35">
      <c r="A6665" s="32">
        <v>2</v>
      </c>
      <c r="B6665" s="32" t="s">
        <v>14</v>
      </c>
      <c r="D6665" s="32">
        <v>16.77</v>
      </c>
      <c r="E6665" s="32">
        <v>250.58799999999999</v>
      </c>
      <c r="F6665" s="32">
        <v>1092.248</v>
      </c>
      <c r="G6665" s="32">
        <v>12.074</v>
      </c>
      <c r="H6665" s="32" t="s">
        <v>13</v>
      </c>
      <c r="K6665" s="32" t="s">
        <v>280</v>
      </c>
    </row>
    <row r="6666" spans="1:11" x14ac:dyDescent="0.35">
      <c r="A6666" s="32">
        <v>3</v>
      </c>
      <c r="B6666" s="32" t="s">
        <v>15</v>
      </c>
      <c r="D6666" s="32">
        <v>16.77</v>
      </c>
      <c r="E6666" s="32">
        <v>331.60700000000003</v>
      </c>
      <c r="F6666" s="32">
        <v>1254.316</v>
      </c>
      <c r="G6666" s="32">
        <v>38.789000000000001</v>
      </c>
      <c r="H6666" s="32" t="s">
        <v>13</v>
      </c>
      <c r="K6666" s="32" t="s">
        <v>279</v>
      </c>
    </row>
    <row r="6667" spans="1:11" x14ac:dyDescent="0.35">
      <c r="A6667" s="32">
        <v>4</v>
      </c>
      <c r="B6667" s="32" t="s">
        <v>17</v>
      </c>
      <c r="D6667" s="32">
        <v>16.78</v>
      </c>
      <c r="E6667" s="32">
        <v>672.61199999999997</v>
      </c>
      <c r="F6667" s="32">
        <v>1040.1510000000001</v>
      </c>
      <c r="G6667" s="32">
        <v>1273.7360000000001</v>
      </c>
      <c r="H6667" s="32" t="s">
        <v>13</v>
      </c>
      <c r="K6667" s="32" t="s">
        <v>278</v>
      </c>
    </row>
    <row r="6668" spans="1:11" x14ac:dyDescent="0.35">
      <c r="A6668" s="32">
        <v>5</v>
      </c>
      <c r="B6668" s="32" t="s">
        <v>18</v>
      </c>
      <c r="D6668" s="32">
        <v>16.739999999999998</v>
      </c>
      <c r="E6668" s="32">
        <v>1250.665</v>
      </c>
      <c r="F6668" s="32">
        <v>1405.741</v>
      </c>
      <c r="G6668" s="32">
        <v>431.178</v>
      </c>
      <c r="H6668" s="32" t="s">
        <v>13</v>
      </c>
      <c r="K6668" s="32" t="s">
        <v>277</v>
      </c>
    </row>
    <row r="6669" spans="1:11" x14ac:dyDescent="0.35">
      <c r="A6669" s="32">
        <v>6</v>
      </c>
      <c r="B6669" s="32" t="s">
        <v>19</v>
      </c>
      <c r="D6669" s="32">
        <v>16.75</v>
      </c>
      <c r="E6669" s="32">
        <v>4841.3119999999999</v>
      </c>
      <c r="F6669" s="32">
        <v>1256.498</v>
      </c>
      <c r="G6669" s="32">
        <v>128.38800000000001</v>
      </c>
      <c r="H6669" s="32" t="s">
        <v>13</v>
      </c>
      <c r="K6669" s="32" t="s">
        <v>276</v>
      </c>
    </row>
    <row r="6670" spans="1:11" x14ac:dyDescent="0.35">
      <c r="A6670" s="32">
        <v>7</v>
      </c>
      <c r="B6670" s="32" t="s">
        <v>20</v>
      </c>
      <c r="D6670" s="32">
        <v>16.75</v>
      </c>
      <c r="E6670" s="32">
        <v>7773.2120000000004</v>
      </c>
      <c r="F6670" s="32">
        <v>964.71</v>
      </c>
      <c r="G6670" s="32">
        <v>868.00199999999995</v>
      </c>
      <c r="H6670" s="32" t="s">
        <v>13</v>
      </c>
      <c r="K6670" s="32" t="s">
        <v>275</v>
      </c>
    </row>
    <row r="6671" spans="1:11" x14ac:dyDescent="0.35">
      <c r="A6671" s="32">
        <v>8</v>
      </c>
      <c r="B6671" s="32" t="s">
        <v>21</v>
      </c>
      <c r="D6671" s="32">
        <v>16.760000000000002</v>
      </c>
      <c r="E6671" s="32">
        <v>16775.973000000002</v>
      </c>
      <c r="F6671" s="32">
        <v>1026.499</v>
      </c>
      <c r="G6671" s="32">
        <v>910.85400000000004</v>
      </c>
      <c r="H6671" s="32" t="s">
        <v>13</v>
      </c>
      <c r="K6671" s="32" t="s">
        <v>274</v>
      </c>
    </row>
    <row r="6672" spans="1:11" x14ac:dyDescent="0.35">
      <c r="A6672" s="32">
        <v>9</v>
      </c>
      <c r="B6672" s="32" t="s">
        <v>22</v>
      </c>
      <c r="D6672" s="32">
        <v>16.75</v>
      </c>
      <c r="E6672" s="32">
        <v>154.50399999999999</v>
      </c>
      <c r="F6672" s="32">
        <v>11.688000000000001</v>
      </c>
      <c r="G6672" s="32">
        <v>20.754000000000001</v>
      </c>
      <c r="H6672" s="32" t="s">
        <v>13</v>
      </c>
      <c r="K6672" s="32" t="s">
        <v>273</v>
      </c>
    </row>
    <row r="6673" spans="1:11" x14ac:dyDescent="0.35">
      <c r="A6673" s="32">
        <v>10</v>
      </c>
      <c r="B6673" s="32" t="s">
        <v>22</v>
      </c>
      <c r="D6673" s="32">
        <v>16.79</v>
      </c>
      <c r="E6673" s="32">
        <v>41.798000000000002</v>
      </c>
      <c r="F6673" s="32">
        <v>3.6389999999999998</v>
      </c>
      <c r="G6673" s="32">
        <v>9.3889999999999993</v>
      </c>
      <c r="H6673" s="32" t="s">
        <v>13</v>
      </c>
      <c r="K6673" s="32" t="s">
        <v>272</v>
      </c>
    </row>
    <row r="6674" spans="1:11" x14ac:dyDescent="0.35">
      <c r="A6674" s="32">
        <v>11</v>
      </c>
      <c r="B6674" s="32" t="s">
        <v>24</v>
      </c>
      <c r="D6674" s="32">
        <v>16.79</v>
      </c>
      <c r="E6674" s="32">
        <v>112.26</v>
      </c>
      <c r="F6674" s="32">
        <v>414.52800000000002</v>
      </c>
      <c r="G6674" s="32">
        <v>51.662999999999997</v>
      </c>
      <c r="H6674" s="32" t="s">
        <v>13</v>
      </c>
      <c r="K6674" s="32" t="s">
        <v>271</v>
      </c>
    </row>
    <row r="6675" spans="1:11" x14ac:dyDescent="0.35">
      <c r="A6675" s="32">
        <v>12</v>
      </c>
      <c r="B6675" s="32" t="s">
        <v>25</v>
      </c>
      <c r="D6675" s="32">
        <v>16.82</v>
      </c>
      <c r="E6675" s="32">
        <v>51.198999999999998</v>
      </c>
      <c r="F6675" s="32">
        <v>503.01</v>
      </c>
      <c r="G6675" s="32">
        <v>10.923</v>
      </c>
      <c r="H6675" s="32" t="s">
        <v>13</v>
      </c>
      <c r="K6675" s="32" t="s">
        <v>270</v>
      </c>
    </row>
    <row r="6676" spans="1:11" x14ac:dyDescent="0.35">
      <c r="A6676" s="32">
        <v>13</v>
      </c>
      <c r="B6676" s="32" t="s">
        <v>26</v>
      </c>
      <c r="D6676" s="32">
        <v>16.920000000000002</v>
      </c>
      <c r="E6676" s="32">
        <v>28.77</v>
      </c>
      <c r="F6676" s="32">
        <v>431.25700000000001</v>
      </c>
      <c r="G6676" s="32">
        <v>1.4319999999999999</v>
      </c>
      <c r="H6676" s="32" t="s">
        <v>13</v>
      </c>
      <c r="K6676" s="32" t="s">
        <v>269</v>
      </c>
    </row>
    <row r="6677" spans="1:11" x14ac:dyDescent="0.35">
      <c r="A6677" s="32">
        <v>14</v>
      </c>
      <c r="B6677" s="32" t="s">
        <v>27</v>
      </c>
      <c r="D6677" s="32">
        <v>16.8</v>
      </c>
      <c r="E6677" s="32">
        <v>2840.0909999999999</v>
      </c>
      <c r="F6677" s="32">
        <v>427.40100000000001</v>
      </c>
      <c r="G6677" s="32">
        <v>190.577</v>
      </c>
      <c r="H6677" s="32" t="s">
        <v>13</v>
      </c>
      <c r="K6677" s="32" t="s">
        <v>268</v>
      </c>
    </row>
    <row r="6678" spans="1:11" x14ac:dyDescent="0.35">
      <c r="A6678" s="32">
        <v>15</v>
      </c>
      <c r="B6678" s="32" t="s">
        <v>28</v>
      </c>
      <c r="D6678" s="32">
        <v>16.8</v>
      </c>
      <c r="E6678" s="32">
        <v>2903.2080000000001</v>
      </c>
      <c r="F6678" s="32">
        <v>452.262</v>
      </c>
      <c r="G6678" s="32">
        <v>203.512</v>
      </c>
      <c r="H6678" s="32" t="s">
        <v>13</v>
      </c>
      <c r="K6678" s="32" t="s">
        <v>267</v>
      </c>
    </row>
    <row r="6679" spans="1:11" x14ac:dyDescent="0.35">
      <c r="A6679" s="32">
        <v>16</v>
      </c>
      <c r="B6679" s="32" t="s">
        <v>29</v>
      </c>
      <c r="D6679" s="32">
        <v>16.82</v>
      </c>
      <c r="E6679" s="32">
        <v>2867.3449999999998</v>
      </c>
      <c r="F6679" s="32">
        <v>344.20600000000002</v>
      </c>
      <c r="G6679" s="32">
        <v>705.46799999999996</v>
      </c>
      <c r="H6679" s="32" t="s">
        <v>13</v>
      </c>
      <c r="K6679" s="32" t="s">
        <v>266</v>
      </c>
    </row>
    <row r="6680" spans="1:11" x14ac:dyDescent="0.35">
      <c r="A6680" s="32">
        <v>17</v>
      </c>
      <c r="B6680" s="32" t="s">
        <v>22</v>
      </c>
      <c r="D6680" s="32">
        <v>16.829999999999998</v>
      </c>
      <c r="E6680" s="32">
        <v>71.641000000000005</v>
      </c>
      <c r="G6680" s="32">
        <v>498</v>
      </c>
      <c r="H6680" s="32" t="s">
        <v>13</v>
      </c>
      <c r="K6680" s="32" t="s">
        <v>265</v>
      </c>
    </row>
    <row r="6681" spans="1:11" x14ac:dyDescent="0.35">
      <c r="A6681" s="32">
        <v>18</v>
      </c>
      <c r="B6681" s="32" t="s">
        <v>182</v>
      </c>
      <c r="D6681" s="32">
        <v>16.829999999999998</v>
      </c>
      <c r="E6681" s="32">
        <v>85.001000000000005</v>
      </c>
      <c r="F6681" s="32">
        <v>435.16699999999997</v>
      </c>
      <c r="G6681" s="32">
        <v>77.616</v>
      </c>
      <c r="H6681" s="32" t="s">
        <v>13</v>
      </c>
      <c r="K6681" s="32" t="s">
        <v>264</v>
      </c>
    </row>
    <row r="6682" spans="1:11" x14ac:dyDescent="0.35">
      <c r="A6682" s="32">
        <v>19</v>
      </c>
      <c r="B6682" s="32" t="s">
        <v>181</v>
      </c>
      <c r="D6682" s="32">
        <v>16.829999999999998</v>
      </c>
      <c r="E6682" s="32">
        <v>15.983000000000001</v>
      </c>
      <c r="F6682" s="32">
        <v>549.79200000000003</v>
      </c>
      <c r="G6682" s="32">
        <v>2.2879999999999998</v>
      </c>
      <c r="H6682" s="32" t="s">
        <v>13</v>
      </c>
      <c r="K6682" s="32" t="s">
        <v>263</v>
      </c>
    </row>
    <row r="6683" spans="1:11" x14ac:dyDescent="0.35">
      <c r="A6683" s="32">
        <v>20</v>
      </c>
      <c r="B6683" s="32" t="s">
        <v>180</v>
      </c>
      <c r="D6683" s="32">
        <v>17.07</v>
      </c>
      <c r="E6683" s="32">
        <v>28.082999999999998</v>
      </c>
      <c r="F6683" s="32">
        <v>409.21199999999999</v>
      </c>
      <c r="G6683" s="32">
        <v>279</v>
      </c>
      <c r="H6683" s="32" t="s">
        <v>13</v>
      </c>
      <c r="K6683" s="32" t="s">
        <v>262</v>
      </c>
    </row>
    <row r="6684" spans="1:11" x14ac:dyDescent="0.35">
      <c r="A6684" s="32">
        <v>21</v>
      </c>
      <c r="B6684" s="32" t="s">
        <v>179</v>
      </c>
      <c r="D6684" s="32">
        <v>16.82</v>
      </c>
      <c r="E6684" s="32">
        <v>7.7789999999999999</v>
      </c>
      <c r="F6684" s="32">
        <v>458.88</v>
      </c>
      <c r="G6684" s="32">
        <v>7.0449999999999999</v>
      </c>
      <c r="H6684" s="32" t="s">
        <v>16</v>
      </c>
      <c r="K6684" s="32" t="s">
        <v>261</v>
      </c>
    </row>
    <row r="6685" spans="1:11" x14ac:dyDescent="0.35">
      <c r="A6685" s="32">
        <v>22</v>
      </c>
      <c r="B6685" s="32" t="s">
        <v>178</v>
      </c>
      <c r="D6685" s="32">
        <v>16.829999999999998</v>
      </c>
      <c r="E6685" s="32">
        <v>28.114000000000001</v>
      </c>
      <c r="F6685" s="32">
        <v>403.29199999999997</v>
      </c>
      <c r="G6685" s="32">
        <v>2.843</v>
      </c>
      <c r="H6685" s="32" t="s">
        <v>13</v>
      </c>
      <c r="K6685" s="32" t="s">
        <v>260</v>
      </c>
    </row>
    <row r="6686" spans="1:11" x14ac:dyDescent="0.35">
      <c r="A6686" s="32">
        <v>23</v>
      </c>
      <c r="B6686" s="32" t="s">
        <v>177</v>
      </c>
      <c r="D6686" s="32">
        <v>17</v>
      </c>
      <c r="E6686" s="32">
        <v>1.8080000000000001</v>
      </c>
      <c r="F6686" s="32">
        <v>349.79</v>
      </c>
      <c r="G6686" s="32">
        <v>3.3860000000000001</v>
      </c>
      <c r="H6686" s="32" t="s">
        <v>16</v>
      </c>
      <c r="K6686" s="32" t="s">
        <v>259</v>
      </c>
    </row>
    <row r="6687" spans="1:11" x14ac:dyDescent="0.35">
      <c r="A6687" s="32">
        <v>24</v>
      </c>
      <c r="B6687" s="32" t="s">
        <v>22</v>
      </c>
      <c r="D6687" s="32">
        <v>16.82</v>
      </c>
      <c r="E6687" s="32">
        <v>10.167999999999999</v>
      </c>
      <c r="F6687" s="32">
        <v>7.4109999999999996</v>
      </c>
      <c r="G6687" s="32">
        <v>91</v>
      </c>
      <c r="H6687" s="32" t="s">
        <v>13</v>
      </c>
      <c r="K6687" s="32" t="s">
        <v>258</v>
      </c>
    </row>
    <row r="6688" spans="1:11" x14ac:dyDescent="0.35">
      <c r="A6688" s="32">
        <v>25</v>
      </c>
      <c r="B6688" s="32" t="s">
        <v>176</v>
      </c>
      <c r="D6688" s="32">
        <v>17</v>
      </c>
      <c r="E6688" s="32">
        <v>22.908999999999999</v>
      </c>
      <c r="F6688" s="32">
        <v>438.197</v>
      </c>
      <c r="G6688" s="32">
        <v>24.768000000000001</v>
      </c>
      <c r="H6688" s="32" t="s">
        <v>13</v>
      </c>
      <c r="K6688" s="32" t="s">
        <v>257</v>
      </c>
    </row>
    <row r="6689" spans="1:11" x14ac:dyDescent="0.35">
      <c r="A6689" s="32">
        <v>26</v>
      </c>
      <c r="B6689" s="32" t="s">
        <v>175</v>
      </c>
      <c r="D6689" s="32">
        <v>16.93</v>
      </c>
      <c r="E6689" s="32">
        <v>27.221</v>
      </c>
      <c r="F6689" s="32">
        <v>453.67</v>
      </c>
      <c r="G6689" s="32">
        <v>2.5369999999999999</v>
      </c>
      <c r="H6689" s="32" t="s">
        <v>16</v>
      </c>
      <c r="K6689" s="32" t="s">
        <v>256</v>
      </c>
    </row>
    <row r="6690" spans="1:11" x14ac:dyDescent="0.35">
      <c r="A6690" s="32">
        <v>27</v>
      </c>
      <c r="B6690" s="32" t="s">
        <v>174</v>
      </c>
      <c r="D6690" s="32">
        <v>16.87</v>
      </c>
      <c r="E6690" s="32">
        <v>20.062999999999999</v>
      </c>
      <c r="F6690" s="32">
        <v>468.58100000000002</v>
      </c>
      <c r="G6690" s="32">
        <v>9.9659999999999993</v>
      </c>
      <c r="H6690" s="32" t="s">
        <v>13</v>
      </c>
      <c r="K6690" s="32" t="s">
        <v>255</v>
      </c>
    </row>
    <row r="6691" spans="1:11" x14ac:dyDescent="0.35">
      <c r="A6691" s="32">
        <v>28</v>
      </c>
      <c r="B6691" s="32" t="s">
        <v>173</v>
      </c>
      <c r="D6691" s="32">
        <v>16.88</v>
      </c>
      <c r="E6691" s="32">
        <v>18.704999999999998</v>
      </c>
      <c r="F6691" s="32">
        <v>381.59399999999999</v>
      </c>
      <c r="G6691" s="32">
        <v>145</v>
      </c>
      <c r="H6691" s="32" t="s">
        <v>16</v>
      </c>
      <c r="K6691" s="32" t="s">
        <v>254</v>
      </c>
    </row>
    <row r="6692" spans="1:11" x14ac:dyDescent="0.35">
      <c r="A6692" s="32">
        <v>29</v>
      </c>
      <c r="B6692" s="32" t="s">
        <v>172</v>
      </c>
      <c r="D6692" s="32">
        <v>16.899999999999999</v>
      </c>
      <c r="E6692" s="32">
        <v>9.9979999999999993</v>
      </c>
      <c r="F6692" s="32">
        <v>405.71100000000001</v>
      </c>
      <c r="G6692" s="32">
        <v>1.2529999999999999</v>
      </c>
      <c r="H6692" s="32" t="s">
        <v>13</v>
      </c>
      <c r="K6692" s="32" t="s">
        <v>253</v>
      </c>
    </row>
    <row r="6693" spans="1:11" x14ac:dyDescent="0.35">
      <c r="A6693" s="32">
        <v>30</v>
      </c>
      <c r="B6693" s="32" t="s">
        <v>171</v>
      </c>
      <c r="D6693" s="32">
        <v>16.829999999999998</v>
      </c>
      <c r="E6693" s="32">
        <v>30.106000000000002</v>
      </c>
      <c r="F6693" s="32">
        <v>367.483</v>
      </c>
      <c r="G6693" s="32">
        <v>4.8550000000000004</v>
      </c>
      <c r="H6693" s="32" t="s">
        <v>13</v>
      </c>
      <c r="K6693" s="32" t="s">
        <v>252</v>
      </c>
    </row>
    <row r="6694" spans="1:11" x14ac:dyDescent="0.35">
      <c r="A6694" s="32">
        <v>31</v>
      </c>
      <c r="B6694" s="32" t="s">
        <v>22</v>
      </c>
      <c r="F6694" s="32">
        <v>19.434000000000001</v>
      </c>
      <c r="K6694" s="32" t="s">
        <v>251</v>
      </c>
    </row>
    <row r="6695" spans="1:11" x14ac:dyDescent="0.35">
      <c r="A6695" s="32">
        <v>32</v>
      </c>
      <c r="B6695" s="32" t="s">
        <v>170</v>
      </c>
      <c r="D6695" s="32">
        <v>16.8</v>
      </c>
      <c r="E6695" s="32">
        <v>68.962000000000003</v>
      </c>
      <c r="F6695" s="32">
        <v>519.80700000000002</v>
      </c>
      <c r="G6695" s="32">
        <v>6.8369999999999997</v>
      </c>
      <c r="H6695" s="32" t="s">
        <v>13</v>
      </c>
      <c r="K6695" s="32" t="s">
        <v>250</v>
      </c>
    </row>
    <row r="6696" spans="1:11" x14ac:dyDescent="0.35">
      <c r="A6696" s="32">
        <v>33</v>
      </c>
      <c r="B6696" s="32" t="s">
        <v>169</v>
      </c>
      <c r="D6696" s="32">
        <v>16.77</v>
      </c>
      <c r="E6696" s="32">
        <v>20.957999999999998</v>
      </c>
      <c r="F6696" s="32">
        <v>456.55200000000002</v>
      </c>
      <c r="G6696" s="32">
        <v>4.569</v>
      </c>
      <c r="H6696" s="32" t="s">
        <v>16</v>
      </c>
      <c r="K6696" s="32" t="s">
        <v>249</v>
      </c>
    </row>
    <row r="6697" spans="1:11" x14ac:dyDescent="0.35">
      <c r="A6697" s="32">
        <v>34</v>
      </c>
      <c r="B6697" s="32" t="s">
        <v>168</v>
      </c>
      <c r="D6697" s="32">
        <v>16.850000000000001</v>
      </c>
      <c r="E6697" s="32">
        <v>17.981000000000002</v>
      </c>
      <c r="F6697" s="32">
        <v>556.41200000000003</v>
      </c>
      <c r="G6697" s="32">
        <v>122</v>
      </c>
      <c r="H6697" s="32" t="s">
        <v>13</v>
      </c>
      <c r="K6697" s="32" t="s">
        <v>248</v>
      </c>
    </row>
    <row r="6698" spans="1:11" x14ac:dyDescent="0.35">
      <c r="A6698" s="32">
        <v>35</v>
      </c>
      <c r="B6698" s="32" t="s">
        <v>167</v>
      </c>
      <c r="D6698" s="32">
        <v>16.87</v>
      </c>
      <c r="E6698" s="32">
        <v>50.735999999999997</v>
      </c>
      <c r="F6698" s="32">
        <v>520.70500000000004</v>
      </c>
      <c r="G6698" s="32">
        <v>2.9540000000000002</v>
      </c>
      <c r="H6698" s="32" t="s">
        <v>13</v>
      </c>
      <c r="K6698" s="32" t="s">
        <v>247</v>
      </c>
    </row>
    <row r="6699" spans="1:11" x14ac:dyDescent="0.35">
      <c r="A6699" s="32">
        <v>36</v>
      </c>
      <c r="B6699" s="32" t="s">
        <v>166</v>
      </c>
      <c r="D6699" s="32">
        <v>16.82</v>
      </c>
      <c r="E6699" s="32">
        <v>36.610999999999997</v>
      </c>
      <c r="F6699" s="32">
        <v>697.726</v>
      </c>
      <c r="G6699" s="32">
        <v>3.64</v>
      </c>
      <c r="H6699" s="32" t="s">
        <v>13</v>
      </c>
      <c r="K6699" s="32" t="s">
        <v>246</v>
      </c>
    </row>
    <row r="6700" spans="1:11" x14ac:dyDescent="0.35">
      <c r="A6700" s="32">
        <v>37</v>
      </c>
      <c r="B6700" s="32" t="s">
        <v>165</v>
      </c>
      <c r="D6700" s="32">
        <v>16.829999999999998</v>
      </c>
      <c r="E6700" s="32">
        <v>26.404</v>
      </c>
      <c r="F6700" s="32">
        <v>515.65200000000004</v>
      </c>
      <c r="G6700" s="32">
        <v>232</v>
      </c>
      <c r="H6700" s="32" t="s">
        <v>16</v>
      </c>
      <c r="K6700" s="32" t="s">
        <v>245</v>
      </c>
    </row>
    <row r="6701" spans="1:11" x14ac:dyDescent="0.35">
      <c r="A6701" s="32">
        <v>38</v>
      </c>
      <c r="B6701" s="32" t="s">
        <v>22</v>
      </c>
      <c r="D6701" s="32">
        <v>16.86</v>
      </c>
      <c r="E6701" s="32">
        <v>3.9649999999999999</v>
      </c>
      <c r="G6701" s="32">
        <v>1.26</v>
      </c>
      <c r="H6701" s="32" t="s">
        <v>16</v>
      </c>
      <c r="K6701" s="32" t="s">
        <v>244</v>
      </c>
    </row>
    <row r="6702" spans="1:11" x14ac:dyDescent="0.35">
      <c r="A6702" s="32">
        <v>39</v>
      </c>
      <c r="B6702" s="32" t="s">
        <v>164</v>
      </c>
      <c r="D6702" s="32">
        <v>16.88</v>
      </c>
      <c r="E6702" s="32">
        <v>24.491</v>
      </c>
      <c r="F6702" s="32">
        <v>442.76100000000002</v>
      </c>
      <c r="G6702" s="32">
        <v>2.3719999999999999</v>
      </c>
      <c r="H6702" s="32" t="s">
        <v>16</v>
      </c>
      <c r="K6702" s="32" t="s">
        <v>243</v>
      </c>
    </row>
    <row r="6703" spans="1:11" x14ac:dyDescent="0.35">
      <c r="A6703" s="32">
        <v>40</v>
      </c>
      <c r="B6703" s="32" t="s">
        <v>163</v>
      </c>
      <c r="D6703" s="32">
        <v>16.87</v>
      </c>
      <c r="E6703" s="32">
        <v>16.542000000000002</v>
      </c>
      <c r="F6703" s="32">
        <v>392.97500000000002</v>
      </c>
      <c r="G6703" s="32">
        <v>118</v>
      </c>
      <c r="H6703" s="32" t="s">
        <v>13</v>
      </c>
      <c r="K6703" s="32" t="s">
        <v>242</v>
      </c>
    </row>
    <row r="6704" spans="1:11" x14ac:dyDescent="0.35">
      <c r="A6704" s="32">
        <v>41</v>
      </c>
      <c r="B6704" s="32" t="s">
        <v>162</v>
      </c>
      <c r="D6704" s="32">
        <v>16.899999999999999</v>
      </c>
      <c r="E6704" s="32">
        <v>17.143000000000001</v>
      </c>
      <c r="F6704" s="32">
        <v>533.34</v>
      </c>
      <c r="G6704" s="32">
        <v>2.383</v>
      </c>
      <c r="H6704" s="32" t="s">
        <v>13</v>
      </c>
      <c r="K6704" s="32" t="s">
        <v>241</v>
      </c>
    </row>
    <row r="6705" spans="1:11" x14ac:dyDescent="0.35">
      <c r="A6705" s="32">
        <v>42</v>
      </c>
      <c r="B6705" s="32" t="s">
        <v>161</v>
      </c>
      <c r="D6705" s="32">
        <v>16.93</v>
      </c>
      <c r="E6705" s="32">
        <v>57.838000000000001</v>
      </c>
      <c r="F6705" s="32">
        <v>579.68399999999997</v>
      </c>
      <c r="G6705" s="32">
        <v>6.8529999999999998</v>
      </c>
      <c r="H6705" s="32" t="s">
        <v>13</v>
      </c>
      <c r="K6705" s="32" t="s">
        <v>240</v>
      </c>
    </row>
    <row r="6706" spans="1:11" x14ac:dyDescent="0.35">
      <c r="A6706" s="32">
        <v>43</v>
      </c>
      <c r="B6706" s="32" t="s">
        <v>160</v>
      </c>
      <c r="D6706" s="32">
        <v>16.920000000000002</v>
      </c>
      <c r="E6706" s="32">
        <v>95.411000000000001</v>
      </c>
      <c r="F6706" s="32">
        <v>398.94299999999998</v>
      </c>
      <c r="G6706" s="32">
        <v>4.1539999999999999</v>
      </c>
      <c r="H6706" s="32" t="s">
        <v>13</v>
      </c>
      <c r="K6706" s="32" t="s">
        <v>239</v>
      </c>
    </row>
    <row r="6707" spans="1:11" x14ac:dyDescent="0.35">
      <c r="A6707" s="32">
        <v>44</v>
      </c>
      <c r="B6707" s="32" t="s">
        <v>159</v>
      </c>
      <c r="D6707" s="32">
        <v>16.93</v>
      </c>
      <c r="E6707" s="32">
        <v>12.865</v>
      </c>
      <c r="F6707" s="32">
        <v>556.154</v>
      </c>
      <c r="G6707" s="32">
        <v>3.2919999999999998</v>
      </c>
      <c r="H6707" s="32" t="s">
        <v>13</v>
      </c>
      <c r="K6707" s="32" t="s">
        <v>238</v>
      </c>
    </row>
    <row r="6708" spans="1:11" x14ac:dyDescent="0.35">
      <c r="A6708" s="32">
        <v>45</v>
      </c>
      <c r="B6708" s="32" t="s">
        <v>22</v>
      </c>
      <c r="D6708" s="32">
        <v>16.95</v>
      </c>
      <c r="E6708" s="32">
        <v>16.387</v>
      </c>
      <c r="G6708" s="32">
        <v>10.467000000000001</v>
      </c>
      <c r="H6708" s="32" t="s">
        <v>13</v>
      </c>
      <c r="K6708" s="32" t="s">
        <v>237</v>
      </c>
    </row>
    <row r="6709" spans="1:11" x14ac:dyDescent="0.35">
      <c r="A6709" s="32">
        <v>46</v>
      </c>
      <c r="B6709" s="32" t="s">
        <v>158</v>
      </c>
      <c r="D6709" s="32">
        <v>16.98</v>
      </c>
      <c r="E6709" s="32">
        <v>43.701000000000001</v>
      </c>
      <c r="F6709" s="32">
        <v>543.97199999999998</v>
      </c>
      <c r="G6709" s="32">
        <v>37.447000000000003</v>
      </c>
      <c r="H6709" s="32" t="s">
        <v>13</v>
      </c>
      <c r="K6709" s="32" t="s">
        <v>236</v>
      </c>
    </row>
    <row r="6710" spans="1:11" x14ac:dyDescent="0.35">
      <c r="A6710" s="32">
        <v>47</v>
      </c>
      <c r="B6710" s="32" t="s">
        <v>157</v>
      </c>
      <c r="D6710" s="32">
        <v>17.05</v>
      </c>
      <c r="E6710" s="32">
        <v>53.607999999999997</v>
      </c>
      <c r="F6710" s="32">
        <v>411.32299999999998</v>
      </c>
      <c r="G6710" s="32">
        <v>12.228</v>
      </c>
      <c r="H6710" s="32" t="s">
        <v>13</v>
      </c>
      <c r="K6710" s="32" t="s">
        <v>235</v>
      </c>
    </row>
    <row r="6711" spans="1:11" x14ac:dyDescent="0.35">
      <c r="A6711" s="32">
        <v>48</v>
      </c>
      <c r="B6711" s="32" t="s">
        <v>156</v>
      </c>
      <c r="D6711" s="32">
        <v>16.93</v>
      </c>
      <c r="E6711" s="32">
        <v>24.219000000000001</v>
      </c>
      <c r="F6711" s="32">
        <v>451.37200000000001</v>
      </c>
      <c r="G6711" s="32">
        <v>171</v>
      </c>
      <c r="H6711" s="32" t="s">
        <v>16</v>
      </c>
      <c r="K6711" s="32" t="s">
        <v>234</v>
      </c>
    </row>
    <row r="6713" spans="1:11" x14ac:dyDescent="0.35">
      <c r="A6713" s="32" t="s">
        <v>285</v>
      </c>
    </row>
    <row r="6715" spans="1:11" x14ac:dyDescent="0.35">
      <c r="B6715" s="32" t="s">
        <v>3</v>
      </c>
      <c r="C6715" s="32" t="s">
        <v>4</v>
      </c>
      <c r="D6715" s="32" t="s">
        <v>5</v>
      </c>
      <c r="E6715" s="32" t="s">
        <v>6</v>
      </c>
      <c r="F6715" s="32" t="s">
        <v>7</v>
      </c>
      <c r="G6715" s="32" t="s">
        <v>8</v>
      </c>
      <c r="H6715" s="32" t="s">
        <v>9</v>
      </c>
      <c r="I6715" s="32" t="s">
        <v>10</v>
      </c>
      <c r="J6715" s="32" t="s">
        <v>11</v>
      </c>
      <c r="K6715" s="32" t="s">
        <v>282</v>
      </c>
    </row>
    <row r="6716" spans="1:11" x14ac:dyDescent="0.35">
      <c r="A6716" s="32">
        <v>1</v>
      </c>
      <c r="B6716" s="32" t="s">
        <v>12</v>
      </c>
      <c r="D6716" s="32">
        <v>16.760000000000002</v>
      </c>
      <c r="E6716" s="32">
        <v>246.58799999999999</v>
      </c>
      <c r="F6716" s="32">
        <v>1320.569</v>
      </c>
      <c r="G6716" s="32">
        <v>7.907</v>
      </c>
      <c r="H6716" s="32" t="s">
        <v>16</v>
      </c>
      <c r="K6716" s="32" t="s">
        <v>281</v>
      </c>
    </row>
    <row r="6717" spans="1:11" x14ac:dyDescent="0.35">
      <c r="A6717" s="32">
        <v>2</v>
      </c>
      <c r="B6717" s="32" t="s">
        <v>14</v>
      </c>
      <c r="D6717" s="32">
        <v>16.77</v>
      </c>
      <c r="E6717" s="32">
        <v>212.19800000000001</v>
      </c>
      <c r="F6717" s="32">
        <v>1092.248</v>
      </c>
      <c r="G6717" s="32">
        <v>4.6139999999999999</v>
      </c>
      <c r="H6717" s="32" t="s">
        <v>16</v>
      </c>
      <c r="K6717" s="32" t="s">
        <v>280</v>
      </c>
    </row>
    <row r="6718" spans="1:11" x14ac:dyDescent="0.35">
      <c r="A6718" s="32">
        <v>3</v>
      </c>
      <c r="B6718" s="32" t="s">
        <v>15</v>
      </c>
      <c r="D6718" s="32">
        <v>16.77</v>
      </c>
      <c r="E6718" s="32">
        <v>322.25900000000001</v>
      </c>
      <c r="F6718" s="32">
        <v>1254.316</v>
      </c>
      <c r="G6718" s="32">
        <v>21.422000000000001</v>
      </c>
      <c r="H6718" s="32" t="s">
        <v>16</v>
      </c>
      <c r="K6718" s="32" t="s">
        <v>279</v>
      </c>
    </row>
    <row r="6719" spans="1:11" x14ac:dyDescent="0.35">
      <c r="A6719" s="32">
        <v>4</v>
      </c>
      <c r="B6719" s="32" t="s">
        <v>17</v>
      </c>
      <c r="D6719" s="32">
        <v>16.78</v>
      </c>
      <c r="E6719" s="32">
        <v>1179.2149999999999</v>
      </c>
      <c r="F6719" s="32">
        <v>1040.1510000000001</v>
      </c>
      <c r="G6719" s="32">
        <v>107.876</v>
      </c>
      <c r="H6719" s="32" t="s">
        <v>16</v>
      </c>
      <c r="K6719" s="32" t="s">
        <v>278</v>
      </c>
    </row>
    <row r="6720" spans="1:11" x14ac:dyDescent="0.35">
      <c r="A6720" s="32">
        <v>5</v>
      </c>
      <c r="B6720" s="32" t="s">
        <v>18</v>
      </c>
      <c r="D6720" s="32">
        <v>16.75</v>
      </c>
      <c r="E6720" s="32">
        <v>1657.914</v>
      </c>
      <c r="F6720" s="32">
        <v>1405.741</v>
      </c>
      <c r="G6720" s="32">
        <v>105.184</v>
      </c>
      <c r="H6720" s="32" t="s">
        <v>16</v>
      </c>
      <c r="K6720" s="32" t="s">
        <v>277</v>
      </c>
    </row>
    <row r="6721" spans="1:11" x14ac:dyDescent="0.35">
      <c r="A6721" s="32">
        <v>6</v>
      </c>
      <c r="B6721" s="32" t="s">
        <v>19</v>
      </c>
      <c r="D6721" s="32">
        <v>16.739999999999998</v>
      </c>
      <c r="E6721" s="32">
        <v>6644.9679999999998</v>
      </c>
      <c r="F6721" s="32">
        <v>1256.498</v>
      </c>
      <c r="G6721" s="32">
        <v>447.04700000000003</v>
      </c>
      <c r="H6721" s="32" t="s">
        <v>16</v>
      </c>
      <c r="K6721" s="32" t="s">
        <v>276</v>
      </c>
    </row>
    <row r="6722" spans="1:11" x14ac:dyDescent="0.35">
      <c r="A6722" s="32">
        <v>7</v>
      </c>
      <c r="B6722" s="32" t="s">
        <v>20</v>
      </c>
      <c r="D6722" s="32">
        <v>16.75</v>
      </c>
      <c r="E6722" s="32">
        <v>10974.623</v>
      </c>
      <c r="F6722" s="32">
        <v>964.71</v>
      </c>
      <c r="G6722" s="32">
        <v>262.45100000000002</v>
      </c>
      <c r="H6722" s="32" t="s">
        <v>16</v>
      </c>
      <c r="K6722" s="32" t="s">
        <v>275</v>
      </c>
    </row>
    <row r="6723" spans="1:11" x14ac:dyDescent="0.35">
      <c r="A6723" s="32">
        <v>8</v>
      </c>
      <c r="B6723" s="32" t="s">
        <v>21</v>
      </c>
      <c r="D6723" s="32">
        <v>16.760000000000002</v>
      </c>
      <c r="E6723" s="32">
        <v>23003.228999999999</v>
      </c>
      <c r="F6723" s="32">
        <v>1026.499</v>
      </c>
      <c r="G6723" s="32">
        <v>1149.3879999999999</v>
      </c>
      <c r="H6723" s="32" t="s">
        <v>16</v>
      </c>
      <c r="K6723" s="32" t="s">
        <v>274</v>
      </c>
    </row>
    <row r="6724" spans="1:11" x14ac:dyDescent="0.35">
      <c r="A6724" s="32">
        <v>9</v>
      </c>
      <c r="B6724" s="32" t="s">
        <v>22</v>
      </c>
      <c r="F6724" s="32">
        <v>11.688000000000001</v>
      </c>
      <c r="K6724" s="32" t="s">
        <v>273</v>
      </c>
    </row>
    <row r="6725" spans="1:11" x14ac:dyDescent="0.35">
      <c r="A6725" s="32">
        <v>10</v>
      </c>
      <c r="B6725" s="32" t="s">
        <v>22</v>
      </c>
      <c r="F6725" s="32">
        <v>3.6389999999999998</v>
      </c>
      <c r="K6725" s="32" t="s">
        <v>272</v>
      </c>
    </row>
    <row r="6726" spans="1:11" x14ac:dyDescent="0.35">
      <c r="A6726" s="32">
        <v>11</v>
      </c>
      <c r="B6726" s="32" t="s">
        <v>24</v>
      </c>
      <c r="F6726" s="32">
        <v>414.52800000000002</v>
      </c>
      <c r="K6726" s="32" t="s">
        <v>271</v>
      </c>
    </row>
    <row r="6727" spans="1:11" x14ac:dyDescent="0.35">
      <c r="A6727" s="32">
        <v>12</v>
      </c>
      <c r="B6727" s="32" t="s">
        <v>25</v>
      </c>
      <c r="F6727" s="32">
        <v>503.01</v>
      </c>
      <c r="K6727" s="32" t="s">
        <v>270</v>
      </c>
    </row>
    <row r="6728" spans="1:11" x14ac:dyDescent="0.35">
      <c r="A6728" s="32">
        <v>13</v>
      </c>
      <c r="B6728" s="32" t="s">
        <v>26</v>
      </c>
      <c r="F6728" s="32">
        <v>431.25700000000001</v>
      </c>
      <c r="K6728" s="32" t="s">
        <v>269</v>
      </c>
    </row>
    <row r="6729" spans="1:11" x14ac:dyDescent="0.35">
      <c r="A6729" s="32">
        <v>14</v>
      </c>
      <c r="B6729" s="32" t="s">
        <v>27</v>
      </c>
      <c r="F6729" s="32">
        <v>427.40100000000001</v>
      </c>
      <c r="K6729" s="32" t="s">
        <v>268</v>
      </c>
    </row>
    <row r="6730" spans="1:11" x14ac:dyDescent="0.35">
      <c r="A6730" s="32">
        <v>15</v>
      </c>
      <c r="B6730" s="32" t="s">
        <v>28</v>
      </c>
      <c r="F6730" s="32">
        <v>452.262</v>
      </c>
      <c r="K6730" s="32" t="s">
        <v>267</v>
      </c>
    </row>
    <row r="6731" spans="1:11" x14ac:dyDescent="0.35">
      <c r="A6731" s="32">
        <v>16</v>
      </c>
      <c r="B6731" s="32" t="s">
        <v>29</v>
      </c>
      <c r="F6731" s="32">
        <v>344.20600000000002</v>
      </c>
      <c r="K6731" s="32" t="s">
        <v>266</v>
      </c>
    </row>
    <row r="6732" spans="1:11" x14ac:dyDescent="0.35">
      <c r="A6732" s="32">
        <v>17</v>
      </c>
      <c r="B6732" s="32" t="s">
        <v>22</v>
      </c>
      <c r="K6732" s="32" t="s">
        <v>265</v>
      </c>
    </row>
    <row r="6733" spans="1:11" x14ac:dyDescent="0.35">
      <c r="A6733" s="32">
        <v>18</v>
      </c>
      <c r="B6733" s="32" t="s">
        <v>182</v>
      </c>
      <c r="F6733" s="32">
        <v>435.16699999999997</v>
      </c>
      <c r="K6733" s="32" t="s">
        <v>264</v>
      </c>
    </row>
    <row r="6734" spans="1:11" x14ac:dyDescent="0.35">
      <c r="A6734" s="32">
        <v>19</v>
      </c>
      <c r="B6734" s="32" t="s">
        <v>181</v>
      </c>
      <c r="F6734" s="32">
        <v>549.79200000000003</v>
      </c>
      <c r="K6734" s="32" t="s">
        <v>263</v>
      </c>
    </row>
    <row r="6735" spans="1:11" x14ac:dyDescent="0.35">
      <c r="A6735" s="32">
        <v>20</v>
      </c>
      <c r="B6735" s="32" t="s">
        <v>180</v>
      </c>
      <c r="F6735" s="32">
        <v>409.21199999999999</v>
      </c>
      <c r="K6735" s="32" t="s">
        <v>262</v>
      </c>
    </row>
    <row r="6736" spans="1:11" x14ac:dyDescent="0.35">
      <c r="A6736" s="32">
        <v>21</v>
      </c>
      <c r="B6736" s="32" t="s">
        <v>179</v>
      </c>
      <c r="F6736" s="32">
        <v>458.88</v>
      </c>
      <c r="K6736" s="32" t="s">
        <v>261</v>
      </c>
    </row>
    <row r="6737" spans="1:11" x14ac:dyDescent="0.35">
      <c r="A6737" s="32">
        <v>22</v>
      </c>
      <c r="B6737" s="32" t="s">
        <v>178</v>
      </c>
      <c r="F6737" s="32">
        <v>403.29199999999997</v>
      </c>
      <c r="K6737" s="32" t="s">
        <v>260</v>
      </c>
    </row>
    <row r="6738" spans="1:11" x14ac:dyDescent="0.35">
      <c r="A6738" s="32">
        <v>23</v>
      </c>
      <c r="B6738" s="32" t="s">
        <v>177</v>
      </c>
      <c r="F6738" s="32">
        <v>349.79</v>
      </c>
      <c r="K6738" s="32" t="s">
        <v>259</v>
      </c>
    </row>
    <row r="6739" spans="1:11" x14ac:dyDescent="0.35">
      <c r="A6739" s="32">
        <v>24</v>
      </c>
      <c r="B6739" s="32" t="s">
        <v>22</v>
      </c>
      <c r="F6739" s="32">
        <v>7.4109999999999996</v>
      </c>
      <c r="K6739" s="32" t="s">
        <v>258</v>
      </c>
    </row>
    <row r="6740" spans="1:11" x14ac:dyDescent="0.35">
      <c r="A6740" s="32">
        <v>25</v>
      </c>
      <c r="B6740" s="32" t="s">
        <v>176</v>
      </c>
      <c r="F6740" s="32">
        <v>438.197</v>
      </c>
      <c r="K6740" s="32" t="s">
        <v>257</v>
      </c>
    </row>
    <row r="6741" spans="1:11" x14ac:dyDescent="0.35">
      <c r="A6741" s="32">
        <v>26</v>
      </c>
      <c r="B6741" s="32" t="s">
        <v>175</v>
      </c>
      <c r="F6741" s="32">
        <v>453.67</v>
      </c>
      <c r="K6741" s="32" t="s">
        <v>256</v>
      </c>
    </row>
    <row r="6742" spans="1:11" x14ac:dyDescent="0.35">
      <c r="A6742" s="32">
        <v>27</v>
      </c>
      <c r="B6742" s="32" t="s">
        <v>174</v>
      </c>
      <c r="F6742" s="32">
        <v>468.58100000000002</v>
      </c>
      <c r="K6742" s="32" t="s">
        <v>255</v>
      </c>
    </row>
    <row r="6743" spans="1:11" x14ac:dyDescent="0.35">
      <c r="A6743" s="32">
        <v>28</v>
      </c>
      <c r="B6743" s="32" t="s">
        <v>173</v>
      </c>
      <c r="F6743" s="32">
        <v>381.59399999999999</v>
      </c>
      <c r="K6743" s="32" t="s">
        <v>254</v>
      </c>
    </row>
    <row r="6744" spans="1:11" x14ac:dyDescent="0.35">
      <c r="A6744" s="32">
        <v>29</v>
      </c>
      <c r="B6744" s="32" t="s">
        <v>172</v>
      </c>
      <c r="F6744" s="32">
        <v>405.71100000000001</v>
      </c>
      <c r="K6744" s="32" t="s">
        <v>253</v>
      </c>
    </row>
    <row r="6745" spans="1:11" x14ac:dyDescent="0.35">
      <c r="A6745" s="32">
        <v>30</v>
      </c>
      <c r="B6745" s="32" t="s">
        <v>171</v>
      </c>
      <c r="F6745" s="32">
        <v>367.483</v>
      </c>
      <c r="K6745" s="32" t="s">
        <v>252</v>
      </c>
    </row>
    <row r="6746" spans="1:11" x14ac:dyDescent="0.35">
      <c r="A6746" s="32">
        <v>31</v>
      </c>
      <c r="B6746" s="32" t="s">
        <v>22</v>
      </c>
      <c r="F6746" s="32">
        <v>19.434000000000001</v>
      </c>
      <c r="K6746" s="32" t="s">
        <v>251</v>
      </c>
    </row>
    <row r="6747" spans="1:11" x14ac:dyDescent="0.35">
      <c r="A6747" s="32">
        <v>32</v>
      </c>
      <c r="B6747" s="32" t="s">
        <v>170</v>
      </c>
      <c r="F6747" s="32">
        <v>519.80700000000002</v>
      </c>
      <c r="K6747" s="32" t="s">
        <v>250</v>
      </c>
    </row>
    <row r="6748" spans="1:11" x14ac:dyDescent="0.35">
      <c r="A6748" s="32">
        <v>33</v>
      </c>
      <c r="B6748" s="32" t="s">
        <v>169</v>
      </c>
      <c r="F6748" s="32">
        <v>456.55200000000002</v>
      </c>
      <c r="K6748" s="32" t="s">
        <v>249</v>
      </c>
    </row>
    <row r="6749" spans="1:11" x14ac:dyDescent="0.35">
      <c r="A6749" s="32">
        <v>34</v>
      </c>
      <c r="B6749" s="32" t="s">
        <v>168</v>
      </c>
      <c r="F6749" s="32">
        <v>556.41200000000003</v>
      </c>
      <c r="K6749" s="32" t="s">
        <v>248</v>
      </c>
    </row>
    <row r="6750" spans="1:11" x14ac:dyDescent="0.35">
      <c r="A6750" s="32">
        <v>35</v>
      </c>
      <c r="B6750" s="32" t="s">
        <v>167</v>
      </c>
      <c r="F6750" s="32">
        <v>520.70500000000004</v>
      </c>
      <c r="K6750" s="32" t="s">
        <v>247</v>
      </c>
    </row>
    <row r="6751" spans="1:11" x14ac:dyDescent="0.35">
      <c r="A6751" s="32">
        <v>36</v>
      </c>
      <c r="B6751" s="32" t="s">
        <v>166</v>
      </c>
      <c r="F6751" s="32">
        <v>697.726</v>
      </c>
      <c r="K6751" s="32" t="s">
        <v>246</v>
      </c>
    </row>
    <row r="6752" spans="1:11" x14ac:dyDescent="0.35">
      <c r="A6752" s="32">
        <v>37</v>
      </c>
      <c r="B6752" s="32" t="s">
        <v>165</v>
      </c>
      <c r="F6752" s="32">
        <v>515.65200000000004</v>
      </c>
      <c r="K6752" s="32" t="s">
        <v>245</v>
      </c>
    </row>
    <row r="6753" spans="1:11" x14ac:dyDescent="0.35">
      <c r="A6753" s="32">
        <v>38</v>
      </c>
      <c r="B6753" s="32" t="s">
        <v>22</v>
      </c>
      <c r="K6753" s="32" t="s">
        <v>244</v>
      </c>
    </row>
    <row r="6754" spans="1:11" x14ac:dyDescent="0.35">
      <c r="A6754" s="32">
        <v>39</v>
      </c>
      <c r="B6754" s="32" t="s">
        <v>164</v>
      </c>
      <c r="F6754" s="32">
        <v>442.76100000000002</v>
      </c>
      <c r="K6754" s="32" t="s">
        <v>243</v>
      </c>
    </row>
    <row r="6755" spans="1:11" x14ac:dyDescent="0.35">
      <c r="A6755" s="32">
        <v>40</v>
      </c>
      <c r="B6755" s="32" t="s">
        <v>163</v>
      </c>
      <c r="F6755" s="32">
        <v>392.97500000000002</v>
      </c>
      <c r="K6755" s="32" t="s">
        <v>242</v>
      </c>
    </row>
    <row r="6756" spans="1:11" x14ac:dyDescent="0.35">
      <c r="A6756" s="32">
        <v>41</v>
      </c>
      <c r="B6756" s="32" t="s">
        <v>162</v>
      </c>
      <c r="F6756" s="32">
        <v>533.34</v>
      </c>
      <c r="K6756" s="32" t="s">
        <v>241</v>
      </c>
    </row>
    <row r="6757" spans="1:11" x14ac:dyDescent="0.35">
      <c r="A6757" s="32">
        <v>42</v>
      </c>
      <c r="B6757" s="32" t="s">
        <v>161</v>
      </c>
      <c r="F6757" s="32">
        <v>579.68399999999997</v>
      </c>
      <c r="K6757" s="32" t="s">
        <v>240</v>
      </c>
    </row>
    <row r="6758" spans="1:11" x14ac:dyDescent="0.35">
      <c r="A6758" s="32">
        <v>43</v>
      </c>
      <c r="B6758" s="32" t="s">
        <v>160</v>
      </c>
      <c r="F6758" s="32">
        <v>398.94299999999998</v>
      </c>
      <c r="K6758" s="32" t="s">
        <v>239</v>
      </c>
    </row>
    <row r="6759" spans="1:11" x14ac:dyDescent="0.35">
      <c r="A6759" s="32">
        <v>44</v>
      </c>
      <c r="B6759" s="32" t="s">
        <v>159</v>
      </c>
      <c r="F6759" s="32">
        <v>556.154</v>
      </c>
      <c r="K6759" s="32" t="s">
        <v>238</v>
      </c>
    </row>
    <row r="6760" spans="1:11" x14ac:dyDescent="0.35">
      <c r="A6760" s="32">
        <v>45</v>
      </c>
      <c r="B6760" s="32" t="s">
        <v>22</v>
      </c>
      <c r="K6760" s="32" t="s">
        <v>237</v>
      </c>
    </row>
    <row r="6761" spans="1:11" x14ac:dyDescent="0.35">
      <c r="A6761" s="32">
        <v>46</v>
      </c>
      <c r="B6761" s="32" t="s">
        <v>158</v>
      </c>
      <c r="F6761" s="32">
        <v>543.97199999999998</v>
      </c>
      <c r="K6761" s="32" t="s">
        <v>236</v>
      </c>
    </row>
    <row r="6762" spans="1:11" x14ac:dyDescent="0.35">
      <c r="A6762" s="32">
        <v>47</v>
      </c>
      <c r="B6762" s="32" t="s">
        <v>157</v>
      </c>
      <c r="F6762" s="32">
        <v>411.32299999999998</v>
      </c>
      <c r="K6762" s="32" t="s">
        <v>235</v>
      </c>
    </row>
    <row r="6763" spans="1:11" x14ac:dyDescent="0.35">
      <c r="A6763" s="32">
        <v>48</v>
      </c>
      <c r="B6763" s="32" t="s">
        <v>156</v>
      </c>
      <c r="F6763" s="32">
        <v>451.37200000000001</v>
      </c>
      <c r="K6763" s="32" t="s">
        <v>234</v>
      </c>
    </row>
    <row r="6765" spans="1:11" x14ac:dyDescent="0.35">
      <c r="A6765" s="32" t="s">
        <v>284</v>
      </c>
    </row>
    <row r="6767" spans="1:11" x14ac:dyDescent="0.35">
      <c r="B6767" s="32" t="s">
        <v>3</v>
      </c>
      <c r="C6767" s="32" t="s">
        <v>4</v>
      </c>
      <c r="D6767" s="32" t="s">
        <v>5</v>
      </c>
      <c r="E6767" s="32" t="s">
        <v>6</v>
      </c>
      <c r="F6767" s="32" t="s">
        <v>7</v>
      </c>
      <c r="G6767" s="32" t="s">
        <v>8</v>
      </c>
      <c r="H6767" s="32" t="s">
        <v>9</v>
      </c>
      <c r="I6767" s="32" t="s">
        <v>10</v>
      </c>
      <c r="J6767" s="32" t="s">
        <v>11</v>
      </c>
      <c r="K6767" s="32" t="s">
        <v>282</v>
      </c>
    </row>
    <row r="6768" spans="1:11" x14ac:dyDescent="0.35">
      <c r="A6768" s="32">
        <v>1</v>
      </c>
      <c r="B6768" s="32" t="s">
        <v>12</v>
      </c>
      <c r="D6768" s="32">
        <v>16.75</v>
      </c>
      <c r="E6768" s="32">
        <v>1320.569</v>
      </c>
      <c r="G6768" s="32">
        <v>155.66200000000001</v>
      </c>
      <c r="H6768" s="32" t="s">
        <v>13</v>
      </c>
      <c r="I6768" s="32">
        <v>1320.569</v>
      </c>
      <c r="K6768" s="32" t="s">
        <v>281</v>
      </c>
    </row>
    <row r="6769" spans="1:11" x14ac:dyDescent="0.35">
      <c r="A6769" s="32">
        <v>2</v>
      </c>
      <c r="B6769" s="32" t="s">
        <v>14</v>
      </c>
      <c r="D6769" s="32">
        <v>16.760000000000002</v>
      </c>
      <c r="E6769" s="32">
        <v>1092.248</v>
      </c>
      <c r="G6769" s="32">
        <v>117.31699999999999</v>
      </c>
      <c r="H6769" s="32" t="s">
        <v>13</v>
      </c>
      <c r="I6769" s="32">
        <v>1092.248</v>
      </c>
      <c r="K6769" s="32" t="s">
        <v>280</v>
      </c>
    </row>
    <row r="6770" spans="1:11" x14ac:dyDescent="0.35">
      <c r="A6770" s="32">
        <v>3</v>
      </c>
      <c r="B6770" s="32" t="s">
        <v>15</v>
      </c>
      <c r="D6770" s="32">
        <v>16.77</v>
      </c>
      <c r="E6770" s="32">
        <v>1254.316</v>
      </c>
      <c r="G6770" s="32">
        <v>154.143</v>
      </c>
      <c r="H6770" s="32" t="s">
        <v>13</v>
      </c>
      <c r="I6770" s="32">
        <v>1254.316</v>
      </c>
      <c r="K6770" s="32" t="s">
        <v>279</v>
      </c>
    </row>
    <row r="6771" spans="1:11" x14ac:dyDescent="0.35">
      <c r="A6771" s="32">
        <v>4</v>
      </c>
      <c r="B6771" s="32" t="s">
        <v>17</v>
      </c>
      <c r="D6771" s="32">
        <v>16.77</v>
      </c>
      <c r="E6771" s="32">
        <v>1040.1510000000001</v>
      </c>
      <c r="G6771" s="32">
        <v>105.313</v>
      </c>
      <c r="H6771" s="32" t="s">
        <v>13</v>
      </c>
      <c r="I6771" s="32">
        <v>1040.1510000000001</v>
      </c>
      <c r="K6771" s="32" t="s">
        <v>278</v>
      </c>
    </row>
    <row r="6772" spans="1:11" x14ac:dyDescent="0.35">
      <c r="A6772" s="32">
        <v>5</v>
      </c>
      <c r="B6772" s="32" t="s">
        <v>18</v>
      </c>
      <c r="D6772" s="32">
        <v>16.75</v>
      </c>
      <c r="E6772" s="32">
        <v>1405.741</v>
      </c>
      <c r="G6772" s="32">
        <v>92.051000000000002</v>
      </c>
      <c r="H6772" s="32" t="s">
        <v>13</v>
      </c>
      <c r="I6772" s="32">
        <v>1405.741</v>
      </c>
      <c r="K6772" s="32" t="s">
        <v>277</v>
      </c>
    </row>
    <row r="6773" spans="1:11" x14ac:dyDescent="0.35">
      <c r="A6773" s="32">
        <v>6</v>
      </c>
      <c r="B6773" s="32" t="s">
        <v>19</v>
      </c>
      <c r="D6773" s="32">
        <v>16.739999999999998</v>
      </c>
      <c r="E6773" s="32">
        <v>1256.498</v>
      </c>
      <c r="G6773" s="32">
        <v>144.89699999999999</v>
      </c>
      <c r="H6773" s="32" t="s">
        <v>13</v>
      </c>
      <c r="I6773" s="32">
        <v>1256.498</v>
      </c>
      <c r="K6773" s="32" t="s">
        <v>276</v>
      </c>
    </row>
    <row r="6774" spans="1:11" x14ac:dyDescent="0.35">
      <c r="A6774" s="32">
        <v>7</v>
      </c>
      <c r="B6774" s="32" t="s">
        <v>20</v>
      </c>
      <c r="D6774" s="32">
        <v>16.75</v>
      </c>
      <c r="E6774" s="32">
        <v>964.71</v>
      </c>
      <c r="G6774" s="32">
        <v>202.489</v>
      </c>
      <c r="H6774" s="32" t="s">
        <v>13</v>
      </c>
      <c r="I6774" s="32">
        <v>964.71</v>
      </c>
      <c r="K6774" s="32" t="s">
        <v>275</v>
      </c>
    </row>
    <row r="6775" spans="1:11" x14ac:dyDescent="0.35">
      <c r="A6775" s="32">
        <v>8</v>
      </c>
      <c r="B6775" s="32" t="s">
        <v>21</v>
      </c>
      <c r="D6775" s="32">
        <v>16.760000000000002</v>
      </c>
      <c r="E6775" s="32">
        <v>1026.499</v>
      </c>
      <c r="G6775" s="32">
        <v>306.67200000000003</v>
      </c>
      <c r="H6775" s="32" t="s">
        <v>13</v>
      </c>
      <c r="I6775" s="32">
        <v>1026.499</v>
      </c>
      <c r="K6775" s="32" t="s">
        <v>274</v>
      </c>
    </row>
    <row r="6776" spans="1:11" x14ac:dyDescent="0.35">
      <c r="A6776" s="32">
        <v>9</v>
      </c>
      <c r="B6776" s="32" t="s">
        <v>22</v>
      </c>
      <c r="D6776" s="32">
        <v>17.18</v>
      </c>
      <c r="E6776" s="32">
        <v>11.688000000000001</v>
      </c>
      <c r="G6776" s="32">
        <v>1.6870000000000001</v>
      </c>
      <c r="H6776" s="32" t="s">
        <v>13</v>
      </c>
      <c r="I6776" s="32">
        <v>11.688000000000001</v>
      </c>
      <c r="K6776" s="32" t="s">
        <v>273</v>
      </c>
    </row>
    <row r="6777" spans="1:11" x14ac:dyDescent="0.35">
      <c r="A6777" s="32">
        <v>10</v>
      </c>
      <c r="B6777" s="32" t="s">
        <v>22</v>
      </c>
      <c r="D6777" s="32">
        <v>16.63</v>
      </c>
      <c r="E6777" s="32">
        <v>3.6389999999999998</v>
      </c>
      <c r="G6777" s="32">
        <v>47</v>
      </c>
      <c r="H6777" s="32" t="s">
        <v>13</v>
      </c>
      <c r="I6777" s="32">
        <v>3.6389999999999998</v>
      </c>
      <c r="K6777" s="32" t="s">
        <v>272</v>
      </c>
    </row>
    <row r="6778" spans="1:11" x14ac:dyDescent="0.35">
      <c r="A6778" s="32">
        <v>11</v>
      </c>
      <c r="B6778" s="32" t="s">
        <v>24</v>
      </c>
      <c r="D6778" s="32">
        <v>16.79</v>
      </c>
      <c r="E6778" s="32">
        <v>414.52800000000002</v>
      </c>
      <c r="G6778" s="32">
        <v>34.078000000000003</v>
      </c>
      <c r="H6778" s="32" t="s">
        <v>13</v>
      </c>
      <c r="I6778" s="32">
        <v>414.52800000000002</v>
      </c>
      <c r="K6778" s="32" t="s">
        <v>271</v>
      </c>
    </row>
    <row r="6779" spans="1:11" x14ac:dyDescent="0.35">
      <c r="A6779" s="32">
        <v>12</v>
      </c>
      <c r="B6779" s="32" t="s">
        <v>25</v>
      </c>
      <c r="D6779" s="32">
        <v>16.79</v>
      </c>
      <c r="E6779" s="32">
        <v>503.01</v>
      </c>
      <c r="G6779" s="32">
        <v>238.54900000000001</v>
      </c>
      <c r="H6779" s="32" t="s">
        <v>13</v>
      </c>
      <c r="I6779" s="32">
        <v>503.01</v>
      </c>
      <c r="K6779" s="32" t="s">
        <v>270</v>
      </c>
    </row>
    <row r="6780" spans="1:11" x14ac:dyDescent="0.35">
      <c r="A6780" s="32">
        <v>13</v>
      </c>
      <c r="B6780" s="32" t="s">
        <v>26</v>
      </c>
      <c r="D6780" s="32">
        <v>16.79</v>
      </c>
      <c r="E6780" s="32">
        <v>431.25700000000001</v>
      </c>
      <c r="G6780" s="32">
        <v>51.502000000000002</v>
      </c>
      <c r="H6780" s="32" t="s">
        <v>13</v>
      </c>
      <c r="I6780" s="32">
        <v>431.25700000000001</v>
      </c>
      <c r="K6780" s="32" t="s">
        <v>269</v>
      </c>
    </row>
    <row r="6781" spans="1:11" x14ac:dyDescent="0.35">
      <c r="A6781" s="32">
        <v>14</v>
      </c>
      <c r="B6781" s="32" t="s">
        <v>27</v>
      </c>
      <c r="D6781" s="32">
        <v>16.8</v>
      </c>
      <c r="E6781" s="32">
        <v>427.40100000000001</v>
      </c>
      <c r="G6781" s="32">
        <v>364.69499999999999</v>
      </c>
      <c r="H6781" s="32" t="s">
        <v>13</v>
      </c>
      <c r="I6781" s="32">
        <v>427.40100000000001</v>
      </c>
      <c r="K6781" s="32" t="s">
        <v>268</v>
      </c>
    </row>
    <row r="6782" spans="1:11" x14ac:dyDescent="0.35">
      <c r="A6782" s="32">
        <v>15</v>
      </c>
      <c r="B6782" s="32" t="s">
        <v>28</v>
      </c>
      <c r="D6782" s="32">
        <v>16.8</v>
      </c>
      <c r="E6782" s="32">
        <v>452.262</v>
      </c>
      <c r="G6782" s="32">
        <v>3326</v>
      </c>
      <c r="H6782" s="32" t="s">
        <v>13</v>
      </c>
      <c r="I6782" s="32">
        <v>452.262</v>
      </c>
      <c r="K6782" s="32" t="s">
        <v>267</v>
      </c>
    </row>
    <row r="6783" spans="1:11" x14ac:dyDescent="0.35">
      <c r="A6783" s="32">
        <v>16</v>
      </c>
      <c r="B6783" s="32" t="s">
        <v>29</v>
      </c>
      <c r="D6783" s="32">
        <v>16.82</v>
      </c>
      <c r="E6783" s="32">
        <v>344.20600000000002</v>
      </c>
      <c r="G6783" s="32">
        <v>2421</v>
      </c>
      <c r="H6783" s="32" t="s">
        <v>13</v>
      </c>
      <c r="I6783" s="32">
        <v>344.20600000000002</v>
      </c>
      <c r="K6783" s="32" t="s">
        <v>266</v>
      </c>
    </row>
    <row r="6784" spans="1:11" x14ac:dyDescent="0.35">
      <c r="A6784" s="32">
        <v>17</v>
      </c>
      <c r="B6784" s="32" t="s">
        <v>22</v>
      </c>
      <c r="K6784" s="32" t="s">
        <v>265</v>
      </c>
    </row>
    <row r="6785" spans="1:11" x14ac:dyDescent="0.35">
      <c r="A6785" s="32">
        <v>18</v>
      </c>
      <c r="B6785" s="32" t="s">
        <v>182</v>
      </c>
      <c r="D6785" s="32">
        <v>16.82</v>
      </c>
      <c r="E6785" s="32">
        <v>435.16699999999997</v>
      </c>
      <c r="G6785" s="32">
        <v>33.412999999999997</v>
      </c>
      <c r="H6785" s="32" t="s">
        <v>13</v>
      </c>
      <c r="I6785" s="32">
        <v>435.16699999999997</v>
      </c>
      <c r="K6785" s="32" t="s">
        <v>264</v>
      </c>
    </row>
    <row r="6786" spans="1:11" x14ac:dyDescent="0.35">
      <c r="A6786" s="32">
        <v>19</v>
      </c>
      <c r="B6786" s="32" t="s">
        <v>181</v>
      </c>
      <c r="D6786" s="32">
        <v>16.850000000000001</v>
      </c>
      <c r="E6786" s="32">
        <v>549.79200000000003</v>
      </c>
      <c r="G6786" s="32">
        <v>3929</v>
      </c>
      <c r="H6786" s="32" t="s">
        <v>13</v>
      </c>
      <c r="I6786" s="32">
        <v>549.79200000000003</v>
      </c>
      <c r="K6786" s="32" t="s">
        <v>263</v>
      </c>
    </row>
    <row r="6787" spans="1:11" x14ac:dyDescent="0.35">
      <c r="A6787" s="32">
        <v>20</v>
      </c>
      <c r="B6787" s="32" t="s">
        <v>180</v>
      </c>
      <c r="D6787" s="32">
        <v>16.84</v>
      </c>
      <c r="E6787" s="32">
        <v>409.21199999999999</v>
      </c>
      <c r="G6787" s="32">
        <v>9.3480000000000008</v>
      </c>
      <c r="H6787" s="32" t="s">
        <v>13</v>
      </c>
      <c r="I6787" s="32">
        <v>409.21199999999999</v>
      </c>
      <c r="K6787" s="32" t="s">
        <v>262</v>
      </c>
    </row>
    <row r="6788" spans="1:11" x14ac:dyDescent="0.35">
      <c r="A6788" s="32">
        <v>21</v>
      </c>
      <c r="B6788" s="32" t="s">
        <v>179</v>
      </c>
      <c r="D6788" s="32">
        <v>16.829999999999998</v>
      </c>
      <c r="E6788" s="32">
        <v>458.88</v>
      </c>
      <c r="G6788" s="32">
        <v>76.575999999999993</v>
      </c>
      <c r="H6788" s="32" t="s">
        <v>13</v>
      </c>
      <c r="I6788" s="32">
        <v>458.88</v>
      </c>
      <c r="K6788" s="32" t="s">
        <v>261</v>
      </c>
    </row>
    <row r="6789" spans="1:11" x14ac:dyDescent="0.35">
      <c r="A6789" s="32">
        <v>22</v>
      </c>
      <c r="B6789" s="32" t="s">
        <v>178</v>
      </c>
      <c r="D6789" s="32">
        <v>16.850000000000001</v>
      </c>
      <c r="E6789" s="32">
        <v>403.29199999999997</v>
      </c>
      <c r="G6789" s="32">
        <v>71.296000000000006</v>
      </c>
      <c r="H6789" s="32" t="s">
        <v>13</v>
      </c>
      <c r="I6789" s="32">
        <v>403.29199999999997</v>
      </c>
      <c r="K6789" s="32" t="s">
        <v>260</v>
      </c>
    </row>
    <row r="6790" spans="1:11" x14ac:dyDescent="0.35">
      <c r="A6790" s="32">
        <v>23</v>
      </c>
      <c r="B6790" s="32" t="s">
        <v>177</v>
      </c>
      <c r="D6790" s="32">
        <v>16.89</v>
      </c>
      <c r="E6790" s="32">
        <v>349.79</v>
      </c>
      <c r="G6790" s="32">
        <v>2198</v>
      </c>
      <c r="H6790" s="32" t="s">
        <v>13</v>
      </c>
      <c r="I6790" s="32">
        <v>349.79</v>
      </c>
      <c r="K6790" s="32" t="s">
        <v>259</v>
      </c>
    </row>
    <row r="6791" spans="1:11" x14ac:dyDescent="0.35">
      <c r="A6791" s="32">
        <v>24</v>
      </c>
      <c r="B6791" s="32" t="s">
        <v>22</v>
      </c>
      <c r="D6791" s="32">
        <v>16.940000000000001</v>
      </c>
      <c r="E6791" s="32">
        <v>7.4109999999999996</v>
      </c>
      <c r="G6791" s="32">
        <v>55</v>
      </c>
      <c r="H6791" s="32" t="s">
        <v>13</v>
      </c>
      <c r="I6791" s="32">
        <v>7.4109999999999996</v>
      </c>
      <c r="K6791" s="32" t="s">
        <v>258</v>
      </c>
    </row>
    <row r="6792" spans="1:11" x14ac:dyDescent="0.35">
      <c r="A6792" s="32">
        <v>25</v>
      </c>
      <c r="B6792" s="32" t="s">
        <v>176</v>
      </c>
      <c r="D6792" s="32">
        <v>16.87</v>
      </c>
      <c r="E6792" s="32">
        <v>438.197</v>
      </c>
      <c r="G6792" s="32">
        <v>2789</v>
      </c>
      <c r="H6792" s="32" t="s">
        <v>13</v>
      </c>
      <c r="I6792" s="32">
        <v>438.197</v>
      </c>
      <c r="K6792" s="32" t="s">
        <v>257</v>
      </c>
    </row>
    <row r="6793" spans="1:11" x14ac:dyDescent="0.35">
      <c r="A6793" s="32">
        <v>26</v>
      </c>
      <c r="B6793" s="32" t="s">
        <v>175</v>
      </c>
      <c r="D6793" s="32">
        <v>16.89</v>
      </c>
      <c r="E6793" s="32">
        <v>453.67</v>
      </c>
      <c r="G6793" s="32">
        <v>91.959000000000003</v>
      </c>
      <c r="H6793" s="32" t="s">
        <v>13</v>
      </c>
      <c r="I6793" s="32">
        <v>453.67</v>
      </c>
      <c r="K6793" s="32" t="s">
        <v>256</v>
      </c>
    </row>
    <row r="6794" spans="1:11" x14ac:dyDescent="0.35">
      <c r="A6794" s="32">
        <v>27</v>
      </c>
      <c r="B6794" s="32" t="s">
        <v>174</v>
      </c>
      <c r="D6794" s="32">
        <v>16.89</v>
      </c>
      <c r="E6794" s="32">
        <v>468.58100000000002</v>
      </c>
      <c r="G6794" s="32">
        <v>134.096</v>
      </c>
      <c r="H6794" s="32" t="s">
        <v>13</v>
      </c>
      <c r="I6794" s="32">
        <v>468.58100000000002</v>
      </c>
      <c r="K6794" s="32" t="s">
        <v>255</v>
      </c>
    </row>
    <row r="6795" spans="1:11" x14ac:dyDescent="0.35">
      <c r="A6795" s="32">
        <v>28</v>
      </c>
      <c r="B6795" s="32" t="s">
        <v>173</v>
      </c>
      <c r="D6795" s="32">
        <v>16.87</v>
      </c>
      <c r="E6795" s="32">
        <v>381.59399999999999</v>
      </c>
      <c r="G6795" s="32">
        <v>59.923999999999999</v>
      </c>
      <c r="H6795" s="32" t="s">
        <v>13</v>
      </c>
      <c r="I6795" s="32">
        <v>381.59399999999999</v>
      </c>
      <c r="K6795" s="32" t="s">
        <v>254</v>
      </c>
    </row>
    <row r="6796" spans="1:11" x14ac:dyDescent="0.35">
      <c r="A6796" s="32">
        <v>29</v>
      </c>
      <c r="B6796" s="32" t="s">
        <v>172</v>
      </c>
      <c r="D6796" s="32">
        <v>16.850000000000001</v>
      </c>
      <c r="E6796" s="32">
        <v>405.71100000000001</v>
      </c>
      <c r="G6796" s="32">
        <v>52.076999999999998</v>
      </c>
      <c r="H6796" s="32" t="s">
        <v>13</v>
      </c>
      <c r="I6796" s="32">
        <v>405.71100000000001</v>
      </c>
      <c r="K6796" s="32" t="s">
        <v>253</v>
      </c>
    </row>
    <row r="6797" spans="1:11" x14ac:dyDescent="0.35">
      <c r="A6797" s="32">
        <v>30</v>
      </c>
      <c r="B6797" s="32" t="s">
        <v>171</v>
      </c>
      <c r="D6797" s="32">
        <v>16.79</v>
      </c>
      <c r="E6797" s="32">
        <v>367.483</v>
      </c>
      <c r="G6797" s="32">
        <v>21.974</v>
      </c>
      <c r="H6797" s="32" t="s">
        <v>13</v>
      </c>
      <c r="I6797" s="32">
        <v>367.483</v>
      </c>
      <c r="K6797" s="32" t="s">
        <v>252</v>
      </c>
    </row>
    <row r="6798" spans="1:11" x14ac:dyDescent="0.35">
      <c r="A6798" s="32">
        <v>31</v>
      </c>
      <c r="B6798" s="32" t="s">
        <v>22</v>
      </c>
      <c r="D6798" s="32">
        <v>16.75</v>
      </c>
      <c r="E6798" s="32">
        <v>19.434000000000001</v>
      </c>
      <c r="G6798" s="32">
        <v>2.9119999999999999</v>
      </c>
      <c r="H6798" s="32" t="s">
        <v>13</v>
      </c>
      <c r="I6798" s="32">
        <v>19.434000000000001</v>
      </c>
      <c r="K6798" s="32" t="s">
        <v>251</v>
      </c>
    </row>
    <row r="6799" spans="1:11" x14ac:dyDescent="0.35">
      <c r="A6799" s="32">
        <v>32</v>
      </c>
      <c r="B6799" s="32" t="s">
        <v>170</v>
      </c>
      <c r="D6799" s="32">
        <v>16.78</v>
      </c>
      <c r="E6799" s="32">
        <v>519.80700000000002</v>
      </c>
      <c r="G6799" s="32">
        <v>17.922000000000001</v>
      </c>
      <c r="H6799" s="32" t="s">
        <v>13</v>
      </c>
      <c r="I6799" s="32">
        <v>519.80700000000002</v>
      </c>
      <c r="K6799" s="32" t="s">
        <v>250</v>
      </c>
    </row>
    <row r="6800" spans="1:11" x14ac:dyDescent="0.35">
      <c r="A6800" s="32">
        <v>33</v>
      </c>
      <c r="B6800" s="32" t="s">
        <v>169</v>
      </c>
      <c r="D6800" s="32">
        <v>16.79</v>
      </c>
      <c r="E6800" s="32">
        <v>456.55200000000002</v>
      </c>
      <c r="G6800" s="32">
        <v>16.338000000000001</v>
      </c>
      <c r="H6800" s="32" t="s">
        <v>13</v>
      </c>
      <c r="I6800" s="32">
        <v>456.55200000000002</v>
      </c>
      <c r="K6800" s="32" t="s">
        <v>249</v>
      </c>
    </row>
    <row r="6801" spans="1:11" x14ac:dyDescent="0.35">
      <c r="A6801" s="32">
        <v>34</v>
      </c>
      <c r="B6801" s="32" t="s">
        <v>168</v>
      </c>
      <c r="D6801" s="32">
        <v>16.82</v>
      </c>
      <c r="E6801" s="32">
        <v>556.41200000000003</v>
      </c>
      <c r="G6801" s="32">
        <v>53.276000000000003</v>
      </c>
      <c r="H6801" s="32" t="s">
        <v>13</v>
      </c>
      <c r="I6801" s="32">
        <v>556.41200000000003</v>
      </c>
      <c r="K6801" s="32" t="s">
        <v>248</v>
      </c>
    </row>
    <row r="6802" spans="1:11" x14ac:dyDescent="0.35">
      <c r="A6802" s="32">
        <v>35</v>
      </c>
      <c r="B6802" s="32" t="s">
        <v>167</v>
      </c>
      <c r="D6802" s="32">
        <v>16.82</v>
      </c>
      <c r="E6802" s="32">
        <v>520.70500000000004</v>
      </c>
      <c r="G6802" s="32">
        <v>31.437000000000001</v>
      </c>
      <c r="H6802" s="32" t="s">
        <v>13</v>
      </c>
      <c r="I6802" s="32">
        <v>520.70500000000004</v>
      </c>
      <c r="K6802" s="32" t="s">
        <v>247</v>
      </c>
    </row>
    <row r="6803" spans="1:11" x14ac:dyDescent="0.35">
      <c r="A6803" s="32">
        <v>36</v>
      </c>
      <c r="B6803" s="32" t="s">
        <v>166</v>
      </c>
      <c r="D6803" s="32">
        <v>16.84</v>
      </c>
      <c r="E6803" s="32">
        <v>697.726</v>
      </c>
      <c r="G6803" s="32">
        <v>68.382999999999996</v>
      </c>
      <c r="H6803" s="32" t="s">
        <v>13</v>
      </c>
      <c r="I6803" s="32">
        <v>697.726</v>
      </c>
      <c r="K6803" s="32" t="s">
        <v>246</v>
      </c>
    </row>
    <row r="6804" spans="1:11" x14ac:dyDescent="0.35">
      <c r="A6804" s="32">
        <v>37</v>
      </c>
      <c r="B6804" s="32" t="s">
        <v>165</v>
      </c>
      <c r="D6804" s="32">
        <v>16.850000000000001</v>
      </c>
      <c r="E6804" s="32">
        <v>515.65200000000004</v>
      </c>
      <c r="G6804" s="32">
        <v>66.106999999999999</v>
      </c>
      <c r="H6804" s="32" t="s">
        <v>13</v>
      </c>
      <c r="I6804" s="32">
        <v>515.65200000000004</v>
      </c>
      <c r="K6804" s="32" t="s">
        <v>245</v>
      </c>
    </row>
    <row r="6805" spans="1:11" x14ac:dyDescent="0.35">
      <c r="A6805" s="32">
        <v>38</v>
      </c>
      <c r="B6805" s="32" t="s">
        <v>22</v>
      </c>
      <c r="K6805" s="32" t="s">
        <v>244</v>
      </c>
    </row>
    <row r="6806" spans="1:11" x14ac:dyDescent="0.35">
      <c r="A6806" s="32">
        <v>39</v>
      </c>
      <c r="B6806" s="32" t="s">
        <v>164</v>
      </c>
      <c r="D6806" s="32">
        <v>16.850000000000001</v>
      </c>
      <c r="E6806" s="32">
        <v>442.76100000000002</v>
      </c>
      <c r="G6806" s="32">
        <v>21.007999999999999</v>
      </c>
      <c r="H6806" s="32" t="s">
        <v>13</v>
      </c>
      <c r="I6806" s="32">
        <v>442.76100000000002</v>
      </c>
      <c r="K6806" s="32" t="s">
        <v>243</v>
      </c>
    </row>
    <row r="6807" spans="1:11" x14ac:dyDescent="0.35">
      <c r="A6807" s="32">
        <v>40</v>
      </c>
      <c r="B6807" s="32" t="s">
        <v>163</v>
      </c>
      <c r="D6807" s="32">
        <v>16.89</v>
      </c>
      <c r="E6807" s="32">
        <v>392.97500000000002</v>
      </c>
      <c r="G6807" s="32">
        <v>27.931000000000001</v>
      </c>
      <c r="H6807" s="32" t="s">
        <v>13</v>
      </c>
      <c r="I6807" s="32">
        <v>392.97500000000002</v>
      </c>
      <c r="K6807" s="32" t="s">
        <v>242</v>
      </c>
    </row>
    <row r="6808" spans="1:11" x14ac:dyDescent="0.35">
      <c r="A6808" s="32">
        <v>41</v>
      </c>
      <c r="B6808" s="32" t="s">
        <v>162</v>
      </c>
      <c r="D6808" s="32">
        <v>16.87</v>
      </c>
      <c r="E6808" s="32">
        <v>533.34</v>
      </c>
      <c r="G6808" s="32">
        <v>12.718</v>
      </c>
      <c r="H6808" s="32" t="s">
        <v>13</v>
      </c>
      <c r="I6808" s="32">
        <v>533.34</v>
      </c>
      <c r="K6808" s="32" t="s">
        <v>241</v>
      </c>
    </row>
    <row r="6809" spans="1:11" x14ac:dyDescent="0.35">
      <c r="A6809" s="32">
        <v>42</v>
      </c>
      <c r="B6809" s="32" t="s">
        <v>161</v>
      </c>
      <c r="D6809" s="32">
        <v>16.899999999999999</v>
      </c>
      <c r="E6809" s="32">
        <v>579.68399999999997</v>
      </c>
      <c r="G6809" s="32">
        <v>60.226999999999997</v>
      </c>
      <c r="H6809" s="32" t="s">
        <v>13</v>
      </c>
      <c r="I6809" s="32">
        <v>579.68399999999997</v>
      </c>
      <c r="K6809" s="32" t="s">
        <v>240</v>
      </c>
    </row>
    <row r="6810" spans="1:11" x14ac:dyDescent="0.35">
      <c r="A6810" s="32">
        <v>43</v>
      </c>
      <c r="B6810" s="32" t="s">
        <v>160</v>
      </c>
      <c r="D6810" s="32">
        <v>16.899999999999999</v>
      </c>
      <c r="E6810" s="32">
        <v>398.94299999999998</v>
      </c>
      <c r="G6810" s="32">
        <v>7.0289999999999999</v>
      </c>
      <c r="H6810" s="32" t="s">
        <v>13</v>
      </c>
      <c r="I6810" s="32">
        <v>398.94299999999998</v>
      </c>
      <c r="K6810" s="32" t="s">
        <v>239</v>
      </c>
    </row>
    <row r="6811" spans="1:11" x14ac:dyDescent="0.35">
      <c r="A6811" s="32">
        <v>44</v>
      </c>
      <c r="B6811" s="32" t="s">
        <v>159</v>
      </c>
      <c r="D6811" s="32">
        <v>16.920000000000002</v>
      </c>
      <c r="E6811" s="32">
        <v>556.154</v>
      </c>
      <c r="G6811" s="32">
        <v>32.731999999999999</v>
      </c>
      <c r="H6811" s="32" t="s">
        <v>13</v>
      </c>
      <c r="I6811" s="32">
        <v>556.154</v>
      </c>
      <c r="K6811" s="32" t="s">
        <v>238</v>
      </c>
    </row>
    <row r="6812" spans="1:11" x14ac:dyDescent="0.35">
      <c r="A6812" s="32">
        <v>45</v>
      </c>
      <c r="B6812" s="32" t="s">
        <v>22</v>
      </c>
      <c r="H6812" s="32" t="s">
        <v>95</v>
      </c>
      <c r="K6812" s="32" t="s">
        <v>237</v>
      </c>
    </row>
    <row r="6813" spans="1:11" x14ac:dyDescent="0.35">
      <c r="A6813" s="32">
        <v>46</v>
      </c>
      <c r="B6813" s="32" t="s">
        <v>158</v>
      </c>
      <c r="D6813" s="32">
        <v>16.920000000000002</v>
      </c>
      <c r="E6813" s="32">
        <v>543.97199999999998</v>
      </c>
      <c r="G6813" s="32">
        <v>75.453000000000003</v>
      </c>
      <c r="H6813" s="32" t="s">
        <v>13</v>
      </c>
      <c r="I6813" s="32">
        <v>543.97199999999998</v>
      </c>
      <c r="K6813" s="32" t="s">
        <v>236</v>
      </c>
    </row>
    <row r="6814" spans="1:11" x14ac:dyDescent="0.35">
      <c r="A6814" s="32">
        <v>47</v>
      </c>
      <c r="B6814" s="32" t="s">
        <v>157</v>
      </c>
      <c r="D6814" s="32">
        <v>16.920000000000002</v>
      </c>
      <c r="E6814" s="32">
        <v>411.32299999999998</v>
      </c>
      <c r="G6814" s="32">
        <v>18.736999999999998</v>
      </c>
      <c r="H6814" s="32" t="s">
        <v>13</v>
      </c>
      <c r="I6814" s="32">
        <v>411.32299999999998</v>
      </c>
      <c r="K6814" s="32" t="s">
        <v>235</v>
      </c>
    </row>
    <row r="6815" spans="1:11" x14ac:dyDescent="0.35">
      <c r="A6815" s="32">
        <v>48</v>
      </c>
      <c r="B6815" s="32" t="s">
        <v>156</v>
      </c>
      <c r="D6815" s="32">
        <v>16.899999999999999</v>
      </c>
      <c r="E6815" s="32">
        <v>451.37200000000001</v>
      </c>
      <c r="G6815" s="32">
        <v>89.7</v>
      </c>
      <c r="H6815" s="32" t="s">
        <v>13</v>
      </c>
      <c r="I6815" s="32">
        <v>451.37200000000001</v>
      </c>
      <c r="K6815" s="32" t="s">
        <v>234</v>
      </c>
    </row>
    <row r="6817" spans="1:11" x14ac:dyDescent="0.35">
      <c r="A6817" s="32" t="s">
        <v>283</v>
      </c>
    </row>
    <row r="6819" spans="1:11" x14ac:dyDescent="0.35">
      <c r="B6819" s="32" t="s">
        <v>3</v>
      </c>
      <c r="C6819" s="32" t="s">
        <v>4</v>
      </c>
      <c r="D6819" s="32" t="s">
        <v>5</v>
      </c>
      <c r="E6819" s="32" t="s">
        <v>6</v>
      </c>
      <c r="F6819" s="32" t="s">
        <v>7</v>
      </c>
      <c r="G6819" s="32" t="s">
        <v>8</v>
      </c>
      <c r="H6819" s="32" t="s">
        <v>9</v>
      </c>
      <c r="I6819" s="32" t="s">
        <v>10</v>
      </c>
      <c r="J6819" s="32" t="s">
        <v>11</v>
      </c>
      <c r="K6819" s="32" t="s">
        <v>282</v>
      </c>
    </row>
    <row r="6820" spans="1:11" x14ac:dyDescent="0.35">
      <c r="A6820" s="32">
        <v>1</v>
      </c>
      <c r="B6820" s="32" t="s">
        <v>12</v>
      </c>
      <c r="D6820" s="32">
        <v>16.75</v>
      </c>
      <c r="E6820" s="32">
        <v>3981.2979999999998</v>
      </c>
      <c r="G6820" s="32">
        <v>470.57900000000001</v>
      </c>
      <c r="H6820" s="32" t="s">
        <v>13</v>
      </c>
      <c r="I6820" s="32">
        <v>3981.2979999999998</v>
      </c>
      <c r="K6820" s="32" t="s">
        <v>281</v>
      </c>
    </row>
    <row r="6821" spans="1:11" x14ac:dyDescent="0.35">
      <c r="A6821" s="32">
        <v>2</v>
      </c>
      <c r="B6821" s="32" t="s">
        <v>14</v>
      </c>
      <c r="D6821" s="32">
        <v>16.760000000000002</v>
      </c>
      <c r="E6821" s="32">
        <v>3624.4059999999999</v>
      </c>
      <c r="G6821" s="32">
        <v>718.89499999999998</v>
      </c>
      <c r="H6821" s="32" t="s">
        <v>13</v>
      </c>
      <c r="I6821" s="32">
        <v>3624.4059999999999</v>
      </c>
      <c r="K6821" s="32" t="s">
        <v>280</v>
      </c>
    </row>
    <row r="6822" spans="1:11" x14ac:dyDescent="0.35">
      <c r="A6822" s="32">
        <v>3</v>
      </c>
      <c r="B6822" s="32" t="s">
        <v>15</v>
      </c>
      <c r="D6822" s="32">
        <v>16.760000000000002</v>
      </c>
      <c r="E6822" s="32">
        <v>3680.4960000000001</v>
      </c>
      <c r="G6822" s="32">
        <v>873.59</v>
      </c>
      <c r="H6822" s="32" t="s">
        <v>13</v>
      </c>
      <c r="I6822" s="32">
        <v>3680.4960000000001</v>
      </c>
      <c r="K6822" s="32" t="s">
        <v>279</v>
      </c>
    </row>
    <row r="6823" spans="1:11" x14ac:dyDescent="0.35">
      <c r="A6823" s="32">
        <v>4</v>
      </c>
      <c r="B6823" s="32" t="s">
        <v>17</v>
      </c>
      <c r="D6823" s="32">
        <v>16.77</v>
      </c>
      <c r="E6823" s="32">
        <v>3082.4050000000002</v>
      </c>
      <c r="G6823" s="32">
        <v>24659</v>
      </c>
      <c r="H6823" s="32" t="s">
        <v>13</v>
      </c>
      <c r="I6823" s="32">
        <v>3082.4050000000002</v>
      </c>
      <c r="K6823" s="32" t="s">
        <v>278</v>
      </c>
    </row>
    <row r="6824" spans="1:11" x14ac:dyDescent="0.35">
      <c r="A6824" s="32">
        <v>5</v>
      </c>
      <c r="B6824" s="32" t="s">
        <v>18</v>
      </c>
      <c r="D6824" s="32">
        <v>16.739999999999998</v>
      </c>
      <c r="E6824" s="32">
        <v>4000.116</v>
      </c>
      <c r="G6824" s="32">
        <v>136.25299999999999</v>
      </c>
      <c r="H6824" s="32" t="s">
        <v>13</v>
      </c>
      <c r="I6824" s="32">
        <v>4000.116</v>
      </c>
      <c r="K6824" s="32" t="s">
        <v>277</v>
      </c>
    </row>
    <row r="6825" spans="1:11" x14ac:dyDescent="0.35">
      <c r="A6825" s="32">
        <v>6</v>
      </c>
      <c r="B6825" s="32" t="s">
        <v>19</v>
      </c>
      <c r="D6825" s="32">
        <v>16.739999999999998</v>
      </c>
      <c r="E6825" s="32">
        <v>3451.7950000000001</v>
      </c>
      <c r="G6825" s="32">
        <v>27754</v>
      </c>
      <c r="H6825" s="32" t="s">
        <v>13</v>
      </c>
      <c r="I6825" s="32">
        <v>3451.7950000000001</v>
      </c>
      <c r="K6825" s="32" t="s">
        <v>276</v>
      </c>
    </row>
    <row r="6826" spans="1:11" x14ac:dyDescent="0.35">
      <c r="A6826" s="32">
        <v>7</v>
      </c>
      <c r="B6826" s="32" t="s">
        <v>20</v>
      </c>
      <c r="D6826" s="32">
        <v>16.75</v>
      </c>
      <c r="E6826" s="32">
        <v>2688.08</v>
      </c>
      <c r="G6826" s="32">
        <v>21036</v>
      </c>
      <c r="H6826" s="32" t="s">
        <v>13</v>
      </c>
      <c r="I6826" s="32">
        <v>2688.08</v>
      </c>
      <c r="K6826" s="32" t="s">
        <v>275</v>
      </c>
    </row>
    <row r="6827" spans="1:11" x14ac:dyDescent="0.35">
      <c r="A6827" s="32">
        <v>8</v>
      </c>
      <c r="B6827" s="32" t="s">
        <v>21</v>
      </c>
      <c r="D6827" s="32">
        <v>16.760000000000002</v>
      </c>
      <c r="E6827" s="32">
        <v>2546.8870000000002</v>
      </c>
      <c r="G6827" s="32">
        <v>429.65</v>
      </c>
      <c r="H6827" s="32" t="s">
        <v>13</v>
      </c>
      <c r="I6827" s="32">
        <v>2546.8870000000002</v>
      </c>
      <c r="K6827" s="32" t="s">
        <v>274</v>
      </c>
    </row>
    <row r="6828" spans="1:11" x14ac:dyDescent="0.35">
      <c r="A6828" s="32">
        <v>9</v>
      </c>
      <c r="B6828" s="32" t="s">
        <v>22</v>
      </c>
      <c r="D6828" s="32">
        <v>16.75</v>
      </c>
      <c r="E6828" s="32">
        <v>11.680999999999999</v>
      </c>
      <c r="G6828" s="32">
        <v>3.875</v>
      </c>
      <c r="H6828" s="32" t="s">
        <v>13</v>
      </c>
      <c r="I6828" s="32">
        <v>11.680999999999999</v>
      </c>
      <c r="K6828" s="32" t="s">
        <v>273</v>
      </c>
    </row>
    <row r="6829" spans="1:11" x14ac:dyDescent="0.35">
      <c r="A6829" s="32">
        <v>10</v>
      </c>
      <c r="B6829" s="32" t="s">
        <v>22</v>
      </c>
      <c r="D6829" s="32">
        <v>16.78</v>
      </c>
      <c r="E6829" s="32">
        <v>1.379</v>
      </c>
      <c r="G6829" s="32">
        <v>15</v>
      </c>
      <c r="H6829" s="32" t="s">
        <v>13</v>
      </c>
      <c r="I6829" s="32">
        <v>1.379</v>
      </c>
      <c r="K6829" s="32" t="s">
        <v>272</v>
      </c>
    </row>
    <row r="6830" spans="1:11" x14ac:dyDescent="0.35">
      <c r="A6830" s="32">
        <v>11</v>
      </c>
      <c r="B6830" s="32" t="s">
        <v>24</v>
      </c>
      <c r="D6830" s="32">
        <v>16.78</v>
      </c>
      <c r="E6830" s="32">
        <v>1255.58</v>
      </c>
      <c r="G6830" s="32">
        <v>1017.282</v>
      </c>
      <c r="H6830" s="32" t="s">
        <v>13</v>
      </c>
      <c r="I6830" s="32">
        <v>1255.58</v>
      </c>
      <c r="K6830" s="32" t="s">
        <v>271</v>
      </c>
    </row>
    <row r="6831" spans="1:11" x14ac:dyDescent="0.35">
      <c r="A6831" s="32">
        <v>12</v>
      </c>
      <c r="B6831" s="32" t="s">
        <v>25</v>
      </c>
      <c r="D6831" s="32">
        <v>16.78</v>
      </c>
      <c r="E6831" s="32">
        <v>1156.893</v>
      </c>
      <c r="G6831" s="32">
        <v>13.752000000000001</v>
      </c>
      <c r="H6831" s="32" t="s">
        <v>13</v>
      </c>
      <c r="I6831" s="32">
        <v>1156.893</v>
      </c>
      <c r="K6831" s="32" t="s">
        <v>270</v>
      </c>
    </row>
    <row r="6832" spans="1:11" x14ac:dyDescent="0.35">
      <c r="A6832" s="32">
        <v>13</v>
      </c>
      <c r="B6832" s="32" t="s">
        <v>26</v>
      </c>
      <c r="D6832" s="32">
        <v>16.79</v>
      </c>
      <c r="E6832" s="32">
        <v>1111.1079999999999</v>
      </c>
      <c r="G6832" s="32">
        <v>8505</v>
      </c>
      <c r="H6832" s="32" t="s">
        <v>13</v>
      </c>
      <c r="I6832" s="32">
        <v>1111.1079999999999</v>
      </c>
      <c r="K6832" s="32" t="s">
        <v>269</v>
      </c>
    </row>
    <row r="6833" spans="1:11" x14ac:dyDescent="0.35">
      <c r="A6833" s="32">
        <v>14</v>
      </c>
      <c r="B6833" s="32" t="s">
        <v>27</v>
      </c>
      <c r="D6833" s="32">
        <v>16.8</v>
      </c>
      <c r="E6833" s="32">
        <v>768.79700000000003</v>
      </c>
      <c r="G6833" s="32">
        <v>561.80600000000004</v>
      </c>
      <c r="H6833" s="32" t="s">
        <v>13</v>
      </c>
      <c r="I6833" s="32">
        <v>768.79700000000003</v>
      </c>
      <c r="K6833" s="32" t="s">
        <v>268</v>
      </c>
    </row>
    <row r="6834" spans="1:11" x14ac:dyDescent="0.35">
      <c r="A6834" s="32">
        <v>15</v>
      </c>
      <c r="B6834" s="32" t="s">
        <v>28</v>
      </c>
      <c r="D6834" s="32">
        <v>16.8</v>
      </c>
      <c r="E6834" s="32">
        <v>860.35</v>
      </c>
      <c r="G6834" s="32">
        <v>5772</v>
      </c>
      <c r="H6834" s="32" t="s">
        <v>13</v>
      </c>
      <c r="I6834" s="32">
        <v>860.35</v>
      </c>
      <c r="K6834" s="32" t="s">
        <v>267</v>
      </c>
    </row>
    <row r="6835" spans="1:11" x14ac:dyDescent="0.35">
      <c r="A6835" s="32">
        <v>16</v>
      </c>
      <c r="B6835" s="32" t="s">
        <v>29</v>
      </c>
      <c r="D6835" s="32">
        <v>16.82</v>
      </c>
      <c r="E6835" s="32">
        <v>737.03099999999995</v>
      </c>
      <c r="G6835" s="32">
        <v>22.417000000000002</v>
      </c>
      <c r="H6835" s="32" t="s">
        <v>13</v>
      </c>
      <c r="I6835" s="32">
        <v>737.03099999999995</v>
      </c>
      <c r="K6835" s="32" t="s">
        <v>266</v>
      </c>
    </row>
    <row r="6836" spans="1:11" x14ac:dyDescent="0.35">
      <c r="A6836" s="32">
        <v>17</v>
      </c>
      <c r="B6836" s="32" t="s">
        <v>22</v>
      </c>
      <c r="K6836" s="32" t="s">
        <v>265</v>
      </c>
    </row>
    <row r="6837" spans="1:11" x14ac:dyDescent="0.35">
      <c r="A6837" s="32">
        <v>18</v>
      </c>
      <c r="B6837" s="32" t="s">
        <v>182</v>
      </c>
      <c r="D6837" s="32">
        <v>16.82</v>
      </c>
      <c r="E6837" s="32">
        <v>1231.7739999999999</v>
      </c>
      <c r="G6837" s="32">
        <v>57.082000000000001</v>
      </c>
      <c r="H6837" s="32" t="s">
        <v>13</v>
      </c>
      <c r="I6837" s="32">
        <v>1231.7739999999999</v>
      </c>
      <c r="K6837" s="32" t="s">
        <v>264</v>
      </c>
    </row>
    <row r="6838" spans="1:11" x14ac:dyDescent="0.35">
      <c r="A6838" s="32">
        <v>19</v>
      </c>
      <c r="B6838" s="32" t="s">
        <v>181</v>
      </c>
      <c r="D6838" s="32">
        <v>16.84</v>
      </c>
      <c r="E6838" s="32">
        <v>1020.073</v>
      </c>
      <c r="G6838" s="32">
        <v>336.34800000000001</v>
      </c>
      <c r="H6838" s="32" t="s">
        <v>13</v>
      </c>
      <c r="I6838" s="32">
        <v>1020.073</v>
      </c>
      <c r="K6838" s="32" t="s">
        <v>263</v>
      </c>
    </row>
    <row r="6839" spans="1:11" x14ac:dyDescent="0.35">
      <c r="A6839" s="32">
        <v>20</v>
      </c>
      <c r="B6839" s="32" t="s">
        <v>180</v>
      </c>
      <c r="D6839" s="32">
        <v>16.850000000000001</v>
      </c>
      <c r="E6839" s="32">
        <v>1132.848</v>
      </c>
      <c r="G6839" s="32">
        <v>243.851</v>
      </c>
      <c r="H6839" s="32" t="s">
        <v>13</v>
      </c>
      <c r="I6839" s="32">
        <v>1132.848</v>
      </c>
      <c r="K6839" s="32" t="s">
        <v>262</v>
      </c>
    </row>
    <row r="6840" spans="1:11" x14ac:dyDescent="0.35">
      <c r="A6840" s="32">
        <v>21</v>
      </c>
      <c r="B6840" s="32" t="s">
        <v>179</v>
      </c>
      <c r="D6840" s="32">
        <v>16.829999999999998</v>
      </c>
      <c r="E6840" s="32">
        <v>1016.982</v>
      </c>
      <c r="G6840" s="32">
        <v>90.075999999999993</v>
      </c>
      <c r="H6840" s="32" t="s">
        <v>13</v>
      </c>
      <c r="I6840" s="32">
        <v>1016.982</v>
      </c>
      <c r="K6840" s="32" t="s">
        <v>261</v>
      </c>
    </row>
    <row r="6841" spans="1:11" x14ac:dyDescent="0.35">
      <c r="A6841" s="32">
        <v>22</v>
      </c>
      <c r="B6841" s="32" t="s">
        <v>178</v>
      </c>
      <c r="D6841" s="32">
        <v>16.850000000000001</v>
      </c>
      <c r="E6841" s="32">
        <v>852.08399999999995</v>
      </c>
      <c r="G6841" s="32">
        <v>5684</v>
      </c>
      <c r="H6841" s="32" t="s">
        <v>13</v>
      </c>
      <c r="I6841" s="32">
        <v>852.08399999999995</v>
      </c>
      <c r="K6841" s="32" t="s">
        <v>260</v>
      </c>
    </row>
    <row r="6842" spans="1:11" x14ac:dyDescent="0.35">
      <c r="A6842" s="32">
        <v>23</v>
      </c>
      <c r="B6842" s="32" t="s">
        <v>177</v>
      </c>
      <c r="D6842" s="32">
        <v>16.850000000000001</v>
      </c>
      <c r="E6842" s="32">
        <v>877.87</v>
      </c>
      <c r="G6842" s="32">
        <v>607.6</v>
      </c>
      <c r="H6842" s="32" t="s">
        <v>13</v>
      </c>
      <c r="I6842" s="32">
        <v>877.87</v>
      </c>
      <c r="K6842" s="32" t="s">
        <v>259</v>
      </c>
    </row>
    <row r="6843" spans="1:11" x14ac:dyDescent="0.35">
      <c r="A6843" s="32">
        <v>24</v>
      </c>
      <c r="B6843" s="32" t="s">
        <v>22</v>
      </c>
      <c r="K6843" s="32" t="s">
        <v>258</v>
      </c>
    </row>
    <row r="6844" spans="1:11" x14ac:dyDescent="0.35">
      <c r="A6844" s="32">
        <v>25</v>
      </c>
      <c r="B6844" s="32" t="s">
        <v>176</v>
      </c>
      <c r="D6844" s="32">
        <v>16.87</v>
      </c>
      <c r="E6844" s="32">
        <v>1046.6410000000001</v>
      </c>
      <c r="G6844" s="32">
        <v>25.154</v>
      </c>
      <c r="H6844" s="32" t="s">
        <v>13</v>
      </c>
      <c r="I6844" s="32">
        <v>1046.6410000000001</v>
      </c>
      <c r="K6844" s="32" t="s">
        <v>257</v>
      </c>
    </row>
    <row r="6845" spans="1:11" x14ac:dyDescent="0.35">
      <c r="A6845" s="32">
        <v>26</v>
      </c>
      <c r="B6845" s="32" t="s">
        <v>175</v>
      </c>
      <c r="D6845" s="32">
        <v>16.89</v>
      </c>
      <c r="E6845" s="32">
        <v>842.06200000000001</v>
      </c>
      <c r="G6845" s="32">
        <v>5800</v>
      </c>
      <c r="H6845" s="32" t="s">
        <v>13</v>
      </c>
      <c r="I6845" s="32">
        <v>842.06200000000001</v>
      </c>
      <c r="K6845" s="32" t="s">
        <v>256</v>
      </c>
    </row>
    <row r="6846" spans="1:11" x14ac:dyDescent="0.35">
      <c r="A6846" s="32">
        <v>27</v>
      </c>
      <c r="B6846" s="32" t="s">
        <v>174</v>
      </c>
      <c r="D6846" s="32">
        <v>16.87</v>
      </c>
      <c r="E6846" s="32">
        <v>1185.143</v>
      </c>
      <c r="G6846" s="32">
        <v>8110</v>
      </c>
      <c r="H6846" s="32" t="s">
        <v>13</v>
      </c>
      <c r="I6846" s="32">
        <v>1185.143</v>
      </c>
      <c r="K6846" s="32" t="s">
        <v>255</v>
      </c>
    </row>
    <row r="6847" spans="1:11" x14ac:dyDescent="0.35">
      <c r="A6847" s="32">
        <v>28</v>
      </c>
      <c r="B6847" s="32" t="s">
        <v>173</v>
      </c>
      <c r="D6847" s="32">
        <v>16.850000000000001</v>
      </c>
      <c r="E6847" s="32">
        <v>1047.0340000000001</v>
      </c>
      <c r="G6847" s="32">
        <v>3534.098</v>
      </c>
      <c r="H6847" s="32" t="s">
        <v>13</v>
      </c>
      <c r="I6847" s="32">
        <v>1047.0340000000001</v>
      </c>
      <c r="K6847" s="32" t="s">
        <v>254</v>
      </c>
    </row>
    <row r="6848" spans="1:11" x14ac:dyDescent="0.35">
      <c r="A6848" s="32">
        <v>29</v>
      </c>
      <c r="B6848" s="32" t="s">
        <v>172</v>
      </c>
      <c r="D6848" s="32">
        <v>16.850000000000001</v>
      </c>
      <c r="E6848" s="32">
        <v>676.47699999999998</v>
      </c>
      <c r="G6848" s="32">
        <v>4466</v>
      </c>
      <c r="H6848" s="32" t="s">
        <v>13</v>
      </c>
      <c r="I6848" s="32">
        <v>676.47699999999998</v>
      </c>
      <c r="K6848" s="32" t="s">
        <v>253</v>
      </c>
    </row>
    <row r="6849" spans="1:11" x14ac:dyDescent="0.35">
      <c r="A6849" s="32">
        <v>30</v>
      </c>
      <c r="B6849" s="32" t="s">
        <v>171</v>
      </c>
      <c r="D6849" s="32">
        <v>16.8</v>
      </c>
      <c r="E6849" s="32">
        <v>1088.289</v>
      </c>
      <c r="G6849" s="32">
        <v>8597</v>
      </c>
      <c r="H6849" s="32" t="s">
        <v>13</v>
      </c>
      <c r="I6849" s="32">
        <v>1088.289</v>
      </c>
      <c r="K6849" s="32" t="s">
        <v>252</v>
      </c>
    </row>
    <row r="6850" spans="1:11" x14ac:dyDescent="0.35">
      <c r="A6850" s="32">
        <v>31</v>
      </c>
      <c r="B6850" s="32" t="s">
        <v>22</v>
      </c>
      <c r="D6850" s="32">
        <v>16.78</v>
      </c>
      <c r="E6850" s="32">
        <v>17.265000000000001</v>
      </c>
      <c r="G6850" s="32">
        <v>119.065</v>
      </c>
      <c r="H6850" s="32" t="s">
        <v>13</v>
      </c>
      <c r="I6850" s="32">
        <v>17.265000000000001</v>
      </c>
      <c r="K6850" s="32" t="s">
        <v>251</v>
      </c>
    </row>
    <row r="6851" spans="1:11" x14ac:dyDescent="0.35">
      <c r="A6851" s="32">
        <v>32</v>
      </c>
      <c r="B6851" s="32" t="s">
        <v>170</v>
      </c>
      <c r="D6851" s="32">
        <v>16.78</v>
      </c>
      <c r="E6851" s="32">
        <v>1343.16</v>
      </c>
      <c r="G6851" s="32">
        <v>2696.6039999999998</v>
      </c>
      <c r="H6851" s="32" t="s">
        <v>13</v>
      </c>
      <c r="I6851" s="32">
        <v>1343.16</v>
      </c>
      <c r="K6851" s="32" t="s">
        <v>250</v>
      </c>
    </row>
    <row r="6852" spans="1:11" x14ac:dyDescent="0.35">
      <c r="A6852" s="32">
        <v>33</v>
      </c>
      <c r="B6852" s="32" t="s">
        <v>169</v>
      </c>
      <c r="D6852" s="32">
        <v>16.79</v>
      </c>
      <c r="E6852" s="32">
        <v>1405.0730000000001</v>
      </c>
      <c r="G6852" s="32">
        <v>10551</v>
      </c>
      <c r="H6852" s="32" t="s">
        <v>13</v>
      </c>
      <c r="I6852" s="32">
        <v>1405.0730000000001</v>
      </c>
      <c r="K6852" s="32" t="s">
        <v>249</v>
      </c>
    </row>
    <row r="6853" spans="1:11" x14ac:dyDescent="0.35">
      <c r="A6853" s="32">
        <v>34</v>
      </c>
      <c r="B6853" s="32" t="s">
        <v>168</v>
      </c>
      <c r="D6853" s="32">
        <v>16.82</v>
      </c>
      <c r="E6853" s="32">
        <v>1583.432</v>
      </c>
      <c r="G6853" s="32">
        <v>179.476</v>
      </c>
      <c r="H6853" s="32" t="s">
        <v>13</v>
      </c>
      <c r="I6853" s="32">
        <v>1583.432</v>
      </c>
      <c r="K6853" s="32" t="s">
        <v>248</v>
      </c>
    </row>
    <row r="6854" spans="1:11" x14ac:dyDescent="0.35">
      <c r="A6854" s="32">
        <v>35</v>
      </c>
      <c r="B6854" s="32" t="s">
        <v>167</v>
      </c>
      <c r="D6854" s="32">
        <v>16.84</v>
      </c>
      <c r="E6854" s="32">
        <v>1523.0039999999999</v>
      </c>
      <c r="G6854" s="32">
        <v>10239</v>
      </c>
      <c r="H6854" s="32" t="s">
        <v>13</v>
      </c>
      <c r="I6854" s="32">
        <v>1523.0039999999999</v>
      </c>
      <c r="K6854" s="32" t="s">
        <v>247</v>
      </c>
    </row>
    <row r="6855" spans="1:11" x14ac:dyDescent="0.35">
      <c r="A6855" s="32">
        <v>36</v>
      </c>
      <c r="B6855" s="32" t="s">
        <v>166</v>
      </c>
      <c r="D6855" s="32">
        <v>16.84</v>
      </c>
      <c r="E6855" s="32">
        <v>1399.654</v>
      </c>
      <c r="G6855" s="32">
        <v>148.28899999999999</v>
      </c>
      <c r="H6855" s="32" t="s">
        <v>13</v>
      </c>
      <c r="I6855" s="32">
        <v>1399.654</v>
      </c>
      <c r="K6855" s="32" t="s">
        <v>246</v>
      </c>
    </row>
    <row r="6856" spans="1:11" x14ac:dyDescent="0.35">
      <c r="A6856" s="32">
        <v>37</v>
      </c>
      <c r="B6856" s="32" t="s">
        <v>165</v>
      </c>
      <c r="D6856" s="32">
        <v>16.84</v>
      </c>
      <c r="E6856" s="32">
        <v>1190.7860000000001</v>
      </c>
      <c r="G6856" s="32">
        <v>318.55799999999999</v>
      </c>
      <c r="H6856" s="32" t="s">
        <v>13</v>
      </c>
      <c r="I6856" s="32">
        <v>1190.7860000000001</v>
      </c>
      <c r="K6856" s="32" t="s">
        <v>245</v>
      </c>
    </row>
    <row r="6857" spans="1:11" x14ac:dyDescent="0.35">
      <c r="A6857" s="32">
        <v>38</v>
      </c>
      <c r="B6857" s="32" t="s">
        <v>22</v>
      </c>
      <c r="D6857" s="32">
        <v>16.87</v>
      </c>
      <c r="E6857" s="32">
        <v>5.0149999999999997</v>
      </c>
      <c r="G6857" s="32">
        <v>3.3650000000000002</v>
      </c>
      <c r="H6857" s="32" t="s">
        <v>13</v>
      </c>
      <c r="I6857" s="32">
        <v>5.0149999999999997</v>
      </c>
      <c r="K6857" s="32" t="s">
        <v>244</v>
      </c>
    </row>
    <row r="6858" spans="1:11" x14ac:dyDescent="0.35">
      <c r="A6858" s="32">
        <v>39</v>
      </c>
      <c r="B6858" s="32" t="s">
        <v>164</v>
      </c>
      <c r="D6858" s="32">
        <v>16.87</v>
      </c>
      <c r="E6858" s="32">
        <v>887.87199999999996</v>
      </c>
      <c r="G6858" s="32">
        <v>1124.9549999999999</v>
      </c>
      <c r="H6858" s="32" t="s">
        <v>13</v>
      </c>
      <c r="I6858" s="32">
        <v>887.87199999999996</v>
      </c>
      <c r="K6858" s="32" t="s">
        <v>243</v>
      </c>
    </row>
    <row r="6859" spans="1:11" x14ac:dyDescent="0.35">
      <c r="A6859" s="32">
        <v>40</v>
      </c>
      <c r="B6859" s="32" t="s">
        <v>163</v>
      </c>
      <c r="D6859" s="32">
        <v>16.87</v>
      </c>
      <c r="E6859" s="32">
        <v>1352.479</v>
      </c>
      <c r="G6859" s="32">
        <v>1200.838</v>
      </c>
      <c r="H6859" s="32" t="s">
        <v>13</v>
      </c>
      <c r="I6859" s="32">
        <v>1352.479</v>
      </c>
      <c r="K6859" s="32" t="s">
        <v>242</v>
      </c>
    </row>
    <row r="6860" spans="1:11" x14ac:dyDescent="0.35">
      <c r="A6860" s="32">
        <v>41</v>
      </c>
      <c r="B6860" s="32" t="s">
        <v>162</v>
      </c>
      <c r="D6860" s="32">
        <v>16.87</v>
      </c>
      <c r="E6860" s="32">
        <v>1667.877</v>
      </c>
      <c r="G6860" s="32">
        <v>120.413</v>
      </c>
      <c r="H6860" s="32" t="s">
        <v>13</v>
      </c>
      <c r="I6860" s="32">
        <v>1667.877</v>
      </c>
      <c r="K6860" s="32" t="s">
        <v>241</v>
      </c>
    </row>
    <row r="6861" spans="1:11" x14ac:dyDescent="0.35">
      <c r="A6861" s="32">
        <v>42</v>
      </c>
      <c r="B6861" s="32" t="s">
        <v>161</v>
      </c>
      <c r="D6861" s="32">
        <v>16.899999999999999</v>
      </c>
      <c r="E6861" s="32">
        <v>1653.1179999999999</v>
      </c>
      <c r="G6861" s="32">
        <v>216.208</v>
      </c>
      <c r="H6861" s="32" t="s">
        <v>13</v>
      </c>
      <c r="I6861" s="32">
        <v>1653.1179999999999</v>
      </c>
      <c r="K6861" s="32" t="s">
        <v>240</v>
      </c>
    </row>
    <row r="6862" spans="1:11" x14ac:dyDescent="0.35">
      <c r="A6862" s="32">
        <v>43</v>
      </c>
      <c r="B6862" s="32" t="s">
        <v>160</v>
      </c>
      <c r="D6862" s="32">
        <v>16.899999999999999</v>
      </c>
      <c r="E6862" s="32">
        <v>1522.77</v>
      </c>
      <c r="G6862" s="32">
        <v>10060</v>
      </c>
      <c r="H6862" s="32" t="s">
        <v>13</v>
      </c>
      <c r="I6862" s="32">
        <v>1522.77</v>
      </c>
      <c r="K6862" s="32" t="s">
        <v>239</v>
      </c>
    </row>
    <row r="6863" spans="1:11" x14ac:dyDescent="0.35">
      <c r="A6863" s="32">
        <v>44</v>
      </c>
      <c r="B6863" s="32" t="s">
        <v>159</v>
      </c>
      <c r="D6863" s="32">
        <v>16.920000000000002</v>
      </c>
      <c r="E6863" s="32">
        <v>1674.885</v>
      </c>
      <c r="G6863" s="32">
        <v>5231.2259999999997</v>
      </c>
      <c r="H6863" s="32" t="s">
        <v>13</v>
      </c>
      <c r="I6863" s="32">
        <v>1674.885</v>
      </c>
      <c r="K6863" s="32" t="s">
        <v>238</v>
      </c>
    </row>
    <row r="6864" spans="1:11" x14ac:dyDescent="0.35">
      <c r="A6864" s="32">
        <v>45</v>
      </c>
      <c r="B6864" s="32" t="s">
        <v>22</v>
      </c>
      <c r="D6864" s="32">
        <v>16.920000000000002</v>
      </c>
      <c r="E6864" s="32">
        <v>24.864999999999998</v>
      </c>
      <c r="G6864" s="32">
        <v>4.5209999999999999</v>
      </c>
      <c r="H6864" s="32" t="s">
        <v>13</v>
      </c>
      <c r="I6864" s="32">
        <v>24.864999999999998</v>
      </c>
      <c r="K6864" s="32" t="s">
        <v>237</v>
      </c>
    </row>
    <row r="6865" spans="1:11" x14ac:dyDescent="0.35">
      <c r="A6865" s="32">
        <v>46</v>
      </c>
      <c r="B6865" s="32" t="s">
        <v>158</v>
      </c>
      <c r="D6865" s="32">
        <v>16.920000000000002</v>
      </c>
      <c r="E6865" s="32">
        <v>1672.9870000000001</v>
      </c>
      <c r="G6865" s="32">
        <v>230.46299999999999</v>
      </c>
      <c r="H6865" s="32" t="s">
        <v>13</v>
      </c>
      <c r="I6865" s="32">
        <v>1672.9870000000001</v>
      </c>
      <c r="K6865" s="32" t="s">
        <v>236</v>
      </c>
    </row>
    <row r="6866" spans="1:11" x14ac:dyDescent="0.35">
      <c r="A6866" s="32">
        <v>47</v>
      </c>
      <c r="B6866" s="32" t="s">
        <v>157</v>
      </c>
      <c r="D6866" s="32">
        <v>16.920000000000002</v>
      </c>
      <c r="E6866" s="32">
        <v>1314.123</v>
      </c>
      <c r="G6866" s="32">
        <v>8532</v>
      </c>
      <c r="H6866" s="32" t="s">
        <v>13</v>
      </c>
      <c r="I6866" s="32">
        <v>1314.123</v>
      </c>
      <c r="K6866" s="32" t="s">
        <v>235</v>
      </c>
    </row>
    <row r="6867" spans="1:11" x14ac:dyDescent="0.35">
      <c r="A6867" s="32">
        <v>48</v>
      </c>
      <c r="B6867" s="32" t="s">
        <v>156</v>
      </c>
      <c r="D6867" s="32">
        <v>16.899999999999999</v>
      </c>
      <c r="E6867" s="32">
        <v>1061.521</v>
      </c>
      <c r="G6867" s="32">
        <v>87.897999999999996</v>
      </c>
      <c r="H6867" s="32" t="s">
        <v>13</v>
      </c>
      <c r="I6867" s="32">
        <v>1061.521</v>
      </c>
      <c r="K6867" s="32" t="s">
        <v>234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75FF-AFBD-6D46-A397-BEEF9377257D}">
  <dimension ref="A1:J2503"/>
  <sheetViews>
    <sheetView topLeftCell="A2377" workbookViewId="0">
      <selection activeCell="A2425" sqref="A2425"/>
    </sheetView>
  </sheetViews>
  <sheetFormatPr defaultColWidth="11" defaultRowHeight="16" x14ac:dyDescent="0.4"/>
  <sheetData>
    <row r="1" spans="1:10" x14ac:dyDescent="0.4">
      <c r="A1" t="s">
        <v>0</v>
      </c>
    </row>
    <row r="3" spans="1:10" x14ac:dyDescent="0.4">
      <c r="A3" t="s">
        <v>1</v>
      </c>
    </row>
    <row r="5" spans="1:10" x14ac:dyDescent="0.4">
      <c r="A5" t="s">
        <v>2</v>
      </c>
    </row>
    <row r="7" spans="1:10" x14ac:dyDescent="0.4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</row>
    <row r="8" spans="1:10" x14ac:dyDescent="0.4">
      <c r="A8">
        <v>1</v>
      </c>
      <c r="B8" t="s">
        <v>12</v>
      </c>
      <c r="D8">
        <v>0.7</v>
      </c>
      <c r="E8">
        <v>0.159</v>
      </c>
      <c r="F8">
        <v>7551.0129999999999</v>
      </c>
      <c r="G8">
        <v>2</v>
      </c>
      <c r="H8" t="s">
        <v>13</v>
      </c>
    </row>
    <row r="9" spans="1:10" x14ac:dyDescent="0.4">
      <c r="A9">
        <v>2</v>
      </c>
      <c r="B9" t="s">
        <v>14</v>
      </c>
      <c r="D9">
        <v>1.1000000000000001</v>
      </c>
      <c r="E9">
        <v>0.307</v>
      </c>
      <c r="F9">
        <v>6696.7250000000004</v>
      </c>
      <c r="G9">
        <v>2.202</v>
      </c>
      <c r="H9" t="s">
        <v>13</v>
      </c>
    </row>
    <row r="10" spans="1:10" x14ac:dyDescent="0.4">
      <c r="A10">
        <v>3</v>
      </c>
      <c r="B10" t="s">
        <v>15</v>
      </c>
      <c r="D10">
        <v>1.27</v>
      </c>
      <c r="E10">
        <v>8.5999999999999993E-2</v>
      </c>
      <c r="F10">
        <v>7209.5829999999996</v>
      </c>
      <c r="G10">
        <v>1</v>
      </c>
      <c r="H10" t="s">
        <v>16</v>
      </c>
    </row>
    <row r="11" spans="1:10" x14ac:dyDescent="0.4">
      <c r="A11">
        <v>4</v>
      </c>
      <c r="B11" t="s">
        <v>17</v>
      </c>
      <c r="D11">
        <v>1.49</v>
      </c>
      <c r="E11">
        <v>9.7000000000000003E-2</v>
      </c>
      <c r="F11">
        <v>7013.7619999999997</v>
      </c>
      <c r="G11">
        <v>0.70299999999999996</v>
      </c>
      <c r="H11" t="s">
        <v>13</v>
      </c>
    </row>
    <row r="12" spans="1:10" x14ac:dyDescent="0.4">
      <c r="A12">
        <v>5</v>
      </c>
      <c r="B12" t="s">
        <v>18</v>
      </c>
      <c r="D12">
        <v>1.72</v>
      </c>
      <c r="E12">
        <v>0.49099999999999999</v>
      </c>
      <c r="F12">
        <v>8048.652</v>
      </c>
      <c r="G12">
        <v>1.7270000000000001</v>
      </c>
      <c r="H12" t="s">
        <v>13</v>
      </c>
    </row>
    <row r="13" spans="1:10" x14ac:dyDescent="0.4">
      <c r="A13">
        <v>6</v>
      </c>
      <c r="B13" t="s">
        <v>19</v>
      </c>
      <c r="D13">
        <v>1.02</v>
      </c>
      <c r="E13">
        <v>0.71199999999999997</v>
      </c>
      <c r="F13">
        <v>7211.9549999999999</v>
      </c>
      <c r="G13">
        <v>8</v>
      </c>
      <c r="H13" t="s">
        <v>13</v>
      </c>
    </row>
    <row r="14" spans="1:10" x14ac:dyDescent="0.4">
      <c r="A14">
        <v>7</v>
      </c>
      <c r="B14" t="s">
        <v>20</v>
      </c>
      <c r="D14">
        <v>1.02</v>
      </c>
      <c r="E14">
        <v>2.722</v>
      </c>
      <c r="F14">
        <v>5686.902</v>
      </c>
      <c r="G14">
        <v>17.093</v>
      </c>
      <c r="H14" t="s">
        <v>13</v>
      </c>
    </row>
    <row r="15" spans="1:10" x14ac:dyDescent="0.4">
      <c r="A15">
        <v>8</v>
      </c>
      <c r="B15" t="s">
        <v>21</v>
      </c>
      <c r="D15">
        <v>0.97</v>
      </c>
      <c r="E15">
        <v>12.968999999999999</v>
      </c>
      <c r="F15">
        <v>6179.1030000000001</v>
      </c>
      <c r="G15">
        <v>106.223</v>
      </c>
      <c r="H15" t="s">
        <v>13</v>
      </c>
    </row>
    <row r="16" spans="1:10" x14ac:dyDescent="0.4">
      <c r="A16">
        <v>9</v>
      </c>
      <c r="B16" t="s">
        <v>22</v>
      </c>
      <c r="D16">
        <v>0.45</v>
      </c>
      <c r="E16">
        <v>8.7999999999999995E-2</v>
      </c>
      <c r="G16">
        <v>3</v>
      </c>
      <c r="H16" t="s">
        <v>13</v>
      </c>
    </row>
    <row r="17" spans="1:10" x14ac:dyDescent="0.4">
      <c r="A17">
        <v>10</v>
      </c>
      <c r="B17" t="s">
        <v>22</v>
      </c>
      <c r="D17">
        <v>1.47</v>
      </c>
      <c r="E17">
        <v>0.129</v>
      </c>
      <c r="G17">
        <v>1</v>
      </c>
      <c r="H17" t="s">
        <v>23</v>
      </c>
    </row>
    <row r="18" spans="1:10" x14ac:dyDescent="0.4">
      <c r="A18">
        <v>11</v>
      </c>
      <c r="B18" t="s">
        <v>24</v>
      </c>
      <c r="D18">
        <v>1.63</v>
      </c>
      <c r="E18">
        <v>2.0190000000000001</v>
      </c>
      <c r="F18">
        <v>3649.5419999999999</v>
      </c>
      <c r="G18">
        <v>25</v>
      </c>
      <c r="H18" t="s">
        <v>13</v>
      </c>
    </row>
    <row r="19" spans="1:10" x14ac:dyDescent="0.4">
      <c r="A19">
        <v>12</v>
      </c>
      <c r="B19" t="s">
        <v>25</v>
      </c>
      <c r="D19">
        <v>0.47</v>
      </c>
      <c r="E19">
        <v>0.219</v>
      </c>
      <c r="F19">
        <v>3370.7379999999998</v>
      </c>
      <c r="G19">
        <v>7</v>
      </c>
      <c r="H19" t="s">
        <v>13</v>
      </c>
    </row>
    <row r="20" spans="1:10" x14ac:dyDescent="0.4">
      <c r="A20">
        <v>13</v>
      </c>
      <c r="B20" t="s">
        <v>26</v>
      </c>
      <c r="D20">
        <v>1.95</v>
      </c>
      <c r="E20">
        <v>0.129</v>
      </c>
      <c r="F20">
        <v>3095.6170000000002</v>
      </c>
      <c r="G20">
        <v>1</v>
      </c>
      <c r="H20" t="s">
        <v>16</v>
      </c>
    </row>
    <row r="21" spans="1:10" x14ac:dyDescent="0.4">
      <c r="A21">
        <v>14</v>
      </c>
      <c r="B21" t="s">
        <v>27</v>
      </c>
      <c r="D21">
        <v>1.2</v>
      </c>
      <c r="E21">
        <v>3.581</v>
      </c>
      <c r="F21">
        <v>3493.8159999999998</v>
      </c>
      <c r="G21">
        <v>29.547000000000001</v>
      </c>
      <c r="H21" t="s">
        <v>13</v>
      </c>
    </row>
    <row r="22" spans="1:10" x14ac:dyDescent="0.4">
      <c r="A22">
        <v>15</v>
      </c>
      <c r="B22" t="s">
        <v>28</v>
      </c>
      <c r="D22">
        <v>1.66</v>
      </c>
      <c r="E22">
        <v>9.14</v>
      </c>
      <c r="F22">
        <v>3699.4929999999999</v>
      </c>
      <c r="G22">
        <v>95.834999999999994</v>
      </c>
      <c r="H22" t="s">
        <v>13</v>
      </c>
    </row>
    <row r="23" spans="1:10" x14ac:dyDescent="0.4">
      <c r="A23">
        <v>16</v>
      </c>
      <c r="B23" t="s">
        <v>29</v>
      </c>
      <c r="D23">
        <v>1.61</v>
      </c>
      <c r="E23">
        <v>4.5629999999999997</v>
      </c>
      <c r="F23">
        <v>3352.0549999999998</v>
      </c>
      <c r="G23">
        <v>49</v>
      </c>
      <c r="H23" t="s">
        <v>13</v>
      </c>
    </row>
    <row r="25" spans="1:10" x14ac:dyDescent="0.4">
      <c r="A25" t="s">
        <v>30</v>
      </c>
    </row>
    <row r="27" spans="1:10" x14ac:dyDescent="0.4">
      <c r="B27" t="s">
        <v>3</v>
      </c>
      <c r="C27" t="s">
        <v>4</v>
      </c>
      <c r="D27" t="s">
        <v>5</v>
      </c>
      <c r="E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11</v>
      </c>
    </row>
    <row r="28" spans="1:10" x14ac:dyDescent="0.4">
      <c r="A28">
        <v>1</v>
      </c>
      <c r="B28" t="s">
        <v>12</v>
      </c>
      <c r="F28">
        <v>7551.0129999999999</v>
      </c>
    </row>
    <row r="29" spans="1:10" x14ac:dyDescent="0.4">
      <c r="A29">
        <v>2</v>
      </c>
      <c r="B29" t="s">
        <v>14</v>
      </c>
      <c r="D29">
        <v>1.04</v>
      </c>
      <c r="E29">
        <v>2.1019999999999999</v>
      </c>
      <c r="F29">
        <v>6696.7250000000004</v>
      </c>
      <c r="G29">
        <v>23</v>
      </c>
      <c r="H29" t="s">
        <v>13</v>
      </c>
    </row>
    <row r="30" spans="1:10" x14ac:dyDescent="0.4">
      <c r="A30">
        <v>3</v>
      </c>
      <c r="B30" t="s">
        <v>15</v>
      </c>
      <c r="D30">
        <v>1.71</v>
      </c>
      <c r="E30">
        <v>4.2999999999999997E-2</v>
      </c>
      <c r="F30">
        <v>7209.5829999999996</v>
      </c>
      <c r="G30">
        <v>1</v>
      </c>
      <c r="H30" t="s">
        <v>13</v>
      </c>
    </row>
    <row r="31" spans="1:10" x14ac:dyDescent="0.4">
      <c r="A31">
        <v>4</v>
      </c>
      <c r="B31" t="s">
        <v>17</v>
      </c>
      <c r="D31">
        <v>1.06</v>
      </c>
      <c r="E31">
        <v>3.3029999999999999</v>
      </c>
      <c r="F31">
        <v>7013.7619999999997</v>
      </c>
      <c r="G31">
        <v>41</v>
      </c>
      <c r="H31" t="s">
        <v>13</v>
      </c>
    </row>
    <row r="32" spans="1:10" x14ac:dyDescent="0.4">
      <c r="A32">
        <v>5</v>
      </c>
      <c r="B32" t="s">
        <v>18</v>
      </c>
      <c r="D32">
        <v>1.08</v>
      </c>
      <c r="E32">
        <v>2.4369999999999998</v>
      </c>
      <c r="F32">
        <v>8048.652</v>
      </c>
      <c r="G32">
        <v>36</v>
      </c>
      <c r="H32" t="s">
        <v>13</v>
      </c>
    </row>
    <row r="33" spans="1:10" x14ac:dyDescent="0.4">
      <c r="A33">
        <v>6</v>
      </c>
      <c r="B33" t="s">
        <v>19</v>
      </c>
      <c r="D33">
        <v>1.05</v>
      </c>
      <c r="E33">
        <v>41.209000000000003</v>
      </c>
      <c r="F33">
        <v>7211.9549999999999</v>
      </c>
      <c r="G33">
        <v>28.439</v>
      </c>
      <c r="H33" t="s">
        <v>13</v>
      </c>
    </row>
    <row r="34" spans="1:10" x14ac:dyDescent="0.4">
      <c r="A34">
        <v>7</v>
      </c>
      <c r="B34" t="s">
        <v>20</v>
      </c>
      <c r="D34">
        <v>1.05</v>
      </c>
      <c r="E34">
        <v>114.414</v>
      </c>
      <c r="F34">
        <v>5686.902</v>
      </c>
      <c r="G34">
        <v>311.39800000000002</v>
      </c>
      <c r="H34" t="s">
        <v>13</v>
      </c>
    </row>
    <row r="35" spans="1:10" x14ac:dyDescent="0.4">
      <c r="A35">
        <v>8</v>
      </c>
      <c r="B35" t="s">
        <v>21</v>
      </c>
      <c r="D35">
        <v>1.06</v>
      </c>
      <c r="E35">
        <v>227.17400000000001</v>
      </c>
      <c r="F35">
        <v>6179.1030000000001</v>
      </c>
      <c r="G35">
        <v>2071.3539999999998</v>
      </c>
      <c r="H35" t="s">
        <v>13</v>
      </c>
    </row>
    <row r="36" spans="1:10" x14ac:dyDescent="0.4">
      <c r="A36">
        <v>9</v>
      </c>
      <c r="B36" t="s">
        <v>22</v>
      </c>
      <c r="D36">
        <v>1.78</v>
      </c>
      <c r="E36">
        <v>4.2999999999999997E-2</v>
      </c>
      <c r="G36">
        <v>1</v>
      </c>
      <c r="H36" t="s">
        <v>13</v>
      </c>
    </row>
    <row r="37" spans="1:10" x14ac:dyDescent="0.4">
      <c r="A37">
        <v>10</v>
      </c>
      <c r="B37" t="s">
        <v>22</v>
      </c>
      <c r="D37">
        <v>1.44</v>
      </c>
      <c r="E37">
        <v>0.20399999999999999</v>
      </c>
      <c r="G37">
        <v>2</v>
      </c>
      <c r="H37" t="s">
        <v>13</v>
      </c>
    </row>
    <row r="38" spans="1:10" x14ac:dyDescent="0.4">
      <c r="A38">
        <v>11</v>
      </c>
      <c r="B38" t="s">
        <v>24</v>
      </c>
      <c r="D38">
        <v>1.69</v>
      </c>
      <c r="E38">
        <v>0.23599999999999999</v>
      </c>
      <c r="F38">
        <v>3649.5419999999999</v>
      </c>
      <c r="G38">
        <v>2.806</v>
      </c>
      <c r="H38" t="s">
        <v>13</v>
      </c>
    </row>
    <row r="39" spans="1:10" x14ac:dyDescent="0.4">
      <c r="A39">
        <v>12</v>
      </c>
      <c r="B39" t="s">
        <v>25</v>
      </c>
      <c r="D39">
        <v>1.46</v>
      </c>
      <c r="E39">
        <v>0.161</v>
      </c>
      <c r="F39">
        <v>3370.7379999999998</v>
      </c>
      <c r="G39">
        <v>2</v>
      </c>
      <c r="H39" t="s">
        <v>13</v>
      </c>
    </row>
    <row r="40" spans="1:10" x14ac:dyDescent="0.4">
      <c r="A40">
        <v>13</v>
      </c>
      <c r="B40" t="s">
        <v>26</v>
      </c>
      <c r="D40">
        <v>1.29</v>
      </c>
      <c r="E40">
        <v>3.2000000000000001E-2</v>
      </c>
      <c r="F40">
        <v>3095.6170000000002</v>
      </c>
      <c r="G40">
        <v>0</v>
      </c>
      <c r="H40" t="s">
        <v>13</v>
      </c>
    </row>
    <row r="41" spans="1:10" x14ac:dyDescent="0.4">
      <c r="A41">
        <v>14</v>
      </c>
      <c r="B41" t="s">
        <v>27</v>
      </c>
      <c r="D41">
        <v>1.71</v>
      </c>
      <c r="E41">
        <v>48.664999999999999</v>
      </c>
      <c r="F41">
        <v>3493.8159999999998</v>
      </c>
      <c r="G41">
        <v>473</v>
      </c>
      <c r="H41" t="s">
        <v>13</v>
      </c>
    </row>
    <row r="42" spans="1:10" x14ac:dyDescent="0.4">
      <c r="A42">
        <v>15</v>
      </c>
      <c r="B42" t="s">
        <v>28</v>
      </c>
      <c r="D42">
        <v>1.75</v>
      </c>
      <c r="E42">
        <v>51.366</v>
      </c>
      <c r="F42">
        <v>3699.4929999999999</v>
      </c>
      <c r="G42">
        <v>141.09200000000001</v>
      </c>
      <c r="H42" t="s">
        <v>13</v>
      </c>
    </row>
    <row r="43" spans="1:10" x14ac:dyDescent="0.4">
      <c r="A43">
        <v>16</v>
      </c>
      <c r="B43" t="s">
        <v>29</v>
      </c>
      <c r="D43">
        <v>1.71</v>
      </c>
      <c r="E43">
        <v>37.488</v>
      </c>
      <c r="F43">
        <v>3352.0549999999998</v>
      </c>
      <c r="G43">
        <v>307.41899999999998</v>
      </c>
      <c r="H43" t="s">
        <v>13</v>
      </c>
    </row>
    <row r="45" spans="1:10" x14ac:dyDescent="0.4">
      <c r="A45" t="s">
        <v>31</v>
      </c>
    </row>
    <row r="47" spans="1:10" x14ac:dyDescent="0.4">
      <c r="B47" t="s">
        <v>3</v>
      </c>
      <c r="C47" t="s">
        <v>4</v>
      </c>
      <c r="D47" t="s">
        <v>5</v>
      </c>
      <c r="E47" t="s">
        <v>6</v>
      </c>
      <c r="F47" t="s">
        <v>7</v>
      </c>
      <c r="G47" t="s">
        <v>8</v>
      </c>
      <c r="H47" t="s">
        <v>9</v>
      </c>
      <c r="I47" t="s">
        <v>10</v>
      </c>
      <c r="J47" t="s">
        <v>11</v>
      </c>
    </row>
    <row r="48" spans="1:10" x14ac:dyDescent="0.4">
      <c r="A48">
        <v>1</v>
      </c>
      <c r="B48" t="s">
        <v>12</v>
      </c>
      <c r="D48">
        <v>1.37</v>
      </c>
      <c r="E48">
        <v>64.150000000000006</v>
      </c>
      <c r="F48">
        <v>7551.0129999999999</v>
      </c>
      <c r="G48">
        <v>10.821999999999999</v>
      </c>
      <c r="H48" t="s">
        <v>13</v>
      </c>
    </row>
    <row r="49" spans="1:8" x14ac:dyDescent="0.4">
      <c r="A49">
        <v>2</v>
      </c>
      <c r="B49" t="s">
        <v>14</v>
      </c>
      <c r="D49">
        <v>1.35</v>
      </c>
      <c r="E49">
        <v>76.066999999999993</v>
      </c>
      <c r="F49">
        <v>6696.7250000000004</v>
      </c>
      <c r="G49">
        <v>11.286</v>
      </c>
      <c r="H49" t="s">
        <v>13</v>
      </c>
    </row>
    <row r="50" spans="1:8" x14ac:dyDescent="0.4">
      <c r="A50">
        <v>3</v>
      </c>
      <c r="B50" t="s">
        <v>15</v>
      </c>
      <c r="D50">
        <v>1.33</v>
      </c>
      <c r="E50">
        <v>96.784999999999997</v>
      </c>
      <c r="F50">
        <v>7209.5829999999996</v>
      </c>
      <c r="G50">
        <v>23.420999999999999</v>
      </c>
      <c r="H50" t="s">
        <v>13</v>
      </c>
    </row>
    <row r="51" spans="1:8" x14ac:dyDescent="0.4">
      <c r="A51">
        <v>4</v>
      </c>
      <c r="B51" t="s">
        <v>17</v>
      </c>
      <c r="D51">
        <v>1.36</v>
      </c>
      <c r="E51">
        <v>99.337000000000003</v>
      </c>
      <c r="F51">
        <v>7013.7619999999997</v>
      </c>
      <c r="G51">
        <v>17.913</v>
      </c>
      <c r="H51" t="s">
        <v>13</v>
      </c>
    </row>
    <row r="52" spans="1:8" x14ac:dyDescent="0.4">
      <c r="A52">
        <v>5</v>
      </c>
      <c r="B52" t="s">
        <v>18</v>
      </c>
      <c r="D52">
        <v>1.43</v>
      </c>
      <c r="E52">
        <v>133.01400000000001</v>
      </c>
      <c r="F52">
        <v>8048.652</v>
      </c>
      <c r="G52">
        <v>18.811</v>
      </c>
      <c r="H52" t="s">
        <v>13</v>
      </c>
    </row>
    <row r="53" spans="1:8" x14ac:dyDescent="0.4">
      <c r="A53">
        <v>6</v>
      </c>
      <c r="B53" t="s">
        <v>19</v>
      </c>
      <c r="D53">
        <v>1.36</v>
      </c>
      <c r="E53">
        <v>294.14800000000002</v>
      </c>
      <c r="F53">
        <v>7211.9549999999999</v>
      </c>
      <c r="G53">
        <v>114.941</v>
      </c>
      <c r="H53" t="s">
        <v>13</v>
      </c>
    </row>
    <row r="54" spans="1:8" x14ac:dyDescent="0.4">
      <c r="A54">
        <v>7</v>
      </c>
      <c r="B54" t="s">
        <v>20</v>
      </c>
      <c r="D54">
        <v>1.39</v>
      </c>
      <c r="E54">
        <v>428.39499999999998</v>
      </c>
      <c r="F54">
        <v>5686.902</v>
      </c>
      <c r="G54">
        <v>78.162999999999997</v>
      </c>
      <c r="H54" t="s">
        <v>13</v>
      </c>
    </row>
    <row r="55" spans="1:8" x14ac:dyDescent="0.4">
      <c r="A55">
        <v>8</v>
      </c>
      <c r="B55" t="s">
        <v>21</v>
      </c>
      <c r="D55">
        <v>1.41</v>
      </c>
      <c r="E55">
        <v>790.97699999999998</v>
      </c>
      <c r="F55">
        <v>6179.1030000000001</v>
      </c>
      <c r="G55">
        <v>49.265999999999998</v>
      </c>
      <c r="H55" t="s">
        <v>13</v>
      </c>
    </row>
    <row r="56" spans="1:8" x14ac:dyDescent="0.4">
      <c r="A56">
        <v>9</v>
      </c>
      <c r="B56" t="s">
        <v>22</v>
      </c>
      <c r="D56">
        <v>1.41</v>
      </c>
      <c r="E56">
        <v>666.11099999999999</v>
      </c>
      <c r="G56">
        <v>89.753</v>
      </c>
      <c r="H56" t="s">
        <v>13</v>
      </c>
    </row>
    <row r="57" spans="1:8" x14ac:dyDescent="0.4">
      <c r="A57">
        <v>10</v>
      </c>
      <c r="B57" t="s">
        <v>22</v>
      </c>
      <c r="D57">
        <v>1.37</v>
      </c>
      <c r="E57">
        <v>637.5</v>
      </c>
      <c r="G57">
        <v>138.97800000000001</v>
      </c>
      <c r="H57" t="s">
        <v>13</v>
      </c>
    </row>
    <row r="58" spans="1:8" x14ac:dyDescent="0.4">
      <c r="A58">
        <v>11</v>
      </c>
      <c r="B58" t="s">
        <v>24</v>
      </c>
      <c r="D58">
        <v>1.98</v>
      </c>
      <c r="E58">
        <v>1719.5519999999999</v>
      </c>
      <c r="F58">
        <v>3649.5419999999999</v>
      </c>
      <c r="G58">
        <v>467.072</v>
      </c>
      <c r="H58" t="s">
        <v>13</v>
      </c>
    </row>
    <row r="59" spans="1:8" x14ac:dyDescent="0.4">
      <c r="A59">
        <v>12</v>
      </c>
      <c r="B59" t="s">
        <v>25</v>
      </c>
      <c r="D59">
        <v>1.98</v>
      </c>
      <c r="E59">
        <v>1343.528</v>
      </c>
      <c r="F59">
        <v>3370.7379999999998</v>
      </c>
      <c r="G59">
        <v>435.87299999999999</v>
      </c>
      <c r="H59" t="s">
        <v>13</v>
      </c>
    </row>
    <row r="60" spans="1:8" x14ac:dyDescent="0.4">
      <c r="A60">
        <v>13</v>
      </c>
      <c r="B60" t="s">
        <v>26</v>
      </c>
      <c r="D60">
        <v>1.97</v>
      </c>
      <c r="E60">
        <v>1068.587</v>
      </c>
      <c r="F60">
        <v>3095.6170000000002</v>
      </c>
      <c r="G60">
        <v>797.18200000000002</v>
      </c>
      <c r="H60" t="s">
        <v>13</v>
      </c>
    </row>
    <row r="61" spans="1:8" x14ac:dyDescent="0.4">
      <c r="A61">
        <v>14</v>
      </c>
      <c r="B61" t="s">
        <v>27</v>
      </c>
      <c r="D61">
        <v>1.98</v>
      </c>
      <c r="E61">
        <v>905.92899999999997</v>
      </c>
      <c r="F61">
        <v>3493.8159999999998</v>
      </c>
      <c r="G61">
        <v>244.24100000000001</v>
      </c>
      <c r="H61" t="s">
        <v>13</v>
      </c>
    </row>
    <row r="62" spans="1:8" x14ac:dyDescent="0.4">
      <c r="A62">
        <v>15</v>
      </c>
      <c r="B62" t="s">
        <v>28</v>
      </c>
      <c r="D62">
        <v>2.02</v>
      </c>
      <c r="E62">
        <v>913.57899999999995</v>
      </c>
      <c r="F62">
        <v>3699.4929999999999</v>
      </c>
      <c r="G62">
        <v>395.91399999999999</v>
      </c>
      <c r="H62" t="s">
        <v>13</v>
      </c>
    </row>
    <row r="63" spans="1:8" x14ac:dyDescent="0.4">
      <c r="A63">
        <v>16</v>
      </c>
      <c r="B63" t="s">
        <v>29</v>
      </c>
      <c r="D63">
        <v>1.99</v>
      </c>
      <c r="E63">
        <v>837.33799999999997</v>
      </c>
      <c r="F63">
        <v>3352.0549999999998</v>
      </c>
      <c r="G63">
        <v>247.941</v>
      </c>
      <c r="H63" t="s">
        <v>13</v>
      </c>
    </row>
    <row r="65" spans="1:10" x14ac:dyDescent="0.4">
      <c r="A65" t="s">
        <v>32</v>
      </c>
    </row>
    <row r="67" spans="1:10" x14ac:dyDescent="0.4">
      <c r="B67" t="s">
        <v>3</v>
      </c>
      <c r="C67" t="s">
        <v>4</v>
      </c>
      <c r="D67" t="s">
        <v>5</v>
      </c>
      <c r="E67" t="s">
        <v>6</v>
      </c>
      <c r="F67" t="s">
        <v>7</v>
      </c>
      <c r="G67" t="s">
        <v>8</v>
      </c>
      <c r="H67" t="s">
        <v>9</v>
      </c>
      <c r="I67" t="s">
        <v>10</v>
      </c>
      <c r="J67" t="s">
        <v>11</v>
      </c>
    </row>
    <row r="68" spans="1:10" x14ac:dyDescent="0.4">
      <c r="A68">
        <v>1</v>
      </c>
      <c r="B68" t="s">
        <v>12</v>
      </c>
      <c r="D68">
        <v>1.75</v>
      </c>
      <c r="E68">
        <v>11.451000000000001</v>
      </c>
      <c r="F68">
        <v>7551.0129999999999</v>
      </c>
      <c r="G68">
        <v>17.308</v>
      </c>
      <c r="H68" t="s">
        <v>13</v>
      </c>
    </row>
    <row r="69" spans="1:10" x14ac:dyDescent="0.4">
      <c r="A69">
        <v>2</v>
      </c>
      <c r="B69" t="s">
        <v>14</v>
      </c>
      <c r="D69">
        <v>1.69</v>
      </c>
      <c r="E69">
        <v>68.432000000000002</v>
      </c>
      <c r="F69">
        <v>6696.7250000000004</v>
      </c>
      <c r="G69">
        <v>169.458</v>
      </c>
      <c r="H69" t="s">
        <v>13</v>
      </c>
    </row>
    <row r="70" spans="1:10" x14ac:dyDescent="0.4">
      <c r="A70">
        <v>3</v>
      </c>
      <c r="B70" t="s">
        <v>15</v>
      </c>
      <c r="D70">
        <v>1.63</v>
      </c>
      <c r="E70">
        <v>75.683000000000007</v>
      </c>
      <c r="F70">
        <v>7209.5829999999996</v>
      </c>
      <c r="G70">
        <v>40.198999999999998</v>
      </c>
      <c r="H70" t="s">
        <v>13</v>
      </c>
    </row>
    <row r="71" spans="1:10" x14ac:dyDescent="0.4">
      <c r="A71">
        <v>4</v>
      </c>
      <c r="B71" t="s">
        <v>17</v>
      </c>
      <c r="D71">
        <v>1.69</v>
      </c>
      <c r="E71">
        <v>248.756</v>
      </c>
      <c r="F71">
        <v>7013.7619999999997</v>
      </c>
      <c r="G71">
        <v>67.477000000000004</v>
      </c>
      <c r="H71" t="s">
        <v>13</v>
      </c>
    </row>
    <row r="72" spans="1:10" x14ac:dyDescent="0.4">
      <c r="A72">
        <v>5</v>
      </c>
      <c r="B72" t="s">
        <v>18</v>
      </c>
      <c r="D72">
        <v>1.67</v>
      </c>
      <c r="E72">
        <v>455.47399999999999</v>
      </c>
      <c r="F72">
        <v>8048.652</v>
      </c>
      <c r="G72">
        <v>30.234999999999999</v>
      </c>
      <c r="H72" t="s">
        <v>13</v>
      </c>
    </row>
    <row r="73" spans="1:10" x14ac:dyDescent="0.4">
      <c r="A73">
        <v>6</v>
      </c>
      <c r="B73" t="s">
        <v>19</v>
      </c>
      <c r="D73">
        <v>1.62</v>
      </c>
      <c r="E73">
        <v>2167.931</v>
      </c>
      <c r="F73">
        <v>7211.9549999999999</v>
      </c>
      <c r="G73">
        <v>943.947</v>
      </c>
      <c r="H73" t="s">
        <v>13</v>
      </c>
    </row>
    <row r="74" spans="1:10" x14ac:dyDescent="0.4">
      <c r="A74">
        <v>7</v>
      </c>
      <c r="B74" t="s">
        <v>20</v>
      </c>
      <c r="D74">
        <v>1.65</v>
      </c>
      <c r="E74">
        <v>4487.4799999999996</v>
      </c>
      <c r="F74">
        <v>5686.902</v>
      </c>
      <c r="G74">
        <v>12825.314</v>
      </c>
      <c r="H74" t="s">
        <v>13</v>
      </c>
    </row>
    <row r="75" spans="1:10" x14ac:dyDescent="0.4">
      <c r="A75">
        <v>8</v>
      </c>
      <c r="B75" t="s">
        <v>21</v>
      </c>
      <c r="D75">
        <v>1.66</v>
      </c>
      <c r="E75">
        <v>9262.4740000000002</v>
      </c>
      <c r="F75">
        <v>6179.1030000000001</v>
      </c>
      <c r="G75">
        <v>9590.0439999999999</v>
      </c>
      <c r="H75" t="s">
        <v>13</v>
      </c>
    </row>
    <row r="76" spans="1:10" x14ac:dyDescent="0.4">
      <c r="A76">
        <v>9</v>
      </c>
      <c r="B76" t="s">
        <v>22</v>
      </c>
      <c r="D76">
        <v>1.62</v>
      </c>
      <c r="E76">
        <v>6.81</v>
      </c>
      <c r="G76">
        <v>37</v>
      </c>
      <c r="H76" t="s">
        <v>13</v>
      </c>
    </row>
    <row r="77" spans="1:10" x14ac:dyDescent="0.4">
      <c r="A77">
        <v>10</v>
      </c>
      <c r="B77" t="s">
        <v>22</v>
      </c>
      <c r="D77">
        <v>1.61</v>
      </c>
      <c r="E77">
        <v>5.359</v>
      </c>
      <c r="G77">
        <v>6.5369999999999999</v>
      </c>
      <c r="H77" t="s">
        <v>13</v>
      </c>
    </row>
    <row r="78" spans="1:10" x14ac:dyDescent="0.4">
      <c r="A78">
        <v>11</v>
      </c>
      <c r="B78" t="s">
        <v>24</v>
      </c>
      <c r="D78">
        <v>2.11</v>
      </c>
      <c r="E78">
        <v>14.951000000000001</v>
      </c>
      <c r="F78">
        <v>3649.5419999999999</v>
      </c>
      <c r="G78">
        <v>166</v>
      </c>
      <c r="H78" t="s">
        <v>13</v>
      </c>
    </row>
    <row r="79" spans="1:10" x14ac:dyDescent="0.4">
      <c r="A79">
        <v>12</v>
      </c>
      <c r="B79" t="s">
        <v>25</v>
      </c>
      <c r="D79">
        <v>2.1</v>
      </c>
      <c r="E79">
        <v>0.498</v>
      </c>
      <c r="F79">
        <v>3370.7379999999998</v>
      </c>
      <c r="G79">
        <v>5</v>
      </c>
      <c r="H79" t="s">
        <v>13</v>
      </c>
    </row>
    <row r="80" spans="1:10" x14ac:dyDescent="0.4">
      <c r="A80">
        <v>13</v>
      </c>
      <c r="B80" t="s">
        <v>26</v>
      </c>
      <c r="D80">
        <v>2.09</v>
      </c>
      <c r="E80">
        <v>1.4179999999999999</v>
      </c>
      <c r="F80">
        <v>3095.6170000000002</v>
      </c>
      <c r="G80">
        <v>18</v>
      </c>
      <c r="H80" t="s">
        <v>13</v>
      </c>
    </row>
    <row r="81" spans="1:10" x14ac:dyDescent="0.4">
      <c r="A81">
        <v>14</v>
      </c>
      <c r="B81" t="s">
        <v>27</v>
      </c>
      <c r="D81">
        <v>2.1</v>
      </c>
      <c r="E81">
        <v>2409.7530000000002</v>
      </c>
      <c r="F81">
        <v>3493.8159999999998</v>
      </c>
      <c r="G81">
        <v>4842.57</v>
      </c>
      <c r="H81" t="s">
        <v>13</v>
      </c>
    </row>
    <row r="82" spans="1:10" x14ac:dyDescent="0.4">
      <c r="A82">
        <v>15</v>
      </c>
      <c r="B82" t="s">
        <v>28</v>
      </c>
      <c r="D82">
        <v>2.14</v>
      </c>
      <c r="E82">
        <v>2461.1329999999998</v>
      </c>
      <c r="F82">
        <v>3699.4929999999999</v>
      </c>
      <c r="G82">
        <v>1104.73</v>
      </c>
      <c r="H82" t="s">
        <v>13</v>
      </c>
    </row>
    <row r="83" spans="1:10" x14ac:dyDescent="0.4">
      <c r="A83">
        <v>16</v>
      </c>
      <c r="B83" t="s">
        <v>29</v>
      </c>
      <c r="D83">
        <v>2.11</v>
      </c>
      <c r="E83">
        <v>2407.3229999999999</v>
      </c>
      <c r="F83">
        <v>3352.0549999999998</v>
      </c>
      <c r="G83">
        <v>3253.2040000000002</v>
      </c>
      <c r="H83" t="s">
        <v>13</v>
      </c>
    </row>
    <row r="85" spans="1:10" x14ac:dyDescent="0.4">
      <c r="A85" t="s">
        <v>33</v>
      </c>
    </row>
    <row r="87" spans="1:10" x14ac:dyDescent="0.4">
      <c r="B87" t="s">
        <v>3</v>
      </c>
      <c r="C87" t="s">
        <v>4</v>
      </c>
      <c r="D87" t="s">
        <v>5</v>
      </c>
      <c r="E87" t="s">
        <v>6</v>
      </c>
      <c r="F87" t="s">
        <v>7</v>
      </c>
      <c r="G87" t="s">
        <v>8</v>
      </c>
      <c r="H87" t="s">
        <v>9</v>
      </c>
      <c r="I87" t="s">
        <v>10</v>
      </c>
      <c r="J87" t="s">
        <v>11</v>
      </c>
    </row>
    <row r="88" spans="1:10" x14ac:dyDescent="0.4">
      <c r="A88">
        <v>1</v>
      </c>
      <c r="B88" t="s">
        <v>12</v>
      </c>
      <c r="D88">
        <v>2.66</v>
      </c>
      <c r="E88">
        <v>59.515000000000001</v>
      </c>
      <c r="F88">
        <v>7551.0129999999999</v>
      </c>
      <c r="G88">
        <v>2.528</v>
      </c>
      <c r="H88" t="s">
        <v>16</v>
      </c>
    </row>
    <row r="89" spans="1:10" x14ac:dyDescent="0.4">
      <c r="A89">
        <v>2</v>
      </c>
      <c r="B89" t="s">
        <v>14</v>
      </c>
      <c r="D89">
        <v>2.71</v>
      </c>
      <c r="E89">
        <v>240.411</v>
      </c>
      <c r="F89">
        <v>6696.7250000000004</v>
      </c>
      <c r="G89">
        <v>5.8369999999999997</v>
      </c>
      <c r="H89" t="s">
        <v>13</v>
      </c>
    </row>
    <row r="90" spans="1:10" x14ac:dyDescent="0.4">
      <c r="A90">
        <v>3</v>
      </c>
      <c r="B90" t="s">
        <v>15</v>
      </c>
      <c r="D90">
        <v>2.75</v>
      </c>
      <c r="E90">
        <v>215.50899999999999</v>
      </c>
      <c r="F90">
        <v>7209.5829999999996</v>
      </c>
      <c r="G90">
        <v>9.1240000000000006</v>
      </c>
      <c r="H90" t="s">
        <v>16</v>
      </c>
    </row>
    <row r="91" spans="1:10" x14ac:dyDescent="0.4">
      <c r="A91">
        <v>4</v>
      </c>
      <c r="B91" t="s">
        <v>17</v>
      </c>
      <c r="D91">
        <v>2.75</v>
      </c>
      <c r="E91">
        <v>836.779</v>
      </c>
      <c r="F91">
        <v>7013.7619999999997</v>
      </c>
      <c r="G91">
        <v>49.683999999999997</v>
      </c>
      <c r="H91" t="s">
        <v>16</v>
      </c>
    </row>
    <row r="92" spans="1:10" x14ac:dyDescent="0.4">
      <c r="A92">
        <v>5</v>
      </c>
      <c r="B92" t="s">
        <v>18</v>
      </c>
      <c r="D92">
        <v>2.77</v>
      </c>
      <c r="E92">
        <v>1249.7570000000001</v>
      </c>
      <c r="F92">
        <v>8048.652</v>
      </c>
      <c r="G92">
        <v>62.749000000000002</v>
      </c>
      <c r="H92" t="s">
        <v>13</v>
      </c>
    </row>
    <row r="93" spans="1:10" x14ac:dyDescent="0.4">
      <c r="A93">
        <v>6</v>
      </c>
      <c r="B93" t="s">
        <v>19</v>
      </c>
      <c r="D93">
        <v>2.61</v>
      </c>
      <c r="E93">
        <v>6102.7340000000004</v>
      </c>
      <c r="F93">
        <v>7211.9549999999999</v>
      </c>
      <c r="G93">
        <v>261.334</v>
      </c>
      <c r="H93" t="s">
        <v>13</v>
      </c>
    </row>
    <row r="94" spans="1:10" x14ac:dyDescent="0.4">
      <c r="A94">
        <v>7</v>
      </c>
      <c r="B94" t="s">
        <v>20</v>
      </c>
      <c r="D94">
        <v>2.66</v>
      </c>
      <c r="E94">
        <v>10650.508</v>
      </c>
      <c r="F94">
        <v>5686.902</v>
      </c>
      <c r="G94">
        <v>343.34899999999999</v>
      </c>
      <c r="H94" t="s">
        <v>13</v>
      </c>
    </row>
    <row r="95" spans="1:10" x14ac:dyDescent="0.4">
      <c r="A95">
        <v>8</v>
      </c>
      <c r="B95" t="s">
        <v>21</v>
      </c>
      <c r="D95">
        <v>2.7</v>
      </c>
      <c r="E95">
        <v>21219.432000000001</v>
      </c>
      <c r="F95">
        <v>6179.1030000000001</v>
      </c>
      <c r="G95">
        <v>922.68399999999997</v>
      </c>
      <c r="H95" t="s">
        <v>13</v>
      </c>
    </row>
    <row r="96" spans="1:10" x14ac:dyDescent="0.4">
      <c r="A96">
        <v>9</v>
      </c>
      <c r="B96" t="s">
        <v>22</v>
      </c>
      <c r="D96">
        <v>2.71</v>
      </c>
      <c r="E96">
        <v>794</v>
      </c>
      <c r="G96">
        <v>31.55</v>
      </c>
      <c r="H96" t="s">
        <v>13</v>
      </c>
    </row>
    <row r="97" spans="1:10" x14ac:dyDescent="0.4">
      <c r="A97">
        <v>10</v>
      </c>
      <c r="B97" t="s">
        <v>22</v>
      </c>
      <c r="D97">
        <v>2.73</v>
      </c>
      <c r="E97">
        <v>740.60199999999998</v>
      </c>
      <c r="G97">
        <v>44.405000000000001</v>
      </c>
      <c r="H97" t="s">
        <v>13</v>
      </c>
    </row>
    <row r="98" spans="1:10" x14ac:dyDescent="0.4">
      <c r="A98">
        <v>11</v>
      </c>
      <c r="B98" t="s">
        <v>24</v>
      </c>
      <c r="D98">
        <v>2.96</v>
      </c>
      <c r="E98">
        <v>702.51599999999996</v>
      </c>
      <c r="F98">
        <v>3649.5419999999999</v>
      </c>
      <c r="G98">
        <v>37.956000000000003</v>
      </c>
      <c r="H98" t="s">
        <v>13</v>
      </c>
    </row>
    <row r="99" spans="1:10" x14ac:dyDescent="0.4">
      <c r="A99">
        <v>12</v>
      </c>
      <c r="B99" t="s">
        <v>25</v>
      </c>
      <c r="D99">
        <v>2.94</v>
      </c>
      <c r="E99">
        <v>557.47</v>
      </c>
      <c r="F99">
        <v>3370.7379999999998</v>
      </c>
      <c r="G99">
        <v>33.710999999999999</v>
      </c>
      <c r="H99" t="s">
        <v>16</v>
      </c>
    </row>
    <row r="100" spans="1:10" x14ac:dyDescent="0.4">
      <c r="A100">
        <v>13</v>
      </c>
      <c r="B100" t="s">
        <v>26</v>
      </c>
      <c r="D100">
        <v>2.95</v>
      </c>
      <c r="E100">
        <v>567.32500000000005</v>
      </c>
      <c r="F100">
        <v>3095.6170000000002</v>
      </c>
      <c r="G100">
        <v>28.39</v>
      </c>
      <c r="H100" t="s">
        <v>13</v>
      </c>
    </row>
    <row r="101" spans="1:10" x14ac:dyDescent="0.4">
      <c r="A101">
        <v>14</v>
      </c>
      <c r="B101" t="s">
        <v>27</v>
      </c>
      <c r="D101">
        <v>2.99</v>
      </c>
      <c r="E101">
        <v>5369.2089999999998</v>
      </c>
      <c r="F101">
        <v>3493.8159999999998</v>
      </c>
      <c r="G101">
        <v>306.75599999999997</v>
      </c>
      <c r="H101" t="s">
        <v>13</v>
      </c>
    </row>
    <row r="102" spans="1:10" x14ac:dyDescent="0.4">
      <c r="A102">
        <v>15</v>
      </c>
      <c r="B102" t="s">
        <v>28</v>
      </c>
      <c r="D102">
        <v>3.01</v>
      </c>
      <c r="E102">
        <v>5105.1040000000003</v>
      </c>
      <c r="F102">
        <v>3699.4929999999999</v>
      </c>
      <c r="G102">
        <v>234.23</v>
      </c>
      <c r="H102" t="s">
        <v>13</v>
      </c>
    </row>
    <row r="103" spans="1:10" x14ac:dyDescent="0.4">
      <c r="A103">
        <v>16</v>
      </c>
      <c r="B103" t="s">
        <v>29</v>
      </c>
      <c r="D103">
        <v>3.01</v>
      </c>
      <c r="E103">
        <v>5486.9269999999997</v>
      </c>
      <c r="F103">
        <v>3352.0549999999998</v>
      </c>
      <c r="G103">
        <v>201.44</v>
      </c>
      <c r="H103" t="s">
        <v>13</v>
      </c>
    </row>
    <row r="105" spans="1:10" x14ac:dyDescent="0.4">
      <c r="A105" t="s">
        <v>34</v>
      </c>
    </row>
    <row r="107" spans="1:10" x14ac:dyDescent="0.4"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  <c r="H107" t="s">
        <v>9</v>
      </c>
      <c r="I107" t="s">
        <v>10</v>
      </c>
      <c r="J107" t="s">
        <v>11</v>
      </c>
    </row>
    <row r="108" spans="1:10" x14ac:dyDescent="0.4">
      <c r="A108">
        <v>1</v>
      </c>
      <c r="B108" t="s">
        <v>12</v>
      </c>
      <c r="D108">
        <v>2.69</v>
      </c>
      <c r="E108">
        <v>7551.0129999999999</v>
      </c>
      <c r="G108">
        <v>6454.1530000000002</v>
      </c>
      <c r="H108" t="s">
        <v>16</v>
      </c>
      <c r="I108">
        <v>7551.0129999999999</v>
      </c>
    </row>
    <row r="109" spans="1:10" x14ac:dyDescent="0.4">
      <c r="A109">
        <v>2</v>
      </c>
      <c r="B109" t="s">
        <v>14</v>
      </c>
      <c r="D109">
        <v>2.75</v>
      </c>
      <c r="E109">
        <v>6696.7250000000004</v>
      </c>
      <c r="G109">
        <v>4577.277</v>
      </c>
      <c r="H109" t="s">
        <v>16</v>
      </c>
      <c r="I109">
        <v>6696.7250000000004</v>
      </c>
    </row>
    <row r="110" spans="1:10" x14ac:dyDescent="0.4">
      <c r="A110">
        <v>3</v>
      </c>
      <c r="B110" t="s">
        <v>15</v>
      </c>
      <c r="D110">
        <v>2.74</v>
      </c>
      <c r="E110">
        <v>7209.5829999999996</v>
      </c>
      <c r="G110">
        <v>5993.6139999999996</v>
      </c>
      <c r="H110" t="s">
        <v>16</v>
      </c>
      <c r="I110">
        <v>7209.5829999999996</v>
      </c>
    </row>
    <row r="111" spans="1:10" x14ac:dyDescent="0.4">
      <c r="A111">
        <v>4</v>
      </c>
      <c r="B111" t="s">
        <v>17</v>
      </c>
      <c r="D111">
        <v>2.75</v>
      </c>
      <c r="E111">
        <v>7013.7619999999997</v>
      </c>
      <c r="G111">
        <v>342.82600000000002</v>
      </c>
      <c r="H111" t="s">
        <v>16</v>
      </c>
      <c r="I111">
        <v>7013.7619999999997</v>
      </c>
    </row>
    <row r="112" spans="1:10" x14ac:dyDescent="0.4">
      <c r="A112">
        <v>5</v>
      </c>
      <c r="B112" t="s">
        <v>18</v>
      </c>
      <c r="D112">
        <v>2.76</v>
      </c>
      <c r="E112">
        <v>8048.652</v>
      </c>
      <c r="G112">
        <v>4974.5370000000003</v>
      </c>
      <c r="H112" t="s">
        <v>16</v>
      </c>
      <c r="I112">
        <v>8048.652</v>
      </c>
    </row>
    <row r="113" spans="1:10" x14ac:dyDescent="0.4">
      <c r="A113">
        <v>6</v>
      </c>
      <c r="B113" t="s">
        <v>19</v>
      </c>
      <c r="D113">
        <v>2.62</v>
      </c>
      <c r="E113">
        <v>7211.9549999999999</v>
      </c>
      <c r="G113">
        <v>3210.5410000000002</v>
      </c>
      <c r="H113" t="s">
        <v>16</v>
      </c>
      <c r="I113">
        <v>7211.9549999999999</v>
      </c>
    </row>
    <row r="114" spans="1:10" x14ac:dyDescent="0.4">
      <c r="A114">
        <v>7</v>
      </c>
      <c r="B114" t="s">
        <v>20</v>
      </c>
      <c r="D114">
        <v>2.66</v>
      </c>
      <c r="E114">
        <v>5686.902</v>
      </c>
      <c r="G114">
        <v>472.82600000000002</v>
      </c>
      <c r="H114" t="s">
        <v>16</v>
      </c>
      <c r="I114">
        <v>5686.902</v>
      </c>
    </row>
    <row r="115" spans="1:10" x14ac:dyDescent="0.4">
      <c r="A115">
        <v>8</v>
      </c>
      <c r="B115" t="s">
        <v>21</v>
      </c>
      <c r="D115">
        <v>2.7</v>
      </c>
      <c r="E115">
        <v>6179.1030000000001</v>
      </c>
      <c r="G115">
        <v>1188.8969999999999</v>
      </c>
      <c r="H115" t="s">
        <v>16</v>
      </c>
      <c r="I115">
        <v>6179.1030000000001</v>
      </c>
    </row>
    <row r="116" spans="1:10" x14ac:dyDescent="0.4">
      <c r="A116">
        <v>9</v>
      </c>
      <c r="B116" t="s">
        <v>22</v>
      </c>
    </row>
    <row r="117" spans="1:10" x14ac:dyDescent="0.4">
      <c r="A117">
        <v>10</v>
      </c>
      <c r="B117" t="s">
        <v>22</v>
      </c>
    </row>
    <row r="118" spans="1:10" x14ac:dyDescent="0.4">
      <c r="A118">
        <v>11</v>
      </c>
      <c r="B118" t="s">
        <v>24</v>
      </c>
      <c r="D118">
        <v>2.95</v>
      </c>
      <c r="E118">
        <v>3649.5419999999999</v>
      </c>
      <c r="G118">
        <v>805.29899999999998</v>
      </c>
      <c r="H118" t="s">
        <v>16</v>
      </c>
      <c r="I118">
        <v>3649.5419999999999</v>
      </c>
    </row>
    <row r="119" spans="1:10" x14ac:dyDescent="0.4">
      <c r="A119">
        <v>12</v>
      </c>
      <c r="B119" t="s">
        <v>25</v>
      </c>
      <c r="D119">
        <v>2.93</v>
      </c>
      <c r="E119">
        <v>3370.7379999999998</v>
      </c>
      <c r="G119">
        <v>219.16800000000001</v>
      </c>
      <c r="H119" t="s">
        <v>16</v>
      </c>
      <c r="I119">
        <v>3370.7379999999998</v>
      </c>
    </row>
    <row r="120" spans="1:10" x14ac:dyDescent="0.4">
      <c r="A120">
        <v>13</v>
      </c>
      <c r="B120" t="s">
        <v>26</v>
      </c>
      <c r="D120">
        <v>2.95</v>
      </c>
      <c r="E120">
        <v>3095.6170000000002</v>
      </c>
      <c r="G120">
        <v>711.59699999999998</v>
      </c>
      <c r="H120" t="s">
        <v>16</v>
      </c>
      <c r="I120">
        <v>3095.6170000000002</v>
      </c>
    </row>
    <row r="121" spans="1:10" x14ac:dyDescent="0.4">
      <c r="A121">
        <v>14</v>
      </c>
      <c r="B121" t="s">
        <v>27</v>
      </c>
      <c r="D121">
        <v>2.99</v>
      </c>
      <c r="E121">
        <v>3493.8159999999998</v>
      </c>
      <c r="G121">
        <v>6684.1490000000003</v>
      </c>
      <c r="H121" t="s">
        <v>16</v>
      </c>
      <c r="I121">
        <v>3493.8159999999998</v>
      </c>
    </row>
    <row r="122" spans="1:10" x14ac:dyDescent="0.4">
      <c r="A122">
        <v>15</v>
      </c>
      <c r="B122" t="s">
        <v>28</v>
      </c>
      <c r="D122">
        <v>3.01</v>
      </c>
      <c r="E122">
        <v>3699.4929999999999</v>
      </c>
      <c r="G122">
        <v>1192.3219999999999</v>
      </c>
      <c r="H122" t="s">
        <v>16</v>
      </c>
      <c r="I122">
        <v>3699.4929999999999</v>
      </c>
    </row>
    <row r="123" spans="1:10" x14ac:dyDescent="0.4">
      <c r="A123">
        <v>16</v>
      </c>
      <c r="B123" t="s">
        <v>29</v>
      </c>
      <c r="D123">
        <v>3</v>
      </c>
      <c r="E123">
        <v>3352.0549999999998</v>
      </c>
      <c r="G123">
        <v>402.70400000000001</v>
      </c>
      <c r="H123" t="s">
        <v>16</v>
      </c>
      <c r="I123">
        <v>3352.0549999999998</v>
      </c>
    </row>
    <row r="125" spans="1:10" x14ac:dyDescent="0.4">
      <c r="A125" t="s">
        <v>35</v>
      </c>
    </row>
    <row r="127" spans="1:10" x14ac:dyDescent="0.4">
      <c r="B127" t="s">
        <v>3</v>
      </c>
      <c r="C127" t="s">
        <v>4</v>
      </c>
      <c r="D127" t="s">
        <v>5</v>
      </c>
      <c r="E127" t="s">
        <v>6</v>
      </c>
      <c r="F127" t="s">
        <v>7</v>
      </c>
      <c r="G127" t="s">
        <v>8</v>
      </c>
      <c r="H127" t="s">
        <v>9</v>
      </c>
      <c r="I127" t="s">
        <v>10</v>
      </c>
      <c r="J127" t="s">
        <v>11</v>
      </c>
    </row>
    <row r="128" spans="1:10" x14ac:dyDescent="0.4">
      <c r="A128">
        <v>1</v>
      </c>
      <c r="B128" t="s">
        <v>12</v>
      </c>
      <c r="D128">
        <v>4.3600000000000003</v>
      </c>
      <c r="E128">
        <v>3.8650000000000002</v>
      </c>
      <c r="F128">
        <v>2771.78</v>
      </c>
      <c r="G128">
        <v>10.58</v>
      </c>
      <c r="H128" t="s">
        <v>13</v>
      </c>
    </row>
    <row r="129" spans="1:8" x14ac:dyDescent="0.4">
      <c r="A129">
        <v>2</v>
      </c>
      <c r="B129" t="s">
        <v>14</v>
      </c>
      <c r="D129">
        <v>3.95</v>
      </c>
      <c r="E129">
        <v>33.152999999999999</v>
      </c>
      <c r="F129">
        <v>2613.6779999999999</v>
      </c>
      <c r="G129">
        <v>21.584</v>
      </c>
      <c r="H129" t="s">
        <v>16</v>
      </c>
    </row>
    <row r="130" spans="1:8" x14ac:dyDescent="0.4">
      <c r="A130">
        <v>3</v>
      </c>
      <c r="B130" t="s">
        <v>15</v>
      </c>
      <c r="D130">
        <v>3.96</v>
      </c>
      <c r="E130">
        <v>27.823</v>
      </c>
      <c r="F130">
        <v>2704.4110000000001</v>
      </c>
      <c r="G130">
        <v>25.219000000000001</v>
      </c>
      <c r="H130" t="s">
        <v>13</v>
      </c>
    </row>
    <row r="131" spans="1:8" x14ac:dyDescent="0.4">
      <c r="A131">
        <v>4</v>
      </c>
      <c r="B131" t="s">
        <v>17</v>
      </c>
      <c r="D131">
        <v>4.01</v>
      </c>
      <c r="E131">
        <v>102.274</v>
      </c>
      <c r="F131">
        <v>2633.712</v>
      </c>
      <c r="G131">
        <v>15.010999999999999</v>
      </c>
      <c r="H131" t="s">
        <v>13</v>
      </c>
    </row>
    <row r="132" spans="1:8" x14ac:dyDescent="0.4">
      <c r="A132">
        <v>5</v>
      </c>
      <c r="B132" t="s">
        <v>18</v>
      </c>
      <c r="D132">
        <v>4.01</v>
      </c>
      <c r="E132">
        <v>181.63900000000001</v>
      </c>
      <c r="F132">
        <v>2798.0030000000002</v>
      </c>
      <c r="G132">
        <v>51.582999999999998</v>
      </c>
      <c r="H132" t="s">
        <v>13</v>
      </c>
    </row>
    <row r="133" spans="1:8" x14ac:dyDescent="0.4">
      <c r="A133">
        <v>6</v>
      </c>
      <c r="B133" t="s">
        <v>19</v>
      </c>
      <c r="D133">
        <v>3.76</v>
      </c>
      <c r="E133">
        <v>1061.191</v>
      </c>
      <c r="F133">
        <v>2309.1799999999998</v>
      </c>
      <c r="G133">
        <v>199.208</v>
      </c>
      <c r="H133" t="s">
        <v>13</v>
      </c>
    </row>
    <row r="134" spans="1:8" x14ac:dyDescent="0.4">
      <c r="A134">
        <v>7</v>
      </c>
      <c r="B134" t="s">
        <v>20</v>
      </c>
      <c r="D134">
        <v>3.84</v>
      </c>
      <c r="E134">
        <v>2006.837</v>
      </c>
      <c r="F134">
        <v>2072.8119999999999</v>
      </c>
      <c r="G134">
        <v>1276.376</v>
      </c>
      <c r="H134" t="s">
        <v>13</v>
      </c>
    </row>
    <row r="135" spans="1:8" x14ac:dyDescent="0.4">
      <c r="A135">
        <v>8</v>
      </c>
      <c r="B135" t="s">
        <v>21</v>
      </c>
      <c r="D135">
        <v>3.92</v>
      </c>
      <c r="E135">
        <v>4301.4189999999999</v>
      </c>
      <c r="F135">
        <v>1703.3009999999999</v>
      </c>
      <c r="G135">
        <v>188.24700000000001</v>
      </c>
      <c r="H135" t="s">
        <v>13</v>
      </c>
    </row>
    <row r="136" spans="1:8" x14ac:dyDescent="0.4">
      <c r="A136">
        <v>9</v>
      </c>
      <c r="B136" t="s">
        <v>22</v>
      </c>
      <c r="D136">
        <v>3.73</v>
      </c>
      <c r="E136">
        <v>4.9820000000000002</v>
      </c>
      <c r="G136">
        <v>2.5840000000000001</v>
      </c>
      <c r="H136" t="s">
        <v>13</v>
      </c>
    </row>
    <row r="137" spans="1:8" x14ac:dyDescent="0.4">
      <c r="A137">
        <v>10</v>
      </c>
      <c r="B137" t="s">
        <v>22</v>
      </c>
      <c r="D137">
        <v>4.01</v>
      </c>
      <c r="E137">
        <v>11.974</v>
      </c>
      <c r="G137">
        <v>4.9800000000000004</v>
      </c>
      <c r="H137" t="s">
        <v>13</v>
      </c>
    </row>
    <row r="138" spans="1:8" x14ac:dyDescent="0.4">
      <c r="A138">
        <v>11</v>
      </c>
      <c r="B138" t="s">
        <v>24</v>
      </c>
      <c r="D138">
        <v>4.13</v>
      </c>
      <c r="E138">
        <v>13.965999999999999</v>
      </c>
      <c r="F138">
        <v>802.61800000000005</v>
      </c>
      <c r="G138">
        <v>5.298</v>
      </c>
      <c r="H138" t="s">
        <v>13</v>
      </c>
    </row>
    <row r="139" spans="1:8" x14ac:dyDescent="0.4">
      <c r="A139">
        <v>12</v>
      </c>
      <c r="B139" t="s">
        <v>25</v>
      </c>
      <c r="D139">
        <v>4.09</v>
      </c>
      <c r="E139">
        <v>16.259</v>
      </c>
      <c r="F139">
        <v>1039.268</v>
      </c>
      <c r="G139">
        <v>5.3170000000000002</v>
      </c>
      <c r="H139" t="s">
        <v>13</v>
      </c>
    </row>
    <row r="140" spans="1:8" x14ac:dyDescent="0.4">
      <c r="A140">
        <v>13</v>
      </c>
      <c r="B140" t="s">
        <v>26</v>
      </c>
      <c r="D140">
        <v>4.16</v>
      </c>
      <c r="E140">
        <v>11.507</v>
      </c>
      <c r="F140">
        <v>1005.736</v>
      </c>
      <c r="G140">
        <v>4.6109999999999998</v>
      </c>
      <c r="H140" t="s">
        <v>13</v>
      </c>
    </row>
    <row r="141" spans="1:8" x14ac:dyDescent="0.4">
      <c r="A141">
        <v>14</v>
      </c>
      <c r="B141" t="s">
        <v>27</v>
      </c>
      <c r="D141">
        <v>4.2</v>
      </c>
      <c r="E141">
        <v>735.50099999999998</v>
      </c>
      <c r="F141">
        <v>860.02</v>
      </c>
      <c r="G141">
        <v>148.767</v>
      </c>
      <c r="H141" t="s">
        <v>13</v>
      </c>
    </row>
    <row r="142" spans="1:8" x14ac:dyDescent="0.4">
      <c r="A142">
        <v>15</v>
      </c>
      <c r="B142" t="s">
        <v>28</v>
      </c>
      <c r="D142">
        <v>4.2300000000000004</v>
      </c>
      <c r="E142">
        <v>849.178</v>
      </c>
      <c r="F142">
        <v>1205.2239999999999</v>
      </c>
      <c r="G142">
        <v>308.315</v>
      </c>
      <c r="H142" t="s">
        <v>13</v>
      </c>
    </row>
    <row r="143" spans="1:8" x14ac:dyDescent="0.4">
      <c r="A143">
        <v>16</v>
      </c>
      <c r="B143" t="s">
        <v>29</v>
      </c>
      <c r="D143">
        <v>4.2300000000000004</v>
      </c>
      <c r="E143">
        <v>818.89599999999996</v>
      </c>
      <c r="F143">
        <v>953.78300000000002</v>
      </c>
      <c r="G143">
        <v>120.53700000000001</v>
      </c>
      <c r="H143" t="s">
        <v>36</v>
      </c>
    </row>
    <row r="145" spans="1:10" x14ac:dyDescent="0.4">
      <c r="A145" t="s">
        <v>37</v>
      </c>
    </row>
    <row r="147" spans="1:10" x14ac:dyDescent="0.4">
      <c r="B147" t="s">
        <v>3</v>
      </c>
      <c r="C147" t="s">
        <v>4</v>
      </c>
      <c r="D147" t="s">
        <v>5</v>
      </c>
      <c r="E147" t="s">
        <v>6</v>
      </c>
      <c r="F147" t="s">
        <v>7</v>
      </c>
      <c r="G147" t="s">
        <v>8</v>
      </c>
      <c r="H147" t="s">
        <v>9</v>
      </c>
      <c r="I147" t="s">
        <v>10</v>
      </c>
      <c r="J147" t="s">
        <v>11</v>
      </c>
    </row>
    <row r="148" spans="1:10" x14ac:dyDescent="0.4">
      <c r="A148">
        <v>1</v>
      </c>
      <c r="B148" t="s">
        <v>12</v>
      </c>
      <c r="D148">
        <v>6.04</v>
      </c>
      <c r="E148">
        <v>0.124</v>
      </c>
      <c r="F148">
        <v>2771.78</v>
      </c>
      <c r="G148">
        <v>2</v>
      </c>
      <c r="H148" t="s">
        <v>13</v>
      </c>
    </row>
    <row r="149" spans="1:10" x14ac:dyDescent="0.4">
      <c r="A149">
        <v>2</v>
      </c>
      <c r="B149" t="s">
        <v>14</v>
      </c>
      <c r="F149">
        <v>2613.6779999999999</v>
      </c>
    </row>
    <row r="150" spans="1:10" x14ac:dyDescent="0.4">
      <c r="A150">
        <v>3</v>
      </c>
      <c r="B150" t="s">
        <v>15</v>
      </c>
      <c r="D150">
        <v>6.31</v>
      </c>
      <c r="E150">
        <v>7.5999999999999998E-2</v>
      </c>
      <c r="F150">
        <v>2704.4110000000001</v>
      </c>
      <c r="G150">
        <v>1</v>
      </c>
      <c r="H150" t="s">
        <v>13</v>
      </c>
    </row>
    <row r="151" spans="1:10" x14ac:dyDescent="0.4">
      <c r="A151">
        <v>4</v>
      </c>
      <c r="B151" t="s">
        <v>17</v>
      </c>
      <c r="D151">
        <v>6</v>
      </c>
      <c r="E151">
        <v>0.71599999999999997</v>
      </c>
      <c r="F151">
        <v>2633.712</v>
      </c>
      <c r="G151">
        <v>15</v>
      </c>
      <c r="H151" t="s">
        <v>13</v>
      </c>
    </row>
    <row r="152" spans="1:10" x14ac:dyDescent="0.4">
      <c r="A152">
        <v>5</v>
      </c>
      <c r="B152" t="s">
        <v>18</v>
      </c>
      <c r="D152">
        <v>6.06</v>
      </c>
      <c r="E152">
        <v>22.29</v>
      </c>
      <c r="F152">
        <v>2798.0030000000002</v>
      </c>
      <c r="G152">
        <v>291</v>
      </c>
      <c r="H152" t="s">
        <v>13</v>
      </c>
    </row>
    <row r="153" spans="1:10" x14ac:dyDescent="0.4">
      <c r="A153">
        <v>6</v>
      </c>
      <c r="B153" t="s">
        <v>19</v>
      </c>
      <c r="D153">
        <v>5.76</v>
      </c>
      <c r="E153">
        <v>84.727000000000004</v>
      </c>
      <c r="F153">
        <v>2309.1799999999998</v>
      </c>
      <c r="G153">
        <v>373.71699999999998</v>
      </c>
      <c r="H153" t="s">
        <v>13</v>
      </c>
    </row>
    <row r="154" spans="1:10" x14ac:dyDescent="0.4">
      <c r="A154">
        <v>7</v>
      </c>
      <c r="B154" t="s">
        <v>20</v>
      </c>
      <c r="D154">
        <v>5.89</v>
      </c>
      <c r="E154">
        <v>220.41499999999999</v>
      </c>
      <c r="F154">
        <v>2072.8119999999999</v>
      </c>
      <c r="G154">
        <v>21.213999999999999</v>
      </c>
      <c r="H154" t="s">
        <v>13</v>
      </c>
    </row>
    <row r="155" spans="1:10" x14ac:dyDescent="0.4">
      <c r="A155">
        <v>8</v>
      </c>
      <c r="B155" t="s">
        <v>21</v>
      </c>
      <c r="D155">
        <v>5.94</v>
      </c>
      <c r="E155">
        <v>388.642</v>
      </c>
      <c r="F155">
        <v>1703.3009999999999</v>
      </c>
      <c r="G155">
        <v>71.278000000000006</v>
      </c>
      <c r="H155" t="s">
        <v>13</v>
      </c>
    </row>
    <row r="156" spans="1:10" x14ac:dyDescent="0.4">
      <c r="A156">
        <v>9</v>
      </c>
      <c r="B156" t="s">
        <v>22</v>
      </c>
      <c r="D156">
        <v>5.94</v>
      </c>
      <c r="E156">
        <v>0.503</v>
      </c>
      <c r="G156">
        <v>11</v>
      </c>
      <c r="H156" t="s">
        <v>13</v>
      </c>
    </row>
    <row r="157" spans="1:10" x14ac:dyDescent="0.4">
      <c r="A157">
        <v>10</v>
      </c>
      <c r="B157" t="s">
        <v>22</v>
      </c>
    </row>
    <row r="158" spans="1:10" x14ac:dyDescent="0.4">
      <c r="A158">
        <v>11</v>
      </c>
      <c r="B158" t="s">
        <v>24</v>
      </c>
      <c r="D158">
        <v>5.56</v>
      </c>
      <c r="E158">
        <v>0.66700000000000004</v>
      </c>
      <c r="F158">
        <v>802.61800000000005</v>
      </c>
      <c r="G158">
        <v>5.282</v>
      </c>
      <c r="H158" t="s">
        <v>13</v>
      </c>
    </row>
    <row r="159" spans="1:10" x14ac:dyDescent="0.4">
      <c r="A159">
        <v>12</v>
      </c>
      <c r="B159" t="s">
        <v>25</v>
      </c>
      <c r="D159">
        <v>6.58</v>
      </c>
      <c r="E159">
        <v>7.9000000000000001E-2</v>
      </c>
      <c r="F159">
        <v>1039.268</v>
      </c>
      <c r="G159">
        <v>2</v>
      </c>
      <c r="H159" t="s">
        <v>16</v>
      </c>
    </row>
    <row r="160" spans="1:10" x14ac:dyDescent="0.4">
      <c r="A160">
        <v>13</v>
      </c>
      <c r="B160" t="s">
        <v>26</v>
      </c>
      <c r="F160">
        <v>1005.736</v>
      </c>
    </row>
    <row r="161" spans="1:10" x14ac:dyDescent="0.4">
      <c r="A161">
        <v>14</v>
      </c>
      <c r="B161" t="s">
        <v>27</v>
      </c>
      <c r="D161">
        <v>6.14</v>
      </c>
      <c r="E161">
        <v>47.783000000000001</v>
      </c>
      <c r="F161">
        <v>860.02</v>
      </c>
      <c r="G161">
        <v>115.462</v>
      </c>
      <c r="H161" t="s">
        <v>13</v>
      </c>
    </row>
    <row r="162" spans="1:10" x14ac:dyDescent="0.4">
      <c r="A162">
        <v>15</v>
      </c>
      <c r="B162" t="s">
        <v>28</v>
      </c>
      <c r="D162">
        <v>6.18</v>
      </c>
      <c r="E162">
        <v>56.656999999999996</v>
      </c>
      <c r="F162">
        <v>1205.2239999999999</v>
      </c>
      <c r="G162">
        <v>770</v>
      </c>
      <c r="H162" t="s">
        <v>13</v>
      </c>
    </row>
    <row r="163" spans="1:10" x14ac:dyDescent="0.4">
      <c r="A163">
        <v>16</v>
      </c>
      <c r="B163" t="s">
        <v>29</v>
      </c>
      <c r="D163">
        <v>6.18</v>
      </c>
      <c r="E163">
        <v>75.238</v>
      </c>
      <c r="F163">
        <v>953.78300000000002</v>
      </c>
      <c r="G163">
        <v>57.892000000000003</v>
      </c>
      <c r="H163" t="s">
        <v>13</v>
      </c>
    </row>
    <row r="165" spans="1:10" x14ac:dyDescent="0.4">
      <c r="A165" t="s">
        <v>38</v>
      </c>
    </row>
    <row r="167" spans="1:10" x14ac:dyDescent="0.4">
      <c r="B167" t="s">
        <v>3</v>
      </c>
      <c r="C167" t="s">
        <v>4</v>
      </c>
      <c r="D167" t="s">
        <v>5</v>
      </c>
      <c r="E167" t="s">
        <v>6</v>
      </c>
      <c r="F167" t="s">
        <v>7</v>
      </c>
      <c r="G167" t="s">
        <v>8</v>
      </c>
      <c r="H167" t="s">
        <v>9</v>
      </c>
      <c r="I167" t="s">
        <v>10</v>
      </c>
      <c r="J167" t="s">
        <v>11</v>
      </c>
    </row>
    <row r="168" spans="1:10" x14ac:dyDescent="0.4">
      <c r="A168">
        <v>1</v>
      </c>
      <c r="B168" t="s">
        <v>12</v>
      </c>
      <c r="D168">
        <v>5.95</v>
      </c>
      <c r="E168">
        <v>6.6669999999999998</v>
      </c>
      <c r="F168">
        <v>1566.9839999999999</v>
      </c>
      <c r="G168">
        <v>1.51</v>
      </c>
      <c r="H168" t="s">
        <v>13</v>
      </c>
    </row>
    <row r="169" spans="1:10" x14ac:dyDescent="0.4">
      <c r="A169">
        <v>2</v>
      </c>
      <c r="B169" t="s">
        <v>14</v>
      </c>
      <c r="D169">
        <v>6.33</v>
      </c>
      <c r="E169">
        <v>24.434999999999999</v>
      </c>
      <c r="F169">
        <v>1104.9880000000001</v>
      </c>
      <c r="G169">
        <v>1.1439999999999999</v>
      </c>
      <c r="H169" t="s">
        <v>13</v>
      </c>
    </row>
    <row r="170" spans="1:10" x14ac:dyDescent="0.4">
      <c r="A170">
        <v>3</v>
      </c>
      <c r="B170" t="s">
        <v>15</v>
      </c>
      <c r="D170">
        <v>6.33</v>
      </c>
      <c r="E170">
        <v>36.143999999999998</v>
      </c>
      <c r="F170">
        <v>1061.587</v>
      </c>
      <c r="G170">
        <v>2.202</v>
      </c>
      <c r="H170" t="s">
        <v>16</v>
      </c>
    </row>
    <row r="171" spans="1:10" x14ac:dyDescent="0.4">
      <c r="A171">
        <v>4</v>
      </c>
      <c r="B171" t="s">
        <v>17</v>
      </c>
      <c r="D171">
        <v>6.37</v>
      </c>
      <c r="E171">
        <v>56.886000000000003</v>
      </c>
      <c r="F171">
        <v>1027.635</v>
      </c>
      <c r="G171">
        <v>5.843</v>
      </c>
      <c r="H171" t="s">
        <v>13</v>
      </c>
    </row>
    <row r="172" spans="1:10" x14ac:dyDescent="0.4">
      <c r="A172">
        <v>5</v>
      </c>
      <c r="B172" t="s">
        <v>18</v>
      </c>
      <c r="D172">
        <v>6.4</v>
      </c>
      <c r="E172">
        <v>148.482</v>
      </c>
      <c r="F172">
        <v>1290.2940000000001</v>
      </c>
      <c r="G172">
        <v>8.2949999999999999</v>
      </c>
      <c r="H172" t="s">
        <v>13</v>
      </c>
    </row>
    <row r="173" spans="1:10" x14ac:dyDescent="0.4">
      <c r="A173">
        <v>6</v>
      </c>
      <c r="B173" t="s">
        <v>19</v>
      </c>
      <c r="D173">
        <v>6.16</v>
      </c>
      <c r="E173">
        <v>693.9</v>
      </c>
      <c r="F173">
        <v>1018.312</v>
      </c>
      <c r="G173">
        <v>41.604999999999997</v>
      </c>
      <c r="H173" t="s">
        <v>13</v>
      </c>
    </row>
    <row r="174" spans="1:10" x14ac:dyDescent="0.4">
      <c r="A174">
        <v>7</v>
      </c>
      <c r="B174" t="s">
        <v>20</v>
      </c>
      <c r="D174">
        <v>6.22</v>
      </c>
      <c r="E174">
        <v>1254.8710000000001</v>
      </c>
      <c r="F174">
        <v>949.73</v>
      </c>
      <c r="G174">
        <v>85.597999999999999</v>
      </c>
      <c r="H174" t="s">
        <v>13</v>
      </c>
    </row>
    <row r="175" spans="1:10" x14ac:dyDescent="0.4">
      <c r="A175">
        <v>8</v>
      </c>
      <c r="B175" t="s">
        <v>21</v>
      </c>
      <c r="D175">
        <v>6.3</v>
      </c>
      <c r="E175">
        <v>2555.6790000000001</v>
      </c>
      <c r="F175">
        <v>930.26199999999994</v>
      </c>
      <c r="G175">
        <v>153.78800000000001</v>
      </c>
      <c r="H175" t="s">
        <v>13</v>
      </c>
    </row>
    <row r="176" spans="1:10" x14ac:dyDescent="0.4">
      <c r="A176">
        <v>9</v>
      </c>
      <c r="B176" t="s">
        <v>22</v>
      </c>
      <c r="D176">
        <v>6.38</v>
      </c>
      <c r="E176">
        <v>24.434000000000001</v>
      </c>
      <c r="G176">
        <v>2.0979999999999999</v>
      </c>
      <c r="H176" t="s">
        <v>36</v>
      </c>
    </row>
    <row r="177" spans="1:10" x14ac:dyDescent="0.4">
      <c r="A177">
        <v>10</v>
      </c>
      <c r="B177" t="s">
        <v>22</v>
      </c>
      <c r="D177">
        <v>5.98</v>
      </c>
      <c r="E177">
        <v>3.6240000000000001</v>
      </c>
      <c r="G177">
        <v>0.60399999999999998</v>
      </c>
      <c r="H177" t="s">
        <v>13</v>
      </c>
    </row>
    <row r="178" spans="1:10" x14ac:dyDescent="0.4">
      <c r="A178">
        <v>11</v>
      </c>
      <c r="B178" t="s">
        <v>24</v>
      </c>
      <c r="D178">
        <v>6.18</v>
      </c>
      <c r="E178">
        <v>7.6959999999999997</v>
      </c>
      <c r="F178">
        <v>445.96</v>
      </c>
      <c r="G178">
        <v>119</v>
      </c>
      <c r="H178" t="s">
        <v>13</v>
      </c>
    </row>
    <row r="179" spans="1:10" x14ac:dyDescent="0.4">
      <c r="A179">
        <v>12</v>
      </c>
      <c r="B179" t="s">
        <v>25</v>
      </c>
      <c r="D179">
        <v>5.96</v>
      </c>
      <c r="E179">
        <v>10.095000000000001</v>
      </c>
      <c r="F179">
        <v>600.39099999999996</v>
      </c>
      <c r="G179">
        <v>4.7629999999999999</v>
      </c>
      <c r="H179" t="s">
        <v>13</v>
      </c>
    </row>
    <row r="180" spans="1:10" x14ac:dyDescent="0.4">
      <c r="A180">
        <v>13</v>
      </c>
      <c r="B180" t="s">
        <v>26</v>
      </c>
      <c r="D180">
        <v>6.18</v>
      </c>
      <c r="E180">
        <v>5.867</v>
      </c>
      <c r="F180">
        <v>377.78100000000001</v>
      </c>
      <c r="G180">
        <v>0.749</v>
      </c>
      <c r="H180" t="s">
        <v>13</v>
      </c>
    </row>
    <row r="181" spans="1:10" x14ac:dyDescent="0.4">
      <c r="A181">
        <v>14</v>
      </c>
      <c r="B181" t="s">
        <v>27</v>
      </c>
      <c r="D181">
        <v>6.46</v>
      </c>
      <c r="E181">
        <v>398.81299999999999</v>
      </c>
      <c r="F181">
        <v>467.98399999999998</v>
      </c>
      <c r="G181">
        <v>86.262</v>
      </c>
      <c r="H181" t="s">
        <v>13</v>
      </c>
    </row>
    <row r="182" spans="1:10" x14ac:dyDescent="0.4">
      <c r="A182">
        <v>15</v>
      </c>
      <c r="B182" t="s">
        <v>28</v>
      </c>
      <c r="D182">
        <v>6.49</v>
      </c>
      <c r="E182">
        <v>506.69200000000001</v>
      </c>
      <c r="F182">
        <v>435.7</v>
      </c>
      <c r="G182">
        <v>39.811</v>
      </c>
      <c r="H182" t="s">
        <v>13</v>
      </c>
    </row>
    <row r="183" spans="1:10" x14ac:dyDescent="0.4">
      <c r="A183">
        <v>16</v>
      </c>
      <c r="B183" t="s">
        <v>29</v>
      </c>
      <c r="D183">
        <v>6.49</v>
      </c>
      <c r="E183">
        <v>403.09300000000002</v>
      </c>
      <c r="F183">
        <v>448.24700000000001</v>
      </c>
      <c r="G183">
        <v>34.805999999999997</v>
      </c>
      <c r="H183" t="s">
        <v>13</v>
      </c>
    </row>
    <row r="185" spans="1:10" x14ac:dyDescent="0.4">
      <c r="A185" t="s">
        <v>39</v>
      </c>
    </row>
    <row r="187" spans="1:10" x14ac:dyDescent="0.4">
      <c r="B187" t="s">
        <v>3</v>
      </c>
      <c r="C187" t="s">
        <v>4</v>
      </c>
      <c r="D187" t="s">
        <v>5</v>
      </c>
      <c r="E187" t="s">
        <v>6</v>
      </c>
      <c r="F187" t="s">
        <v>7</v>
      </c>
      <c r="G187" t="s">
        <v>8</v>
      </c>
      <c r="H187" t="s">
        <v>9</v>
      </c>
      <c r="I187" t="s">
        <v>10</v>
      </c>
      <c r="J187" t="s">
        <v>11</v>
      </c>
    </row>
    <row r="188" spans="1:10" x14ac:dyDescent="0.4">
      <c r="A188">
        <v>1</v>
      </c>
      <c r="B188" t="s">
        <v>12</v>
      </c>
      <c r="D188">
        <v>6.27</v>
      </c>
      <c r="E188">
        <v>1566.9839999999999</v>
      </c>
      <c r="G188">
        <v>71.606999999999999</v>
      </c>
      <c r="H188" t="s">
        <v>13</v>
      </c>
      <c r="I188">
        <v>1566.9839999999999</v>
      </c>
    </row>
    <row r="189" spans="1:10" x14ac:dyDescent="0.4">
      <c r="A189">
        <v>2</v>
      </c>
      <c r="B189" t="s">
        <v>14</v>
      </c>
      <c r="D189">
        <v>6.31</v>
      </c>
      <c r="E189">
        <v>1104.9880000000001</v>
      </c>
      <c r="G189">
        <v>6.5250000000000004</v>
      </c>
      <c r="H189" t="s">
        <v>13</v>
      </c>
      <c r="I189">
        <v>1104.9880000000001</v>
      </c>
    </row>
    <row r="190" spans="1:10" x14ac:dyDescent="0.4">
      <c r="A190">
        <v>3</v>
      </c>
      <c r="B190" t="s">
        <v>15</v>
      </c>
      <c r="D190">
        <v>6.34</v>
      </c>
      <c r="E190">
        <v>1061.587</v>
      </c>
      <c r="G190">
        <v>15.605</v>
      </c>
      <c r="H190" t="s">
        <v>13</v>
      </c>
      <c r="I190">
        <v>1061.587</v>
      </c>
    </row>
    <row r="191" spans="1:10" x14ac:dyDescent="0.4">
      <c r="A191">
        <v>4</v>
      </c>
      <c r="B191" t="s">
        <v>17</v>
      </c>
      <c r="D191">
        <v>6.33</v>
      </c>
      <c r="E191">
        <v>1027.635</v>
      </c>
      <c r="G191">
        <v>24.582000000000001</v>
      </c>
      <c r="H191" t="s">
        <v>13</v>
      </c>
      <c r="I191">
        <v>1027.635</v>
      </c>
    </row>
    <row r="192" spans="1:10" x14ac:dyDescent="0.4">
      <c r="A192">
        <v>5</v>
      </c>
      <c r="B192" t="s">
        <v>18</v>
      </c>
      <c r="D192">
        <v>6.38</v>
      </c>
      <c r="E192">
        <v>1290.2940000000001</v>
      </c>
      <c r="G192">
        <v>35.261000000000003</v>
      </c>
      <c r="H192" t="s">
        <v>13</v>
      </c>
      <c r="I192">
        <v>1290.2940000000001</v>
      </c>
    </row>
    <row r="193" spans="1:10" x14ac:dyDescent="0.4">
      <c r="A193">
        <v>6</v>
      </c>
      <c r="B193" t="s">
        <v>19</v>
      </c>
      <c r="D193">
        <v>6.14</v>
      </c>
      <c r="E193">
        <v>1018.312</v>
      </c>
      <c r="G193">
        <v>114.756</v>
      </c>
      <c r="H193" t="s">
        <v>13</v>
      </c>
      <c r="I193">
        <v>1018.312</v>
      </c>
    </row>
    <row r="194" spans="1:10" x14ac:dyDescent="0.4">
      <c r="A194">
        <v>7</v>
      </c>
      <c r="B194" t="s">
        <v>20</v>
      </c>
      <c r="D194">
        <v>6.22</v>
      </c>
      <c r="E194">
        <v>949.73</v>
      </c>
      <c r="G194">
        <v>15.537000000000001</v>
      </c>
      <c r="H194" t="s">
        <v>13</v>
      </c>
      <c r="I194">
        <v>949.73</v>
      </c>
    </row>
    <row r="195" spans="1:10" x14ac:dyDescent="0.4">
      <c r="A195">
        <v>8</v>
      </c>
      <c r="B195" t="s">
        <v>21</v>
      </c>
      <c r="D195">
        <v>6.29</v>
      </c>
      <c r="E195">
        <v>930.26199999999994</v>
      </c>
      <c r="G195">
        <v>186.917</v>
      </c>
      <c r="H195" t="s">
        <v>16</v>
      </c>
      <c r="I195">
        <v>930.26199999999994</v>
      </c>
    </row>
    <row r="196" spans="1:10" x14ac:dyDescent="0.4">
      <c r="A196">
        <v>9</v>
      </c>
      <c r="B196" t="s">
        <v>22</v>
      </c>
    </row>
    <row r="197" spans="1:10" x14ac:dyDescent="0.4">
      <c r="A197">
        <v>10</v>
      </c>
      <c r="B197" t="s">
        <v>22</v>
      </c>
    </row>
    <row r="198" spans="1:10" x14ac:dyDescent="0.4">
      <c r="A198">
        <v>11</v>
      </c>
      <c r="B198" t="s">
        <v>24</v>
      </c>
      <c r="D198">
        <v>6.42</v>
      </c>
      <c r="E198">
        <v>445.96</v>
      </c>
      <c r="G198">
        <v>35.630000000000003</v>
      </c>
      <c r="H198" t="s">
        <v>13</v>
      </c>
      <c r="I198">
        <v>445.96</v>
      </c>
    </row>
    <row r="199" spans="1:10" x14ac:dyDescent="0.4">
      <c r="A199">
        <v>12</v>
      </c>
      <c r="B199" t="s">
        <v>25</v>
      </c>
      <c r="D199">
        <v>6.4</v>
      </c>
      <c r="E199">
        <v>600.39099999999996</v>
      </c>
      <c r="G199">
        <v>693.99699999999996</v>
      </c>
      <c r="H199" t="s">
        <v>13</v>
      </c>
      <c r="I199">
        <v>600.39099999999996</v>
      </c>
    </row>
    <row r="200" spans="1:10" x14ac:dyDescent="0.4">
      <c r="A200">
        <v>13</v>
      </c>
      <c r="B200" t="s">
        <v>26</v>
      </c>
      <c r="D200">
        <v>6.42</v>
      </c>
      <c r="E200">
        <v>377.78100000000001</v>
      </c>
      <c r="G200">
        <v>82.656000000000006</v>
      </c>
      <c r="H200" t="s">
        <v>13</v>
      </c>
      <c r="I200">
        <v>377.78100000000001</v>
      </c>
    </row>
    <row r="201" spans="1:10" x14ac:dyDescent="0.4">
      <c r="A201">
        <v>14</v>
      </c>
      <c r="B201" t="s">
        <v>27</v>
      </c>
      <c r="D201">
        <v>6.47</v>
      </c>
      <c r="E201">
        <v>467.98399999999998</v>
      </c>
      <c r="G201">
        <v>7.9160000000000004</v>
      </c>
      <c r="H201" t="s">
        <v>13</v>
      </c>
      <c r="I201">
        <v>467.98399999999998</v>
      </c>
    </row>
    <row r="202" spans="1:10" x14ac:dyDescent="0.4">
      <c r="A202">
        <v>15</v>
      </c>
      <c r="B202" t="s">
        <v>28</v>
      </c>
      <c r="D202">
        <v>6.49</v>
      </c>
      <c r="E202">
        <v>435.7</v>
      </c>
      <c r="G202">
        <v>129.601</v>
      </c>
      <c r="H202" t="s">
        <v>13</v>
      </c>
      <c r="I202">
        <v>435.7</v>
      </c>
    </row>
    <row r="203" spans="1:10" x14ac:dyDescent="0.4">
      <c r="A203">
        <v>16</v>
      </c>
      <c r="B203" t="s">
        <v>29</v>
      </c>
      <c r="D203">
        <v>6.5</v>
      </c>
      <c r="E203">
        <v>448.24700000000001</v>
      </c>
      <c r="G203">
        <v>91.8</v>
      </c>
      <c r="H203" t="s">
        <v>13</v>
      </c>
      <c r="I203">
        <v>448.24700000000001</v>
      </c>
    </row>
    <row r="205" spans="1:10" x14ac:dyDescent="0.4">
      <c r="A205" t="s">
        <v>40</v>
      </c>
    </row>
    <row r="207" spans="1:10" x14ac:dyDescent="0.4">
      <c r="B207" t="s">
        <v>3</v>
      </c>
      <c r="C207" t="s">
        <v>4</v>
      </c>
      <c r="D207" t="s">
        <v>5</v>
      </c>
      <c r="E207" t="s">
        <v>6</v>
      </c>
      <c r="F207" t="s">
        <v>7</v>
      </c>
      <c r="G207" t="s">
        <v>8</v>
      </c>
      <c r="H207" t="s">
        <v>9</v>
      </c>
      <c r="I207" t="s">
        <v>10</v>
      </c>
      <c r="J207" t="s">
        <v>11</v>
      </c>
    </row>
    <row r="208" spans="1:10" x14ac:dyDescent="0.4">
      <c r="A208">
        <v>1</v>
      </c>
      <c r="B208" t="s">
        <v>12</v>
      </c>
      <c r="D208">
        <v>7.31</v>
      </c>
      <c r="E208">
        <v>1.0609999999999999</v>
      </c>
      <c r="F208">
        <v>2771.78</v>
      </c>
      <c r="G208">
        <v>18</v>
      </c>
      <c r="H208" t="s">
        <v>13</v>
      </c>
    </row>
    <row r="209" spans="1:8" x14ac:dyDescent="0.4">
      <c r="A209">
        <v>2</v>
      </c>
      <c r="B209" t="s">
        <v>14</v>
      </c>
      <c r="D209">
        <v>7.23</v>
      </c>
      <c r="E209">
        <v>9.3190000000000008</v>
      </c>
      <c r="F209">
        <v>2613.6779999999999</v>
      </c>
      <c r="G209">
        <v>5.26</v>
      </c>
      <c r="H209" t="s">
        <v>13</v>
      </c>
    </row>
    <row r="210" spans="1:8" x14ac:dyDescent="0.4">
      <c r="A210">
        <v>3</v>
      </c>
      <c r="B210" t="s">
        <v>15</v>
      </c>
      <c r="D210">
        <v>7.3</v>
      </c>
      <c r="E210">
        <v>22.337</v>
      </c>
      <c r="F210">
        <v>2704.4110000000001</v>
      </c>
      <c r="G210">
        <v>3.0539999999999998</v>
      </c>
      <c r="H210" t="s">
        <v>13</v>
      </c>
    </row>
    <row r="211" spans="1:8" x14ac:dyDescent="0.4">
      <c r="A211">
        <v>4</v>
      </c>
      <c r="B211" t="s">
        <v>17</v>
      </c>
      <c r="D211">
        <v>7.23</v>
      </c>
      <c r="E211">
        <v>102.901</v>
      </c>
      <c r="F211">
        <v>2633.712</v>
      </c>
      <c r="G211">
        <v>9.3339999999999996</v>
      </c>
      <c r="H211" t="s">
        <v>13</v>
      </c>
    </row>
    <row r="212" spans="1:8" x14ac:dyDescent="0.4">
      <c r="A212">
        <v>5</v>
      </c>
      <c r="B212" t="s">
        <v>18</v>
      </c>
      <c r="D212">
        <v>7.29</v>
      </c>
      <c r="E212">
        <v>159.202</v>
      </c>
      <c r="F212">
        <v>2798.0030000000002</v>
      </c>
      <c r="G212">
        <v>3.2370000000000001</v>
      </c>
      <c r="H212" t="s">
        <v>13</v>
      </c>
    </row>
    <row r="213" spans="1:8" x14ac:dyDescent="0.4">
      <c r="A213">
        <v>6</v>
      </c>
      <c r="B213" t="s">
        <v>19</v>
      </c>
      <c r="D213">
        <v>7.07</v>
      </c>
      <c r="E213">
        <v>867.38199999999995</v>
      </c>
      <c r="F213">
        <v>2309.1799999999998</v>
      </c>
      <c r="G213">
        <v>150.65199999999999</v>
      </c>
      <c r="H213" t="s">
        <v>13</v>
      </c>
    </row>
    <row r="214" spans="1:8" x14ac:dyDescent="0.4">
      <c r="A214">
        <v>7</v>
      </c>
      <c r="B214" t="s">
        <v>20</v>
      </c>
      <c r="D214">
        <v>7.14</v>
      </c>
      <c r="E214">
        <v>2093.0439999999999</v>
      </c>
      <c r="F214">
        <v>2072.8119999999999</v>
      </c>
      <c r="G214">
        <v>102.039</v>
      </c>
      <c r="H214" t="s">
        <v>13</v>
      </c>
    </row>
    <row r="215" spans="1:8" x14ac:dyDescent="0.4">
      <c r="A215">
        <v>8</v>
      </c>
      <c r="B215" t="s">
        <v>21</v>
      </c>
      <c r="D215">
        <v>7.21</v>
      </c>
      <c r="E215">
        <v>4088.9389999999999</v>
      </c>
      <c r="F215">
        <v>1703.3009999999999</v>
      </c>
      <c r="G215">
        <v>136.20099999999999</v>
      </c>
      <c r="H215" t="s">
        <v>13</v>
      </c>
    </row>
    <row r="216" spans="1:8" x14ac:dyDescent="0.4">
      <c r="A216">
        <v>9</v>
      </c>
      <c r="B216" t="s">
        <v>22</v>
      </c>
    </row>
    <row r="217" spans="1:8" x14ac:dyDescent="0.4">
      <c r="A217">
        <v>10</v>
      </c>
      <c r="B217" t="s">
        <v>22</v>
      </c>
    </row>
    <row r="218" spans="1:8" x14ac:dyDescent="0.4">
      <c r="A218">
        <v>11</v>
      </c>
      <c r="B218" t="s">
        <v>24</v>
      </c>
      <c r="D218">
        <v>7.3</v>
      </c>
      <c r="E218">
        <v>0.219</v>
      </c>
      <c r="F218">
        <v>802.61800000000005</v>
      </c>
      <c r="G218">
        <v>4</v>
      </c>
      <c r="H218" t="s">
        <v>13</v>
      </c>
    </row>
    <row r="219" spans="1:8" x14ac:dyDescent="0.4">
      <c r="A219">
        <v>12</v>
      </c>
      <c r="B219" t="s">
        <v>25</v>
      </c>
      <c r="F219">
        <v>1039.268</v>
      </c>
    </row>
    <row r="220" spans="1:8" x14ac:dyDescent="0.4">
      <c r="A220">
        <v>13</v>
      </c>
      <c r="B220" t="s">
        <v>26</v>
      </c>
      <c r="F220">
        <v>1005.736</v>
      </c>
    </row>
    <row r="221" spans="1:8" x14ac:dyDescent="0.4">
      <c r="A221">
        <v>14</v>
      </c>
      <c r="B221" t="s">
        <v>27</v>
      </c>
      <c r="D221">
        <v>7.37</v>
      </c>
      <c r="E221">
        <v>709.64599999999996</v>
      </c>
      <c r="F221">
        <v>860.02</v>
      </c>
      <c r="G221">
        <v>117.377</v>
      </c>
      <c r="H221" t="s">
        <v>13</v>
      </c>
    </row>
    <row r="222" spans="1:8" x14ac:dyDescent="0.4">
      <c r="A222">
        <v>15</v>
      </c>
      <c r="B222" t="s">
        <v>28</v>
      </c>
      <c r="D222">
        <v>7.38</v>
      </c>
      <c r="E222">
        <v>824.39400000000001</v>
      </c>
      <c r="F222">
        <v>1205.2239999999999</v>
      </c>
      <c r="G222">
        <v>46.465000000000003</v>
      </c>
      <c r="H222" t="s">
        <v>13</v>
      </c>
    </row>
    <row r="223" spans="1:8" x14ac:dyDescent="0.4">
      <c r="A223">
        <v>16</v>
      </c>
      <c r="B223" t="s">
        <v>29</v>
      </c>
      <c r="D223">
        <v>7.39</v>
      </c>
      <c r="E223">
        <v>753.95899999999995</v>
      </c>
      <c r="F223">
        <v>953.78300000000002</v>
      </c>
      <c r="G223">
        <v>71.462000000000003</v>
      </c>
      <c r="H223" t="s">
        <v>13</v>
      </c>
    </row>
    <row r="225" spans="1:10" x14ac:dyDescent="0.4">
      <c r="A225" t="s">
        <v>41</v>
      </c>
    </row>
    <row r="227" spans="1:10" x14ac:dyDescent="0.4">
      <c r="B227" t="s">
        <v>3</v>
      </c>
      <c r="C227" t="s">
        <v>4</v>
      </c>
      <c r="D227" t="s">
        <v>5</v>
      </c>
      <c r="E227" t="s">
        <v>6</v>
      </c>
      <c r="F227" t="s">
        <v>7</v>
      </c>
      <c r="G227" t="s">
        <v>8</v>
      </c>
      <c r="H227" t="s">
        <v>9</v>
      </c>
      <c r="I227" t="s">
        <v>10</v>
      </c>
      <c r="J227" t="s">
        <v>11</v>
      </c>
    </row>
    <row r="228" spans="1:10" x14ac:dyDescent="0.4">
      <c r="A228">
        <v>1</v>
      </c>
      <c r="B228" t="s">
        <v>12</v>
      </c>
      <c r="F228">
        <v>14.343999999999999</v>
      </c>
    </row>
    <row r="229" spans="1:10" x14ac:dyDescent="0.4">
      <c r="A229">
        <v>2</v>
      </c>
      <c r="B229" t="s">
        <v>14</v>
      </c>
      <c r="F229">
        <v>39.073</v>
      </c>
    </row>
    <row r="230" spans="1:10" x14ac:dyDescent="0.4">
      <c r="A230">
        <v>3</v>
      </c>
      <c r="B230" t="s">
        <v>15</v>
      </c>
      <c r="F230">
        <v>51.036000000000001</v>
      </c>
    </row>
    <row r="231" spans="1:10" x14ac:dyDescent="0.4">
      <c r="A231">
        <v>4</v>
      </c>
      <c r="B231" t="s">
        <v>17</v>
      </c>
      <c r="F231">
        <v>49.088000000000001</v>
      </c>
    </row>
    <row r="232" spans="1:10" x14ac:dyDescent="0.4">
      <c r="A232">
        <v>5</v>
      </c>
      <c r="B232" t="s">
        <v>18</v>
      </c>
      <c r="F232">
        <v>57.707999999999998</v>
      </c>
    </row>
    <row r="233" spans="1:10" x14ac:dyDescent="0.4">
      <c r="A233">
        <v>6</v>
      </c>
      <c r="B233" t="s">
        <v>19</v>
      </c>
      <c r="F233">
        <v>2.1520000000000001</v>
      </c>
    </row>
    <row r="234" spans="1:10" x14ac:dyDescent="0.4">
      <c r="A234">
        <v>7</v>
      </c>
      <c r="B234" t="s">
        <v>20</v>
      </c>
      <c r="D234">
        <v>9.3699999999999992</v>
      </c>
      <c r="E234">
        <v>16.462</v>
      </c>
      <c r="F234">
        <v>54.435000000000002</v>
      </c>
      <c r="G234">
        <v>172</v>
      </c>
      <c r="H234" t="s">
        <v>13</v>
      </c>
    </row>
    <row r="235" spans="1:10" x14ac:dyDescent="0.4">
      <c r="A235">
        <v>8</v>
      </c>
      <c r="B235" t="s">
        <v>21</v>
      </c>
      <c r="D235">
        <v>9.43</v>
      </c>
      <c r="E235">
        <v>139.94200000000001</v>
      </c>
      <c r="F235">
        <v>26.442</v>
      </c>
      <c r="G235">
        <v>1178</v>
      </c>
      <c r="H235" t="s">
        <v>13</v>
      </c>
    </row>
    <row r="236" spans="1:10" x14ac:dyDescent="0.4">
      <c r="A236">
        <v>9</v>
      </c>
      <c r="B236" t="s">
        <v>22</v>
      </c>
    </row>
    <row r="237" spans="1:10" x14ac:dyDescent="0.4">
      <c r="A237">
        <v>10</v>
      </c>
      <c r="B237" t="s">
        <v>22</v>
      </c>
      <c r="D237">
        <v>9.5</v>
      </c>
      <c r="E237">
        <v>10.497</v>
      </c>
      <c r="G237">
        <v>119</v>
      </c>
      <c r="H237" t="s">
        <v>13</v>
      </c>
    </row>
    <row r="238" spans="1:10" x14ac:dyDescent="0.4">
      <c r="A238">
        <v>11</v>
      </c>
      <c r="B238" t="s">
        <v>24</v>
      </c>
      <c r="F238">
        <v>43.518999999999998</v>
      </c>
    </row>
    <row r="239" spans="1:10" x14ac:dyDescent="0.4">
      <c r="A239">
        <v>12</v>
      </c>
      <c r="B239" t="s">
        <v>25</v>
      </c>
    </row>
    <row r="240" spans="1:10" x14ac:dyDescent="0.4">
      <c r="A240">
        <v>13</v>
      </c>
      <c r="B240" t="s">
        <v>26</v>
      </c>
    </row>
    <row r="241" spans="1:10" x14ac:dyDescent="0.4">
      <c r="A241">
        <v>14</v>
      </c>
      <c r="B241" t="s">
        <v>27</v>
      </c>
      <c r="D241">
        <v>9.48</v>
      </c>
      <c r="E241">
        <v>2.9430000000000001</v>
      </c>
      <c r="G241">
        <v>35</v>
      </c>
      <c r="H241" t="s">
        <v>13</v>
      </c>
    </row>
    <row r="242" spans="1:10" x14ac:dyDescent="0.4">
      <c r="A242">
        <v>15</v>
      </c>
      <c r="B242" t="s">
        <v>28</v>
      </c>
      <c r="F242">
        <v>4.194</v>
      </c>
    </row>
    <row r="243" spans="1:10" x14ac:dyDescent="0.4">
      <c r="A243">
        <v>16</v>
      </c>
      <c r="B243" t="s">
        <v>29</v>
      </c>
      <c r="F243">
        <v>0.54</v>
      </c>
    </row>
    <row r="245" spans="1:10" x14ac:dyDescent="0.4">
      <c r="A245" t="s">
        <v>42</v>
      </c>
    </row>
    <row r="247" spans="1:10" x14ac:dyDescent="0.4">
      <c r="B247" t="s">
        <v>3</v>
      </c>
      <c r="C247" t="s">
        <v>4</v>
      </c>
      <c r="D247" t="s">
        <v>5</v>
      </c>
      <c r="E247" t="s">
        <v>6</v>
      </c>
      <c r="F247" t="s">
        <v>7</v>
      </c>
      <c r="G247" t="s">
        <v>8</v>
      </c>
      <c r="H247" t="s">
        <v>9</v>
      </c>
      <c r="I247" t="s">
        <v>10</v>
      </c>
      <c r="J247" t="s">
        <v>11</v>
      </c>
    </row>
    <row r="248" spans="1:10" x14ac:dyDescent="0.4">
      <c r="A248">
        <v>1</v>
      </c>
      <c r="B248" t="s">
        <v>12</v>
      </c>
      <c r="D248">
        <v>9.3800000000000008</v>
      </c>
      <c r="E248">
        <v>14.343999999999999</v>
      </c>
      <c r="G248">
        <v>160</v>
      </c>
      <c r="H248" t="s">
        <v>13</v>
      </c>
      <c r="I248">
        <v>14.343999999999999</v>
      </c>
    </row>
    <row r="249" spans="1:10" x14ac:dyDescent="0.4">
      <c r="A249">
        <v>2</v>
      </c>
      <c r="B249" t="s">
        <v>14</v>
      </c>
      <c r="D249">
        <v>9.4700000000000006</v>
      </c>
      <c r="E249">
        <v>39.073</v>
      </c>
      <c r="G249">
        <v>394</v>
      </c>
      <c r="H249" t="s">
        <v>13</v>
      </c>
      <c r="I249">
        <v>39.073</v>
      </c>
    </row>
    <row r="250" spans="1:10" x14ac:dyDescent="0.4">
      <c r="A250">
        <v>3</v>
      </c>
      <c r="B250" t="s">
        <v>15</v>
      </c>
      <c r="D250">
        <v>9.41</v>
      </c>
      <c r="E250">
        <v>51.036000000000001</v>
      </c>
      <c r="G250">
        <v>589</v>
      </c>
      <c r="H250" t="s">
        <v>13</v>
      </c>
      <c r="I250">
        <v>51.036000000000001</v>
      </c>
    </row>
    <row r="251" spans="1:10" x14ac:dyDescent="0.4">
      <c r="A251">
        <v>4</v>
      </c>
      <c r="B251" t="s">
        <v>17</v>
      </c>
      <c r="D251">
        <v>9.4499999999999993</v>
      </c>
      <c r="E251">
        <v>49.088000000000001</v>
      </c>
      <c r="G251">
        <v>483</v>
      </c>
      <c r="H251" t="s">
        <v>13</v>
      </c>
      <c r="I251">
        <v>49.088000000000001</v>
      </c>
    </row>
    <row r="252" spans="1:10" x14ac:dyDescent="0.4">
      <c r="A252">
        <v>5</v>
      </c>
      <c r="B252" t="s">
        <v>18</v>
      </c>
      <c r="D252">
        <v>9.4499999999999993</v>
      </c>
      <c r="E252">
        <v>57.707999999999998</v>
      </c>
      <c r="G252">
        <v>672</v>
      </c>
      <c r="H252" t="s">
        <v>13</v>
      </c>
      <c r="I252">
        <v>57.707999999999998</v>
      </c>
    </row>
    <row r="253" spans="1:10" x14ac:dyDescent="0.4">
      <c r="A253">
        <v>6</v>
      </c>
      <c r="B253" t="s">
        <v>19</v>
      </c>
      <c r="D253">
        <v>9.33</v>
      </c>
      <c r="E253">
        <v>2.1520000000000001</v>
      </c>
      <c r="G253">
        <v>26</v>
      </c>
      <c r="H253" t="s">
        <v>13</v>
      </c>
      <c r="I253">
        <v>2.1520000000000001</v>
      </c>
    </row>
    <row r="254" spans="1:10" x14ac:dyDescent="0.4">
      <c r="A254">
        <v>7</v>
      </c>
      <c r="B254" t="s">
        <v>20</v>
      </c>
      <c r="D254">
        <v>9.34</v>
      </c>
      <c r="E254">
        <v>54.435000000000002</v>
      </c>
      <c r="G254">
        <v>104.28100000000001</v>
      </c>
      <c r="H254" t="s">
        <v>13</v>
      </c>
      <c r="I254">
        <v>54.435000000000002</v>
      </c>
    </row>
    <row r="255" spans="1:10" x14ac:dyDescent="0.4">
      <c r="A255">
        <v>8</v>
      </c>
      <c r="B255" t="s">
        <v>21</v>
      </c>
      <c r="D255">
        <v>9.4499999999999993</v>
      </c>
      <c r="E255">
        <v>26.442</v>
      </c>
      <c r="G255">
        <v>3.7509999999999999</v>
      </c>
      <c r="H255" t="s">
        <v>13</v>
      </c>
      <c r="I255">
        <v>26.442</v>
      </c>
    </row>
    <row r="256" spans="1:10" x14ac:dyDescent="0.4">
      <c r="A256">
        <v>9</v>
      </c>
      <c r="B256" t="s">
        <v>22</v>
      </c>
    </row>
    <row r="257" spans="1:10" x14ac:dyDescent="0.4">
      <c r="A257">
        <v>10</v>
      </c>
      <c r="B257" t="s">
        <v>22</v>
      </c>
    </row>
    <row r="258" spans="1:10" x14ac:dyDescent="0.4">
      <c r="A258">
        <v>11</v>
      </c>
      <c r="B258" t="s">
        <v>24</v>
      </c>
      <c r="D258">
        <v>9.5299999999999994</v>
      </c>
      <c r="E258">
        <v>43.518999999999998</v>
      </c>
      <c r="G258">
        <v>456</v>
      </c>
      <c r="H258" t="s">
        <v>13</v>
      </c>
      <c r="I258">
        <v>43.518999999999998</v>
      </c>
    </row>
    <row r="259" spans="1:10" x14ac:dyDescent="0.4">
      <c r="A259">
        <v>12</v>
      </c>
      <c r="B259" t="s">
        <v>25</v>
      </c>
    </row>
    <row r="260" spans="1:10" x14ac:dyDescent="0.4">
      <c r="A260">
        <v>13</v>
      </c>
      <c r="B260" t="s">
        <v>26</v>
      </c>
    </row>
    <row r="261" spans="1:10" x14ac:dyDescent="0.4">
      <c r="A261">
        <v>14</v>
      </c>
      <c r="B261" t="s">
        <v>27</v>
      </c>
    </row>
    <row r="262" spans="1:10" x14ac:dyDescent="0.4">
      <c r="A262">
        <v>15</v>
      </c>
      <c r="B262" t="s">
        <v>28</v>
      </c>
      <c r="D262">
        <v>9.5</v>
      </c>
      <c r="E262">
        <v>4.194</v>
      </c>
      <c r="G262">
        <v>8.8829999999999991</v>
      </c>
      <c r="H262" t="s">
        <v>13</v>
      </c>
      <c r="I262">
        <v>4.194</v>
      </c>
    </row>
    <row r="263" spans="1:10" x14ac:dyDescent="0.4">
      <c r="A263">
        <v>16</v>
      </c>
      <c r="B263" t="s">
        <v>29</v>
      </c>
      <c r="D263">
        <v>9.5299999999999994</v>
      </c>
      <c r="E263">
        <v>0.54</v>
      </c>
      <c r="G263">
        <v>0.51800000000000002</v>
      </c>
      <c r="H263" t="s">
        <v>13</v>
      </c>
      <c r="I263">
        <v>0.54</v>
      </c>
    </row>
    <row r="265" spans="1:10" x14ac:dyDescent="0.4">
      <c r="A265" t="s">
        <v>43</v>
      </c>
    </row>
    <row r="267" spans="1:10" x14ac:dyDescent="0.4">
      <c r="B267" t="s">
        <v>3</v>
      </c>
      <c r="C267" t="s">
        <v>4</v>
      </c>
      <c r="D267" t="s">
        <v>5</v>
      </c>
      <c r="E267" t="s">
        <v>6</v>
      </c>
      <c r="F267" t="s">
        <v>7</v>
      </c>
      <c r="G267" t="s">
        <v>8</v>
      </c>
      <c r="H267" t="s">
        <v>9</v>
      </c>
      <c r="I267" t="s">
        <v>10</v>
      </c>
      <c r="J267" t="s">
        <v>11</v>
      </c>
    </row>
    <row r="268" spans="1:10" x14ac:dyDescent="0.4">
      <c r="A268">
        <v>1</v>
      </c>
      <c r="B268" t="s">
        <v>12</v>
      </c>
      <c r="F268">
        <v>2771.78</v>
      </c>
    </row>
    <row r="269" spans="1:10" x14ac:dyDescent="0.4">
      <c r="A269">
        <v>2</v>
      </c>
      <c r="B269" t="s">
        <v>14</v>
      </c>
      <c r="F269">
        <v>2613.6779999999999</v>
      </c>
    </row>
    <row r="270" spans="1:10" x14ac:dyDescent="0.4">
      <c r="A270">
        <v>3</v>
      </c>
      <c r="B270" t="s">
        <v>15</v>
      </c>
      <c r="F270">
        <v>2704.4110000000001</v>
      </c>
    </row>
    <row r="271" spans="1:10" x14ac:dyDescent="0.4">
      <c r="A271">
        <v>4</v>
      </c>
      <c r="B271" t="s">
        <v>17</v>
      </c>
      <c r="F271">
        <v>2633.712</v>
      </c>
    </row>
    <row r="272" spans="1:10" x14ac:dyDescent="0.4">
      <c r="A272">
        <v>5</v>
      </c>
      <c r="B272" t="s">
        <v>18</v>
      </c>
      <c r="F272">
        <v>2798.0030000000002</v>
      </c>
    </row>
    <row r="273" spans="1:10" x14ac:dyDescent="0.4">
      <c r="A273">
        <v>6</v>
      </c>
      <c r="B273" t="s">
        <v>19</v>
      </c>
      <c r="F273">
        <v>2309.1799999999998</v>
      </c>
    </row>
    <row r="274" spans="1:10" x14ac:dyDescent="0.4">
      <c r="A274">
        <v>7</v>
      </c>
      <c r="B274" t="s">
        <v>20</v>
      </c>
      <c r="F274">
        <v>2072.8119999999999</v>
      </c>
    </row>
    <row r="275" spans="1:10" x14ac:dyDescent="0.4">
      <c r="A275">
        <v>8</v>
      </c>
      <c r="B275" t="s">
        <v>21</v>
      </c>
      <c r="F275">
        <v>1703.3009999999999</v>
      </c>
    </row>
    <row r="276" spans="1:10" x14ac:dyDescent="0.4">
      <c r="A276">
        <v>9</v>
      </c>
      <c r="B276" t="s">
        <v>22</v>
      </c>
    </row>
    <row r="277" spans="1:10" x14ac:dyDescent="0.4">
      <c r="A277">
        <v>10</v>
      </c>
      <c r="B277" t="s">
        <v>22</v>
      </c>
    </row>
    <row r="278" spans="1:10" x14ac:dyDescent="0.4">
      <c r="A278">
        <v>11</v>
      </c>
      <c r="B278" t="s">
        <v>24</v>
      </c>
      <c r="F278">
        <v>802.61800000000005</v>
      </c>
    </row>
    <row r="279" spans="1:10" x14ac:dyDescent="0.4">
      <c r="A279">
        <v>12</v>
      </c>
      <c r="B279" t="s">
        <v>25</v>
      </c>
      <c r="F279">
        <v>1039.268</v>
      </c>
    </row>
    <row r="280" spans="1:10" x14ac:dyDescent="0.4">
      <c r="A280">
        <v>13</v>
      </c>
      <c r="B280" t="s">
        <v>26</v>
      </c>
      <c r="F280">
        <v>1005.736</v>
      </c>
    </row>
    <row r="281" spans="1:10" x14ac:dyDescent="0.4">
      <c r="A281">
        <v>14</v>
      </c>
      <c r="B281" t="s">
        <v>27</v>
      </c>
      <c r="F281">
        <v>860.02</v>
      </c>
    </row>
    <row r="282" spans="1:10" x14ac:dyDescent="0.4">
      <c r="A282">
        <v>15</v>
      </c>
      <c r="B282" t="s">
        <v>28</v>
      </c>
      <c r="F282">
        <v>1205.2239999999999</v>
      </c>
    </row>
    <row r="283" spans="1:10" x14ac:dyDescent="0.4">
      <c r="A283">
        <v>16</v>
      </c>
      <c r="B283" t="s">
        <v>29</v>
      </c>
      <c r="F283">
        <v>953.78300000000002</v>
      </c>
    </row>
    <row r="285" spans="1:10" x14ac:dyDescent="0.4">
      <c r="A285" t="s">
        <v>44</v>
      </c>
    </row>
    <row r="287" spans="1:10" x14ac:dyDescent="0.4">
      <c r="B287" t="s">
        <v>3</v>
      </c>
      <c r="C287" t="s">
        <v>4</v>
      </c>
      <c r="D287" t="s">
        <v>5</v>
      </c>
      <c r="E287" t="s">
        <v>6</v>
      </c>
      <c r="F287" t="s">
        <v>7</v>
      </c>
      <c r="G287" t="s">
        <v>8</v>
      </c>
      <c r="H287" t="s">
        <v>9</v>
      </c>
      <c r="I287" t="s">
        <v>10</v>
      </c>
      <c r="J287" t="s">
        <v>11</v>
      </c>
    </row>
    <row r="288" spans="1:10" x14ac:dyDescent="0.4">
      <c r="A288">
        <v>1</v>
      </c>
      <c r="B288" t="s">
        <v>12</v>
      </c>
    </row>
    <row r="289" spans="1:6" x14ac:dyDescent="0.4">
      <c r="A289">
        <v>2</v>
      </c>
      <c r="B289" t="s">
        <v>14</v>
      </c>
    </row>
    <row r="290" spans="1:6" x14ac:dyDescent="0.4">
      <c r="A290">
        <v>3</v>
      </c>
      <c r="B290" t="s">
        <v>15</v>
      </c>
      <c r="F290">
        <v>0.80800000000000005</v>
      </c>
    </row>
    <row r="291" spans="1:6" x14ac:dyDescent="0.4">
      <c r="A291">
        <v>4</v>
      </c>
      <c r="B291" t="s">
        <v>17</v>
      </c>
      <c r="F291">
        <v>0.84799999999999998</v>
      </c>
    </row>
    <row r="292" spans="1:6" x14ac:dyDescent="0.4">
      <c r="A292">
        <v>5</v>
      </c>
      <c r="B292" t="s">
        <v>18</v>
      </c>
      <c r="F292">
        <v>32.061</v>
      </c>
    </row>
    <row r="293" spans="1:6" x14ac:dyDescent="0.4">
      <c r="A293">
        <v>6</v>
      </c>
      <c r="B293" t="s">
        <v>19</v>
      </c>
      <c r="F293">
        <v>2.4820000000000002</v>
      </c>
    </row>
    <row r="294" spans="1:6" x14ac:dyDescent="0.4">
      <c r="A294">
        <v>7</v>
      </c>
      <c r="B294" t="s">
        <v>20</v>
      </c>
      <c r="F294">
        <v>5.9740000000000002</v>
      </c>
    </row>
    <row r="295" spans="1:6" x14ac:dyDescent="0.4">
      <c r="A295">
        <v>8</v>
      </c>
      <c r="B295" t="s">
        <v>21</v>
      </c>
      <c r="F295">
        <v>10.827</v>
      </c>
    </row>
    <row r="296" spans="1:6" x14ac:dyDescent="0.4">
      <c r="A296">
        <v>9</v>
      </c>
      <c r="B296" t="s">
        <v>22</v>
      </c>
    </row>
    <row r="297" spans="1:6" x14ac:dyDescent="0.4">
      <c r="A297">
        <v>10</v>
      </c>
      <c r="B297" t="s">
        <v>22</v>
      </c>
    </row>
    <row r="298" spans="1:6" x14ac:dyDescent="0.4">
      <c r="A298">
        <v>11</v>
      </c>
      <c r="B298" t="s">
        <v>24</v>
      </c>
    </row>
    <row r="299" spans="1:6" x14ac:dyDescent="0.4">
      <c r="A299">
        <v>12</v>
      </c>
      <c r="B299" t="s">
        <v>25</v>
      </c>
    </row>
    <row r="300" spans="1:6" x14ac:dyDescent="0.4">
      <c r="A300">
        <v>13</v>
      </c>
      <c r="B300" t="s">
        <v>26</v>
      </c>
    </row>
    <row r="301" spans="1:6" x14ac:dyDescent="0.4">
      <c r="A301">
        <v>14</v>
      </c>
      <c r="B301" t="s">
        <v>27</v>
      </c>
    </row>
    <row r="302" spans="1:6" x14ac:dyDescent="0.4">
      <c r="A302">
        <v>15</v>
      </c>
      <c r="B302" t="s">
        <v>28</v>
      </c>
      <c r="F302">
        <v>6.07</v>
      </c>
    </row>
    <row r="303" spans="1:6" x14ac:dyDescent="0.4">
      <c r="A303">
        <v>16</v>
      </c>
      <c r="B303" t="s">
        <v>29</v>
      </c>
    </row>
    <row r="305" spans="1:10" x14ac:dyDescent="0.4">
      <c r="A305" t="s">
        <v>45</v>
      </c>
    </row>
    <row r="307" spans="1:10" x14ac:dyDescent="0.4">
      <c r="B307" t="s">
        <v>3</v>
      </c>
      <c r="C307" t="s">
        <v>4</v>
      </c>
      <c r="D307" t="s">
        <v>5</v>
      </c>
      <c r="E307" t="s">
        <v>6</v>
      </c>
      <c r="F307" t="s">
        <v>7</v>
      </c>
      <c r="G307" t="s">
        <v>8</v>
      </c>
      <c r="H307" t="s">
        <v>9</v>
      </c>
      <c r="I307" t="s">
        <v>10</v>
      </c>
      <c r="J307" t="s">
        <v>11</v>
      </c>
    </row>
    <row r="308" spans="1:10" x14ac:dyDescent="0.4">
      <c r="A308">
        <v>1</v>
      </c>
      <c r="B308" t="s">
        <v>12</v>
      </c>
      <c r="D308">
        <v>7.09</v>
      </c>
      <c r="E308">
        <v>19.686</v>
      </c>
      <c r="F308">
        <v>2938.2489999999998</v>
      </c>
      <c r="G308">
        <v>321</v>
      </c>
      <c r="H308" t="s">
        <v>13</v>
      </c>
    </row>
    <row r="309" spans="1:10" x14ac:dyDescent="0.4">
      <c r="A309">
        <v>2</v>
      </c>
      <c r="B309" t="s">
        <v>14</v>
      </c>
      <c r="D309">
        <v>7.14</v>
      </c>
      <c r="E309">
        <v>79.525000000000006</v>
      </c>
      <c r="F309">
        <v>2512.5210000000002</v>
      </c>
      <c r="G309">
        <v>14.712999999999999</v>
      </c>
      <c r="H309" t="s">
        <v>13</v>
      </c>
    </row>
    <row r="310" spans="1:10" x14ac:dyDescent="0.4">
      <c r="A310">
        <v>3</v>
      </c>
      <c r="B310" t="s">
        <v>15</v>
      </c>
      <c r="D310">
        <v>7.17</v>
      </c>
      <c r="E310">
        <v>65.325999999999993</v>
      </c>
      <c r="F310">
        <v>2908.5810000000001</v>
      </c>
      <c r="G310">
        <v>729</v>
      </c>
      <c r="H310" t="s">
        <v>13</v>
      </c>
    </row>
    <row r="311" spans="1:10" x14ac:dyDescent="0.4">
      <c r="A311">
        <v>4</v>
      </c>
      <c r="B311" t="s">
        <v>17</v>
      </c>
      <c r="D311">
        <v>7.17</v>
      </c>
      <c r="E311">
        <v>205.97499999999999</v>
      </c>
      <c r="F311">
        <v>2996.6880000000001</v>
      </c>
      <c r="G311">
        <v>37.386000000000003</v>
      </c>
      <c r="H311" t="s">
        <v>13</v>
      </c>
    </row>
    <row r="312" spans="1:10" x14ac:dyDescent="0.4">
      <c r="A312">
        <v>5</v>
      </c>
      <c r="B312" t="s">
        <v>18</v>
      </c>
      <c r="D312">
        <v>7.21</v>
      </c>
      <c r="E312">
        <v>443.572</v>
      </c>
      <c r="F312">
        <v>3153.645</v>
      </c>
      <c r="G312">
        <v>116.63800000000001</v>
      </c>
      <c r="H312" t="s">
        <v>13</v>
      </c>
    </row>
    <row r="313" spans="1:10" x14ac:dyDescent="0.4">
      <c r="A313">
        <v>6</v>
      </c>
      <c r="B313" t="s">
        <v>19</v>
      </c>
      <c r="D313">
        <v>6.98</v>
      </c>
      <c r="E313">
        <v>2335.1770000000001</v>
      </c>
      <c r="F313">
        <v>2668.511</v>
      </c>
      <c r="G313">
        <v>31.853000000000002</v>
      </c>
      <c r="H313" t="s">
        <v>13</v>
      </c>
    </row>
    <row r="314" spans="1:10" x14ac:dyDescent="0.4">
      <c r="A314">
        <v>7</v>
      </c>
      <c r="B314" t="s">
        <v>20</v>
      </c>
      <c r="D314">
        <v>7.06</v>
      </c>
      <c r="E314">
        <v>4321.67</v>
      </c>
      <c r="F314">
        <v>2112.9540000000002</v>
      </c>
      <c r="G314">
        <v>735.13</v>
      </c>
      <c r="H314" t="s">
        <v>13</v>
      </c>
    </row>
    <row r="315" spans="1:10" x14ac:dyDescent="0.4">
      <c r="A315">
        <v>8</v>
      </c>
      <c r="B315" t="s">
        <v>21</v>
      </c>
      <c r="D315">
        <v>7.12</v>
      </c>
      <c r="E315">
        <v>8897.5540000000001</v>
      </c>
      <c r="F315">
        <v>2489.7339999999999</v>
      </c>
      <c r="G315">
        <v>87972</v>
      </c>
      <c r="H315" t="s">
        <v>13</v>
      </c>
    </row>
    <row r="316" spans="1:10" x14ac:dyDescent="0.4">
      <c r="A316">
        <v>9</v>
      </c>
      <c r="B316" t="s">
        <v>22</v>
      </c>
      <c r="D316">
        <v>7.14</v>
      </c>
      <c r="E316">
        <v>14.308999999999999</v>
      </c>
      <c r="F316">
        <v>0.38300000000000001</v>
      </c>
      <c r="G316">
        <v>261</v>
      </c>
      <c r="H316" t="s">
        <v>13</v>
      </c>
    </row>
    <row r="317" spans="1:10" x14ac:dyDescent="0.4">
      <c r="A317">
        <v>10</v>
      </c>
      <c r="B317" t="s">
        <v>22</v>
      </c>
      <c r="F317">
        <v>0.98699999999999999</v>
      </c>
    </row>
    <row r="318" spans="1:10" x14ac:dyDescent="0.4">
      <c r="A318">
        <v>11</v>
      </c>
      <c r="B318" t="s">
        <v>24</v>
      </c>
      <c r="D318">
        <v>7.17</v>
      </c>
      <c r="E318">
        <v>0.38600000000000001</v>
      </c>
      <c r="F318">
        <v>1321.2429999999999</v>
      </c>
      <c r="G318">
        <v>7</v>
      </c>
      <c r="H318" t="s">
        <v>13</v>
      </c>
    </row>
    <row r="319" spans="1:10" x14ac:dyDescent="0.4">
      <c r="A319">
        <v>12</v>
      </c>
      <c r="B319" t="s">
        <v>25</v>
      </c>
      <c r="F319">
        <v>1146.191</v>
      </c>
    </row>
    <row r="320" spans="1:10" x14ac:dyDescent="0.4">
      <c r="A320">
        <v>13</v>
      </c>
      <c r="B320" t="s">
        <v>26</v>
      </c>
      <c r="D320">
        <v>7.06</v>
      </c>
      <c r="E320">
        <v>0.106</v>
      </c>
      <c r="F320">
        <v>1275.5709999999999</v>
      </c>
      <c r="G320">
        <v>2</v>
      </c>
      <c r="H320" t="s">
        <v>13</v>
      </c>
    </row>
    <row r="321" spans="1:10" x14ac:dyDescent="0.4">
      <c r="A321">
        <v>14</v>
      </c>
      <c r="B321" t="s">
        <v>27</v>
      </c>
      <c r="D321">
        <v>7.27</v>
      </c>
      <c r="E321">
        <v>2320.7130000000002</v>
      </c>
      <c r="F321">
        <v>1534.9659999999999</v>
      </c>
      <c r="G321">
        <v>7661.4970000000003</v>
      </c>
      <c r="H321" t="s">
        <v>13</v>
      </c>
    </row>
    <row r="322" spans="1:10" x14ac:dyDescent="0.4">
      <c r="A322">
        <v>15</v>
      </c>
      <c r="B322" t="s">
        <v>28</v>
      </c>
      <c r="D322">
        <v>7.29</v>
      </c>
      <c r="E322">
        <v>2387.614</v>
      </c>
      <c r="F322">
        <v>1654.6659999999999</v>
      </c>
      <c r="G322">
        <v>22150</v>
      </c>
      <c r="H322" t="s">
        <v>13</v>
      </c>
    </row>
    <row r="323" spans="1:10" x14ac:dyDescent="0.4">
      <c r="A323">
        <v>16</v>
      </c>
      <c r="B323" t="s">
        <v>29</v>
      </c>
      <c r="D323">
        <v>7.29</v>
      </c>
      <c r="E323">
        <v>2270.0569999999998</v>
      </c>
      <c r="F323">
        <v>1409.1769999999999</v>
      </c>
      <c r="G323">
        <v>634.6</v>
      </c>
      <c r="H323" t="s">
        <v>13</v>
      </c>
    </row>
    <row r="325" spans="1:10" x14ac:dyDescent="0.4">
      <c r="A325" t="s">
        <v>46</v>
      </c>
    </row>
    <row r="327" spans="1:10" x14ac:dyDescent="0.4">
      <c r="B327" t="s">
        <v>3</v>
      </c>
      <c r="C327" t="s">
        <v>4</v>
      </c>
      <c r="D327" t="s">
        <v>5</v>
      </c>
      <c r="E327" t="s">
        <v>6</v>
      </c>
      <c r="F327" t="s">
        <v>7</v>
      </c>
      <c r="G327" t="s">
        <v>8</v>
      </c>
      <c r="H327" t="s">
        <v>9</v>
      </c>
      <c r="I327" t="s">
        <v>10</v>
      </c>
      <c r="J327" t="s">
        <v>11</v>
      </c>
    </row>
    <row r="328" spans="1:10" x14ac:dyDescent="0.4">
      <c r="A328">
        <v>1</v>
      </c>
      <c r="B328" t="s">
        <v>12</v>
      </c>
      <c r="D328">
        <v>7.18</v>
      </c>
      <c r="E328">
        <v>8.9309999999999992</v>
      </c>
      <c r="F328">
        <v>1812.89</v>
      </c>
      <c r="G328">
        <v>1.18</v>
      </c>
      <c r="H328" t="s">
        <v>13</v>
      </c>
    </row>
    <row r="329" spans="1:10" x14ac:dyDescent="0.4">
      <c r="A329">
        <v>2</v>
      </c>
      <c r="B329" t="s">
        <v>14</v>
      </c>
      <c r="D329">
        <v>7.38</v>
      </c>
      <c r="E329">
        <v>13.252000000000001</v>
      </c>
      <c r="F329">
        <v>1750.095</v>
      </c>
      <c r="G329">
        <v>9.1620000000000008</v>
      </c>
      <c r="H329" t="s">
        <v>13</v>
      </c>
    </row>
    <row r="330" spans="1:10" x14ac:dyDescent="0.4">
      <c r="A330">
        <v>3</v>
      </c>
      <c r="B330" t="s">
        <v>15</v>
      </c>
      <c r="D330">
        <v>7.17</v>
      </c>
      <c r="E330">
        <v>60.53</v>
      </c>
      <c r="F330">
        <v>1801.7950000000001</v>
      </c>
      <c r="G330">
        <v>9.6270000000000007</v>
      </c>
      <c r="H330" t="s">
        <v>16</v>
      </c>
    </row>
    <row r="331" spans="1:10" x14ac:dyDescent="0.4">
      <c r="A331">
        <v>4</v>
      </c>
      <c r="B331" t="s">
        <v>17</v>
      </c>
      <c r="D331">
        <v>7.16</v>
      </c>
      <c r="E331">
        <v>178.99600000000001</v>
      </c>
      <c r="F331">
        <v>1537.963</v>
      </c>
      <c r="G331">
        <v>17.477</v>
      </c>
      <c r="H331" t="s">
        <v>13</v>
      </c>
    </row>
    <row r="332" spans="1:10" x14ac:dyDescent="0.4">
      <c r="A332">
        <v>5</v>
      </c>
      <c r="B332" t="s">
        <v>18</v>
      </c>
      <c r="D332">
        <v>7.19</v>
      </c>
      <c r="E332">
        <v>398.35700000000003</v>
      </c>
      <c r="F332">
        <v>2182.165</v>
      </c>
      <c r="G332">
        <v>31.716000000000001</v>
      </c>
      <c r="H332" t="s">
        <v>13</v>
      </c>
    </row>
    <row r="333" spans="1:10" x14ac:dyDescent="0.4">
      <c r="A333">
        <v>6</v>
      </c>
      <c r="B333" t="s">
        <v>19</v>
      </c>
      <c r="D333">
        <v>6.97</v>
      </c>
      <c r="E333">
        <v>1355.376</v>
      </c>
      <c r="F333">
        <v>1666.8989999999999</v>
      </c>
      <c r="G333">
        <v>62.576000000000001</v>
      </c>
      <c r="H333" t="s">
        <v>13</v>
      </c>
    </row>
    <row r="334" spans="1:10" x14ac:dyDescent="0.4">
      <c r="A334">
        <v>7</v>
      </c>
      <c r="B334" t="s">
        <v>20</v>
      </c>
      <c r="D334">
        <v>7.06</v>
      </c>
      <c r="E334">
        <v>2651.605</v>
      </c>
      <c r="F334">
        <v>1664.163</v>
      </c>
      <c r="G334">
        <v>413.05799999999999</v>
      </c>
      <c r="H334" t="s">
        <v>13</v>
      </c>
    </row>
    <row r="335" spans="1:10" x14ac:dyDescent="0.4">
      <c r="A335">
        <v>8</v>
      </c>
      <c r="B335" t="s">
        <v>21</v>
      </c>
      <c r="D335">
        <v>7.12</v>
      </c>
      <c r="E335">
        <v>5880.0590000000002</v>
      </c>
      <c r="F335">
        <v>1508.443</v>
      </c>
      <c r="G335">
        <v>63.25</v>
      </c>
      <c r="H335" t="s">
        <v>13</v>
      </c>
    </row>
    <row r="336" spans="1:10" x14ac:dyDescent="0.4">
      <c r="A336">
        <v>9</v>
      </c>
      <c r="B336" t="s">
        <v>22</v>
      </c>
      <c r="D336">
        <v>7.13</v>
      </c>
      <c r="E336">
        <v>3.7850000000000001</v>
      </c>
      <c r="F336">
        <v>0.193</v>
      </c>
      <c r="G336">
        <v>60</v>
      </c>
      <c r="H336" t="s">
        <v>13</v>
      </c>
    </row>
    <row r="337" spans="1:10" x14ac:dyDescent="0.4">
      <c r="A337">
        <v>10</v>
      </c>
      <c r="B337" t="s">
        <v>22</v>
      </c>
      <c r="D337">
        <v>7.34</v>
      </c>
      <c r="E337">
        <v>19.734000000000002</v>
      </c>
      <c r="G337">
        <v>9.5920000000000005</v>
      </c>
      <c r="H337" t="s">
        <v>13</v>
      </c>
    </row>
    <row r="338" spans="1:10" x14ac:dyDescent="0.4">
      <c r="A338">
        <v>11</v>
      </c>
      <c r="B338" t="s">
        <v>24</v>
      </c>
      <c r="D338">
        <v>7.28</v>
      </c>
      <c r="E338">
        <v>13.983000000000001</v>
      </c>
      <c r="F338">
        <v>821.71</v>
      </c>
      <c r="G338">
        <v>9.2140000000000004</v>
      </c>
      <c r="H338" t="s">
        <v>13</v>
      </c>
    </row>
    <row r="339" spans="1:10" x14ac:dyDescent="0.4">
      <c r="A339">
        <v>12</v>
      </c>
      <c r="B339" t="s">
        <v>25</v>
      </c>
      <c r="D339">
        <v>7.28</v>
      </c>
      <c r="E339">
        <v>0.52700000000000002</v>
      </c>
      <c r="F339">
        <v>781.80100000000004</v>
      </c>
      <c r="G339">
        <v>9</v>
      </c>
      <c r="H339" t="s">
        <v>13</v>
      </c>
    </row>
    <row r="340" spans="1:10" x14ac:dyDescent="0.4">
      <c r="A340">
        <v>13</v>
      </c>
      <c r="B340" t="s">
        <v>26</v>
      </c>
      <c r="F340">
        <v>544.83500000000004</v>
      </c>
    </row>
    <row r="341" spans="1:10" x14ac:dyDescent="0.4">
      <c r="A341">
        <v>14</v>
      </c>
      <c r="B341" t="s">
        <v>27</v>
      </c>
      <c r="D341">
        <v>7.27</v>
      </c>
      <c r="E341">
        <v>1553.828</v>
      </c>
      <c r="F341">
        <v>867.13</v>
      </c>
      <c r="G341">
        <v>151.66300000000001</v>
      </c>
      <c r="H341" t="s">
        <v>13</v>
      </c>
    </row>
    <row r="342" spans="1:10" x14ac:dyDescent="0.4">
      <c r="A342">
        <v>15</v>
      </c>
      <c r="B342" t="s">
        <v>28</v>
      </c>
      <c r="D342">
        <v>7.28</v>
      </c>
      <c r="E342">
        <v>1411.4010000000001</v>
      </c>
      <c r="F342">
        <v>719.08500000000004</v>
      </c>
      <c r="G342">
        <v>127.024</v>
      </c>
      <c r="H342" t="s">
        <v>13</v>
      </c>
    </row>
    <row r="343" spans="1:10" x14ac:dyDescent="0.4">
      <c r="A343">
        <v>16</v>
      </c>
      <c r="B343" t="s">
        <v>29</v>
      </c>
      <c r="D343">
        <v>7.3</v>
      </c>
      <c r="E343">
        <v>1282.8109999999999</v>
      </c>
      <c r="F343">
        <v>819.29300000000001</v>
      </c>
      <c r="G343">
        <v>56.47</v>
      </c>
      <c r="H343" t="s">
        <v>13</v>
      </c>
    </row>
    <row r="345" spans="1:10" x14ac:dyDescent="0.4">
      <c r="A345" t="s">
        <v>47</v>
      </c>
    </row>
    <row r="347" spans="1:10" x14ac:dyDescent="0.4">
      <c r="B347" t="s">
        <v>3</v>
      </c>
      <c r="C347" t="s">
        <v>4</v>
      </c>
      <c r="D347" t="s">
        <v>5</v>
      </c>
      <c r="E347" t="s">
        <v>6</v>
      </c>
      <c r="F347" t="s">
        <v>7</v>
      </c>
      <c r="G347" t="s">
        <v>8</v>
      </c>
      <c r="H347" t="s">
        <v>9</v>
      </c>
      <c r="I347" t="s">
        <v>10</v>
      </c>
      <c r="J347" t="s">
        <v>11</v>
      </c>
    </row>
    <row r="348" spans="1:10" x14ac:dyDescent="0.4">
      <c r="A348">
        <v>1</v>
      </c>
      <c r="B348" t="s">
        <v>12</v>
      </c>
      <c r="D348">
        <v>7.1</v>
      </c>
      <c r="E348">
        <v>2938.2489999999998</v>
      </c>
      <c r="G348">
        <v>116.127</v>
      </c>
      <c r="H348" t="s">
        <v>13</v>
      </c>
      <c r="I348">
        <v>2938.2489999999998</v>
      </c>
    </row>
    <row r="349" spans="1:10" x14ac:dyDescent="0.4">
      <c r="A349">
        <v>2</v>
      </c>
      <c r="B349" t="s">
        <v>14</v>
      </c>
      <c r="D349">
        <v>7.14</v>
      </c>
      <c r="E349">
        <v>2512.5210000000002</v>
      </c>
      <c r="G349">
        <v>131.11199999999999</v>
      </c>
      <c r="H349" t="s">
        <v>13</v>
      </c>
      <c r="I349">
        <v>2512.5210000000002</v>
      </c>
    </row>
    <row r="350" spans="1:10" x14ac:dyDescent="0.4">
      <c r="A350">
        <v>3</v>
      </c>
      <c r="B350" t="s">
        <v>15</v>
      </c>
      <c r="D350">
        <v>7.16</v>
      </c>
      <c r="E350">
        <v>2908.5810000000001</v>
      </c>
      <c r="G350">
        <v>193.642</v>
      </c>
      <c r="H350" t="s">
        <v>13</v>
      </c>
      <c r="I350">
        <v>2908.5810000000001</v>
      </c>
    </row>
    <row r="351" spans="1:10" x14ac:dyDescent="0.4">
      <c r="A351">
        <v>4</v>
      </c>
      <c r="B351" t="s">
        <v>17</v>
      </c>
      <c r="D351">
        <v>7.16</v>
      </c>
      <c r="E351">
        <v>2996.6880000000001</v>
      </c>
      <c r="G351">
        <v>1137.6389999999999</v>
      </c>
      <c r="H351" t="s">
        <v>13</v>
      </c>
      <c r="I351">
        <v>2996.6880000000001</v>
      </c>
    </row>
    <row r="352" spans="1:10" x14ac:dyDescent="0.4">
      <c r="A352">
        <v>5</v>
      </c>
      <c r="B352" t="s">
        <v>18</v>
      </c>
      <c r="D352">
        <v>7.19</v>
      </c>
      <c r="E352">
        <v>3153.645</v>
      </c>
      <c r="G352">
        <v>1105.2</v>
      </c>
      <c r="H352" t="s">
        <v>13</v>
      </c>
      <c r="I352">
        <v>3153.645</v>
      </c>
    </row>
    <row r="353" spans="1:10" x14ac:dyDescent="0.4">
      <c r="A353">
        <v>6</v>
      </c>
      <c r="B353" t="s">
        <v>19</v>
      </c>
      <c r="D353">
        <v>6.98</v>
      </c>
      <c r="E353">
        <v>2668.511</v>
      </c>
      <c r="G353">
        <v>9.1869999999999994</v>
      </c>
      <c r="H353" t="s">
        <v>13</v>
      </c>
      <c r="I353">
        <v>2668.511</v>
      </c>
    </row>
    <row r="354" spans="1:10" x14ac:dyDescent="0.4">
      <c r="A354">
        <v>7</v>
      </c>
      <c r="B354" t="s">
        <v>20</v>
      </c>
      <c r="D354">
        <v>7.06</v>
      </c>
      <c r="E354">
        <v>2112.9540000000002</v>
      </c>
      <c r="G354">
        <v>22323</v>
      </c>
      <c r="H354" t="s">
        <v>13</v>
      </c>
      <c r="I354">
        <v>2112.9540000000002</v>
      </c>
    </row>
    <row r="355" spans="1:10" x14ac:dyDescent="0.4">
      <c r="A355">
        <v>8</v>
      </c>
      <c r="B355" t="s">
        <v>21</v>
      </c>
      <c r="D355">
        <v>7.12</v>
      </c>
      <c r="E355">
        <v>2489.7339999999999</v>
      </c>
      <c r="G355">
        <v>145.05099999999999</v>
      </c>
      <c r="H355" t="s">
        <v>13</v>
      </c>
      <c r="I355">
        <v>2489.7339999999999</v>
      </c>
    </row>
    <row r="356" spans="1:10" x14ac:dyDescent="0.4">
      <c r="A356">
        <v>9</v>
      </c>
      <c r="B356" t="s">
        <v>22</v>
      </c>
      <c r="D356">
        <v>7.14</v>
      </c>
      <c r="E356">
        <v>0.38300000000000001</v>
      </c>
      <c r="G356">
        <v>7</v>
      </c>
      <c r="H356" t="s">
        <v>13</v>
      </c>
      <c r="I356">
        <v>0.38300000000000001</v>
      </c>
    </row>
    <row r="357" spans="1:10" x14ac:dyDescent="0.4">
      <c r="A357">
        <v>10</v>
      </c>
      <c r="B357" t="s">
        <v>22</v>
      </c>
      <c r="D357">
        <v>7.17</v>
      </c>
      <c r="E357">
        <v>0.98699999999999999</v>
      </c>
      <c r="G357">
        <v>18</v>
      </c>
      <c r="H357" t="s">
        <v>13</v>
      </c>
      <c r="I357">
        <v>0.98699999999999999</v>
      </c>
    </row>
    <row r="358" spans="1:10" x14ac:dyDescent="0.4">
      <c r="A358">
        <v>11</v>
      </c>
      <c r="B358" t="s">
        <v>24</v>
      </c>
      <c r="D358">
        <v>7.22</v>
      </c>
      <c r="E358">
        <v>1321.2429999999999</v>
      </c>
      <c r="G358">
        <v>79.728999999999999</v>
      </c>
      <c r="H358" t="s">
        <v>13</v>
      </c>
      <c r="I358">
        <v>1321.2429999999999</v>
      </c>
    </row>
    <row r="359" spans="1:10" x14ac:dyDescent="0.4">
      <c r="A359">
        <v>12</v>
      </c>
      <c r="B359" t="s">
        <v>25</v>
      </c>
      <c r="D359">
        <v>7.2</v>
      </c>
      <c r="E359">
        <v>1146.191</v>
      </c>
      <c r="G359">
        <v>1653.0840000000001</v>
      </c>
      <c r="H359" t="s">
        <v>13</v>
      </c>
      <c r="I359">
        <v>1146.191</v>
      </c>
    </row>
    <row r="360" spans="1:10" x14ac:dyDescent="0.4">
      <c r="A360">
        <v>13</v>
      </c>
      <c r="B360" t="s">
        <v>26</v>
      </c>
      <c r="D360">
        <v>7.23</v>
      </c>
      <c r="E360">
        <v>1275.5709999999999</v>
      </c>
      <c r="G360">
        <v>134.256</v>
      </c>
      <c r="H360" t="s">
        <v>13</v>
      </c>
      <c r="I360">
        <v>1275.5709999999999</v>
      </c>
    </row>
    <row r="361" spans="1:10" x14ac:dyDescent="0.4">
      <c r="A361">
        <v>14</v>
      </c>
      <c r="B361" t="s">
        <v>27</v>
      </c>
      <c r="D361">
        <v>7.27</v>
      </c>
      <c r="E361">
        <v>1534.9659999999999</v>
      </c>
      <c r="G361">
        <v>34.622999999999998</v>
      </c>
      <c r="H361" t="s">
        <v>13</v>
      </c>
      <c r="I361">
        <v>1534.9659999999999</v>
      </c>
    </row>
    <row r="362" spans="1:10" x14ac:dyDescent="0.4">
      <c r="A362">
        <v>15</v>
      </c>
      <c r="B362" t="s">
        <v>28</v>
      </c>
      <c r="D362">
        <v>7.29</v>
      </c>
      <c r="E362">
        <v>1654.6659999999999</v>
      </c>
      <c r="G362">
        <v>647.73500000000001</v>
      </c>
      <c r="H362" t="s">
        <v>13</v>
      </c>
      <c r="I362">
        <v>1654.6659999999999</v>
      </c>
    </row>
    <row r="363" spans="1:10" x14ac:dyDescent="0.4">
      <c r="A363">
        <v>16</v>
      </c>
      <c r="B363" t="s">
        <v>29</v>
      </c>
      <c r="D363">
        <v>7.3</v>
      </c>
      <c r="E363">
        <v>1409.1769999999999</v>
      </c>
      <c r="G363">
        <v>257.55099999999999</v>
      </c>
      <c r="H363" t="s">
        <v>13</v>
      </c>
      <c r="I363">
        <v>1409.1769999999999</v>
      </c>
    </row>
    <row r="365" spans="1:10" x14ac:dyDescent="0.4">
      <c r="A365" t="s">
        <v>48</v>
      </c>
    </row>
    <row r="367" spans="1:10" x14ac:dyDescent="0.4">
      <c r="B367" t="s">
        <v>3</v>
      </c>
      <c r="C367" t="s">
        <v>4</v>
      </c>
      <c r="D367" t="s">
        <v>5</v>
      </c>
      <c r="E367" t="s">
        <v>6</v>
      </c>
      <c r="F367" t="s">
        <v>7</v>
      </c>
      <c r="G367" t="s">
        <v>8</v>
      </c>
      <c r="H367" t="s">
        <v>9</v>
      </c>
      <c r="I367" t="s">
        <v>10</v>
      </c>
      <c r="J367" t="s">
        <v>11</v>
      </c>
    </row>
    <row r="368" spans="1:10" x14ac:dyDescent="0.4">
      <c r="A368">
        <v>1</v>
      </c>
      <c r="B368" t="s">
        <v>12</v>
      </c>
      <c r="D368">
        <v>7.1</v>
      </c>
      <c r="E368">
        <v>1812.89</v>
      </c>
      <c r="G368">
        <v>18333</v>
      </c>
      <c r="H368" t="s">
        <v>13</v>
      </c>
      <c r="I368">
        <v>1812.89</v>
      </c>
    </row>
    <row r="369" spans="1:9" x14ac:dyDescent="0.4">
      <c r="A369">
        <v>2</v>
      </c>
      <c r="B369" t="s">
        <v>14</v>
      </c>
      <c r="D369">
        <v>7.14</v>
      </c>
      <c r="E369">
        <v>1750.095</v>
      </c>
      <c r="G369">
        <v>75.552999999999997</v>
      </c>
      <c r="H369" t="s">
        <v>13</v>
      </c>
      <c r="I369">
        <v>1750.095</v>
      </c>
    </row>
    <row r="370" spans="1:9" x14ac:dyDescent="0.4">
      <c r="A370">
        <v>3</v>
      </c>
      <c r="B370" t="s">
        <v>15</v>
      </c>
      <c r="D370">
        <v>7.17</v>
      </c>
      <c r="E370">
        <v>1801.7950000000001</v>
      </c>
      <c r="G370">
        <v>288.26499999999999</v>
      </c>
      <c r="H370" t="s">
        <v>13</v>
      </c>
      <c r="I370">
        <v>1801.7950000000001</v>
      </c>
    </row>
    <row r="371" spans="1:9" x14ac:dyDescent="0.4">
      <c r="A371">
        <v>4</v>
      </c>
      <c r="B371" t="s">
        <v>17</v>
      </c>
      <c r="D371">
        <v>7.17</v>
      </c>
      <c r="E371">
        <v>1537.963</v>
      </c>
      <c r="G371">
        <v>179.79300000000001</v>
      </c>
      <c r="H371" t="s">
        <v>13</v>
      </c>
      <c r="I371">
        <v>1537.963</v>
      </c>
    </row>
    <row r="372" spans="1:9" x14ac:dyDescent="0.4">
      <c r="A372">
        <v>5</v>
      </c>
      <c r="B372" t="s">
        <v>18</v>
      </c>
      <c r="D372">
        <v>7.19</v>
      </c>
      <c r="E372">
        <v>2182.165</v>
      </c>
      <c r="G372">
        <v>180.172</v>
      </c>
      <c r="H372" t="s">
        <v>13</v>
      </c>
      <c r="I372">
        <v>2182.165</v>
      </c>
    </row>
    <row r="373" spans="1:9" x14ac:dyDescent="0.4">
      <c r="A373">
        <v>6</v>
      </c>
      <c r="B373" t="s">
        <v>19</v>
      </c>
      <c r="D373">
        <v>6.98</v>
      </c>
      <c r="E373">
        <v>1666.8989999999999</v>
      </c>
      <c r="G373">
        <v>17270</v>
      </c>
      <c r="H373" t="s">
        <v>13</v>
      </c>
      <c r="I373">
        <v>1666.8989999999999</v>
      </c>
    </row>
    <row r="374" spans="1:9" x14ac:dyDescent="0.4">
      <c r="A374">
        <v>7</v>
      </c>
      <c r="B374" t="s">
        <v>20</v>
      </c>
      <c r="D374">
        <v>7.05</v>
      </c>
      <c r="E374">
        <v>1664.163</v>
      </c>
      <c r="G374">
        <v>16939</v>
      </c>
      <c r="H374" t="s">
        <v>13</v>
      </c>
      <c r="I374">
        <v>1664.163</v>
      </c>
    </row>
    <row r="375" spans="1:9" x14ac:dyDescent="0.4">
      <c r="A375">
        <v>8</v>
      </c>
      <c r="B375" t="s">
        <v>21</v>
      </c>
      <c r="D375">
        <v>7.12</v>
      </c>
      <c r="E375">
        <v>1508.443</v>
      </c>
      <c r="G375">
        <v>15185</v>
      </c>
      <c r="H375" t="s">
        <v>13</v>
      </c>
      <c r="I375">
        <v>1508.443</v>
      </c>
    </row>
    <row r="376" spans="1:9" x14ac:dyDescent="0.4">
      <c r="A376">
        <v>9</v>
      </c>
      <c r="B376" t="s">
        <v>22</v>
      </c>
      <c r="D376">
        <v>7.23</v>
      </c>
      <c r="E376">
        <v>0.193</v>
      </c>
      <c r="G376">
        <v>3</v>
      </c>
      <c r="H376" t="s">
        <v>13</v>
      </c>
      <c r="I376">
        <v>0.193</v>
      </c>
    </row>
    <row r="377" spans="1:9" x14ac:dyDescent="0.4">
      <c r="A377">
        <v>10</v>
      </c>
      <c r="B377" t="s">
        <v>22</v>
      </c>
    </row>
    <row r="378" spans="1:9" x14ac:dyDescent="0.4">
      <c r="A378">
        <v>11</v>
      </c>
      <c r="B378" t="s">
        <v>24</v>
      </c>
      <c r="D378">
        <v>7.22</v>
      </c>
      <c r="E378">
        <v>821.71</v>
      </c>
      <c r="G378">
        <v>71.84</v>
      </c>
      <c r="H378" t="s">
        <v>13</v>
      </c>
      <c r="I378">
        <v>821.71</v>
      </c>
    </row>
    <row r="379" spans="1:9" x14ac:dyDescent="0.4">
      <c r="A379">
        <v>12</v>
      </c>
      <c r="B379" t="s">
        <v>25</v>
      </c>
      <c r="D379">
        <v>7.19</v>
      </c>
      <c r="E379">
        <v>781.80100000000004</v>
      </c>
      <c r="G379">
        <v>112.496</v>
      </c>
      <c r="H379" t="s">
        <v>13</v>
      </c>
      <c r="I379">
        <v>781.80100000000004</v>
      </c>
    </row>
    <row r="380" spans="1:9" x14ac:dyDescent="0.4">
      <c r="A380">
        <v>13</v>
      </c>
      <c r="B380" t="s">
        <v>26</v>
      </c>
      <c r="D380">
        <v>7.23</v>
      </c>
      <c r="E380">
        <v>544.83500000000004</v>
      </c>
      <c r="G380">
        <v>38.878</v>
      </c>
      <c r="H380" t="s">
        <v>13</v>
      </c>
      <c r="I380">
        <v>544.83500000000004</v>
      </c>
    </row>
    <row r="381" spans="1:9" x14ac:dyDescent="0.4">
      <c r="A381">
        <v>14</v>
      </c>
      <c r="B381" t="s">
        <v>27</v>
      </c>
      <c r="D381">
        <v>7.28</v>
      </c>
      <c r="E381">
        <v>867.13</v>
      </c>
      <c r="G381">
        <v>1269.644</v>
      </c>
      <c r="H381" t="s">
        <v>13</v>
      </c>
      <c r="I381">
        <v>867.13</v>
      </c>
    </row>
    <row r="382" spans="1:9" x14ac:dyDescent="0.4">
      <c r="A382">
        <v>15</v>
      </c>
      <c r="B382" t="s">
        <v>28</v>
      </c>
      <c r="D382">
        <v>7.29</v>
      </c>
      <c r="E382">
        <v>719.08500000000004</v>
      </c>
      <c r="G382">
        <v>16.513999999999999</v>
      </c>
      <c r="H382" t="s">
        <v>13</v>
      </c>
      <c r="I382">
        <v>719.08500000000004</v>
      </c>
    </row>
    <row r="383" spans="1:9" x14ac:dyDescent="0.4">
      <c r="A383">
        <v>16</v>
      </c>
      <c r="B383" t="s">
        <v>29</v>
      </c>
      <c r="D383">
        <v>7.3</v>
      </c>
      <c r="E383">
        <v>819.29300000000001</v>
      </c>
      <c r="G383">
        <v>34.76</v>
      </c>
      <c r="H383" t="s">
        <v>13</v>
      </c>
      <c r="I383">
        <v>819.29300000000001</v>
      </c>
    </row>
    <row r="385" spans="1:10" x14ac:dyDescent="0.4">
      <c r="A385" t="s">
        <v>49</v>
      </c>
    </row>
    <row r="387" spans="1:10" x14ac:dyDescent="0.4">
      <c r="B387" t="s">
        <v>3</v>
      </c>
      <c r="C387" t="s">
        <v>4</v>
      </c>
      <c r="D387" t="s">
        <v>5</v>
      </c>
      <c r="E387" t="s">
        <v>6</v>
      </c>
      <c r="F387" t="s">
        <v>7</v>
      </c>
      <c r="G387" t="s">
        <v>8</v>
      </c>
      <c r="H387" t="s">
        <v>9</v>
      </c>
      <c r="I387" t="s">
        <v>10</v>
      </c>
      <c r="J387" t="s">
        <v>11</v>
      </c>
    </row>
    <row r="388" spans="1:10" x14ac:dyDescent="0.4">
      <c r="A388">
        <v>1</v>
      </c>
      <c r="B388" t="s">
        <v>12</v>
      </c>
      <c r="D388">
        <v>8.6999999999999993</v>
      </c>
      <c r="E388">
        <v>57.37</v>
      </c>
      <c r="F388">
        <v>2771.78</v>
      </c>
      <c r="G388">
        <v>2.2269999999999999</v>
      </c>
      <c r="H388" t="s">
        <v>16</v>
      </c>
    </row>
    <row r="389" spans="1:10" x14ac:dyDescent="0.4">
      <c r="A389">
        <v>2</v>
      </c>
      <c r="B389" t="s">
        <v>14</v>
      </c>
      <c r="D389">
        <v>8.84</v>
      </c>
      <c r="E389">
        <v>184.751</v>
      </c>
      <c r="F389">
        <v>2613.6779999999999</v>
      </c>
      <c r="G389">
        <v>4.8319999999999999</v>
      </c>
      <c r="H389" t="s">
        <v>13</v>
      </c>
    </row>
    <row r="390" spans="1:10" x14ac:dyDescent="0.4">
      <c r="A390">
        <v>3</v>
      </c>
      <c r="B390" t="s">
        <v>15</v>
      </c>
      <c r="D390">
        <v>8.89</v>
      </c>
      <c r="E390">
        <v>209.15299999999999</v>
      </c>
      <c r="F390">
        <v>2704.4110000000001</v>
      </c>
      <c r="G390">
        <v>4.641</v>
      </c>
      <c r="H390" t="s">
        <v>13</v>
      </c>
    </row>
    <row r="391" spans="1:10" x14ac:dyDescent="0.4">
      <c r="A391">
        <v>4</v>
      </c>
      <c r="B391" t="s">
        <v>17</v>
      </c>
      <c r="D391">
        <v>8.89</v>
      </c>
      <c r="E391">
        <v>313.41399999999999</v>
      </c>
      <c r="F391">
        <v>2633.712</v>
      </c>
      <c r="G391">
        <v>5.6980000000000004</v>
      </c>
      <c r="H391" t="s">
        <v>16</v>
      </c>
    </row>
    <row r="392" spans="1:10" x14ac:dyDescent="0.4">
      <c r="A392">
        <v>5</v>
      </c>
      <c r="B392" t="s">
        <v>18</v>
      </c>
      <c r="D392">
        <v>8.92</v>
      </c>
      <c r="E392">
        <v>713.11400000000003</v>
      </c>
      <c r="F392">
        <v>2798.0030000000002</v>
      </c>
      <c r="G392">
        <v>25.57</v>
      </c>
      <c r="H392" t="s">
        <v>13</v>
      </c>
    </row>
    <row r="393" spans="1:10" x14ac:dyDescent="0.4">
      <c r="A393">
        <v>6</v>
      </c>
      <c r="B393" t="s">
        <v>19</v>
      </c>
      <c r="D393">
        <v>8.75</v>
      </c>
      <c r="E393">
        <v>2031.749</v>
      </c>
      <c r="F393">
        <v>2309.1799999999998</v>
      </c>
      <c r="G393">
        <v>48.774999999999999</v>
      </c>
      <c r="H393" t="s">
        <v>13</v>
      </c>
    </row>
    <row r="394" spans="1:10" x14ac:dyDescent="0.4">
      <c r="A394">
        <v>7</v>
      </c>
      <c r="B394" t="s">
        <v>20</v>
      </c>
      <c r="D394">
        <v>8.81</v>
      </c>
      <c r="E394">
        <v>3662.8420000000001</v>
      </c>
      <c r="F394">
        <v>2072.8119999999999</v>
      </c>
      <c r="G394">
        <v>102.616</v>
      </c>
      <c r="H394" t="s">
        <v>13</v>
      </c>
    </row>
    <row r="395" spans="1:10" x14ac:dyDescent="0.4">
      <c r="A395">
        <v>8</v>
      </c>
      <c r="B395" t="s">
        <v>21</v>
      </c>
      <c r="D395">
        <v>8.86</v>
      </c>
      <c r="E395">
        <v>6997.3609999999999</v>
      </c>
      <c r="F395">
        <v>1703.3009999999999</v>
      </c>
      <c r="G395">
        <v>138.41999999999999</v>
      </c>
      <c r="H395" t="s">
        <v>13</v>
      </c>
    </row>
    <row r="396" spans="1:10" x14ac:dyDescent="0.4">
      <c r="A396">
        <v>9</v>
      </c>
      <c r="B396" t="s">
        <v>22</v>
      </c>
      <c r="D396">
        <v>8.56</v>
      </c>
      <c r="E396">
        <v>45.933</v>
      </c>
      <c r="G396">
        <v>1.6479999999999999</v>
      </c>
      <c r="H396" t="s">
        <v>13</v>
      </c>
    </row>
    <row r="397" spans="1:10" x14ac:dyDescent="0.4">
      <c r="A397">
        <v>10</v>
      </c>
      <c r="B397" t="s">
        <v>22</v>
      </c>
      <c r="D397">
        <v>8.85</v>
      </c>
      <c r="E397">
        <v>79.866</v>
      </c>
      <c r="G397">
        <v>1.23</v>
      </c>
      <c r="H397" t="s">
        <v>13</v>
      </c>
    </row>
    <row r="398" spans="1:10" x14ac:dyDescent="0.4">
      <c r="A398">
        <v>11</v>
      </c>
      <c r="B398" t="s">
        <v>24</v>
      </c>
      <c r="D398">
        <v>8.89</v>
      </c>
      <c r="E398">
        <v>206.39500000000001</v>
      </c>
      <c r="F398">
        <v>802.61800000000005</v>
      </c>
      <c r="G398">
        <v>4.5650000000000004</v>
      </c>
      <c r="H398" t="s">
        <v>13</v>
      </c>
    </row>
    <row r="399" spans="1:10" x14ac:dyDescent="0.4">
      <c r="A399">
        <v>12</v>
      </c>
      <c r="B399" t="s">
        <v>25</v>
      </c>
      <c r="D399">
        <v>8.92</v>
      </c>
      <c r="E399">
        <v>121.72499999999999</v>
      </c>
      <c r="F399">
        <v>1039.268</v>
      </c>
      <c r="G399">
        <v>2.5049999999999999</v>
      </c>
      <c r="H399" t="s">
        <v>16</v>
      </c>
    </row>
    <row r="400" spans="1:10" x14ac:dyDescent="0.4">
      <c r="A400">
        <v>13</v>
      </c>
      <c r="B400" t="s">
        <v>26</v>
      </c>
      <c r="D400">
        <v>8.51</v>
      </c>
      <c r="E400">
        <v>111.95399999999999</v>
      </c>
      <c r="F400">
        <v>1005.736</v>
      </c>
      <c r="G400">
        <v>2.8079999999999998</v>
      </c>
      <c r="H400" t="s">
        <v>13</v>
      </c>
    </row>
    <row r="401" spans="1:10" x14ac:dyDescent="0.4">
      <c r="A401">
        <v>14</v>
      </c>
      <c r="B401" t="s">
        <v>27</v>
      </c>
      <c r="D401">
        <v>8.9700000000000006</v>
      </c>
      <c r="E401">
        <v>1375.2080000000001</v>
      </c>
      <c r="F401">
        <v>860.02</v>
      </c>
      <c r="G401">
        <v>45.393000000000001</v>
      </c>
      <c r="H401" t="s">
        <v>13</v>
      </c>
    </row>
    <row r="402" spans="1:10" x14ac:dyDescent="0.4">
      <c r="A402">
        <v>15</v>
      </c>
      <c r="B402" t="s">
        <v>28</v>
      </c>
      <c r="D402">
        <v>8.99</v>
      </c>
      <c r="E402">
        <v>1455.171</v>
      </c>
      <c r="F402">
        <v>1205.2239999999999</v>
      </c>
      <c r="G402">
        <v>45.095999999999997</v>
      </c>
      <c r="H402" t="s">
        <v>13</v>
      </c>
    </row>
    <row r="403" spans="1:10" x14ac:dyDescent="0.4">
      <c r="A403">
        <v>16</v>
      </c>
      <c r="B403" t="s">
        <v>29</v>
      </c>
      <c r="D403">
        <v>8.98</v>
      </c>
      <c r="E403">
        <v>1577.5920000000001</v>
      </c>
      <c r="F403">
        <v>953.78300000000002</v>
      </c>
      <c r="G403">
        <v>44.39</v>
      </c>
      <c r="H403" t="s">
        <v>36</v>
      </c>
    </row>
    <row r="405" spans="1:10" x14ac:dyDescent="0.4">
      <c r="A405" t="s">
        <v>50</v>
      </c>
    </row>
    <row r="407" spans="1:10" x14ac:dyDescent="0.4">
      <c r="B407" t="s">
        <v>3</v>
      </c>
      <c r="C407" t="s">
        <v>4</v>
      </c>
      <c r="D407" t="s">
        <v>5</v>
      </c>
      <c r="E407" t="s">
        <v>6</v>
      </c>
      <c r="F407" t="s">
        <v>7</v>
      </c>
      <c r="G407" t="s">
        <v>8</v>
      </c>
      <c r="H407" t="s">
        <v>9</v>
      </c>
      <c r="I407" t="s">
        <v>10</v>
      </c>
      <c r="J407" t="s">
        <v>11</v>
      </c>
    </row>
    <row r="408" spans="1:10" x14ac:dyDescent="0.4">
      <c r="A408">
        <v>1</v>
      </c>
      <c r="B408" t="s">
        <v>12</v>
      </c>
      <c r="D408">
        <v>8.35</v>
      </c>
      <c r="E408">
        <v>0.27</v>
      </c>
      <c r="F408">
        <v>2771.78</v>
      </c>
      <c r="G408">
        <v>4</v>
      </c>
      <c r="H408" t="s">
        <v>13</v>
      </c>
    </row>
    <row r="409" spans="1:10" x14ac:dyDescent="0.4">
      <c r="A409">
        <v>2</v>
      </c>
      <c r="B409" t="s">
        <v>14</v>
      </c>
      <c r="F409">
        <v>2613.6779999999999</v>
      </c>
    </row>
    <row r="410" spans="1:10" x14ac:dyDescent="0.4">
      <c r="A410">
        <v>3</v>
      </c>
      <c r="B410" t="s">
        <v>15</v>
      </c>
      <c r="F410">
        <v>2704.4110000000001</v>
      </c>
    </row>
    <row r="411" spans="1:10" x14ac:dyDescent="0.4">
      <c r="A411">
        <v>4</v>
      </c>
      <c r="B411" t="s">
        <v>17</v>
      </c>
      <c r="F411">
        <v>2633.712</v>
      </c>
    </row>
    <row r="412" spans="1:10" x14ac:dyDescent="0.4">
      <c r="A412">
        <v>5</v>
      </c>
      <c r="B412" t="s">
        <v>18</v>
      </c>
      <c r="D412">
        <v>8.9</v>
      </c>
      <c r="E412">
        <v>3.66</v>
      </c>
      <c r="F412">
        <v>2798.0030000000002</v>
      </c>
      <c r="G412">
        <v>39</v>
      </c>
      <c r="H412" t="s">
        <v>13</v>
      </c>
    </row>
    <row r="413" spans="1:10" x14ac:dyDescent="0.4">
      <c r="A413">
        <v>6</v>
      </c>
      <c r="B413" t="s">
        <v>19</v>
      </c>
      <c r="D413">
        <v>8.7200000000000006</v>
      </c>
      <c r="E413">
        <v>26.423999999999999</v>
      </c>
      <c r="F413">
        <v>2309.1799999999998</v>
      </c>
      <c r="G413">
        <v>334</v>
      </c>
      <c r="H413" t="s">
        <v>13</v>
      </c>
    </row>
    <row r="414" spans="1:10" x14ac:dyDescent="0.4">
      <c r="A414">
        <v>7</v>
      </c>
      <c r="B414" t="s">
        <v>20</v>
      </c>
      <c r="D414">
        <v>8.8000000000000007</v>
      </c>
      <c r="E414">
        <v>67.629000000000005</v>
      </c>
      <c r="F414">
        <v>2072.8119999999999</v>
      </c>
      <c r="G414">
        <v>850</v>
      </c>
      <c r="H414" t="s">
        <v>13</v>
      </c>
    </row>
    <row r="415" spans="1:10" x14ac:dyDescent="0.4">
      <c r="A415">
        <v>8</v>
      </c>
      <c r="B415" t="s">
        <v>21</v>
      </c>
      <c r="D415">
        <v>8.8699999999999992</v>
      </c>
      <c r="E415">
        <v>188.02500000000001</v>
      </c>
      <c r="F415">
        <v>1703.3009999999999</v>
      </c>
      <c r="G415">
        <v>6.4939999999999998</v>
      </c>
      <c r="H415" t="s">
        <v>13</v>
      </c>
    </row>
    <row r="416" spans="1:10" x14ac:dyDescent="0.4">
      <c r="A416">
        <v>9</v>
      </c>
      <c r="B416" t="s">
        <v>22</v>
      </c>
    </row>
    <row r="417" spans="1:10" x14ac:dyDescent="0.4">
      <c r="A417">
        <v>10</v>
      </c>
      <c r="B417" t="s">
        <v>22</v>
      </c>
    </row>
    <row r="418" spans="1:10" x14ac:dyDescent="0.4">
      <c r="A418">
        <v>11</v>
      </c>
      <c r="B418" t="s">
        <v>24</v>
      </c>
      <c r="F418">
        <v>802.61800000000005</v>
      </c>
    </row>
    <row r="419" spans="1:10" x14ac:dyDescent="0.4">
      <c r="A419">
        <v>12</v>
      </c>
      <c r="B419" t="s">
        <v>25</v>
      </c>
      <c r="F419">
        <v>1039.268</v>
      </c>
    </row>
    <row r="420" spans="1:10" x14ac:dyDescent="0.4">
      <c r="A420">
        <v>13</v>
      </c>
      <c r="B420" t="s">
        <v>26</v>
      </c>
      <c r="F420">
        <v>1005.736</v>
      </c>
    </row>
    <row r="421" spans="1:10" x14ac:dyDescent="0.4">
      <c r="A421">
        <v>14</v>
      </c>
      <c r="B421" t="s">
        <v>27</v>
      </c>
      <c r="D421">
        <v>8.9700000000000006</v>
      </c>
      <c r="E421">
        <v>25.106999999999999</v>
      </c>
      <c r="F421">
        <v>860.02</v>
      </c>
      <c r="G421">
        <v>188</v>
      </c>
      <c r="H421" t="s">
        <v>13</v>
      </c>
    </row>
    <row r="422" spans="1:10" x14ac:dyDescent="0.4">
      <c r="A422">
        <v>15</v>
      </c>
      <c r="B422" t="s">
        <v>28</v>
      </c>
      <c r="D422">
        <v>9.02</v>
      </c>
      <c r="E422">
        <v>43.204000000000001</v>
      </c>
      <c r="F422">
        <v>1205.2239999999999</v>
      </c>
      <c r="G422">
        <v>8.984</v>
      </c>
      <c r="H422" t="s">
        <v>13</v>
      </c>
    </row>
    <row r="423" spans="1:10" x14ac:dyDescent="0.4">
      <c r="A423">
        <v>16</v>
      </c>
      <c r="B423" t="s">
        <v>29</v>
      </c>
      <c r="D423">
        <v>8.99</v>
      </c>
      <c r="E423">
        <v>10.412000000000001</v>
      </c>
      <c r="F423">
        <v>953.78300000000002</v>
      </c>
      <c r="G423">
        <v>4.8479999999999999</v>
      </c>
      <c r="H423" t="s">
        <v>13</v>
      </c>
    </row>
    <row r="425" spans="1:10" x14ac:dyDescent="0.4">
      <c r="A425" t="s">
        <v>51</v>
      </c>
    </row>
    <row r="427" spans="1:10" x14ac:dyDescent="0.4">
      <c r="B427" t="s">
        <v>3</v>
      </c>
      <c r="C427" t="s">
        <v>4</v>
      </c>
      <c r="D427" t="s">
        <v>5</v>
      </c>
      <c r="E427" t="s">
        <v>6</v>
      </c>
      <c r="F427" t="s">
        <v>7</v>
      </c>
      <c r="G427" t="s">
        <v>8</v>
      </c>
      <c r="H427" t="s">
        <v>9</v>
      </c>
      <c r="I427" t="s">
        <v>10</v>
      </c>
      <c r="J427" t="s">
        <v>11</v>
      </c>
    </row>
    <row r="428" spans="1:10" x14ac:dyDescent="0.4">
      <c r="A428">
        <v>1</v>
      </c>
      <c r="B428" t="s">
        <v>12</v>
      </c>
      <c r="D428">
        <v>8.08</v>
      </c>
      <c r="E428">
        <v>239.857</v>
      </c>
      <c r="F428">
        <v>2771.78</v>
      </c>
      <c r="G428">
        <v>160.37100000000001</v>
      </c>
      <c r="H428" t="s">
        <v>13</v>
      </c>
    </row>
    <row r="429" spans="1:10" x14ac:dyDescent="0.4">
      <c r="A429">
        <v>2</v>
      </c>
      <c r="B429" t="s">
        <v>14</v>
      </c>
      <c r="D429">
        <v>8.1199999999999992</v>
      </c>
      <c r="E429">
        <v>1839.7170000000001</v>
      </c>
      <c r="F429">
        <v>2613.6779999999999</v>
      </c>
      <c r="G429">
        <v>2499.08</v>
      </c>
      <c r="H429" t="s">
        <v>13</v>
      </c>
    </row>
    <row r="430" spans="1:10" x14ac:dyDescent="0.4">
      <c r="A430">
        <v>3</v>
      </c>
      <c r="B430" t="s">
        <v>15</v>
      </c>
      <c r="D430">
        <v>8.1300000000000008</v>
      </c>
      <c r="E430">
        <v>1891.586</v>
      </c>
      <c r="F430">
        <v>2704.4110000000001</v>
      </c>
      <c r="G430">
        <v>179.95400000000001</v>
      </c>
      <c r="H430" t="s">
        <v>13</v>
      </c>
    </row>
    <row r="431" spans="1:10" x14ac:dyDescent="0.4">
      <c r="A431">
        <v>4</v>
      </c>
      <c r="B431" t="s">
        <v>17</v>
      </c>
      <c r="D431">
        <v>8.14</v>
      </c>
      <c r="E431">
        <v>6963.0739999999996</v>
      </c>
      <c r="F431">
        <v>2633.712</v>
      </c>
      <c r="G431">
        <v>359.37400000000002</v>
      </c>
      <c r="H431" t="s">
        <v>13</v>
      </c>
    </row>
    <row r="432" spans="1:10" x14ac:dyDescent="0.4">
      <c r="A432">
        <v>5</v>
      </c>
      <c r="B432" t="s">
        <v>18</v>
      </c>
      <c r="D432">
        <v>8.16</v>
      </c>
      <c r="E432">
        <v>11892.697</v>
      </c>
      <c r="F432">
        <v>2798.0030000000002</v>
      </c>
      <c r="G432">
        <v>469.113</v>
      </c>
      <c r="H432" t="s">
        <v>13</v>
      </c>
    </row>
    <row r="433" spans="1:10" x14ac:dyDescent="0.4">
      <c r="A433">
        <v>6</v>
      </c>
      <c r="B433" t="s">
        <v>19</v>
      </c>
      <c r="D433">
        <v>7.97</v>
      </c>
      <c r="E433">
        <v>55391.828000000001</v>
      </c>
      <c r="F433">
        <v>2309.1799999999998</v>
      </c>
      <c r="G433">
        <v>2664.7420000000002</v>
      </c>
      <c r="H433" t="s">
        <v>13</v>
      </c>
    </row>
    <row r="434" spans="1:10" x14ac:dyDescent="0.4">
      <c r="A434">
        <v>7</v>
      </c>
      <c r="B434" t="s">
        <v>20</v>
      </c>
      <c r="D434">
        <v>8.0500000000000007</v>
      </c>
      <c r="E434">
        <v>106763.656</v>
      </c>
      <c r="F434">
        <v>2072.8119999999999</v>
      </c>
      <c r="G434">
        <v>2092.7820000000002</v>
      </c>
      <c r="H434" t="s">
        <v>13</v>
      </c>
    </row>
    <row r="435" spans="1:10" x14ac:dyDescent="0.4">
      <c r="A435">
        <v>8</v>
      </c>
      <c r="B435" t="s">
        <v>21</v>
      </c>
      <c r="D435">
        <v>8.11</v>
      </c>
      <c r="E435">
        <v>213814.641</v>
      </c>
      <c r="F435">
        <v>1703.3009999999999</v>
      </c>
      <c r="G435">
        <v>3625.3980000000001</v>
      </c>
      <c r="H435" t="s">
        <v>13</v>
      </c>
    </row>
    <row r="436" spans="1:10" x14ac:dyDescent="0.4">
      <c r="A436">
        <v>9</v>
      </c>
      <c r="B436" t="s">
        <v>22</v>
      </c>
      <c r="D436">
        <v>8.15</v>
      </c>
      <c r="E436">
        <v>299.351</v>
      </c>
      <c r="G436">
        <v>36.877000000000002</v>
      </c>
      <c r="H436" t="s">
        <v>13</v>
      </c>
    </row>
    <row r="437" spans="1:10" x14ac:dyDescent="0.4">
      <c r="A437">
        <v>10</v>
      </c>
      <c r="B437" t="s">
        <v>22</v>
      </c>
      <c r="D437">
        <v>8.15</v>
      </c>
      <c r="E437">
        <v>293.363</v>
      </c>
      <c r="G437">
        <v>11.946999999999999</v>
      </c>
      <c r="H437" t="s">
        <v>13</v>
      </c>
    </row>
    <row r="438" spans="1:10" x14ac:dyDescent="0.4">
      <c r="A438">
        <v>11</v>
      </c>
      <c r="B438" t="s">
        <v>24</v>
      </c>
      <c r="D438">
        <v>8.19</v>
      </c>
      <c r="E438">
        <v>196.756</v>
      </c>
      <c r="F438">
        <v>802.61800000000005</v>
      </c>
      <c r="G438">
        <v>2206</v>
      </c>
      <c r="H438" t="s">
        <v>13</v>
      </c>
    </row>
    <row r="439" spans="1:10" x14ac:dyDescent="0.4">
      <c r="A439">
        <v>12</v>
      </c>
      <c r="B439" t="s">
        <v>25</v>
      </c>
      <c r="D439">
        <v>8.02</v>
      </c>
      <c r="E439">
        <v>9.9329999999999998</v>
      </c>
      <c r="F439">
        <v>1039.268</v>
      </c>
      <c r="G439">
        <v>171</v>
      </c>
      <c r="H439" t="s">
        <v>13</v>
      </c>
    </row>
    <row r="440" spans="1:10" x14ac:dyDescent="0.4">
      <c r="A440">
        <v>13</v>
      </c>
      <c r="B440" t="s">
        <v>26</v>
      </c>
      <c r="D440">
        <v>8.18</v>
      </c>
      <c r="E440">
        <v>57.143000000000001</v>
      </c>
      <c r="F440">
        <v>1005.736</v>
      </c>
      <c r="G440">
        <v>611</v>
      </c>
      <c r="H440" t="s">
        <v>13</v>
      </c>
    </row>
    <row r="441" spans="1:10" x14ac:dyDescent="0.4">
      <c r="A441">
        <v>14</v>
      </c>
      <c r="B441" t="s">
        <v>27</v>
      </c>
      <c r="D441">
        <v>8.23</v>
      </c>
      <c r="E441">
        <v>47035.476999999999</v>
      </c>
      <c r="F441">
        <v>860.02</v>
      </c>
      <c r="G441">
        <v>918.95899999999995</v>
      </c>
      <c r="H441" t="s">
        <v>13</v>
      </c>
    </row>
    <row r="442" spans="1:10" x14ac:dyDescent="0.4">
      <c r="A442">
        <v>15</v>
      </c>
      <c r="B442" t="s">
        <v>28</v>
      </c>
      <c r="D442">
        <v>8.25</v>
      </c>
      <c r="E442">
        <v>49369.875</v>
      </c>
      <c r="F442">
        <v>1205.2239999999999</v>
      </c>
      <c r="G442">
        <v>1856.405</v>
      </c>
      <c r="H442" t="s">
        <v>13</v>
      </c>
    </row>
    <row r="443" spans="1:10" x14ac:dyDescent="0.4">
      <c r="A443">
        <v>16</v>
      </c>
      <c r="B443" t="s">
        <v>29</v>
      </c>
      <c r="D443">
        <v>8.25</v>
      </c>
      <c r="E443">
        <v>48088.828000000001</v>
      </c>
      <c r="F443">
        <v>953.78300000000002</v>
      </c>
      <c r="G443">
        <v>3033.5770000000002</v>
      </c>
      <c r="H443" t="s">
        <v>13</v>
      </c>
    </row>
    <row r="445" spans="1:10" x14ac:dyDescent="0.4">
      <c r="A445" t="s">
        <v>52</v>
      </c>
    </row>
    <row r="447" spans="1:10" x14ac:dyDescent="0.4">
      <c r="B447" t="s">
        <v>3</v>
      </c>
      <c r="C447" t="s">
        <v>4</v>
      </c>
      <c r="D447" t="s">
        <v>5</v>
      </c>
      <c r="E447" t="s">
        <v>6</v>
      </c>
      <c r="F447" t="s">
        <v>7</v>
      </c>
      <c r="G447" t="s">
        <v>8</v>
      </c>
      <c r="H447" t="s">
        <v>9</v>
      </c>
      <c r="I447" t="s">
        <v>10</v>
      </c>
      <c r="J447" t="s">
        <v>11</v>
      </c>
    </row>
    <row r="448" spans="1:10" x14ac:dyDescent="0.4">
      <c r="A448">
        <v>1</v>
      </c>
      <c r="B448" t="s">
        <v>12</v>
      </c>
      <c r="D448">
        <v>8.34</v>
      </c>
      <c r="E448">
        <v>0.18</v>
      </c>
      <c r="G448">
        <v>3</v>
      </c>
      <c r="H448" t="s">
        <v>13</v>
      </c>
    </row>
    <row r="449" spans="1:8" x14ac:dyDescent="0.4">
      <c r="A449">
        <v>2</v>
      </c>
      <c r="B449" t="s">
        <v>14</v>
      </c>
    </row>
    <row r="450" spans="1:8" x14ac:dyDescent="0.4">
      <c r="A450">
        <v>3</v>
      </c>
      <c r="B450" t="s">
        <v>15</v>
      </c>
      <c r="F450">
        <v>0.80800000000000005</v>
      </c>
    </row>
    <row r="451" spans="1:8" x14ac:dyDescent="0.4">
      <c r="A451">
        <v>4</v>
      </c>
      <c r="B451" t="s">
        <v>17</v>
      </c>
      <c r="D451">
        <v>8.16</v>
      </c>
      <c r="E451">
        <v>0.31</v>
      </c>
      <c r="F451">
        <v>0.84799999999999998</v>
      </c>
      <c r="G451">
        <v>5</v>
      </c>
      <c r="H451" t="s">
        <v>13</v>
      </c>
    </row>
    <row r="452" spans="1:8" x14ac:dyDescent="0.4">
      <c r="A452">
        <v>5</v>
      </c>
      <c r="B452" t="s">
        <v>18</v>
      </c>
      <c r="F452">
        <v>32.061</v>
      </c>
    </row>
    <row r="453" spans="1:8" x14ac:dyDescent="0.4">
      <c r="A453">
        <v>6</v>
      </c>
      <c r="B453" t="s">
        <v>19</v>
      </c>
      <c r="D453">
        <v>7.97</v>
      </c>
      <c r="E453">
        <v>21.239000000000001</v>
      </c>
      <c r="F453">
        <v>2.4820000000000002</v>
      </c>
      <c r="G453">
        <v>7.0140000000000002</v>
      </c>
      <c r="H453" t="s">
        <v>13</v>
      </c>
    </row>
    <row r="454" spans="1:8" x14ac:dyDescent="0.4">
      <c r="A454">
        <v>7</v>
      </c>
      <c r="B454" t="s">
        <v>20</v>
      </c>
      <c r="D454">
        <v>8.07</v>
      </c>
      <c r="E454">
        <v>103.532</v>
      </c>
      <c r="F454">
        <v>5.9740000000000002</v>
      </c>
      <c r="G454">
        <v>61.905000000000001</v>
      </c>
      <c r="H454" t="s">
        <v>13</v>
      </c>
    </row>
    <row r="455" spans="1:8" x14ac:dyDescent="0.4">
      <c r="A455">
        <v>8</v>
      </c>
      <c r="B455" t="s">
        <v>21</v>
      </c>
      <c r="D455">
        <v>8.1</v>
      </c>
      <c r="E455">
        <v>170.36</v>
      </c>
      <c r="F455">
        <v>10.827</v>
      </c>
      <c r="G455">
        <v>7.6669999999999998</v>
      </c>
      <c r="H455" t="s">
        <v>13</v>
      </c>
    </row>
    <row r="456" spans="1:8" x14ac:dyDescent="0.4">
      <c r="A456">
        <v>9</v>
      </c>
      <c r="B456" t="s">
        <v>22</v>
      </c>
    </row>
    <row r="457" spans="1:8" x14ac:dyDescent="0.4">
      <c r="A457">
        <v>10</v>
      </c>
      <c r="B457" t="s">
        <v>22</v>
      </c>
      <c r="D457">
        <v>7.93</v>
      </c>
      <c r="E457">
        <v>0.22500000000000001</v>
      </c>
      <c r="G457">
        <v>4</v>
      </c>
      <c r="H457" t="s">
        <v>13</v>
      </c>
    </row>
    <row r="458" spans="1:8" x14ac:dyDescent="0.4">
      <c r="A458">
        <v>11</v>
      </c>
      <c r="B458" t="s">
        <v>24</v>
      </c>
    </row>
    <row r="459" spans="1:8" x14ac:dyDescent="0.4">
      <c r="A459">
        <v>12</v>
      </c>
      <c r="B459" t="s">
        <v>25</v>
      </c>
    </row>
    <row r="460" spans="1:8" x14ac:dyDescent="0.4">
      <c r="A460">
        <v>13</v>
      </c>
      <c r="B460" t="s">
        <v>26</v>
      </c>
    </row>
    <row r="461" spans="1:8" x14ac:dyDescent="0.4">
      <c r="A461">
        <v>14</v>
      </c>
      <c r="B461" t="s">
        <v>27</v>
      </c>
      <c r="D461">
        <v>8.2100000000000009</v>
      </c>
      <c r="E461">
        <v>11.465999999999999</v>
      </c>
      <c r="G461">
        <v>148</v>
      </c>
      <c r="H461" t="s">
        <v>13</v>
      </c>
    </row>
    <row r="462" spans="1:8" x14ac:dyDescent="0.4">
      <c r="A462">
        <v>15</v>
      </c>
      <c r="B462" t="s">
        <v>28</v>
      </c>
      <c r="D462">
        <v>8.23</v>
      </c>
      <c r="E462">
        <v>51.389000000000003</v>
      </c>
      <c r="F462">
        <v>6.07</v>
      </c>
      <c r="G462">
        <v>3.4590000000000001</v>
      </c>
      <c r="H462" t="s">
        <v>13</v>
      </c>
    </row>
    <row r="463" spans="1:8" x14ac:dyDescent="0.4">
      <c r="A463">
        <v>16</v>
      </c>
      <c r="B463" t="s">
        <v>29</v>
      </c>
      <c r="D463">
        <v>8.24</v>
      </c>
      <c r="E463">
        <v>4.0999999999999996</v>
      </c>
      <c r="G463">
        <v>68</v>
      </c>
      <c r="H463" t="s">
        <v>13</v>
      </c>
    </row>
    <row r="465" spans="1:10" x14ac:dyDescent="0.4">
      <c r="A465" t="s">
        <v>53</v>
      </c>
    </row>
    <row r="467" spans="1:10" x14ac:dyDescent="0.4">
      <c r="B467" t="s">
        <v>3</v>
      </c>
      <c r="C467" t="s">
        <v>4</v>
      </c>
      <c r="D467" t="s">
        <v>5</v>
      </c>
      <c r="E467" t="s">
        <v>6</v>
      </c>
      <c r="F467" t="s">
        <v>7</v>
      </c>
      <c r="G467" t="s">
        <v>8</v>
      </c>
      <c r="H467" t="s">
        <v>9</v>
      </c>
      <c r="I467" t="s">
        <v>10</v>
      </c>
      <c r="J467" t="s">
        <v>11</v>
      </c>
    </row>
    <row r="468" spans="1:10" x14ac:dyDescent="0.4">
      <c r="A468">
        <v>1</v>
      </c>
      <c r="B468" t="s">
        <v>12</v>
      </c>
      <c r="D468">
        <v>8.83</v>
      </c>
      <c r="E468">
        <v>2771.78</v>
      </c>
      <c r="G468">
        <v>156.286</v>
      </c>
      <c r="H468" t="s">
        <v>16</v>
      </c>
      <c r="I468">
        <v>2771.78</v>
      </c>
    </row>
    <row r="469" spans="1:10" x14ac:dyDescent="0.4">
      <c r="A469">
        <v>2</v>
      </c>
      <c r="B469" t="s">
        <v>14</v>
      </c>
      <c r="D469">
        <v>8.86</v>
      </c>
      <c r="E469">
        <v>2613.6779999999999</v>
      </c>
      <c r="G469">
        <v>93.04</v>
      </c>
      <c r="H469" t="s">
        <v>16</v>
      </c>
      <c r="I469">
        <v>2613.6779999999999</v>
      </c>
    </row>
    <row r="470" spans="1:10" x14ac:dyDescent="0.4">
      <c r="A470">
        <v>3</v>
      </c>
      <c r="B470" t="s">
        <v>15</v>
      </c>
      <c r="D470">
        <v>8.8800000000000008</v>
      </c>
      <c r="E470">
        <v>2704.4110000000001</v>
      </c>
      <c r="G470">
        <v>1569.874</v>
      </c>
      <c r="H470" t="s">
        <v>16</v>
      </c>
      <c r="I470">
        <v>2704.4110000000001</v>
      </c>
    </row>
    <row r="471" spans="1:10" x14ac:dyDescent="0.4">
      <c r="A471">
        <v>4</v>
      </c>
      <c r="B471" t="s">
        <v>17</v>
      </c>
      <c r="D471">
        <v>8.89</v>
      </c>
      <c r="E471">
        <v>2633.712</v>
      </c>
      <c r="G471">
        <v>31.206</v>
      </c>
      <c r="H471" t="s">
        <v>16</v>
      </c>
      <c r="I471">
        <v>2633.712</v>
      </c>
    </row>
    <row r="472" spans="1:10" x14ac:dyDescent="0.4">
      <c r="A472">
        <v>5</v>
      </c>
      <c r="B472" t="s">
        <v>18</v>
      </c>
      <c r="D472">
        <v>8.91</v>
      </c>
      <c r="E472">
        <v>2798.0030000000002</v>
      </c>
      <c r="G472">
        <v>71.605999999999995</v>
      </c>
      <c r="H472" t="s">
        <v>16</v>
      </c>
      <c r="I472">
        <v>2798.0030000000002</v>
      </c>
    </row>
    <row r="473" spans="1:10" x14ac:dyDescent="0.4">
      <c r="A473">
        <v>6</v>
      </c>
      <c r="B473" t="s">
        <v>19</v>
      </c>
      <c r="D473">
        <v>8.74</v>
      </c>
      <c r="E473">
        <v>2309.1799999999998</v>
      </c>
      <c r="G473">
        <v>9.7230000000000008</v>
      </c>
      <c r="H473" t="s">
        <v>16</v>
      </c>
      <c r="I473">
        <v>2309.1799999999998</v>
      </c>
    </row>
    <row r="474" spans="1:10" x14ac:dyDescent="0.4">
      <c r="A474">
        <v>7</v>
      </c>
      <c r="B474" t="s">
        <v>20</v>
      </c>
      <c r="D474">
        <v>8.81</v>
      </c>
      <c r="E474">
        <v>2072.8119999999999</v>
      </c>
      <c r="G474">
        <v>991.27599999999995</v>
      </c>
      <c r="H474" t="s">
        <v>16</v>
      </c>
      <c r="I474">
        <v>2072.8119999999999</v>
      </c>
    </row>
    <row r="475" spans="1:10" x14ac:dyDescent="0.4">
      <c r="A475">
        <v>8</v>
      </c>
      <c r="B475" t="s">
        <v>21</v>
      </c>
      <c r="D475">
        <v>8.86</v>
      </c>
      <c r="E475">
        <v>1703.3009999999999</v>
      </c>
      <c r="G475">
        <v>15370</v>
      </c>
      <c r="H475" t="s">
        <v>16</v>
      </c>
      <c r="I475">
        <v>1703.3009999999999</v>
      </c>
    </row>
    <row r="476" spans="1:10" x14ac:dyDescent="0.4">
      <c r="A476">
        <v>9</v>
      </c>
      <c r="B476" t="s">
        <v>22</v>
      </c>
    </row>
    <row r="477" spans="1:10" x14ac:dyDescent="0.4">
      <c r="A477">
        <v>10</v>
      </c>
      <c r="B477" t="s">
        <v>22</v>
      </c>
    </row>
    <row r="478" spans="1:10" x14ac:dyDescent="0.4">
      <c r="A478">
        <v>11</v>
      </c>
      <c r="B478" t="s">
        <v>24</v>
      </c>
      <c r="D478">
        <v>8.92</v>
      </c>
      <c r="E478">
        <v>802.61800000000005</v>
      </c>
      <c r="G478">
        <v>7297</v>
      </c>
      <c r="H478" t="s">
        <v>16</v>
      </c>
      <c r="I478">
        <v>802.61800000000005</v>
      </c>
    </row>
    <row r="479" spans="1:10" x14ac:dyDescent="0.4">
      <c r="A479">
        <v>12</v>
      </c>
      <c r="B479" t="s">
        <v>25</v>
      </c>
      <c r="D479">
        <v>8.91</v>
      </c>
      <c r="E479">
        <v>1039.268</v>
      </c>
      <c r="G479">
        <v>36.03</v>
      </c>
      <c r="H479" t="s">
        <v>16</v>
      </c>
      <c r="I479">
        <v>1039.268</v>
      </c>
    </row>
    <row r="480" spans="1:10" x14ac:dyDescent="0.4">
      <c r="A480">
        <v>13</v>
      </c>
      <c r="B480" t="s">
        <v>26</v>
      </c>
      <c r="D480">
        <v>8.93</v>
      </c>
      <c r="E480">
        <v>1005.736</v>
      </c>
      <c r="G480">
        <v>9.57</v>
      </c>
      <c r="H480" t="s">
        <v>16</v>
      </c>
      <c r="I480">
        <v>1005.736</v>
      </c>
    </row>
    <row r="481" spans="1:10" x14ac:dyDescent="0.4">
      <c r="A481">
        <v>14</v>
      </c>
      <c r="B481" t="s">
        <v>27</v>
      </c>
      <c r="D481">
        <v>8.98</v>
      </c>
      <c r="E481">
        <v>860.02</v>
      </c>
      <c r="G481">
        <v>16.390999999999998</v>
      </c>
      <c r="H481" t="s">
        <v>16</v>
      </c>
      <c r="I481">
        <v>860.02</v>
      </c>
    </row>
    <row r="482" spans="1:10" x14ac:dyDescent="0.4">
      <c r="A482">
        <v>15</v>
      </c>
      <c r="B482" t="s">
        <v>28</v>
      </c>
      <c r="D482">
        <v>8.99</v>
      </c>
      <c r="E482">
        <v>1205.2239999999999</v>
      </c>
      <c r="G482">
        <v>10146</v>
      </c>
      <c r="H482" t="s">
        <v>16</v>
      </c>
      <c r="I482">
        <v>1205.2239999999999</v>
      </c>
    </row>
    <row r="483" spans="1:10" x14ac:dyDescent="0.4">
      <c r="A483">
        <v>16</v>
      </c>
      <c r="B483" t="s">
        <v>29</v>
      </c>
      <c r="D483">
        <v>8.99</v>
      </c>
      <c r="E483">
        <v>953.78300000000002</v>
      </c>
      <c r="G483">
        <v>6.9989999999999997</v>
      </c>
      <c r="H483" t="s">
        <v>16</v>
      </c>
      <c r="I483">
        <v>953.78300000000002</v>
      </c>
    </row>
    <row r="485" spans="1:10" x14ac:dyDescent="0.4">
      <c r="A485" t="s">
        <v>54</v>
      </c>
    </row>
    <row r="487" spans="1:10" x14ac:dyDescent="0.4">
      <c r="B487" t="s">
        <v>3</v>
      </c>
      <c r="C487" t="s">
        <v>4</v>
      </c>
      <c r="D487" t="s">
        <v>5</v>
      </c>
      <c r="E487" t="s">
        <v>6</v>
      </c>
      <c r="F487" t="s">
        <v>7</v>
      </c>
      <c r="G487" t="s">
        <v>8</v>
      </c>
      <c r="H487" t="s">
        <v>9</v>
      </c>
      <c r="I487" t="s">
        <v>10</v>
      </c>
      <c r="J487" t="s">
        <v>11</v>
      </c>
    </row>
    <row r="488" spans="1:10" x14ac:dyDescent="0.4">
      <c r="A488">
        <v>1</v>
      </c>
      <c r="B488" t="s">
        <v>12</v>
      </c>
    </row>
    <row r="489" spans="1:10" x14ac:dyDescent="0.4">
      <c r="A489">
        <v>2</v>
      </c>
      <c r="B489" t="s">
        <v>14</v>
      </c>
    </row>
    <row r="490" spans="1:10" x14ac:dyDescent="0.4">
      <c r="A490">
        <v>3</v>
      </c>
      <c r="B490" t="s">
        <v>15</v>
      </c>
      <c r="D490">
        <v>8.92</v>
      </c>
      <c r="E490">
        <v>0.80800000000000005</v>
      </c>
      <c r="G490">
        <v>3.944</v>
      </c>
      <c r="H490" t="s">
        <v>13</v>
      </c>
      <c r="I490">
        <v>0.80800000000000005</v>
      </c>
    </row>
    <row r="491" spans="1:10" x14ac:dyDescent="0.4">
      <c r="A491">
        <v>4</v>
      </c>
      <c r="B491" t="s">
        <v>17</v>
      </c>
      <c r="D491">
        <v>9.61</v>
      </c>
      <c r="E491">
        <v>0.84799999999999998</v>
      </c>
      <c r="G491">
        <v>9</v>
      </c>
      <c r="H491" t="s">
        <v>16</v>
      </c>
      <c r="I491">
        <v>0.84799999999999998</v>
      </c>
    </row>
    <row r="492" spans="1:10" x14ac:dyDescent="0.4">
      <c r="A492">
        <v>5</v>
      </c>
      <c r="B492" t="s">
        <v>18</v>
      </c>
      <c r="D492">
        <v>8.9</v>
      </c>
      <c r="E492">
        <v>32.061</v>
      </c>
      <c r="G492">
        <v>397</v>
      </c>
      <c r="H492" t="s">
        <v>13</v>
      </c>
      <c r="I492">
        <v>32.061</v>
      </c>
    </row>
    <row r="493" spans="1:10" x14ac:dyDescent="0.4">
      <c r="A493">
        <v>6</v>
      </c>
      <c r="B493" t="s">
        <v>19</v>
      </c>
      <c r="D493">
        <v>8.7200000000000006</v>
      </c>
      <c r="E493">
        <v>2.4820000000000002</v>
      </c>
      <c r="G493">
        <v>35</v>
      </c>
      <c r="H493" t="s">
        <v>13</v>
      </c>
      <c r="I493">
        <v>2.4820000000000002</v>
      </c>
    </row>
    <row r="494" spans="1:10" x14ac:dyDescent="0.4">
      <c r="A494">
        <v>7</v>
      </c>
      <c r="B494" t="s">
        <v>20</v>
      </c>
      <c r="D494">
        <v>8.7899999999999991</v>
      </c>
      <c r="E494">
        <v>5.9740000000000002</v>
      </c>
      <c r="G494">
        <v>73</v>
      </c>
      <c r="H494" t="s">
        <v>13</v>
      </c>
      <c r="I494">
        <v>5.9740000000000002</v>
      </c>
    </row>
    <row r="495" spans="1:10" x14ac:dyDescent="0.4">
      <c r="A495">
        <v>8</v>
      </c>
      <c r="B495" t="s">
        <v>21</v>
      </c>
      <c r="D495">
        <v>8.83</v>
      </c>
      <c r="E495">
        <v>10.827</v>
      </c>
      <c r="G495">
        <v>119</v>
      </c>
      <c r="H495" t="s">
        <v>13</v>
      </c>
      <c r="I495">
        <v>10.827</v>
      </c>
    </row>
    <row r="496" spans="1:10" x14ac:dyDescent="0.4">
      <c r="A496">
        <v>9</v>
      </c>
      <c r="B496" t="s">
        <v>22</v>
      </c>
    </row>
    <row r="497" spans="1:10" x14ac:dyDescent="0.4">
      <c r="A497">
        <v>10</v>
      </c>
      <c r="B497" t="s">
        <v>22</v>
      </c>
    </row>
    <row r="498" spans="1:10" x14ac:dyDescent="0.4">
      <c r="A498">
        <v>11</v>
      </c>
      <c r="B498" t="s">
        <v>24</v>
      </c>
    </row>
    <row r="499" spans="1:10" x14ac:dyDescent="0.4">
      <c r="A499">
        <v>12</v>
      </c>
      <c r="B499" t="s">
        <v>25</v>
      </c>
    </row>
    <row r="500" spans="1:10" x14ac:dyDescent="0.4">
      <c r="A500">
        <v>13</v>
      </c>
      <c r="B500" t="s">
        <v>26</v>
      </c>
    </row>
    <row r="501" spans="1:10" x14ac:dyDescent="0.4">
      <c r="A501">
        <v>14</v>
      </c>
      <c r="B501" t="s">
        <v>27</v>
      </c>
    </row>
    <row r="502" spans="1:10" x14ac:dyDescent="0.4">
      <c r="A502">
        <v>15</v>
      </c>
      <c r="B502" t="s">
        <v>28</v>
      </c>
      <c r="D502">
        <v>9</v>
      </c>
      <c r="E502">
        <v>6.07</v>
      </c>
      <c r="G502">
        <v>76</v>
      </c>
      <c r="H502" t="s">
        <v>13</v>
      </c>
      <c r="I502">
        <v>6.07</v>
      </c>
    </row>
    <row r="503" spans="1:10" x14ac:dyDescent="0.4">
      <c r="A503">
        <v>16</v>
      </c>
      <c r="B503" t="s">
        <v>29</v>
      </c>
    </row>
    <row r="505" spans="1:10" x14ac:dyDescent="0.4">
      <c r="A505" t="s">
        <v>55</v>
      </c>
    </row>
    <row r="507" spans="1:10" x14ac:dyDescent="0.4">
      <c r="B507" t="s">
        <v>3</v>
      </c>
      <c r="C507" t="s">
        <v>4</v>
      </c>
      <c r="D507" t="s">
        <v>5</v>
      </c>
      <c r="E507" t="s">
        <v>6</v>
      </c>
      <c r="F507" t="s">
        <v>7</v>
      </c>
      <c r="G507" t="s">
        <v>8</v>
      </c>
      <c r="H507" t="s">
        <v>9</v>
      </c>
      <c r="I507" t="s">
        <v>10</v>
      </c>
      <c r="J507" t="s">
        <v>11</v>
      </c>
    </row>
    <row r="508" spans="1:10" x14ac:dyDescent="0.4">
      <c r="A508">
        <v>1</v>
      </c>
      <c r="B508" t="s">
        <v>12</v>
      </c>
      <c r="F508">
        <v>2771.78</v>
      </c>
    </row>
    <row r="509" spans="1:10" x14ac:dyDescent="0.4">
      <c r="A509">
        <v>2</v>
      </c>
      <c r="B509" t="s">
        <v>14</v>
      </c>
      <c r="D509">
        <v>8.6</v>
      </c>
      <c r="E509">
        <v>4.6589999999999998</v>
      </c>
      <c r="F509">
        <v>2613.6779999999999</v>
      </c>
      <c r="G509">
        <v>67</v>
      </c>
      <c r="H509" t="s">
        <v>13</v>
      </c>
    </row>
    <row r="510" spans="1:10" x14ac:dyDescent="0.4">
      <c r="A510">
        <v>3</v>
      </c>
      <c r="B510" t="s">
        <v>15</v>
      </c>
      <c r="F510">
        <v>2704.4110000000001</v>
      </c>
    </row>
    <row r="511" spans="1:10" x14ac:dyDescent="0.4">
      <c r="A511">
        <v>4</v>
      </c>
      <c r="B511" t="s">
        <v>17</v>
      </c>
      <c r="D511">
        <v>8.68</v>
      </c>
      <c r="E511">
        <v>91.667000000000002</v>
      </c>
      <c r="F511">
        <v>2633.712</v>
      </c>
      <c r="G511">
        <v>4.5279999999999996</v>
      </c>
      <c r="H511" t="s">
        <v>13</v>
      </c>
    </row>
    <row r="512" spans="1:10" x14ac:dyDescent="0.4">
      <c r="A512">
        <v>5</v>
      </c>
      <c r="B512" t="s">
        <v>18</v>
      </c>
      <c r="D512">
        <v>8.69</v>
      </c>
      <c r="E512">
        <v>106.28</v>
      </c>
      <c r="F512">
        <v>2798.0030000000002</v>
      </c>
      <c r="G512">
        <v>1179</v>
      </c>
      <c r="H512" t="s">
        <v>13</v>
      </c>
    </row>
    <row r="513" spans="1:10" x14ac:dyDescent="0.4">
      <c r="A513">
        <v>6</v>
      </c>
      <c r="B513" t="s">
        <v>19</v>
      </c>
      <c r="D513">
        <v>8.49</v>
      </c>
      <c r="E513">
        <v>792.33299999999997</v>
      </c>
      <c r="F513">
        <v>2309.1799999999998</v>
      </c>
      <c r="G513">
        <v>8423</v>
      </c>
      <c r="H513" t="s">
        <v>13</v>
      </c>
    </row>
    <row r="514" spans="1:10" x14ac:dyDescent="0.4">
      <c r="A514">
        <v>7</v>
      </c>
      <c r="B514" t="s">
        <v>20</v>
      </c>
      <c r="D514">
        <v>8.56</v>
      </c>
      <c r="E514">
        <v>1934.7270000000001</v>
      </c>
      <c r="F514">
        <v>2072.8119999999999</v>
      </c>
      <c r="G514">
        <v>16975</v>
      </c>
      <c r="H514" t="s">
        <v>13</v>
      </c>
    </row>
    <row r="515" spans="1:10" x14ac:dyDescent="0.4">
      <c r="A515">
        <v>8</v>
      </c>
      <c r="B515" t="s">
        <v>21</v>
      </c>
      <c r="D515">
        <v>8.61</v>
      </c>
      <c r="E515">
        <v>4059.7919999999999</v>
      </c>
      <c r="F515">
        <v>1703.3009999999999</v>
      </c>
      <c r="G515">
        <v>578.33000000000004</v>
      </c>
      <c r="H515" t="s">
        <v>13</v>
      </c>
    </row>
    <row r="516" spans="1:10" x14ac:dyDescent="0.4">
      <c r="A516">
        <v>9</v>
      </c>
      <c r="B516" t="s">
        <v>22</v>
      </c>
    </row>
    <row r="517" spans="1:10" x14ac:dyDescent="0.4">
      <c r="A517">
        <v>10</v>
      </c>
      <c r="B517" t="s">
        <v>22</v>
      </c>
      <c r="D517">
        <v>9.06</v>
      </c>
      <c r="E517">
        <v>0.54500000000000004</v>
      </c>
      <c r="G517">
        <v>6</v>
      </c>
      <c r="H517" t="s">
        <v>13</v>
      </c>
    </row>
    <row r="518" spans="1:10" x14ac:dyDescent="0.4">
      <c r="A518">
        <v>11</v>
      </c>
      <c r="B518" t="s">
        <v>24</v>
      </c>
      <c r="F518">
        <v>802.61800000000005</v>
      </c>
    </row>
    <row r="519" spans="1:10" x14ac:dyDescent="0.4">
      <c r="A519">
        <v>12</v>
      </c>
      <c r="B519" t="s">
        <v>25</v>
      </c>
      <c r="F519">
        <v>1039.268</v>
      </c>
    </row>
    <row r="520" spans="1:10" x14ac:dyDescent="0.4">
      <c r="A520">
        <v>13</v>
      </c>
      <c r="B520" t="s">
        <v>26</v>
      </c>
      <c r="F520">
        <v>1005.736</v>
      </c>
    </row>
    <row r="521" spans="1:10" x14ac:dyDescent="0.4">
      <c r="A521">
        <v>14</v>
      </c>
      <c r="B521" t="s">
        <v>27</v>
      </c>
      <c r="D521">
        <v>8.75</v>
      </c>
      <c r="E521">
        <v>1006.127</v>
      </c>
      <c r="F521">
        <v>860.02</v>
      </c>
      <c r="G521">
        <v>46.347000000000001</v>
      </c>
      <c r="H521" t="s">
        <v>13</v>
      </c>
    </row>
    <row r="522" spans="1:10" x14ac:dyDescent="0.4">
      <c r="A522">
        <v>15</v>
      </c>
      <c r="B522" t="s">
        <v>28</v>
      </c>
      <c r="D522">
        <v>8.76</v>
      </c>
      <c r="E522">
        <v>1083.5930000000001</v>
      </c>
      <c r="F522">
        <v>1205.2239999999999</v>
      </c>
      <c r="G522">
        <v>9316</v>
      </c>
      <c r="H522" t="s">
        <v>13</v>
      </c>
    </row>
    <row r="523" spans="1:10" x14ac:dyDescent="0.4">
      <c r="A523">
        <v>16</v>
      </c>
      <c r="B523" t="s">
        <v>29</v>
      </c>
      <c r="D523">
        <v>8.76</v>
      </c>
      <c r="E523">
        <v>1043.8879999999999</v>
      </c>
      <c r="F523">
        <v>953.78300000000002</v>
      </c>
      <c r="G523">
        <v>9070</v>
      </c>
      <c r="H523" t="s">
        <v>13</v>
      </c>
    </row>
    <row r="525" spans="1:10" x14ac:dyDescent="0.4">
      <c r="A525" t="s">
        <v>56</v>
      </c>
    </row>
    <row r="527" spans="1:10" x14ac:dyDescent="0.4">
      <c r="B527" t="s">
        <v>3</v>
      </c>
      <c r="C527" t="s">
        <v>4</v>
      </c>
      <c r="D527" t="s">
        <v>5</v>
      </c>
      <c r="E527" t="s">
        <v>6</v>
      </c>
      <c r="F527" t="s">
        <v>7</v>
      </c>
      <c r="G527" t="s">
        <v>8</v>
      </c>
      <c r="H527" t="s">
        <v>9</v>
      </c>
      <c r="I527" t="s">
        <v>10</v>
      </c>
      <c r="J527" t="s">
        <v>11</v>
      </c>
    </row>
    <row r="528" spans="1:10" x14ac:dyDescent="0.4">
      <c r="A528">
        <v>1</v>
      </c>
      <c r="B528" t="s">
        <v>12</v>
      </c>
    </row>
    <row r="529" spans="1:8" x14ac:dyDescent="0.4">
      <c r="A529">
        <v>2</v>
      </c>
      <c r="B529" t="s">
        <v>14</v>
      </c>
    </row>
    <row r="530" spans="1:8" x14ac:dyDescent="0.4">
      <c r="A530">
        <v>3</v>
      </c>
      <c r="B530" t="s">
        <v>15</v>
      </c>
      <c r="F530">
        <v>0.80800000000000005</v>
      </c>
    </row>
    <row r="531" spans="1:8" x14ac:dyDescent="0.4">
      <c r="A531">
        <v>4</v>
      </c>
      <c r="B531" t="s">
        <v>17</v>
      </c>
      <c r="F531">
        <v>0.84799999999999998</v>
      </c>
    </row>
    <row r="532" spans="1:8" x14ac:dyDescent="0.4">
      <c r="A532">
        <v>5</v>
      </c>
      <c r="B532" t="s">
        <v>18</v>
      </c>
      <c r="D532">
        <v>8.69</v>
      </c>
      <c r="E532">
        <v>7.8940000000000001</v>
      </c>
      <c r="F532">
        <v>32.061</v>
      </c>
      <c r="G532">
        <v>107</v>
      </c>
      <c r="H532" t="s">
        <v>13</v>
      </c>
    </row>
    <row r="533" spans="1:8" x14ac:dyDescent="0.4">
      <c r="A533">
        <v>6</v>
      </c>
      <c r="B533" t="s">
        <v>19</v>
      </c>
      <c r="D533">
        <v>8.48</v>
      </c>
      <c r="E533">
        <v>154.471</v>
      </c>
      <c r="F533">
        <v>2.4820000000000002</v>
      </c>
      <c r="G533">
        <v>423.995</v>
      </c>
      <c r="H533" t="s">
        <v>13</v>
      </c>
    </row>
    <row r="534" spans="1:8" x14ac:dyDescent="0.4">
      <c r="A534">
        <v>7</v>
      </c>
      <c r="B534" t="s">
        <v>20</v>
      </c>
      <c r="D534">
        <v>8.56</v>
      </c>
      <c r="E534">
        <v>241.85499999999999</v>
      </c>
      <c r="F534">
        <v>5.9740000000000002</v>
      </c>
      <c r="G534">
        <v>6.5670000000000002</v>
      </c>
      <c r="H534" t="s">
        <v>13</v>
      </c>
    </row>
    <row r="535" spans="1:8" x14ac:dyDescent="0.4">
      <c r="A535">
        <v>8</v>
      </c>
      <c r="B535" t="s">
        <v>21</v>
      </c>
      <c r="D535">
        <v>8.6199999999999992</v>
      </c>
      <c r="E535">
        <v>572.61</v>
      </c>
      <c r="F535">
        <v>10.827</v>
      </c>
      <c r="G535">
        <v>248.886</v>
      </c>
      <c r="H535" t="s">
        <v>13</v>
      </c>
    </row>
    <row r="536" spans="1:8" x14ac:dyDescent="0.4">
      <c r="A536">
        <v>9</v>
      </c>
      <c r="B536" t="s">
        <v>22</v>
      </c>
    </row>
    <row r="537" spans="1:8" x14ac:dyDescent="0.4">
      <c r="A537">
        <v>10</v>
      </c>
      <c r="B537" t="s">
        <v>22</v>
      </c>
    </row>
    <row r="538" spans="1:8" x14ac:dyDescent="0.4">
      <c r="A538">
        <v>11</v>
      </c>
      <c r="B538" t="s">
        <v>24</v>
      </c>
    </row>
    <row r="539" spans="1:8" x14ac:dyDescent="0.4">
      <c r="A539">
        <v>12</v>
      </c>
      <c r="B539" t="s">
        <v>25</v>
      </c>
      <c r="D539">
        <v>8.41</v>
      </c>
      <c r="E539">
        <v>0.245</v>
      </c>
      <c r="G539">
        <v>4</v>
      </c>
      <c r="H539" t="s">
        <v>13</v>
      </c>
    </row>
    <row r="540" spans="1:8" x14ac:dyDescent="0.4">
      <c r="A540">
        <v>13</v>
      </c>
      <c r="B540" t="s">
        <v>26</v>
      </c>
    </row>
    <row r="541" spans="1:8" x14ac:dyDescent="0.4">
      <c r="A541">
        <v>14</v>
      </c>
      <c r="B541" t="s">
        <v>27</v>
      </c>
      <c r="D541">
        <v>8.74</v>
      </c>
      <c r="E541">
        <v>95.878</v>
      </c>
      <c r="G541">
        <v>3.4809999999999999</v>
      </c>
      <c r="H541" t="s">
        <v>13</v>
      </c>
    </row>
    <row r="542" spans="1:8" x14ac:dyDescent="0.4">
      <c r="A542">
        <v>15</v>
      </c>
      <c r="B542" t="s">
        <v>28</v>
      </c>
      <c r="D542">
        <v>8.76</v>
      </c>
      <c r="E542">
        <v>143.137</v>
      </c>
      <c r="F542">
        <v>6.07</v>
      </c>
      <c r="G542">
        <v>1241</v>
      </c>
      <c r="H542" t="s">
        <v>13</v>
      </c>
    </row>
    <row r="543" spans="1:8" x14ac:dyDescent="0.4">
      <c r="A543">
        <v>16</v>
      </c>
      <c r="B543" t="s">
        <v>29</v>
      </c>
      <c r="D543">
        <v>8.76</v>
      </c>
      <c r="E543">
        <v>46.106999999999999</v>
      </c>
      <c r="G543">
        <v>126.86799999999999</v>
      </c>
      <c r="H543" t="s">
        <v>13</v>
      </c>
    </row>
    <row r="545" spans="1:10" x14ac:dyDescent="0.4">
      <c r="A545" t="s">
        <v>57</v>
      </c>
    </row>
    <row r="547" spans="1:10" x14ac:dyDescent="0.4">
      <c r="B547" t="s">
        <v>3</v>
      </c>
      <c r="C547" t="s">
        <v>4</v>
      </c>
      <c r="D547" t="s">
        <v>5</v>
      </c>
      <c r="E547" t="s">
        <v>6</v>
      </c>
      <c r="F547" t="s">
        <v>7</v>
      </c>
      <c r="G547" t="s">
        <v>8</v>
      </c>
      <c r="H547" t="s">
        <v>9</v>
      </c>
      <c r="I547" t="s">
        <v>10</v>
      </c>
      <c r="J547" t="s">
        <v>11</v>
      </c>
    </row>
    <row r="548" spans="1:10" x14ac:dyDescent="0.4">
      <c r="A548">
        <v>1</v>
      </c>
      <c r="B548" t="s">
        <v>12</v>
      </c>
      <c r="D548">
        <v>8.59</v>
      </c>
      <c r="E548">
        <v>14452.727000000001</v>
      </c>
      <c r="G548">
        <v>350.43299999999999</v>
      </c>
      <c r="H548" t="s">
        <v>13</v>
      </c>
      <c r="I548">
        <v>14452.727000000001</v>
      </c>
    </row>
    <row r="549" spans="1:10" x14ac:dyDescent="0.4">
      <c r="A549">
        <v>2</v>
      </c>
      <c r="B549" t="s">
        <v>14</v>
      </c>
      <c r="D549">
        <v>8.6199999999999992</v>
      </c>
      <c r="E549">
        <v>12603.026</v>
      </c>
      <c r="G549">
        <v>2026.2070000000001</v>
      </c>
      <c r="H549" t="s">
        <v>13</v>
      </c>
      <c r="I549">
        <v>12603.026</v>
      </c>
    </row>
    <row r="550" spans="1:10" x14ac:dyDescent="0.4">
      <c r="A550">
        <v>3</v>
      </c>
      <c r="B550" t="s">
        <v>15</v>
      </c>
      <c r="D550">
        <v>8.64</v>
      </c>
      <c r="E550">
        <v>14155.911</v>
      </c>
      <c r="G550">
        <v>129801</v>
      </c>
      <c r="H550" t="s">
        <v>13</v>
      </c>
      <c r="I550">
        <v>14155.911</v>
      </c>
    </row>
    <row r="551" spans="1:10" x14ac:dyDescent="0.4">
      <c r="A551">
        <v>4</v>
      </c>
      <c r="B551" t="s">
        <v>17</v>
      </c>
      <c r="D551">
        <v>8.65</v>
      </c>
      <c r="E551">
        <v>12619.337</v>
      </c>
      <c r="G551">
        <v>1003.586</v>
      </c>
      <c r="H551" t="s">
        <v>13</v>
      </c>
      <c r="I551">
        <v>12619.337</v>
      </c>
    </row>
    <row r="552" spans="1:10" x14ac:dyDescent="0.4">
      <c r="A552">
        <v>5</v>
      </c>
      <c r="B552" t="s">
        <v>18</v>
      </c>
      <c r="D552">
        <v>8.67</v>
      </c>
      <c r="E552">
        <v>15675.754999999999</v>
      </c>
      <c r="G552">
        <v>143605</v>
      </c>
      <c r="H552" t="s">
        <v>13</v>
      </c>
      <c r="I552">
        <v>15675.754999999999</v>
      </c>
    </row>
    <row r="553" spans="1:10" x14ac:dyDescent="0.4">
      <c r="A553">
        <v>6</v>
      </c>
      <c r="B553" t="s">
        <v>19</v>
      </c>
      <c r="D553">
        <v>8.49</v>
      </c>
      <c r="E553">
        <v>14608.228999999999</v>
      </c>
      <c r="G553">
        <v>944.40499999999997</v>
      </c>
      <c r="H553" t="s">
        <v>13</v>
      </c>
      <c r="I553">
        <v>14608.228999999999</v>
      </c>
    </row>
    <row r="554" spans="1:10" x14ac:dyDescent="0.4">
      <c r="A554">
        <v>7</v>
      </c>
      <c r="B554" t="s">
        <v>20</v>
      </c>
      <c r="D554">
        <v>8.56</v>
      </c>
      <c r="E554">
        <v>13635.107</v>
      </c>
      <c r="G554">
        <v>123795</v>
      </c>
      <c r="H554" t="s">
        <v>13</v>
      </c>
      <c r="I554">
        <v>13635.107</v>
      </c>
    </row>
    <row r="555" spans="1:10" x14ac:dyDescent="0.4">
      <c r="A555">
        <v>8</v>
      </c>
      <c r="B555" t="s">
        <v>21</v>
      </c>
      <c r="D555">
        <v>8.61</v>
      </c>
      <c r="E555">
        <v>17158.186000000002</v>
      </c>
      <c r="G555">
        <v>338.66300000000001</v>
      </c>
      <c r="H555" t="s">
        <v>13</v>
      </c>
      <c r="I555">
        <v>17158.186000000002</v>
      </c>
    </row>
    <row r="556" spans="1:10" x14ac:dyDescent="0.4">
      <c r="A556">
        <v>9</v>
      </c>
      <c r="B556" t="s">
        <v>22</v>
      </c>
      <c r="D556">
        <v>8.67</v>
      </c>
      <c r="E556">
        <v>30.087</v>
      </c>
      <c r="G556">
        <v>377</v>
      </c>
      <c r="H556" t="s">
        <v>13</v>
      </c>
      <c r="I556">
        <v>30.087</v>
      </c>
    </row>
    <row r="557" spans="1:10" x14ac:dyDescent="0.4">
      <c r="A557">
        <v>10</v>
      </c>
      <c r="B557" t="s">
        <v>22</v>
      </c>
      <c r="D557">
        <v>8.6300000000000008</v>
      </c>
      <c r="E557">
        <v>26.265999999999998</v>
      </c>
      <c r="G557">
        <v>3.21</v>
      </c>
      <c r="H557" t="s">
        <v>13</v>
      </c>
      <c r="I557">
        <v>26.265999999999998</v>
      </c>
    </row>
    <row r="558" spans="1:10" x14ac:dyDescent="0.4">
      <c r="A558">
        <v>11</v>
      </c>
      <c r="B558" t="s">
        <v>24</v>
      </c>
      <c r="D558">
        <v>8.68</v>
      </c>
      <c r="E558">
        <v>6702.9809999999998</v>
      </c>
      <c r="G558">
        <v>7229.3339999999998</v>
      </c>
      <c r="H558" t="s">
        <v>13</v>
      </c>
      <c r="I558">
        <v>6702.9809999999998</v>
      </c>
    </row>
    <row r="559" spans="1:10" x14ac:dyDescent="0.4">
      <c r="A559">
        <v>12</v>
      </c>
      <c r="B559" t="s">
        <v>25</v>
      </c>
      <c r="D559">
        <v>8.68</v>
      </c>
      <c r="E559">
        <v>6490.2349999999997</v>
      </c>
      <c r="G559">
        <v>506.30900000000003</v>
      </c>
      <c r="H559" t="s">
        <v>13</v>
      </c>
      <c r="I559">
        <v>6490.2349999999997</v>
      </c>
    </row>
    <row r="560" spans="1:10" x14ac:dyDescent="0.4">
      <c r="A560">
        <v>13</v>
      </c>
      <c r="B560" t="s">
        <v>26</v>
      </c>
      <c r="D560">
        <v>8.69</v>
      </c>
      <c r="E560">
        <v>6156.0420000000004</v>
      </c>
      <c r="G560">
        <v>479.92899999999997</v>
      </c>
      <c r="H560" t="s">
        <v>13</v>
      </c>
      <c r="I560">
        <v>6156.0420000000004</v>
      </c>
    </row>
    <row r="561" spans="1:10" x14ac:dyDescent="0.4">
      <c r="A561">
        <v>14</v>
      </c>
      <c r="B561" t="s">
        <v>27</v>
      </c>
      <c r="D561">
        <v>8.74</v>
      </c>
      <c r="E561">
        <v>7661.04</v>
      </c>
      <c r="G561">
        <v>306.91800000000001</v>
      </c>
      <c r="H561" t="s">
        <v>13</v>
      </c>
      <c r="I561">
        <v>7661.04</v>
      </c>
    </row>
    <row r="562" spans="1:10" x14ac:dyDescent="0.4">
      <c r="A562">
        <v>15</v>
      </c>
      <c r="B562" t="s">
        <v>28</v>
      </c>
      <c r="D562">
        <v>8.75</v>
      </c>
      <c r="E562">
        <v>8512.7260000000006</v>
      </c>
      <c r="G562">
        <v>78095</v>
      </c>
      <c r="H562" t="s">
        <v>13</v>
      </c>
      <c r="I562">
        <v>8512.7260000000006</v>
      </c>
    </row>
    <row r="563" spans="1:10" x14ac:dyDescent="0.4">
      <c r="A563">
        <v>16</v>
      </c>
      <c r="B563" t="s">
        <v>29</v>
      </c>
      <c r="D563">
        <v>8.75</v>
      </c>
      <c r="E563">
        <v>8270.9429999999993</v>
      </c>
      <c r="G563">
        <v>300.77199999999999</v>
      </c>
      <c r="H563" t="s">
        <v>13</v>
      </c>
      <c r="I563">
        <v>8270.9429999999993</v>
      </c>
    </row>
    <row r="565" spans="1:10" x14ac:dyDescent="0.4">
      <c r="A565" t="s">
        <v>58</v>
      </c>
    </row>
    <row r="567" spans="1:10" x14ac:dyDescent="0.4">
      <c r="B567" t="s">
        <v>3</v>
      </c>
      <c r="C567" t="s">
        <v>4</v>
      </c>
      <c r="D567" t="s">
        <v>5</v>
      </c>
      <c r="E567" t="s">
        <v>6</v>
      </c>
      <c r="F567" t="s">
        <v>7</v>
      </c>
      <c r="G567" t="s">
        <v>8</v>
      </c>
      <c r="H567" t="s">
        <v>9</v>
      </c>
      <c r="I567" t="s">
        <v>10</v>
      </c>
      <c r="J567" t="s">
        <v>11</v>
      </c>
    </row>
    <row r="568" spans="1:10" x14ac:dyDescent="0.4">
      <c r="A568">
        <v>1</v>
      </c>
      <c r="B568" t="s">
        <v>12</v>
      </c>
      <c r="D568">
        <v>8.59</v>
      </c>
      <c r="E568">
        <v>6719.2920000000004</v>
      </c>
      <c r="G568">
        <v>1895.923</v>
      </c>
      <c r="H568" t="s">
        <v>13</v>
      </c>
      <c r="I568">
        <v>6719.2920000000004</v>
      </c>
    </row>
    <row r="569" spans="1:10" x14ac:dyDescent="0.4">
      <c r="A569">
        <v>2</v>
      </c>
      <c r="B569" t="s">
        <v>14</v>
      </c>
      <c r="D569">
        <v>8.6199999999999992</v>
      </c>
      <c r="E569">
        <v>6367.4560000000001</v>
      </c>
      <c r="G569">
        <v>292.73399999999998</v>
      </c>
      <c r="H569" t="s">
        <v>13</v>
      </c>
      <c r="I569">
        <v>6367.4560000000001</v>
      </c>
    </row>
    <row r="570" spans="1:10" x14ac:dyDescent="0.4">
      <c r="A570">
        <v>3</v>
      </c>
      <c r="B570" t="s">
        <v>15</v>
      </c>
      <c r="D570">
        <v>8.64</v>
      </c>
      <c r="E570">
        <v>7058.665</v>
      </c>
      <c r="G570">
        <v>916.87</v>
      </c>
      <c r="H570" t="s">
        <v>13</v>
      </c>
      <c r="I570">
        <v>7058.665</v>
      </c>
    </row>
    <row r="571" spans="1:10" x14ac:dyDescent="0.4">
      <c r="A571">
        <v>4</v>
      </c>
      <c r="B571" t="s">
        <v>17</v>
      </c>
      <c r="D571">
        <v>8.64</v>
      </c>
      <c r="E571">
        <v>6594.8429999999998</v>
      </c>
      <c r="G571">
        <v>60151</v>
      </c>
      <c r="H571" t="s">
        <v>13</v>
      </c>
      <c r="I571">
        <v>6594.8429999999998</v>
      </c>
    </row>
    <row r="572" spans="1:10" x14ac:dyDescent="0.4">
      <c r="A572">
        <v>5</v>
      </c>
      <c r="B572" t="s">
        <v>18</v>
      </c>
      <c r="D572">
        <v>8.67</v>
      </c>
      <c r="E572">
        <v>7374.4269999999997</v>
      </c>
      <c r="G572">
        <v>84.075000000000003</v>
      </c>
      <c r="H572" t="s">
        <v>13</v>
      </c>
      <c r="I572">
        <v>7374.4269999999997</v>
      </c>
    </row>
    <row r="573" spans="1:10" x14ac:dyDescent="0.4">
      <c r="A573">
        <v>6</v>
      </c>
      <c r="B573" t="s">
        <v>19</v>
      </c>
      <c r="D573">
        <v>8.48</v>
      </c>
      <c r="E573">
        <v>6229.5159999999996</v>
      </c>
      <c r="G573">
        <v>910.96500000000003</v>
      </c>
      <c r="H573" t="s">
        <v>13</v>
      </c>
      <c r="I573">
        <v>6229.5159999999996</v>
      </c>
    </row>
    <row r="574" spans="1:10" x14ac:dyDescent="0.4">
      <c r="A574">
        <v>7</v>
      </c>
      <c r="B574" t="s">
        <v>20</v>
      </c>
      <c r="D574">
        <v>8.56</v>
      </c>
      <c r="E574">
        <v>5360.6260000000002</v>
      </c>
      <c r="G574">
        <v>197.19800000000001</v>
      </c>
      <c r="H574" t="s">
        <v>13</v>
      </c>
      <c r="I574">
        <v>5360.6260000000002</v>
      </c>
    </row>
    <row r="575" spans="1:10" x14ac:dyDescent="0.4">
      <c r="A575">
        <v>8</v>
      </c>
      <c r="B575" t="s">
        <v>21</v>
      </c>
      <c r="D575">
        <v>8.61</v>
      </c>
      <c r="E575">
        <v>5983.0079999999998</v>
      </c>
      <c r="G575">
        <v>184.12299999999999</v>
      </c>
      <c r="H575" t="s">
        <v>13</v>
      </c>
      <c r="I575">
        <v>5983.0079999999998</v>
      </c>
    </row>
    <row r="576" spans="1:10" x14ac:dyDescent="0.4">
      <c r="A576">
        <v>9</v>
      </c>
      <c r="B576" t="s">
        <v>22</v>
      </c>
    </row>
    <row r="577" spans="1:10" x14ac:dyDescent="0.4">
      <c r="A577">
        <v>10</v>
      </c>
      <c r="B577" t="s">
        <v>22</v>
      </c>
      <c r="D577">
        <v>9.02</v>
      </c>
      <c r="E577">
        <v>35.616</v>
      </c>
      <c r="G577">
        <v>409</v>
      </c>
      <c r="H577" t="s">
        <v>13</v>
      </c>
      <c r="I577">
        <v>35.616</v>
      </c>
    </row>
    <row r="578" spans="1:10" x14ac:dyDescent="0.4">
      <c r="A578">
        <v>11</v>
      </c>
      <c r="B578" t="s">
        <v>24</v>
      </c>
      <c r="D578">
        <v>8.68</v>
      </c>
      <c r="E578">
        <v>3509.58</v>
      </c>
      <c r="G578">
        <v>31250</v>
      </c>
      <c r="H578" t="s">
        <v>13</v>
      </c>
      <c r="I578">
        <v>3509.58</v>
      </c>
    </row>
    <row r="579" spans="1:10" x14ac:dyDescent="0.4">
      <c r="A579">
        <v>12</v>
      </c>
      <c r="B579" t="s">
        <v>25</v>
      </c>
      <c r="D579">
        <v>8.68</v>
      </c>
      <c r="E579">
        <v>3516.125</v>
      </c>
      <c r="G579">
        <v>4205.2839999999997</v>
      </c>
      <c r="H579" t="s">
        <v>13</v>
      </c>
      <c r="I579">
        <v>3516.125</v>
      </c>
    </row>
    <row r="580" spans="1:10" x14ac:dyDescent="0.4">
      <c r="A580">
        <v>13</v>
      </c>
      <c r="B580" t="s">
        <v>26</v>
      </c>
      <c r="D580">
        <v>8.69</v>
      </c>
      <c r="E580">
        <v>2974.8879999999999</v>
      </c>
      <c r="G580">
        <v>172.58600000000001</v>
      </c>
      <c r="H580" t="s">
        <v>13</v>
      </c>
      <c r="I580">
        <v>2974.8879999999999</v>
      </c>
    </row>
    <row r="581" spans="1:10" x14ac:dyDescent="0.4">
      <c r="A581">
        <v>14</v>
      </c>
      <c r="B581" t="s">
        <v>27</v>
      </c>
      <c r="D581">
        <v>8.73</v>
      </c>
      <c r="E581">
        <v>3173.8339999999998</v>
      </c>
      <c r="G581">
        <v>363.69</v>
      </c>
      <c r="H581" t="s">
        <v>13</v>
      </c>
      <c r="I581">
        <v>3173.8339999999998</v>
      </c>
    </row>
    <row r="582" spans="1:10" x14ac:dyDescent="0.4">
      <c r="A582">
        <v>15</v>
      </c>
      <c r="B582" t="s">
        <v>28</v>
      </c>
      <c r="D582">
        <v>8.75</v>
      </c>
      <c r="E582">
        <v>3848.9450000000002</v>
      </c>
      <c r="G582">
        <v>446.56700000000001</v>
      </c>
      <c r="H582" t="s">
        <v>13</v>
      </c>
      <c r="I582">
        <v>3848.9450000000002</v>
      </c>
    </row>
    <row r="583" spans="1:10" x14ac:dyDescent="0.4">
      <c r="A583">
        <v>16</v>
      </c>
      <c r="B583" t="s">
        <v>29</v>
      </c>
      <c r="D583">
        <v>8.76</v>
      </c>
      <c r="E583">
        <v>3299.46</v>
      </c>
      <c r="G583">
        <v>417.09899999999999</v>
      </c>
      <c r="H583" t="s">
        <v>13</v>
      </c>
      <c r="I583">
        <v>3299.46</v>
      </c>
    </row>
    <row r="585" spans="1:10" x14ac:dyDescent="0.4">
      <c r="A585" t="s">
        <v>59</v>
      </c>
    </row>
    <row r="587" spans="1:10" x14ac:dyDescent="0.4">
      <c r="B587" t="s">
        <v>3</v>
      </c>
      <c r="C587" t="s">
        <v>4</v>
      </c>
      <c r="D587" t="s">
        <v>5</v>
      </c>
      <c r="E587" t="s">
        <v>6</v>
      </c>
      <c r="F587" t="s">
        <v>7</v>
      </c>
      <c r="G587" t="s">
        <v>8</v>
      </c>
      <c r="H587" t="s">
        <v>9</v>
      </c>
      <c r="I587" t="s">
        <v>10</v>
      </c>
      <c r="J587" t="s">
        <v>11</v>
      </c>
    </row>
    <row r="588" spans="1:10" x14ac:dyDescent="0.4">
      <c r="A588">
        <v>1</v>
      </c>
      <c r="B588" t="s">
        <v>12</v>
      </c>
      <c r="D588">
        <v>10.65</v>
      </c>
      <c r="E588">
        <v>229.17699999999999</v>
      </c>
      <c r="F588">
        <v>7374.8869999999997</v>
      </c>
      <c r="G588">
        <v>13.724</v>
      </c>
      <c r="H588" t="s">
        <v>13</v>
      </c>
    </row>
    <row r="589" spans="1:10" x14ac:dyDescent="0.4">
      <c r="A589">
        <v>2</v>
      </c>
      <c r="B589" t="s">
        <v>14</v>
      </c>
      <c r="D589">
        <v>10.69</v>
      </c>
      <c r="E589">
        <v>142.245</v>
      </c>
      <c r="F589">
        <v>6169.0540000000001</v>
      </c>
      <c r="G589">
        <v>1160</v>
      </c>
      <c r="H589" t="s">
        <v>13</v>
      </c>
    </row>
    <row r="590" spans="1:10" x14ac:dyDescent="0.4">
      <c r="A590">
        <v>3</v>
      </c>
      <c r="B590" t="s">
        <v>15</v>
      </c>
      <c r="D590">
        <v>10.69</v>
      </c>
      <c r="E590">
        <v>1756.9280000000001</v>
      </c>
      <c r="F590">
        <v>6270.085</v>
      </c>
      <c r="G590">
        <v>12.919</v>
      </c>
      <c r="H590" t="s">
        <v>13</v>
      </c>
    </row>
    <row r="591" spans="1:10" x14ac:dyDescent="0.4">
      <c r="A591">
        <v>4</v>
      </c>
      <c r="B591" t="s">
        <v>17</v>
      </c>
      <c r="D591">
        <v>10.7</v>
      </c>
      <c r="E591">
        <v>4985.7129999999997</v>
      </c>
      <c r="F591">
        <v>5073.5969999999998</v>
      </c>
      <c r="G591">
        <v>746.87199999999996</v>
      </c>
      <c r="H591" t="s">
        <v>13</v>
      </c>
    </row>
    <row r="592" spans="1:10" x14ac:dyDescent="0.4">
      <c r="A592">
        <v>5</v>
      </c>
      <c r="B592" t="s">
        <v>18</v>
      </c>
      <c r="D592">
        <v>10.72</v>
      </c>
      <c r="E592">
        <v>10589.771000000001</v>
      </c>
      <c r="F592">
        <v>5607.0349999999999</v>
      </c>
      <c r="G592">
        <v>141.85599999999999</v>
      </c>
      <c r="H592" t="s">
        <v>13</v>
      </c>
    </row>
    <row r="593" spans="1:10" x14ac:dyDescent="0.4">
      <c r="A593">
        <v>6</v>
      </c>
      <c r="B593" t="s">
        <v>19</v>
      </c>
      <c r="D593">
        <v>10.59</v>
      </c>
      <c r="E593">
        <v>48331.667999999998</v>
      </c>
      <c r="F593">
        <v>4189.3689999999997</v>
      </c>
      <c r="G593">
        <v>1205.5050000000001</v>
      </c>
      <c r="H593" t="s">
        <v>13</v>
      </c>
    </row>
    <row r="594" spans="1:10" x14ac:dyDescent="0.4">
      <c r="A594">
        <v>7</v>
      </c>
      <c r="B594" t="s">
        <v>20</v>
      </c>
      <c r="D594">
        <v>10.64</v>
      </c>
      <c r="E594">
        <v>93135.062999999995</v>
      </c>
      <c r="F594">
        <v>3916.8919999999998</v>
      </c>
      <c r="G594">
        <v>1720.605</v>
      </c>
      <c r="H594" t="s">
        <v>13</v>
      </c>
    </row>
    <row r="595" spans="1:10" x14ac:dyDescent="0.4">
      <c r="A595">
        <v>8</v>
      </c>
      <c r="B595" t="s">
        <v>21</v>
      </c>
      <c r="D595">
        <v>10.67</v>
      </c>
      <c r="E595">
        <v>182330.766</v>
      </c>
      <c r="F595">
        <v>4672.8990000000003</v>
      </c>
      <c r="G595">
        <v>1749.337</v>
      </c>
      <c r="H595" t="s">
        <v>13</v>
      </c>
    </row>
    <row r="596" spans="1:10" x14ac:dyDescent="0.4">
      <c r="A596">
        <v>9</v>
      </c>
      <c r="B596" t="s">
        <v>22</v>
      </c>
      <c r="D596">
        <v>10.73</v>
      </c>
      <c r="E596">
        <v>185.17099999999999</v>
      </c>
      <c r="G596">
        <v>2.9830000000000001</v>
      </c>
      <c r="H596" t="s">
        <v>13</v>
      </c>
    </row>
    <row r="597" spans="1:10" x14ac:dyDescent="0.4">
      <c r="A597">
        <v>10</v>
      </c>
      <c r="B597" t="s">
        <v>22</v>
      </c>
    </row>
    <row r="598" spans="1:10" x14ac:dyDescent="0.4">
      <c r="A598">
        <v>11</v>
      </c>
      <c r="B598" t="s">
        <v>24</v>
      </c>
      <c r="D598">
        <v>10.66</v>
      </c>
      <c r="E598">
        <v>43.329000000000001</v>
      </c>
      <c r="F598">
        <v>1803.3610000000001</v>
      </c>
      <c r="G598">
        <v>12.314</v>
      </c>
      <c r="H598" t="s">
        <v>13</v>
      </c>
    </row>
    <row r="599" spans="1:10" x14ac:dyDescent="0.4">
      <c r="A599">
        <v>12</v>
      </c>
      <c r="B599" t="s">
        <v>25</v>
      </c>
      <c r="D599">
        <v>11.05</v>
      </c>
      <c r="E599">
        <v>5.2309999999999999</v>
      </c>
      <c r="F599">
        <v>1582.835</v>
      </c>
      <c r="G599">
        <v>51</v>
      </c>
      <c r="H599" t="s">
        <v>13</v>
      </c>
    </row>
    <row r="600" spans="1:10" x14ac:dyDescent="0.4">
      <c r="A600">
        <v>13</v>
      </c>
      <c r="B600" t="s">
        <v>26</v>
      </c>
      <c r="F600">
        <v>1671.82</v>
      </c>
    </row>
    <row r="601" spans="1:10" x14ac:dyDescent="0.4">
      <c r="A601">
        <v>14</v>
      </c>
      <c r="B601" t="s">
        <v>27</v>
      </c>
      <c r="D601">
        <v>10.76</v>
      </c>
      <c r="E601">
        <v>37304.527000000002</v>
      </c>
      <c r="F601">
        <v>1602.5260000000001</v>
      </c>
      <c r="G601">
        <v>2013.2239999999999</v>
      </c>
      <c r="H601" t="s">
        <v>13</v>
      </c>
    </row>
    <row r="602" spans="1:10" x14ac:dyDescent="0.4">
      <c r="A602">
        <v>15</v>
      </c>
      <c r="B602" t="s">
        <v>28</v>
      </c>
      <c r="D602">
        <v>10.77</v>
      </c>
      <c r="E602">
        <v>40093.968999999997</v>
      </c>
      <c r="F602">
        <v>1532.6120000000001</v>
      </c>
      <c r="G602">
        <v>238.69</v>
      </c>
      <c r="H602" t="s">
        <v>13</v>
      </c>
    </row>
    <row r="603" spans="1:10" x14ac:dyDescent="0.4">
      <c r="A603">
        <v>16</v>
      </c>
      <c r="B603" t="s">
        <v>29</v>
      </c>
      <c r="D603">
        <v>10.78</v>
      </c>
      <c r="E603">
        <v>42777.800999999999</v>
      </c>
      <c r="F603">
        <v>1291.402</v>
      </c>
      <c r="G603">
        <v>1461.346</v>
      </c>
      <c r="H603" t="s">
        <v>13</v>
      </c>
    </row>
    <row r="605" spans="1:10" x14ac:dyDescent="0.4">
      <c r="A605" t="s">
        <v>60</v>
      </c>
    </row>
    <row r="607" spans="1:10" x14ac:dyDescent="0.4">
      <c r="B607" t="s">
        <v>3</v>
      </c>
      <c r="C607" t="s">
        <v>4</v>
      </c>
      <c r="D607" t="s">
        <v>5</v>
      </c>
      <c r="E607" t="s">
        <v>6</v>
      </c>
      <c r="F607" t="s">
        <v>7</v>
      </c>
      <c r="G607" t="s">
        <v>8</v>
      </c>
      <c r="H607" t="s">
        <v>9</v>
      </c>
      <c r="I607" t="s">
        <v>10</v>
      </c>
      <c r="J607" t="s">
        <v>11</v>
      </c>
    </row>
    <row r="608" spans="1:10" x14ac:dyDescent="0.4">
      <c r="A608">
        <v>1</v>
      </c>
      <c r="B608" t="s">
        <v>12</v>
      </c>
      <c r="D608">
        <v>10.7</v>
      </c>
      <c r="E608">
        <v>116.901</v>
      </c>
      <c r="F608">
        <v>2489.7860000000001</v>
      </c>
      <c r="G608">
        <v>928</v>
      </c>
      <c r="H608" t="s">
        <v>13</v>
      </c>
    </row>
    <row r="609" spans="1:8" x14ac:dyDescent="0.4">
      <c r="A609">
        <v>2</v>
      </c>
      <c r="B609" t="s">
        <v>14</v>
      </c>
      <c r="D609">
        <v>10.68</v>
      </c>
      <c r="E609">
        <v>228.351</v>
      </c>
      <c r="F609">
        <v>2449.6509999999998</v>
      </c>
      <c r="G609">
        <v>13.019</v>
      </c>
      <c r="H609" t="s">
        <v>13</v>
      </c>
    </row>
    <row r="610" spans="1:8" x14ac:dyDescent="0.4">
      <c r="A610">
        <v>3</v>
      </c>
      <c r="B610" t="s">
        <v>15</v>
      </c>
      <c r="D610">
        <v>10.7</v>
      </c>
      <c r="E610">
        <v>912.57799999999997</v>
      </c>
      <c r="F610">
        <v>2378.931</v>
      </c>
      <c r="G610">
        <v>6.0490000000000004</v>
      </c>
      <c r="H610" t="s">
        <v>13</v>
      </c>
    </row>
    <row r="611" spans="1:8" x14ac:dyDescent="0.4">
      <c r="A611">
        <v>4</v>
      </c>
      <c r="B611" t="s">
        <v>17</v>
      </c>
      <c r="D611">
        <v>10.71</v>
      </c>
      <c r="E611">
        <v>3170.0419999999999</v>
      </c>
      <c r="F611">
        <v>2158.6</v>
      </c>
      <c r="G611">
        <v>21595</v>
      </c>
      <c r="H611" t="s">
        <v>13</v>
      </c>
    </row>
    <row r="612" spans="1:8" x14ac:dyDescent="0.4">
      <c r="A612">
        <v>5</v>
      </c>
      <c r="B612" t="s">
        <v>18</v>
      </c>
      <c r="D612">
        <v>10.71</v>
      </c>
      <c r="E612">
        <v>6188.14</v>
      </c>
      <c r="F612">
        <v>2171.3490000000002</v>
      </c>
      <c r="G612">
        <v>187.40600000000001</v>
      </c>
      <c r="H612" t="s">
        <v>13</v>
      </c>
    </row>
    <row r="613" spans="1:8" x14ac:dyDescent="0.4">
      <c r="A613">
        <v>6</v>
      </c>
      <c r="B613" t="s">
        <v>19</v>
      </c>
      <c r="D613">
        <v>10.59</v>
      </c>
      <c r="E613">
        <v>27889.812999999998</v>
      </c>
      <c r="F613">
        <v>2121.1729999999998</v>
      </c>
      <c r="G613">
        <v>1530.2539999999999</v>
      </c>
      <c r="H613" t="s">
        <v>13</v>
      </c>
    </row>
    <row r="614" spans="1:8" x14ac:dyDescent="0.4">
      <c r="A614">
        <v>7</v>
      </c>
      <c r="B614" t="s">
        <v>20</v>
      </c>
      <c r="D614">
        <v>10.64</v>
      </c>
      <c r="E614">
        <v>50818.898000000001</v>
      </c>
      <c r="F614">
        <v>1632.2909999999999</v>
      </c>
      <c r="G614">
        <v>1421.145</v>
      </c>
      <c r="H614" t="s">
        <v>13</v>
      </c>
    </row>
    <row r="615" spans="1:8" x14ac:dyDescent="0.4">
      <c r="A615">
        <v>8</v>
      </c>
      <c r="B615" t="s">
        <v>21</v>
      </c>
      <c r="D615">
        <v>10.67</v>
      </c>
      <c r="E615">
        <v>97533.960999999996</v>
      </c>
      <c r="F615">
        <v>1888.116</v>
      </c>
      <c r="G615">
        <v>1495.713</v>
      </c>
      <c r="H615" t="s">
        <v>13</v>
      </c>
    </row>
    <row r="616" spans="1:8" x14ac:dyDescent="0.4">
      <c r="A616">
        <v>9</v>
      </c>
      <c r="B616" t="s">
        <v>22</v>
      </c>
      <c r="D616">
        <v>10.68</v>
      </c>
      <c r="E616">
        <v>132.19499999999999</v>
      </c>
      <c r="G616">
        <v>1237</v>
      </c>
      <c r="H616" t="s">
        <v>13</v>
      </c>
    </row>
    <row r="617" spans="1:8" x14ac:dyDescent="0.4">
      <c r="A617">
        <v>10</v>
      </c>
      <c r="B617" t="s">
        <v>22</v>
      </c>
      <c r="D617">
        <v>10.74</v>
      </c>
      <c r="E617">
        <v>121.937</v>
      </c>
      <c r="G617">
        <v>2.339</v>
      </c>
      <c r="H617" t="s">
        <v>13</v>
      </c>
    </row>
    <row r="618" spans="1:8" x14ac:dyDescent="0.4">
      <c r="A618">
        <v>11</v>
      </c>
      <c r="B618" t="s">
        <v>24</v>
      </c>
      <c r="D618">
        <v>10.73</v>
      </c>
      <c r="E618">
        <v>100.313</v>
      </c>
      <c r="F618">
        <v>747.43600000000004</v>
      </c>
      <c r="G618">
        <v>773</v>
      </c>
      <c r="H618" t="s">
        <v>13</v>
      </c>
    </row>
    <row r="619" spans="1:8" x14ac:dyDescent="0.4">
      <c r="A619">
        <v>12</v>
      </c>
      <c r="B619" t="s">
        <v>25</v>
      </c>
      <c r="F619">
        <v>888.82500000000005</v>
      </c>
    </row>
    <row r="620" spans="1:8" x14ac:dyDescent="0.4">
      <c r="A620">
        <v>13</v>
      </c>
      <c r="B620" t="s">
        <v>26</v>
      </c>
      <c r="F620">
        <v>658.66899999999998</v>
      </c>
    </row>
    <row r="621" spans="1:8" x14ac:dyDescent="0.4">
      <c r="A621">
        <v>14</v>
      </c>
      <c r="B621" t="s">
        <v>27</v>
      </c>
      <c r="D621">
        <v>10.77</v>
      </c>
      <c r="E621">
        <v>19938.228999999999</v>
      </c>
      <c r="F621">
        <v>633.53899999999999</v>
      </c>
      <c r="G621">
        <v>626.95000000000005</v>
      </c>
      <c r="H621" t="s">
        <v>13</v>
      </c>
    </row>
    <row r="622" spans="1:8" x14ac:dyDescent="0.4">
      <c r="A622">
        <v>15</v>
      </c>
      <c r="B622" t="s">
        <v>28</v>
      </c>
      <c r="D622">
        <v>10.77</v>
      </c>
      <c r="E622">
        <v>21616.66</v>
      </c>
      <c r="F622">
        <v>795.245</v>
      </c>
      <c r="G622">
        <v>155561</v>
      </c>
      <c r="H622" t="s">
        <v>13</v>
      </c>
    </row>
    <row r="623" spans="1:8" x14ac:dyDescent="0.4">
      <c r="A623">
        <v>16</v>
      </c>
      <c r="B623" t="s">
        <v>29</v>
      </c>
      <c r="D623">
        <v>10.78</v>
      </c>
      <c r="E623">
        <v>21347.636999999999</v>
      </c>
      <c r="F623">
        <v>533.91700000000003</v>
      </c>
      <c r="G623">
        <v>234.55199999999999</v>
      </c>
      <c r="H623" t="s">
        <v>13</v>
      </c>
    </row>
    <row r="625" spans="1:10" x14ac:dyDescent="0.4">
      <c r="A625" t="s">
        <v>61</v>
      </c>
    </row>
    <row r="627" spans="1:10" x14ac:dyDescent="0.4">
      <c r="B627" t="s">
        <v>3</v>
      </c>
      <c r="C627" t="s">
        <v>4</v>
      </c>
      <c r="D627" t="s">
        <v>5</v>
      </c>
      <c r="E627" t="s">
        <v>6</v>
      </c>
      <c r="F627" t="s">
        <v>7</v>
      </c>
      <c r="G627" t="s">
        <v>8</v>
      </c>
      <c r="H627" t="s">
        <v>9</v>
      </c>
      <c r="I627" t="s">
        <v>10</v>
      </c>
      <c r="J627" t="s">
        <v>11</v>
      </c>
    </row>
    <row r="628" spans="1:10" x14ac:dyDescent="0.4">
      <c r="A628">
        <v>1</v>
      </c>
      <c r="B628" t="s">
        <v>12</v>
      </c>
      <c r="F628">
        <v>1480.336</v>
      </c>
    </row>
    <row r="629" spans="1:10" x14ac:dyDescent="0.4">
      <c r="A629">
        <v>2</v>
      </c>
      <c r="B629" t="s">
        <v>14</v>
      </c>
      <c r="D629">
        <v>9.26</v>
      </c>
      <c r="E629">
        <v>24.681000000000001</v>
      </c>
      <c r="F629">
        <v>1118.817</v>
      </c>
      <c r="G629">
        <v>3.67</v>
      </c>
      <c r="H629" t="s">
        <v>13</v>
      </c>
    </row>
    <row r="630" spans="1:10" x14ac:dyDescent="0.4">
      <c r="A630">
        <v>3</v>
      </c>
      <c r="B630" t="s">
        <v>15</v>
      </c>
      <c r="D630">
        <v>9.27</v>
      </c>
      <c r="E630">
        <v>109.91800000000001</v>
      </c>
      <c r="F630">
        <v>1446.88</v>
      </c>
      <c r="G630">
        <v>7.0750000000000002</v>
      </c>
      <c r="H630" t="s">
        <v>13</v>
      </c>
    </row>
    <row r="631" spans="1:10" x14ac:dyDescent="0.4">
      <c r="A631">
        <v>4</v>
      </c>
      <c r="B631" t="s">
        <v>17</v>
      </c>
      <c r="D631">
        <v>9.27</v>
      </c>
      <c r="E631">
        <v>383.41199999999998</v>
      </c>
      <c r="F631">
        <v>1124.702</v>
      </c>
      <c r="G631">
        <v>3697</v>
      </c>
      <c r="H631" t="s">
        <v>13</v>
      </c>
    </row>
    <row r="632" spans="1:10" x14ac:dyDescent="0.4">
      <c r="A632">
        <v>5</v>
      </c>
      <c r="B632" t="s">
        <v>18</v>
      </c>
      <c r="D632">
        <v>9.3000000000000007</v>
      </c>
      <c r="E632">
        <v>416.05700000000002</v>
      </c>
      <c r="F632">
        <v>1632.4839999999999</v>
      </c>
      <c r="G632">
        <v>9.4819999999999993</v>
      </c>
      <c r="H632" t="s">
        <v>13</v>
      </c>
    </row>
    <row r="633" spans="1:10" x14ac:dyDescent="0.4">
      <c r="A633">
        <v>6</v>
      </c>
      <c r="B633" t="s">
        <v>19</v>
      </c>
      <c r="D633">
        <v>9.1300000000000008</v>
      </c>
      <c r="E633">
        <v>2592.9639999999999</v>
      </c>
      <c r="F633">
        <v>1363.1959999999999</v>
      </c>
      <c r="G633">
        <v>29.969000000000001</v>
      </c>
      <c r="H633" t="s">
        <v>13</v>
      </c>
    </row>
    <row r="634" spans="1:10" x14ac:dyDescent="0.4">
      <c r="A634">
        <v>7</v>
      </c>
      <c r="B634" t="s">
        <v>20</v>
      </c>
      <c r="D634">
        <v>9.19</v>
      </c>
      <c r="E634">
        <v>5668.3959999999997</v>
      </c>
      <c r="F634">
        <v>972.19100000000003</v>
      </c>
      <c r="G634">
        <v>209.22499999999999</v>
      </c>
      <c r="H634" t="s">
        <v>13</v>
      </c>
    </row>
    <row r="635" spans="1:10" x14ac:dyDescent="0.4">
      <c r="A635">
        <v>8</v>
      </c>
      <c r="B635" t="s">
        <v>21</v>
      </c>
      <c r="D635">
        <v>9.25</v>
      </c>
      <c r="E635">
        <v>11193.547</v>
      </c>
      <c r="F635">
        <v>963.74199999999996</v>
      </c>
      <c r="G635">
        <v>94722</v>
      </c>
      <c r="H635" t="s">
        <v>13</v>
      </c>
    </row>
    <row r="636" spans="1:10" x14ac:dyDescent="0.4">
      <c r="A636">
        <v>9</v>
      </c>
      <c r="B636" t="s">
        <v>22</v>
      </c>
    </row>
    <row r="637" spans="1:10" x14ac:dyDescent="0.4">
      <c r="A637">
        <v>10</v>
      </c>
      <c r="B637" t="s">
        <v>22</v>
      </c>
    </row>
    <row r="638" spans="1:10" x14ac:dyDescent="0.4">
      <c r="A638">
        <v>11</v>
      </c>
      <c r="B638" t="s">
        <v>24</v>
      </c>
      <c r="F638">
        <v>517.29600000000005</v>
      </c>
    </row>
    <row r="639" spans="1:10" x14ac:dyDescent="0.4">
      <c r="A639">
        <v>12</v>
      </c>
      <c r="B639" t="s">
        <v>25</v>
      </c>
      <c r="F639">
        <v>658.29200000000003</v>
      </c>
    </row>
    <row r="640" spans="1:10" x14ac:dyDescent="0.4">
      <c r="A640">
        <v>13</v>
      </c>
      <c r="B640" t="s">
        <v>26</v>
      </c>
      <c r="F640">
        <v>554.32100000000003</v>
      </c>
    </row>
    <row r="641" spans="1:10" x14ac:dyDescent="0.4">
      <c r="A641">
        <v>14</v>
      </c>
      <c r="B641" t="s">
        <v>27</v>
      </c>
      <c r="D641">
        <v>9.35</v>
      </c>
      <c r="E641">
        <v>2172.8719999999998</v>
      </c>
      <c r="F641">
        <v>423.94099999999997</v>
      </c>
      <c r="G641">
        <v>306.07100000000003</v>
      </c>
      <c r="H641" t="s">
        <v>13</v>
      </c>
    </row>
    <row r="642" spans="1:10" x14ac:dyDescent="0.4">
      <c r="A642">
        <v>15</v>
      </c>
      <c r="B642" t="s">
        <v>28</v>
      </c>
      <c r="D642">
        <v>9.36</v>
      </c>
      <c r="E642">
        <v>2537.442</v>
      </c>
      <c r="F642">
        <v>665.87599999999998</v>
      </c>
      <c r="G642">
        <v>21408</v>
      </c>
      <c r="H642" t="s">
        <v>13</v>
      </c>
    </row>
    <row r="643" spans="1:10" x14ac:dyDescent="0.4">
      <c r="A643">
        <v>16</v>
      </c>
      <c r="B643" t="s">
        <v>29</v>
      </c>
      <c r="D643">
        <v>9.36</v>
      </c>
      <c r="E643">
        <v>2640.3890000000001</v>
      </c>
      <c r="F643">
        <v>514.42100000000005</v>
      </c>
      <c r="G643">
        <v>660.57</v>
      </c>
      <c r="H643" t="s">
        <v>13</v>
      </c>
    </row>
    <row r="645" spans="1:10" x14ac:dyDescent="0.4">
      <c r="A645" t="s">
        <v>62</v>
      </c>
    </row>
    <row r="647" spans="1:10" x14ac:dyDescent="0.4">
      <c r="B647" t="s">
        <v>3</v>
      </c>
      <c r="C647" t="s">
        <v>4</v>
      </c>
      <c r="D647" t="s">
        <v>5</v>
      </c>
      <c r="E647" t="s">
        <v>6</v>
      </c>
      <c r="F647" t="s">
        <v>7</v>
      </c>
      <c r="G647" t="s">
        <v>8</v>
      </c>
      <c r="H647" t="s">
        <v>9</v>
      </c>
      <c r="I647" t="s">
        <v>10</v>
      </c>
      <c r="J647" t="s">
        <v>11</v>
      </c>
    </row>
    <row r="648" spans="1:10" x14ac:dyDescent="0.4">
      <c r="A648">
        <v>1</v>
      </c>
      <c r="B648" t="s">
        <v>12</v>
      </c>
      <c r="F648">
        <v>1480.336</v>
      </c>
    </row>
    <row r="649" spans="1:10" x14ac:dyDescent="0.4">
      <c r="A649">
        <v>2</v>
      </c>
      <c r="B649" t="s">
        <v>14</v>
      </c>
      <c r="D649">
        <v>9.24</v>
      </c>
      <c r="E649">
        <v>14.63</v>
      </c>
      <c r="F649">
        <v>1118.817</v>
      </c>
      <c r="G649">
        <v>143</v>
      </c>
      <c r="H649" t="s">
        <v>16</v>
      </c>
    </row>
    <row r="650" spans="1:10" x14ac:dyDescent="0.4">
      <c r="A650">
        <v>3</v>
      </c>
      <c r="B650" t="s">
        <v>15</v>
      </c>
      <c r="D650">
        <v>9.26</v>
      </c>
      <c r="E650">
        <v>89.1</v>
      </c>
      <c r="F650">
        <v>1446.88</v>
      </c>
      <c r="G650">
        <v>965</v>
      </c>
      <c r="H650" t="s">
        <v>16</v>
      </c>
    </row>
    <row r="651" spans="1:10" x14ac:dyDescent="0.4">
      <c r="A651">
        <v>4</v>
      </c>
      <c r="B651" t="s">
        <v>17</v>
      </c>
      <c r="D651">
        <v>9.2799999999999994</v>
      </c>
      <c r="E651">
        <v>186.45699999999999</v>
      </c>
      <c r="F651">
        <v>1124.702</v>
      </c>
      <c r="G651">
        <v>1880</v>
      </c>
      <c r="H651" t="s">
        <v>13</v>
      </c>
    </row>
    <row r="652" spans="1:10" x14ac:dyDescent="0.4">
      <c r="A652">
        <v>5</v>
      </c>
      <c r="B652" t="s">
        <v>18</v>
      </c>
      <c r="D652">
        <v>9.2799999999999994</v>
      </c>
      <c r="E652">
        <v>363.75900000000001</v>
      </c>
      <c r="F652">
        <v>1632.4839999999999</v>
      </c>
      <c r="G652">
        <v>31.03</v>
      </c>
      <c r="H652" t="s">
        <v>13</v>
      </c>
    </row>
    <row r="653" spans="1:10" x14ac:dyDescent="0.4">
      <c r="A653">
        <v>6</v>
      </c>
      <c r="B653" t="s">
        <v>19</v>
      </c>
      <c r="D653">
        <v>9.1300000000000008</v>
      </c>
      <c r="E653">
        <v>1926.568</v>
      </c>
      <c r="F653">
        <v>1363.1959999999999</v>
      </c>
      <c r="G653">
        <v>16989</v>
      </c>
      <c r="H653" t="s">
        <v>13</v>
      </c>
    </row>
    <row r="654" spans="1:10" x14ac:dyDescent="0.4">
      <c r="A654">
        <v>7</v>
      </c>
      <c r="B654" t="s">
        <v>20</v>
      </c>
      <c r="D654">
        <v>9.19</v>
      </c>
      <c r="E654">
        <v>3846.6379999999999</v>
      </c>
      <c r="F654">
        <v>972.19100000000003</v>
      </c>
      <c r="G654">
        <v>32664</v>
      </c>
      <c r="H654" t="s">
        <v>13</v>
      </c>
    </row>
    <row r="655" spans="1:10" x14ac:dyDescent="0.4">
      <c r="A655">
        <v>8</v>
      </c>
      <c r="B655" t="s">
        <v>21</v>
      </c>
      <c r="D655">
        <v>9.25</v>
      </c>
      <c r="E655">
        <v>8717.5010000000002</v>
      </c>
      <c r="F655">
        <v>963.74199999999996</v>
      </c>
      <c r="G655">
        <v>110.548</v>
      </c>
      <c r="H655" t="s">
        <v>13</v>
      </c>
    </row>
    <row r="656" spans="1:10" x14ac:dyDescent="0.4">
      <c r="A656">
        <v>9</v>
      </c>
      <c r="B656" t="s">
        <v>22</v>
      </c>
      <c r="D656">
        <v>9.3699999999999992</v>
      </c>
      <c r="E656">
        <v>0.50700000000000001</v>
      </c>
      <c r="G656">
        <v>6</v>
      </c>
      <c r="H656" t="s">
        <v>13</v>
      </c>
    </row>
    <row r="657" spans="1:10" x14ac:dyDescent="0.4">
      <c r="A657">
        <v>10</v>
      </c>
      <c r="B657" t="s">
        <v>22</v>
      </c>
      <c r="D657">
        <v>9.75</v>
      </c>
      <c r="E657">
        <v>11.231</v>
      </c>
      <c r="G657">
        <v>65.435000000000002</v>
      </c>
      <c r="H657" t="s">
        <v>13</v>
      </c>
    </row>
    <row r="658" spans="1:10" x14ac:dyDescent="0.4">
      <c r="A658">
        <v>11</v>
      </c>
      <c r="B658" t="s">
        <v>24</v>
      </c>
      <c r="F658">
        <v>517.29600000000005</v>
      </c>
    </row>
    <row r="659" spans="1:10" x14ac:dyDescent="0.4">
      <c r="A659">
        <v>12</v>
      </c>
      <c r="B659" t="s">
        <v>25</v>
      </c>
      <c r="D659">
        <v>9.1999999999999993</v>
      </c>
      <c r="E659">
        <v>1.579</v>
      </c>
      <c r="F659">
        <v>658.29200000000003</v>
      </c>
      <c r="G659">
        <v>0.60699999999999998</v>
      </c>
      <c r="H659" t="s">
        <v>13</v>
      </c>
    </row>
    <row r="660" spans="1:10" x14ac:dyDescent="0.4">
      <c r="A660">
        <v>13</v>
      </c>
      <c r="B660" t="s">
        <v>26</v>
      </c>
      <c r="D660">
        <v>8.7799999999999994</v>
      </c>
      <c r="E660">
        <v>6.133</v>
      </c>
      <c r="F660">
        <v>554.32100000000003</v>
      </c>
      <c r="G660">
        <v>85</v>
      </c>
      <c r="H660" t="s">
        <v>13</v>
      </c>
    </row>
    <row r="661" spans="1:10" x14ac:dyDescent="0.4">
      <c r="A661">
        <v>14</v>
      </c>
      <c r="B661" t="s">
        <v>27</v>
      </c>
      <c r="D661">
        <v>9.36</v>
      </c>
      <c r="E661">
        <v>1720.557</v>
      </c>
      <c r="F661">
        <v>423.94099999999997</v>
      </c>
      <c r="G661">
        <v>13926</v>
      </c>
      <c r="H661" t="s">
        <v>13</v>
      </c>
    </row>
    <row r="662" spans="1:10" x14ac:dyDescent="0.4">
      <c r="A662">
        <v>15</v>
      </c>
      <c r="B662" t="s">
        <v>28</v>
      </c>
      <c r="D662">
        <v>9.36</v>
      </c>
      <c r="E662">
        <v>2230.366</v>
      </c>
      <c r="F662">
        <v>665.87599999999998</v>
      </c>
      <c r="G662">
        <v>18.384</v>
      </c>
      <c r="H662" t="s">
        <v>13</v>
      </c>
    </row>
    <row r="663" spans="1:10" x14ac:dyDescent="0.4">
      <c r="A663">
        <v>16</v>
      </c>
      <c r="B663" t="s">
        <v>29</v>
      </c>
      <c r="D663">
        <v>9.36</v>
      </c>
      <c r="E663">
        <v>1703.595</v>
      </c>
      <c r="F663">
        <v>514.42100000000005</v>
      </c>
      <c r="G663">
        <v>64.093000000000004</v>
      </c>
      <c r="H663" t="s">
        <v>13</v>
      </c>
    </row>
    <row r="665" spans="1:10" x14ac:dyDescent="0.4">
      <c r="A665" t="s">
        <v>63</v>
      </c>
    </row>
    <row r="667" spans="1:10" x14ac:dyDescent="0.4">
      <c r="B667" t="s">
        <v>3</v>
      </c>
      <c r="C667" t="s">
        <v>4</v>
      </c>
      <c r="D667" t="s">
        <v>5</v>
      </c>
      <c r="E667" t="s">
        <v>6</v>
      </c>
      <c r="F667" t="s">
        <v>7</v>
      </c>
      <c r="G667" t="s">
        <v>8</v>
      </c>
      <c r="H667" t="s">
        <v>9</v>
      </c>
      <c r="I667" t="s">
        <v>10</v>
      </c>
      <c r="J667" t="s">
        <v>11</v>
      </c>
    </row>
    <row r="668" spans="1:10" x14ac:dyDescent="0.4">
      <c r="A668">
        <v>1</v>
      </c>
      <c r="B668" t="s">
        <v>12</v>
      </c>
      <c r="D668">
        <v>10.83</v>
      </c>
      <c r="E668">
        <v>92.35</v>
      </c>
      <c r="F668">
        <v>8287.3449999999993</v>
      </c>
      <c r="G668">
        <v>14.663</v>
      </c>
      <c r="H668" t="s">
        <v>13</v>
      </c>
    </row>
    <row r="669" spans="1:10" x14ac:dyDescent="0.4">
      <c r="A669">
        <v>2</v>
      </c>
      <c r="B669" t="s">
        <v>14</v>
      </c>
      <c r="D669">
        <v>10.91</v>
      </c>
      <c r="E669">
        <v>445.49099999999999</v>
      </c>
      <c r="F669">
        <v>8357.6119999999992</v>
      </c>
      <c r="G669">
        <v>59.793999999999997</v>
      </c>
      <c r="H669" t="s">
        <v>13</v>
      </c>
    </row>
    <row r="670" spans="1:10" x14ac:dyDescent="0.4">
      <c r="A670">
        <v>3</v>
      </c>
      <c r="B670" t="s">
        <v>15</v>
      </c>
      <c r="D670">
        <v>10.89</v>
      </c>
      <c r="E670">
        <v>816.11599999999999</v>
      </c>
      <c r="F670">
        <v>7538.1689999999999</v>
      </c>
      <c r="G670">
        <v>19.690999999999999</v>
      </c>
      <c r="H670" t="s">
        <v>13</v>
      </c>
    </row>
    <row r="671" spans="1:10" x14ac:dyDescent="0.4">
      <c r="A671">
        <v>4</v>
      </c>
      <c r="B671" t="s">
        <v>17</v>
      </c>
      <c r="D671">
        <v>10.9</v>
      </c>
      <c r="E671">
        <v>4731.9960000000001</v>
      </c>
      <c r="F671">
        <v>7199.0219999999999</v>
      </c>
      <c r="G671">
        <v>34578</v>
      </c>
      <c r="H671" t="s">
        <v>13</v>
      </c>
    </row>
    <row r="672" spans="1:10" x14ac:dyDescent="0.4">
      <c r="A672">
        <v>5</v>
      </c>
      <c r="B672" t="s">
        <v>18</v>
      </c>
      <c r="D672">
        <v>10.92</v>
      </c>
      <c r="E672">
        <v>8313.8359999999993</v>
      </c>
      <c r="F672">
        <v>9350.7690000000002</v>
      </c>
      <c r="G672">
        <v>174.15299999999999</v>
      </c>
      <c r="H672" t="s">
        <v>13</v>
      </c>
    </row>
    <row r="673" spans="1:10" x14ac:dyDescent="0.4">
      <c r="A673">
        <v>6</v>
      </c>
      <c r="B673" t="s">
        <v>19</v>
      </c>
      <c r="D673">
        <v>10.78</v>
      </c>
      <c r="E673">
        <v>40254.512000000002</v>
      </c>
      <c r="F673">
        <v>9389.06</v>
      </c>
      <c r="G673">
        <v>598.68700000000001</v>
      </c>
      <c r="H673" t="s">
        <v>13</v>
      </c>
    </row>
    <row r="674" spans="1:10" x14ac:dyDescent="0.4">
      <c r="A674">
        <v>7</v>
      </c>
      <c r="B674" t="s">
        <v>20</v>
      </c>
      <c r="D674">
        <v>10.84</v>
      </c>
      <c r="E674">
        <v>82305.195000000007</v>
      </c>
      <c r="F674">
        <v>7624.3209999999999</v>
      </c>
      <c r="G674">
        <v>3006.5610000000001</v>
      </c>
      <c r="H674" t="s">
        <v>13</v>
      </c>
    </row>
    <row r="675" spans="1:10" x14ac:dyDescent="0.4">
      <c r="A675">
        <v>8</v>
      </c>
      <c r="B675" t="s">
        <v>21</v>
      </c>
      <c r="D675">
        <v>10.86</v>
      </c>
      <c r="E675">
        <v>158741.141</v>
      </c>
      <c r="F675">
        <v>8364.4259999999995</v>
      </c>
      <c r="G675">
        <v>3520.78</v>
      </c>
      <c r="H675" t="s">
        <v>13</v>
      </c>
    </row>
    <row r="676" spans="1:10" x14ac:dyDescent="0.4">
      <c r="A676">
        <v>9</v>
      </c>
      <c r="B676" t="s">
        <v>22</v>
      </c>
      <c r="D676">
        <v>10.89</v>
      </c>
      <c r="E676">
        <v>206.19900000000001</v>
      </c>
      <c r="G676">
        <v>7.4530000000000003</v>
      </c>
      <c r="H676" t="s">
        <v>13</v>
      </c>
    </row>
    <row r="677" spans="1:10" x14ac:dyDescent="0.4">
      <c r="A677">
        <v>10</v>
      </c>
      <c r="B677" t="s">
        <v>22</v>
      </c>
      <c r="D677">
        <v>10.93</v>
      </c>
      <c r="E677">
        <v>67.289000000000001</v>
      </c>
      <c r="G677">
        <v>484</v>
      </c>
      <c r="H677" t="s">
        <v>13</v>
      </c>
    </row>
    <row r="678" spans="1:10" x14ac:dyDescent="0.4">
      <c r="A678">
        <v>11</v>
      </c>
      <c r="B678" t="s">
        <v>24</v>
      </c>
      <c r="D678">
        <v>10.92</v>
      </c>
      <c r="E678">
        <v>86.224000000000004</v>
      </c>
      <c r="F678">
        <v>3709.3760000000002</v>
      </c>
      <c r="G678">
        <v>30.556999999999999</v>
      </c>
      <c r="H678" t="s">
        <v>13</v>
      </c>
    </row>
    <row r="679" spans="1:10" x14ac:dyDescent="0.4">
      <c r="A679">
        <v>12</v>
      </c>
      <c r="B679" t="s">
        <v>25</v>
      </c>
      <c r="D679">
        <v>11.08</v>
      </c>
      <c r="E679">
        <v>15.3</v>
      </c>
      <c r="F679">
        <v>3604.7510000000002</v>
      </c>
      <c r="G679">
        <v>142</v>
      </c>
      <c r="H679" t="s">
        <v>13</v>
      </c>
    </row>
    <row r="680" spans="1:10" x14ac:dyDescent="0.4">
      <c r="A680">
        <v>13</v>
      </c>
      <c r="B680" t="s">
        <v>26</v>
      </c>
      <c r="F680">
        <v>3442.0129999999999</v>
      </c>
    </row>
    <row r="681" spans="1:10" x14ac:dyDescent="0.4">
      <c r="A681">
        <v>14</v>
      </c>
      <c r="B681" t="s">
        <v>27</v>
      </c>
      <c r="D681">
        <v>10.96</v>
      </c>
      <c r="E681">
        <v>38174.358999999997</v>
      </c>
      <c r="F681">
        <v>4461.3130000000001</v>
      </c>
      <c r="G681">
        <v>827.56200000000001</v>
      </c>
      <c r="H681" t="s">
        <v>13</v>
      </c>
    </row>
    <row r="682" spans="1:10" x14ac:dyDescent="0.4">
      <c r="A682">
        <v>15</v>
      </c>
      <c r="B682" t="s">
        <v>28</v>
      </c>
      <c r="D682">
        <v>10.97</v>
      </c>
      <c r="E682">
        <v>36828.480000000003</v>
      </c>
      <c r="F682">
        <v>4239.4690000000001</v>
      </c>
      <c r="G682">
        <v>3501.9870000000001</v>
      </c>
      <c r="H682" t="s">
        <v>13</v>
      </c>
    </row>
    <row r="683" spans="1:10" x14ac:dyDescent="0.4">
      <c r="A683">
        <v>16</v>
      </c>
      <c r="B683" t="s">
        <v>29</v>
      </c>
      <c r="D683">
        <v>10.97</v>
      </c>
      <c r="E683">
        <v>38644.125</v>
      </c>
      <c r="F683">
        <v>4423.0330000000004</v>
      </c>
      <c r="G683">
        <v>534.09799999999996</v>
      </c>
      <c r="H683" t="s">
        <v>13</v>
      </c>
    </row>
    <row r="685" spans="1:10" x14ac:dyDescent="0.4">
      <c r="A685" t="s">
        <v>64</v>
      </c>
    </row>
    <row r="687" spans="1:10" x14ac:dyDescent="0.4">
      <c r="B687" t="s">
        <v>3</v>
      </c>
      <c r="C687" t="s">
        <v>4</v>
      </c>
      <c r="D687" t="s">
        <v>5</v>
      </c>
      <c r="E687" t="s">
        <v>6</v>
      </c>
      <c r="F687" t="s">
        <v>7</v>
      </c>
      <c r="G687" t="s">
        <v>8</v>
      </c>
      <c r="H687" t="s">
        <v>9</v>
      </c>
      <c r="I687" t="s">
        <v>10</v>
      </c>
      <c r="J687" t="s">
        <v>11</v>
      </c>
    </row>
    <row r="688" spans="1:10" x14ac:dyDescent="0.4">
      <c r="A688">
        <v>1</v>
      </c>
      <c r="B688" t="s">
        <v>12</v>
      </c>
      <c r="D688">
        <v>10.85</v>
      </c>
      <c r="E688">
        <v>8287.3449999999993</v>
      </c>
      <c r="G688">
        <v>846.64800000000002</v>
      </c>
      <c r="H688" t="s">
        <v>13</v>
      </c>
      <c r="I688">
        <v>8287.3449999999993</v>
      </c>
    </row>
    <row r="689" spans="1:9" x14ac:dyDescent="0.4">
      <c r="A689">
        <v>2</v>
      </c>
      <c r="B689" t="s">
        <v>14</v>
      </c>
      <c r="D689">
        <v>10.88</v>
      </c>
      <c r="E689">
        <v>8357.6119999999992</v>
      </c>
      <c r="G689">
        <v>92.004999999999995</v>
      </c>
      <c r="H689" t="s">
        <v>13</v>
      </c>
      <c r="I689">
        <v>8357.6119999999992</v>
      </c>
    </row>
    <row r="690" spans="1:9" x14ac:dyDescent="0.4">
      <c r="A690">
        <v>3</v>
      </c>
      <c r="B690" t="s">
        <v>15</v>
      </c>
      <c r="D690">
        <v>10.89</v>
      </c>
      <c r="E690">
        <v>7538.1689999999999</v>
      </c>
      <c r="G690">
        <v>52402</v>
      </c>
      <c r="H690" t="s">
        <v>13</v>
      </c>
      <c r="I690">
        <v>7538.1689999999999</v>
      </c>
    </row>
    <row r="691" spans="1:9" x14ac:dyDescent="0.4">
      <c r="A691">
        <v>4</v>
      </c>
      <c r="B691" t="s">
        <v>17</v>
      </c>
      <c r="D691">
        <v>10.9</v>
      </c>
      <c r="E691">
        <v>7199.0219999999999</v>
      </c>
      <c r="G691">
        <v>200.70500000000001</v>
      </c>
      <c r="H691" t="s">
        <v>13</v>
      </c>
      <c r="I691">
        <v>7199.0219999999999</v>
      </c>
    </row>
    <row r="692" spans="1:9" x14ac:dyDescent="0.4">
      <c r="A692">
        <v>5</v>
      </c>
      <c r="B692" t="s">
        <v>18</v>
      </c>
      <c r="D692">
        <v>10.92</v>
      </c>
      <c r="E692">
        <v>9350.7690000000002</v>
      </c>
      <c r="G692">
        <v>131.755</v>
      </c>
      <c r="H692" t="s">
        <v>13</v>
      </c>
      <c r="I692">
        <v>9350.7690000000002</v>
      </c>
    </row>
    <row r="693" spans="1:9" x14ac:dyDescent="0.4">
      <c r="A693">
        <v>6</v>
      </c>
      <c r="B693" t="s">
        <v>19</v>
      </c>
      <c r="D693">
        <v>10.78</v>
      </c>
      <c r="E693">
        <v>9389.06</v>
      </c>
      <c r="G693">
        <v>1377.0509999999999</v>
      </c>
      <c r="H693" t="s">
        <v>13</v>
      </c>
      <c r="I693">
        <v>9389.06</v>
      </c>
    </row>
    <row r="694" spans="1:9" x14ac:dyDescent="0.4">
      <c r="A694">
        <v>7</v>
      </c>
      <c r="B694" t="s">
        <v>20</v>
      </c>
      <c r="D694">
        <v>10.84</v>
      </c>
      <c r="E694">
        <v>7624.3209999999999</v>
      </c>
      <c r="G694">
        <v>162.66</v>
      </c>
      <c r="H694" t="s">
        <v>13</v>
      </c>
      <c r="I694">
        <v>7624.3209999999999</v>
      </c>
    </row>
    <row r="695" spans="1:9" x14ac:dyDescent="0.4">
      <c r="A695">
        <v>8</v>
      </c>
      <c r="B695" t="s">
        <v>21</v>
      </c>
      <c r="D695">
        <v>10.88</v>
      </c>
      <c r="E695">
        <v>8364.4259999999995</v>
      </c>
      <c r="G695">
        <v>57487</v>
      </c>
      <c r="H695" t="s">
        <v>13</v>
      </c>
      <c r="I695">
        <v>8364.4259999999995</v>
      </c>
    </row>
    <row r="696" spans="1:9" x14ac:dyDescent="0.4">
      <c r="A696">
        <v>9</v>
      </c>
      <c r="B696" t="s">
        <v>22</v>
      </c>
    </row>
    <row r="697" spans="1:9" x14ac:dyDescent="0.4">
      <c r="A697">
        <v>10</v>
      </c>
      <c r="B697" t="s">
        <v>22</v>
      </c>
    </row>
    <row r="698" spans="1:9" x14ac:dyDescent="0.4">
      <c r="A698">
        <v>11</v>
      </c>
      <c r="B698" t="s">
        <v>24</v>
      </c>
      <c r="D698">
        <v>10.92</v>
      </c>
      <c r="E698">
        <v>3709.3760000000002</v>
      </c>
      <c r="G698">
        <v>25366</v>
      </c>
      <c r="H698" t="s">
        <v>13</v>
      </c>
      <c r="I698">
        <v>3709.3760000000002</v>
      </c>
    </row>
    <row r="699" spans="1:9" x14ac:dyDescent="0.4">
      <c r="A699">
        <v>12</v>
      </c>
      <c r="B699" t="s">
        <v>25</v>
      </c>
      <c r="D699">
        <v>10.92</v>
      </c>
      <c r="E699">
        <v>3604.7510000000002</v>
      </c>
      <c r="G699">
        <v>305.12900000000002</v>
      </c>
      <c r="H699" t="s">
        <v>13</v>
      </c>
      <c r="I699">
        <v>3604.7510000000002</v>
      </c>
    </row>
    <row r="700" spans="1:9" x14ac:dyDescent="0.4">
      <c r="A700">
        <v>13</v>
      </c>
      <c r="B700" t="s">
        <v>26</v>
      </c>
      <c r="D700">
        <v>10.93</v>
      </c>
      <c r="E700">
        <v>3442.0129999999999</v>
      </c>
      <c r="G700">
        <v>35.372</v>
      </c>
      <c r="H700" t="s">
        <v>13</v>
      </c>
      <c r="I700">
        <v>3442.0129999999999</v>
      </c>
    </row>
    <row r="701" spans="1:9" x14ac:dyDescent="0.4">
      <c r="A701">
        <v>14</v>
      </c>
      <c r="B701" t="s">
        <v>27</v>
      </c>
      <c r="D701">
        <v>10.96</v>
      </c>
      <c r="E701">
        <v>4461.3130000000001</v>
      </c>
      <c r="G701">
        <v>1351.498</v>
      </c>
      <c r="H701" t="s">
        <v>13</v>
      </c>
      <c r="I701">
        <v>4461.3130000000001</v>
      </c>
    </row>
    <row r="702" spans="1:9" x14ac:dyDescent="0.4">
      <c r="A702">
        <v>15</v>
      </c>
      <c r="B702" t="s">
        <v>28</v>
      </c>
      <c r="D702">
        <v>10.97</v>
      </c>
      <c r="E702">
        <v>4239.4690000000001</v>
      </c>
      <c r="G702">
        <v>40.247</v>
      </c>
      <c r="H702" t="s">
        <v>13</v>
      </c>
      <c r="I702">
        <v>4239.4690000000001</v>
      </c>
    </row>
    <row r="703" spans="1:9" x14ac:dyDescent="0.4">
      <c r="A703">
        <v>16</v>
      </c>
      <c r="B703" t="s">
        <v>29</v>
      </c>
      <c r="D703">
        <v>10.97</v>
      </c>
      <c r="E703">
        <v>4423.0330000000004</v>
      </c>
      <c r="G703">
        <v>81.435000000000002</v>
      </c>
      <c r="H703" t="s">
        <v>13</v>
      </c>
      <c r="I703">
        <v>4423.0330000000004</v>
      </c>
    </row>
    <row r="705" spans="1:10" x14ac:dyDescent="0.4">
      <c r="A705" t="s">
        <v>65</v>
      </c>
    </row>
    <row r="707" spans="1:10" x14ac:dyDescent="0.4">
      <c r="B707" t="s">
        <v>3</v>
      </c>
      <c r="C707" t="s">
        <v>4</v>
      </c>
      <c r="D707" t="s">
        <v>5</v>
      </c>
      <c r="E707" t="s">
        <v>6</v>
      </c>
      <c r="F707" t="s">
        <v>7</v>
      </c>
      <c r="G707" t="s">
        <v>8</v>
      </c>
      <c r="H707" t="s">
        <v>9</v>
      </c>
      <c r="I707" t="s">
        <v>10</v>
      </c>
      <c r="J707" t="s">
        <v>11</v>
      </c>
    </row>
    <row r="708" spans="1:10" x14ac:dyDescent="0.4">
      <c r="A708">
        <v>1</v>
      </c>
      <c r="B708" t="s">
        <v>12</v>
      </c>
      <c r="D708">
        <v>10.66</v>
      </c>
      <c r="E708">
        <v>79.933999999999997</v>
      </c>
      <c r="F708">
        <v>3441.3240000000001</v>
      </c>
      <c r="G708">
        <v>0.96399999999999997</v>
      </c>
      <c r="H708" t="s">
        <v>16</v>
      </c>
    </row>
    <row r="709" spans="1:10" x14ac:dyDescent="0.4">
      <c r="A709">
        <v>2</v>
      </c>
      <c r="B709" t="s">
        <v>14</v>
      </c>
      <c r="D709">
        <v>10.54</v>
      </c>
      <c r="E709">
        <v>101.34699999999999</v>
      </c>
      <c r="F709">
        <v>2817.6350000000002</v>
      </c>
      <c r="G709">
        <v>1.4770000000000001</v>
      </c>
      <c r="H709" t="s">
        <v>16</v>
      </c>
    </row>
    <row r="710" spans="1:10" x14ac:dyDescent="0.4">
      <c r="A710">
        <v>3</v>
      </c>
      <c r="B710" t="s">
        <v>15</v>
      </c>
      <c r="D710">
        <v>10.68</v>
      </c>
      <c r="E710">
        <v>123.66800000000001</v>
      </c>
      <c r="F710">
        <v>3634.252</v>
      </c>
      <c r="G710">
        <v>2.0249999999999999</v>
      </c>
      <c r="H710" t="s">
        <v>16</v>
      </c>
    </row>
    <row r="711" spans="1:10" x14ac:dyDescent="0.4">
      <c r="A711">
        <v>4</v>
      </c>
      <c r="B711" t="s">
        <v>17</v>
      </c>
      <c r="D711">
        <v>10.6</v>
      </c>
      <c r="E711">
        <v>469.08499999999998</v>
      </c>
      <c r="F711">
        <v>2506.098</v>
      </c>
      <c r="G711">
        <v>6.1310000000000002</v>
      </c>
      <c r="H711" t="s">
        <v>13</v>
      </c>
    </row>
    <row r="712" spans="1:10" x14ac:dyDescent="0.4">
      <c r="A712">
        <v>5</v>
      </c>
      <c r="B712" t="s">
        <v>18</v>
      </c>
      <c r="D712">
        <v>10.61</v>
      </c>
      <c r="E712">
        <v>829.98299999999995</v>
      </c>
      <c r="F712">
        <v>3195.3739999999998</v>
      </c>
      <c r="G712">
        <v>21.757000000000001</v>
      </c>
      <c r="H712" t="s">
        <v>13</v>
      </c>
    </row>
    <row r="713" spans="1:10" x14ac:dyDescent="0.4">
      <c r="A713">
        <v>6</v>
      </c>
      <c r="B713" t="s">
        <v>19</v>
      </c>
      <c r="D713">
        <v>10.48</v>
      </c>
      <c r="E713">
        <v>3023.33</v>
      </c>
      <c r="F713">
        <v>2906.0450000000001</v>
      </c>
      <c r="G713">
        <v>51.508000000000003</v>
      </c>
      <c r="H713" t="s">
        <v>13</v>
      </c>
    </row>
    <row r="714" spans="1:10" x14ac:dyDescent="0.4">
      <c r="A714">
        <v>7</v>
      </c>
      <c r="B714" t="s">
        <v>20</v>
      </c>
      <c r="D714">
        <v>10.53</v>
      </c>
      <c r="E714">
        <v>5730.2709999999997</v>
      </c>
      <c r="F714">
        <v>2254.5619999999999</v>
      </c>
      <c r="G714">
        <v>83.376000000000005</v>
      </c>
      <c r="H714" t="s">
        <v>13</v>
      </c>
    </row>
    <row r="715" spans="1:10" x14ac:dyDescent="0.4">
      <c r="A715">
        <v>8</v>
      </c>
      <c r="B715" t="s">
        <v>21</v>
      </c>
      <c r="D715">
        <v>10.57</v>
      </c>
      <c r="E715">
        <v>11860.446</v>
      </c>
      <c r="F715">
        <v>2682.8789999999999</v>
      </c>
      <c r="G715">
        <v>236.58600000000001</v>
      </c>
      <c r="H715" t="s">
        <v>13</v>
      </c>
    </row>
    <row r="716" spans="1:10" x14ac:dyDescent="0.4">
      <c r="A716">
        <v>9</v>
      </c>
      <c r="B716" t="s">
        <v>22</v>
      </c>
      <c r="D716">
        <v>10.72</v>
      </c>
      <c r="E716">
        <v>115.386</v>
      </c>
      <c r="G716">
        <v>1.6879999999999999</v>
      </c>
      <c r="H716" t="s">
        <v>13</v>
      </c>
    </row>
    <row r="717" spans="1:10" x14ac:dyDescent="0.4">
      <c r="A717">
        <v>10</v>
      </c>
      <c r="B717" t="s">
        <v>22</v>
      </c>
      <c r="D717">
        <v>11.11</v>
      </c>
      <c r="E717">
        <v>198.01300000000001</v>
      </c>
      <c r="G717">
        <v>2.581</v>
      </c>
      <c r="H717" t="s">
        <v>13</v>
      </c>
    </row>
    <row r="718" spans="1:10" x14ac:dyDescent="0.4">
      <c r="A718">
        <v>11</v>
      </c>
      <c r="B718" t="s">
        <v>24</v>
      </c>
      <c r="D718">
        <v>10.78</v>
      </c>
      <c r="E718">
        <v>246.023</v>
      </c>
      <c r="F718">
        <v>1216.8340000000001</v>
      </c>
      <c r="G718">
        <v>1.599</v>
      </c>
      <c r="H718" t="s">
        <v>13</v>
      </c>
    </row>
    <row r="719" spans="1:10" x14ac:dyDescent="0.4">
      <c r="A719">
        <v>12</v>
      </c>
      <c r="B719" t="s">
        <v>25</v>
      </c>
      <c r="D719">
        <v>10.75</v>
      </c>
      <c r="E719">
        <v>81.034999999999997</v>
      </c>
      <c r="F719">
        <v>1211.3969999999999</v>
      </c>
      <c r="G719">
        <v>0.626</v>
      </c>
      <c r="H719" t="s">
        <v>16</v>
      </c>
    </row>
    <row r="720" spans="1:10" x14ac:dyDescent="0.4">
      <c r="A720">
        <v>13</v>
      </c>
      <c r="B720" t="s">
        <v>26</v>
      </c>
      <c r="D720">
        <v>10.86</v>
      </c>
      <c r="E720">
        <v>234.49600000000001</v>
      </c>
      <c r="F720">
        <v>1072.4949999999999</v>
      </c>
      <c r="G720">
        <v>2.085</v>
      </c>
      <c r="H720" t="s">
        <v>16</v>
      </c>
    </row>
    <row r="721" spans="1:10" x14ac:dyDescent="0.4">
      <c r="A721">
        <v>14</v>
      </c>
      <c r="B721" t="s">
        <v>27</v>
      </c>
      <c r="D721">
        <v>10.65</v>
      </c>
      <c r="E721">
        <v>2442.701</v>
      </c>
      <c r="F721">
        <v>1296.653</v>
      </c>
      <c r="G721">
        <v>47.631</v>
      </c>
      <c r="H721" t="s">
        <v>13</v>
      </c>
    </row>
    <row r="722" spans="1:10" x14ac:dyDescent="0.4">
      <c r="A722">
        <v>15</v>
      </c>
      <c r="B722" t="s">
        <v>28</v>
      </c>
      <c r="D722">
        <v>10.67</v>
      </c>
      <c r="E722">
        <v>2355.377</v>
      </c>
      <c r="F722">
        <v>1239.6199999999999</v>
      </c>
      <c r="G722">
        <v>52.249000000000002</v>
      </c>
      <c r="H722" t="s">
        <v>13</v>
      </c>
    </row>
    <row r="723" spans="1:10" x14ac:dyDescent="0.4">
      <c r="A723">
        <v>16</v>
      </c>
      <c r="B723" t="s">
        <v>29</v>
      </c>
      <c r="D723">
        <v>10.67</v>
      </c>
      <c r="E723">
        <v>2430.86</v>
      </c>
      <c r="F723">
        <v>1242.6099999999999</v>
      </c>
      <c r="G723">
        <v>39.386000000000003</v>
      </c>
      <c r="H723" t="s">
        <v>13</v>
      </c>
    </row>
    <row r="725" spans="1:10" x14ac:dyDescent="0.4">
      <c r="A725" t="s">
        <v>66</v>
      </c>
    </row>
    <row r="727" spans="1:10" x14ac:dyDescent="0.4">
      <c r="B727" t="s">
        <v>3</v>
      </c>
      <c r="C727" t="s">
        <v>4</v>
      </c>
      <c r="D727" t="s">
        <v>5</v>
      </c>
      <c r="E727" t="s">
        <v>6</v>
      </c>
      <c r="F727" t="s">
        <v>7</v>
      </c>
      <c r="G727" t="s">
        <v>8</v>
      </c>
      <c r="H727" t="s">
        <v>9</v>
      </c>
      <c r="I727" t="s">
        <v>10</v>
      </c>
      <c r="J727" t="s">
        <v>11</v>
      </c>
    </row>
    <row r="728" spans="1:10" x14ac:dyDescent="0.4">
      <c r="A728">
        <v>1</v>
      </c>
      <c r="B728" t="s">
        <v>12</v>
      </c>
      <c r="D728">
        <v>10.73</v>
      </c>
      <c r="E728">
        <v>8.2129999999999992</v>
      </c>
      <c r="F728">
        <v>3441.3240000000001</v>
      </c>
      <c r="G728">
        <v>4.4800000000000004</v>
      </c>
      <c r="H728" t="s">
        <v>13</v>
      </c>
    </row>
    <row r="729" spans="1:10" x14ac:dyDescent="0.4">
      <c r="A729">
        <v>2</v>
      </c>
      <c r="B729" t="s">
        <v>14</v>
      </c>
      <c r="D729">
        <v>10.62</v>
      </c>
      <c r="E729">
        <v>103.48399999999999</v>
      </c>
      <c r="F729">
        <v>2817.6350000000002</v>
      </c>
      <c r="G729">
        <v>1025</v>
      </c>
      <c r="H729" t="s">
        <v>13</v>
      </c>
    </row>
    <row r="730" spans="1:10" x14ac:dyDescent="0.4">
      <c r="A730">
        <v>3</v>
      </c>
      <c r="B730" t="s">
        <v>15</v>
      </c>
      <c r="D730">
        <v>10.72</v>
      </c>
      <c r="E730">
        <v>6.08</v>
      </c>
      <c r="F730">
        <v>3634.252</v>
      </c>
      <c r="G730">
        <v>67</v>
      </c>
      <c r="H730" t="s">
        <v>13</v>
      </c>
    </row>
    <row r="731" spans="1:10" x14ac:dyDescent="0.4">
      <c r="A731">
        <v>4</v>
      </c>
      <c r="B731" t="s">
        <v>17</v>
      </c>
      <c r="D731">
        <v>10.63</v>
      </c>
      <c r="E731">
        <v>169.94300000000001</v>
      </c>
      <c r="F731">
        <v>2506.098</v>
      </c>
      <c r="G731">
        <v>327.60700000000003</v>
      </c>
      <c r="H731" t="s">
        <v>13</v>
      </c>
    </row>
    <row r="732" spans="1:10" x14ac:dyDescent="0.4">
      <c r="A732">
        <v>5</v>
      </c>
      <c r="B732" t="s">
        <v>18</v>
      </c>
      <c r="D732">
        <v>10.64</v>
      </c>
      <c r="E732">
        <v>334.37099999999998</v>
      </c>
      <c r="F732">
        <v>3195.3739999999998</v>
      </c>
      <c r="G732">
        <v>2.681</v>
      </c>
      <c r="H732" t="s">
        <v>13</v>
      </c>
    </row>
    <row r="733" spans="1:10" x14ac:dyDescent="0.4">
      <c r="A733">
        <v>6</v>
      </c>
      <c r="B733" t="s">
        <v>19</v>
      </c>
      <c r="D733">
        <v>10.48</v>
      </c>
      <c r="E733">
        <v>1149.3119999999999</v>
      </c>
      <c r="F733">
        <v>2906.0450000000001</v>
      </c>
      <c r="G733">
        <v>76.650999999999996</v>
      </c>
      <c r="H733" t="s">
        <v>13</v>
      </c>
    </row>
    <row r="734" spans="1:10" x14ac:dyDescent="0.4">
      <c r="A734">
        <v>7</v>
      </c>
      <c r="B734" t="s">
        <v>20</v>
      </c>
      <c r="D734">
        <v>10.53</v>
      </c>
      <c r="E734">
        <v>2158.2820000000002</v>
      </c>
      <c r="F734">
        <v>2254.5619999999999</v>
      </c>
      <c r="G734">
        <v>16137</v>
      </c>
      <c r="H734" t="s">
        <v>13</v>
      </c>
    </row>
    <row r="735" spans="1:10" x14ac:dyDescent="0.4">
      <c r="A735">
        <v>8</v>
      </c>
      <c r="B735" t="s">
        <v>21</v>
      </c>
      <c r="D735">
        <v>10.57</v>
      </c>
      <c r="E735">
        <v>5791.0309999999999</v>
      </c>
      <c r="F735">
        <v>2682.8789999999999</v>
      </c>
      <c r="G735">
        <v>56.378999999999998</v>
      </c>
      <c r="H735" t="s">
        <v>13</v>
      </c>
    </row>
    <row r="736" spans="1:10" x14ac:dyDescent="0.4">
      <c r="A736">
        <v>9</v>
      </c>
      <c r="B736" t="s">
        <v>22</v>
      </c>
    </row>
    <row r="737" spans="1:10" x14ac:dyDescent="0.4">
      <c r="A737">
        <v>10</v>
      </c>
      <c r="B737" t="s">
        <v>22</v>
      </c>
      <c r="D737">
        <v>11.26</v>
      </c>
      <c r="E737">
        <v>8.1219999999999999</v>
      </c>
      <c r="G737">
        <v>76</v>
      </c>
      <c r="H737" t="s">
        <v>13</v>
      </c>
    </row>
    <row r="738" spans="1:10" x14ac:dyDescent="0.4">
      <c r="A738">
        <v>11</v>
      </c>
      <c r="B738" t="s">
        <v>24</v>
      </c>
      <c r="D738">
        <v>10.81</v>
      </c>
      <c r="E738">
        <v>18.623000000000001</v>
      </c>
      <c r="F738">
        <v>1216.8340000000001</v>
      </c>
      <c r="G738">
        <v>177</v>
      </c>
      <c r="H738" t="s">
        <v>13</v>
      </c>
    </row>
    <row r="739" spans="1:10" x14ac:dyDescent="0.4">
      <c r="A739">
        <v>12</v>
      </c>
      <c r="B739" t="s">
        <v>25</v>
      </c>
      <c r="D739">
        <v>10.63</v>
      </c>
      <c r="E739">
        <v>1.887</v>
      </c>
      <c r="F739">
        <v>1211.3969999999999</v>
      </c>
      <c r="G739">
        <v>21</v>
      </c>
      <c r="H739" t="s">
        <v>13</v>
      </c>
    </row>
    <row r="740" spans="1:10" x14ac:dyDescent="0.4">
      <c r="A740">
        <v>13</v>
      </c>
      <c r="B740" t="s">
        <v>26</v>
      </c>
      <c r="F740">
        <v>1072.4949999999999</v>
      </c>
    </row>
    <row r="741" spans="1:10" x14ac:dyDescent="0.4">
      <c r="A741">
        <v>14</v>
      </c>
      <c r="B741" t="s">
        <v>27</v>
      </c>
      <c r="D741">
        <v>10.66</v>
      </c>
      <c r="E741">
        <v>1006.95</v>
      </c>
      <c r="F741">
        <v>1296.653</v>
      </c>
      <c r="G741">
        <v>206.50800000000001</v>
      </c>
      <c r="H741" t="s">
        <v>13</v>
      </c>
    </row>
    <row r="742" spans="1:10" x14ac:dyDescent="0.4">
      <c r="A742">
        <v>15</v>
      </c>
      <c r="B742" t="s">
        <v>28</v>
      </c>
      <c r="D742">
        <v>10.67</v>
      </c>
      <c r="E742">
        <v>1054.3820000000001</v>
      </c>
      <c r="F742">
        <v>1239.6199999999999</v>
      </c>
      <c r="G742">
        <v>28.306999999999999</v>
      </c>
      <c r="H742" t="s">
        <v>13</v>
      </c>
    </row>
    <row r="743" spans="1:10" x14ac:dyDescent="0.4">
      <c r="A743">
        <v>16</v>
      </c>
      <c r="B743" t="s">
        <v>29</v>
      </c>
      <c r="D743">
        <v>10.67</v>
      </c>
      <c r="E743">
        <v>1413.2739999999999</v>
      </c>
      <c r="F743">
        <v>1242.6099999999999</v>
      </c>
      <c r="G743">
        <v>96.914000000000001</v>
      </c>
      <c r="H743" t="s">
        <v>13</v>
      </c>
    </row>
    <row r="745" spans="1:10" x14ac:dyDescent="0.4">
      <c r="A745" t="s">
        <v>67</v>
      </c>
    </row>
    <row r="747" spans="1:10" x14ac:dyDescent="0.4">
      <c r="B747" t="s">
        <v>3</v>
      </c>
      <c r="C747" t="s">
        <v>4</v>
      </c>
      <c r="D747" t="s">
        <v>5</v>
      </c>
      <c r="E747" t="s">
        <v>6</v>
      </c>
      <c r="F747" t="s">
        <v>7</v>
      </c>
      <c r="G747" t="s">
        <v>8</v>
      </c>
      <c r="H747" t="s">
        <v>9</v>
      </c>
      <c r="I747" t="s">
        <v>10</v>
      </c>
      <c r="J747" t="s">
        <v>11</v>
      </c>
    </row>
    <row r="748" spans="1:10" x14ac:dyDescent="0.4">
      <c r="A748">
        <v>1</v>
      </c>
      <c r="B748" t="s">
        <v>12</v>
      </c>
      <c r="D748">
        <v>10.55</v>
      </c>
      <c r="E748">
        <v>3441.3240000000001</v>
      </c>
      <c r="G748">
        <v>28556</v>
      </c>
      <c r="H748" t="s">
        <v>13</v>
      </c>
      <c r="I748">
        <v>3441.3240000000001</v>
      </c>
    </row>
    <row r="749" spans="1:10" x14ac:dyDescent="0.4">
      <c r="A749">
        <v>2</v>
      </c>
      <c r="B749" t="s">
        <v>14</v>
      </c>
      <c r="D749">
        <v>10.57</v>
      </c>
      <c r="E749">
        <v>2817.6350000000002</v>
      </c>
      <c r="G749">
        <v>1142.6969999999999</v>
      </c>
      <c r="H749" t="s">
        <v>13</v>
      </c>
      <c r="I749">
        <v>2817.6350000000002</v>
      </c>
    </row>
    <row r="750" spans="1:10" x14ac:dyDescent="0.4">
      <c r="A750">
        <v>3</v>
      </c>
      <c r="B750" t="s">
        <v>15</v>
      </c>
      <c r="D750">
        <v>10.59</v>
      </c>
      <c r="E750">
        <v>3634.252</v>
      </c>
      <c r="G750">
        <v>206.489</v>
      </c>
      <c r="H750" t="s">
        <v>13</v>
      </c>
      <c r="I750">
        <v>3634.252</v>
      </c>
    </row>
    <row r="751" spans="1:10" x14ac:dyDescent="0.4">
      <c r="A751">
        <v>4</v>
      </c>
      <c r="B751" t="s">
        <v>17</v>
      </c>
      <c r="D751">
        <v>10.6</v>
      </c>
      <c r="E751">
        <v>2506.098</v>
      </c>
      <c r="G751">
        <v>53.899000000000001</v>
      </c>
      <c r="H751" t="s">
        <v>13</v>
      </c>
      <c r="I751">
        <v>2506.098</v>
      </c>
    </row>
    <row r="752" spans="1:10" x14ac:dyDescent="0.4">
      <c r="A752">
        <v>5</v>
      </c>
      <c r="B752" t="s">
        <v>18</v>
      </c>
      <c r="D752">
        <v>10.61</v>
      </c>
      <c r="E752">
        <v>3195.3739999999998</v>
      </c>
      <c r="G752">
        <v>76.998999999999995</v>
      </c>
      <c r="H752" t="s">
        <v>13</v>
      </c>
      <c r="I752">
        <v>3195.3739999999998</v>
      </c>
    </row>
    <row r="753" spans="1:10" x14ac:dyDescent="0.4">
      <c r="A753">
        <v>6</v>
      </c>
      <c r="B753" t="s">
        <v>19</v>
      </c>
      <c r="D753">
        <v>10.48</v>
      </c>
      <c r="E753">
        <v>2906.0450000000001</v>
      </c>
      <c r="G753">
        <v>56.649000000000001</v>
      </c>
      <c r="H753" t="s">
        <v>13</v>
      </c>
      <c r="I753">
        <v>2906.0450000000001</v>
      </c>
    </row>
    <row r="754" spans="1:10" x14ac:dyDescent="0.4">
      <c r="A754">
        <v>7</v>
      </c>
      <c r="B754" t="s">
        <v>20</v>
      </c>
      <c r="D754">
        <v>10.53</v>
      </c>
      <c r="E754">
        <v>2254.5619999999999</v>
      </c>
      <c r="G754">
        <v>7.1369999999999996</v>
      </c>
      <c r="H754" t="s">
        <v>13</v>
      </c>
      <c r="I754">
        <v>2254.5619999999999</v>
      </c>
    </row>
    <row r="755" spans="1:10" x14ac:dyDescent="0.4">
      <c r="A755">
        <v>8</v>
      </c>
      <c r="B755" t="s">
        <v>21</v>
      </c>
      <c r="D755">
        <v>10.57</v>
      </c>
      <c r="E755">
        <v>2682.8789999999999</v>
      </c>
      <c r="G755">
        <v>144.57300000000001</v>
      </c>
      <c r="H755" t="s">
        <v>13</v>
      </c>
      <c r="I755">
        <v>2682.8789999999999</v>
      </c>
    </row>
    <row r="756" spans="1:10" x14ac:dyDescent="0.4">
      <c r="A756">
        <v>9</v>
      </c>
      <c r="B756" t="s">
        <v>22</v>
      </c>
    </row>
    <row r="757" spans="1:10" x14ac:dyDescent="0.4">
      <c r="A757">
        <v>10</v>
      </c>
      <c r="B757" t="s">
        <v>22</v>
      </c>
    </row>
    <row r="758" spans="1:10" x14ac:dyDescent="0.4">
      <c r="A758">
        <v>11</v>
      </c>
      <c r="B758" t="s">
        <v>24</v>
      </c>
      <c r="D758">
        <v>10.61</v>
      </c>
      <c r="E758">
        <v>1216.8340000000001</v>
      </c>
      <c r="G758">
        <v>10849</v>
      </c>
      <c r="H758" t="s">
        <v>13</v>
      </c>
      <c r="I758">
        <v>1216.8340000000001</v>
      </c>
    </row>
    <row r="759" spans="1:10" x14ac:dyDescent="0.4">
      <c r="A759">
        <v>12</v>
      </c>
      <c r="B759" t="s">
        <v>25</v>
      </c>
      <c r="D759">
        <v>10.63</v>
      </c>
      <c r="E759">
        <v>1211.3969999999999</v>
      </c>
      <c r="G759">
        <v>60.018000000000001</v>
      </c>
      <c r="H759" t="s">
        <v>13</v>
      </c>
      <c r="I759">
        <v>1211.3969999999999</v>
      </c>
    </row>
    <row r="760" spans="1:10" x14ac:dyDescent="0.4">
      <c r="A760">
        <v>13</v>
      </c>
      <c r="B760" t="s">
        <v>26</v>
      </c>
      <c r="D760">
        <v>10.61</v>
      </c>
      <c r="E760">
        <v>1072.4949999999999</v>
      </c>
      <c r="G760">
        <v>187.643</v>
      </c>
      <c r="H760" t="s">
        <v>13</v>
      </c>
      <c r="I760">
        <v>1072.4949999999999</v>
      </c>
    </row>
    <row r="761" spans="1:10" x14ac:dyDescent="0.4">
      <c r="A761">
        <v>14</v>
      </c>
      <c r="B761" t="s">
        <v>27</v>
      </c>
      <c r="D761">
        <v>10.65</v>
      </c>
      <c r="E761">
        <v>1296.653</v>
      </c>
      <c r="G761">
        <v>13.739000000000001</v>
      </c>
      <c r="H761" t="s">
        <v>13</v>
      </c>
      <c r="I761">
        <v>1296.653</v>
      </c>
    </row>
    <row r="762" spans="1:10" x14ac:dyDescent="0.4">
      <c r="A762">
        <v>15</v>
      </c>
      <c r="B762" t="s">
        <v>28</v>
      </c>
      <c r="D762">
        <v>10.66</v>
      </c>
      <c r="E762">
        <v>1239.6199999999999</v>
      </c>
      <c r="G762">
        <v>3.0430000000000001</v>
      </c>
      <c r="H762" t="s">
        <v>13</v>
      </c>
      <c r="I762">
        <v>1239.6199999999999</v>
      </c>
    </row>
    <row r="763" spans="1:10" x14ac:dyDescent="0.4">
      <c r="A763">
        <v>16</v>
      </c>
      <c r="B763" t="s">
        <v>29</v>
      </c>
      <c r="D763">
        <v>10.67</v>
      </c>
      <c r="E763">
        <v>1242.6099999999999</v>
      </c>
      <c r="G763">
        <v>9570</v>
      </c>
      <c r="H763" t="s">
        <v>13</v>
      </c>
      <c r="I763">
        <v>1242.6099999999999</v>
      </c>
    </row>
    <row r="765" spans="1:10" x14ac:dyDescent="0.4">
      <c r="A765" t="s">
        <v>68</v>
      </c>
    </row>
    <row r="767" spans="1:10" x14ac:dyDescent="0.4">
      <c r="B767" t="s">
        <v>3</v>
      </c>
      <c r="C767" t="s">
        <v>4</v>
      </c>
      <c r="D767" t="s">
        <v>5</v>
      </c>
      <c r="E767" t="s">
        <v>6</v>
      </c>
      <c r="F767" t="s">
        <v>7</v>
      </c>
      <c r="G767" t="s">
        <v>8</v>
      </c>
      <c r="H767" t="s">
        <v>9</v>
      </c>
      <c r="I767" t="s">
        <v>10</v>
      </c>
      <c r="J767" t="s">
        <v>11</v>
      </c>
    </row>
    <row r="768" spans="1:10" x14ac:dyDescent="0.4">
      <c r="A768">
        <v>1</v>
      </c>
      <c r="B768" t="s">
        <v>12</v>
      </c>
      <c r="D768">
        <v>10.55</v>
      </c>
      <c r="E768">
        <v>878.56899999999996</v>
      </c>
      <c r="G768">
        <v>9.8170000000000002</v>
      </c>
      <c r="H768" t="s">
        <v>13</v>
      </c>
      <c r="I768">
        <v>878.56899999999996</v>
      </c>
    </row>
    <row r="769" spans="1:9" x14ac:dyDescent="0.4">
      <c r="A769">
        <v>2</v>
      </c>
      <c r="B769" t="s">
        <v>14</v>
      </c>
      <c r="D769">
        <v>10.57</v>
      </c>
      <c r="E769">
        <v>625.245</v>
      </c>
      <c r="G769">
        <v>7.077</v>
      </c>
      <c r="H769" t="s">
        <v>13</v>
      </c>
      <c r="I769">
        <v>625.245</v>
      </c>
    </row>
    <row r="770" spans="1:9" x14ac:dyDescent="0.4">
      <c r="A770">
        <v>3</v>
      </c>
      <c r="B770" t="s">
        <v>15</v>
      </c>
      <c r="D770">
        <v>10.58</v>
      </c>
      <c r="E770">
        <v>479.34300000000002</v>
      </c>
      <c r="G770">
        <v>8.3279999999999994</v>
      </c>
      <c r="H770" t="s">
        <v>13</v>
      </c>
      <c r="I770">
        <v>479.34300000000002</v>
      </c>
    </row>
    <row r="771" spans="1:9" x14ac:dyDescent="0.4">
      <c r="A771">
        <v>4</v>
      </c>
      <c r="B771" t="s">
        <v>17</v>
      </c>
      <c r="D771">
        <v>10.6</v>
      </c>
      <c r="E771">
        <v>386.48</v>
      </c>
      <c r="G771">
        <v>14.56</v>
      </c>
      <c r="H771" t="s">
        <v>13</v>
      </c>
      <c r="I771">
        <v>386.48</v>
      </c>
    </row>
    <row r="772" spans="1:9" x14ac:dyDescent="0.4">
      <c r="A772">
        <v>5</v>
      </c>
      <c r="B772" t="s">
        <v>18</v>
      </c>
      <c r="D772">
        <v>10.61</v>
      </c>
      <c r="E772">
        <v>675.36599999999999</v>
      </c>
      <c r="G772">
        <v>10.91</v>
      </c>
      <c r="H772" t="s">
        <v>13</v>
      </c>
      <c r="I772">
        <v>675.36599999999999</v>
      </c>
    </row>
    <row r="773" spans="1:9" x14ac:dyDescent="0.4">
      <c r="A773">
        <v>6</v>
      </c>
      <c r="B773" t="s">
        <v>19</v>
      </c>
      <c r="D773">
        <v>10.48</v>
      </c>
      <c r="E773">
        <v>559.13800000000003</v>
      </c>
      <c r="G773">
        <v>4355</v>
      </c>
      <c r="H773" t="s">
        <v>13</v>
      </c>
      <c r="I773">
        <v>559.13800000000003</v>
      </c>
    </row>
    <row r="774" spans="1:9" x14ac:dyDescent="0.4">
      <c r="A774">
        <v>7</v>
      </c>
      <c r="B774" t="s">
        <v>20</v>
      </c>
      <c r="D774">
        <v>10.53</v>
      </c>
      <c r="E774">
        <v>491.38900000000001</v>
      </c>
      <c r="G774">
        <v>4440</v>
      </c>
      <c r="H774" t="s">
        <v>13</v>
      </c>
      <c r="I774">
        <v>491.38900000000001</v>
      </c>
    </row>
    <row r="775" spans="1:9" x14ac:dyDescent="0.4">
      <c r="A775">
        <v>8</v>
      </c>
      <c r="B775" t="s">
        <v>21</v>
      </c>
      <c r="D775">
        <v>10.57</v>
      </c>
      <c r="E775">
        <v>761.36500000000001</v>
      </c>
      <c r="G775">
        <v>13.754</v>
      </c>
      <c r="H775" t="s">
        <v>13</v>
      </c>
      <c r="I775">
        <v>761.36500000000001</v>
      </c>
    </row>
    <row r="776" spans="1:9" x14ac:dyDescent="0.4">
      <c r="A776">
        <v>9</v>
      </c>
      <c r="B776" t="s">
        <v>22</v>
      </c>
    </row>
    <row r="777" spans="1:9" x14ac:dyDescent="0.4">
      <c r="A777">
        <v>10</v>
      </c>
      <c r="B777" t="s">
        <v>22</v>
      </c>
    </row>
    <row r="778" spans="1:9" x14ac:dyDescent="0.4">
      <c r="A778">
        <v>11</v>
      </c>
      <c r="B778" t="s">
        <v>24</v>
      </c>
      <c r="D778">
        <v>10.61</v>
      </c>
      <c r="E778">
        <v>163.255</v>
      </c>
      <c r="G778">
        <v>259.82799999999997</v>
      </c>
      <c r="H778" t="s">
        <v>13</v>
      </c>
      <c r="I778">
        <v>163.255</v>
      </c>
    </row>
    <row r="779" spans="1:9" x14ac:dyDescent="0.4">
      <c r="A779">
        <v>12</v>
      </c>
      <c r="B779" t="s">
        <v>25</v>
      </c>
      <c r="D779">
        <v>10.61</v>
      </c>
      <c r="E779">
        <v>228.71700000000001</v>
      </c>
      <c r="G779">
        <v>1940</v>
      </c>
      <c r="H779" t="s">
        <v>13</v>
      </c>
      <c r="I779">
        <v>228.71700000000001</v>
      </c>
    </row>
    <row r="780" spans="1:9" x14ac:dyDescent="0.4">
      <c r="A780">
        <v>13</v>
      </c>
      <c r="B780" t="s">
        <v>26</v>
      </c>
      <c r="D780">
        <v>10.64</v>
      </c>
      <c r="E780">
        <v>240.91</v>
      </c>
      <c r="G780">
        <v>1977</v>
      </c>
      <c r="H780" t="s">
        <v>13</v>
      </c>
      <c r="I780">
        <v>240.91</v>
      </c>
    </row>
    <row r="781" spans="1:9" x14ac:dyDescent="0.4">
      <c r="A781">
        <v>14</v>
      </c>
      <c r="B781" t="s">
        <v>27</v>
      </c>
      <c r="D781">
        <v>10.69</v>
      </c>
      <c r="E781">
        <v>241.31200000000001</v>
      </c>
      <c r="G781">
        <v>121.54900000000001</v>
      </c>
      <c r="H781" t="s">
        <v>13</v>
      </c>
      <c r="I781">
        <v>241.31200000000001</v>
      </c>
    </row>
    <row r="782" spans="1:9" x14ac:dyDescent="0.4">
      <c r="A782">
        <v>15</v>
      </c>
      <c r="B782" t="s">
        <v>28</v>
      </c>
      <c r="D782">
        <v>10.69</v>
      </c>
      <c r="E782">
        <v>210.315</v>
      </c>
      <c r="G782">
        <v>6.9939999999999998</v>
      </c>
      <c r="H782" t="s">
        <v>13</v>
      </c>
      <c r="I782">
        <v>210.315</v>
      </c>
    </row>
    <row r="783" spans="1:9" x14ac:dyDescent="0.4">
      <c r="A783">
        <v>16</v>
      </c>
      <c r="B783" t="s">
        <v>29</v>
      </c>
      <c r="D783">
        <v>10.69</v>
      </c>
      <c r="E783">
        <v>99.840999999999994</v>
      </c>
      <c r="G783">
        <v>19.844999999999999</v>
      </c>
      <c r="H783" t="s">
        <v>13</v>
      </c>
      <c r="I783">
        <v>99.840999999999994</v>
      </c>
    </row>
    <row r="785" spans="1:10" x14ac:dyDescent="0.4">
      <c r="A785" t="s">
        <v>69</v>
      </c>
    </row>
    <row r="787" spans="1:10" x14ac:dyDescent="0.4">
      <c r="B787" t="s">
        <v>3</v>
      </c>
      <c r="C787" t="s">
        <v>4</v>
      </c>
      <c r="D787" t="s">
        <v>5</v>
      </c>
      <c r="E787" t="s">
        <v>6</v>
      </c>
      <c r="F787" t="s">
        <v>7</v>
      </c>
      <c r="G787" t="s">
        <v>8</v>
      </c>
      <c r="H787" t="s">
        <v>9</v>
      </c>
      <c r="I787" t="s">
        <v>10</v>
      </c>
      <c r="J787" t="s">
        <v>11</v>
      </c>
    </row>
    <row r="788" spans="1:10" x14ac:dyDescent="0.4">
      <c r="A788">
        <v>1</v>
      </c>
      <c r="B788" t="s">
        <v>12</v>
      </c>
      <c r="D788">
        <v>11.1</v>
      </c>
      <c r="E788">
        <v>1.64</v>
      </c>
      <c r="G788">
        <v>16</v>
      </c>
      <c r="H788" t="s">
        <v>13</v>
      </c>
      <c r="I788">
        <v>1.64</v>
      </c>
    </row>
    <row r="789" spans="1:10" x14ac:dyDescent="0.4">
      <c r="A789">
        <v>2</v>
      </c>
      <c r="B789" t="s">
        <v>14</v>
      </c>
    </row>
    <row r="790" spans="1:10" x14ac:dyDescent="0.4">
      <c r="A790">
        <v>3</v>
      </c>
      <c r="B790" t="s">
        <v>15</v>
      </c>
    </row>
    <row r="791" spans="1:10" x14ac:dyDescent="0.4">
      <c r="A791">
        <v>4</v>
      </c>
      <c r="B791" t="s">
        <v>17</v>
      </c>
    </row>
    <row r="792" spans="1:10" x14ac:dyDescent="0.4">
      <c r="A792">
        <v>5</v>
      </c>
      <c r="B792" t="s">
        <v>18</v>
      </c>
    </row>
    <row r="793" spans="1:10" x14ac:dyDescent="0.4">
      <c r="A793">
        <v>6</v>
      </c>
      <c r="B793" t="s">
        <v>19</v>
      </c>
    </row>
    <row r="794" spans="1:10" x14ac:dyDescent="0.4">
      <c r="A794">
        <v>7</v>
      </c>
      <c r="B794" t="s">
        <v>20</v>
      </c>
      <c r="D794">
        <v>10.91</v>
      </c>
      <c r="E794">
        <v>4.7080000000000002</v>
      </c>
      <c r="G794">
        <v>47</v>
      </c>
      <c r="H794" t="s">
        <v>13</v>
      </c>
      <c r="I794">
        <v>4.7080000000000002</v>
      </c>
    </row>
    <row r="795" spans="1:10" x14ac:dyDescent="0.4">
      <c r="A795">
        <v>8</v>
      </c>
      <c r="B795" t="s">
        <v>21</v>
      </c>
    </row>
    <row r="796" spans="1:10" x14ac:dyDescent="0.4">
      <c r="A796">
        <v>9</v>
      </c>
      <c r="B796" t="s">
        <v>22</v>
      </c>
    </row>
    <row r="797" spans="1:10" x14ac:dyDescent="0.4">
      <c r="A797">
        <v>10</v>
      </c>
      <c r="B797" t="s">
        <v>22</v>
      </c>
      <c r="D797">
        <v>10.28</v>
      </c>
      <c r="E797">
        <v>3.907</v>
      </c>
      <c r="G797">
        <v>43</v>
      </c>
      <c r="H797" t="s">
        <v>13</v>
      </c>
      <c r="I797">
        <v>3.907</v>
      </c>
    </row>
    <row r="798" spans="1:10" x14ac:dyDescent="0.4">
      <c r="A798">
        <v>11</v>
      </c>
      <c r="B798" t="s">
        <v>24</v>
      </c>
    </row>
    <row r="799" spans="1:10" x14ac:dyDescent="0.4">
      <c r="A799">
        <v>12</v>
      </c>
      <c r="B799" t="s">
        <v>25</v>
      </c>
    </row>
    <row r="800" spans="1:10" x14ac:dyDescent="0.4">
      <c r="A800">
        <v>13</v>
      </c>
      <c r="B800" t="s">
        <v>26</v>
      </c>
      <c r="D800">
        <v>10.26</v>
      </c>
      <c r="E800">
        <v>2.5670000000000002</v>
      </c>
      <c r="G800">
        <v>28</v>
      </c>
      <c r="H800" t="s">
        <v>13</v>
      </c>
      <c r="I800">
        <v>2.5670000000000002</v>
      </c>
    </row>
    <row r="801" spans="1:10" x14ac:dyDescent="0.4">
      <c r="A801">
        <v>14</v>
      </c>
      <c r="B801" t="s">
        <v>27</v>
      </c>
    </row>
    <row r="802" spans="1:10" x14ac:dyDescent="0.4">
      <c r="A802">
        <v>15</v>
      </c>
      <c r="B802" t="s">
        <v>28</v>
      </c>
      <c r="D802">
        <v>10.63</v>
      </c>
      <c r="E802">
        <v>12.051</v>
      </c>
      <c r="G802">
        <v>136</v>
      </c>
      <c r="H802" t="s">
        <v>13</v>
      </c>
      <c r="I802">
        <v>12.051</v>
      </c>
    </row>
    <row r="803" spans="1:10" x14ac:dyDescent="0.4">
      <c r="A803">
        <v>16</v>
      </c>
      <c r="B803" t="s">
        <v>29</v>
      </c>
    </row>
    <row r="805" spans="1:10" x14ac:dyDescent="0.4">
      <c r="A805" t="s">
        <v>70</v>
      </c>
    </row>
    <row r="807" spans="1:10" x14ac:dyDescent="0.4">
      <c r="B807" t="s">
        <v>3</v>
      </c>
      <c r="C807" t="s">
        <v>4</v>
      </c>
      <c r="D807" t="s">
        <v>5</v>
      </c>
      <c r="E807" t="s">
        <v>6</v>
      </c>
      <c r="F807" t="s">
        <v>7</v>
      </c>
      <c r="G807" t="s">
        <v>8</v>
      </c>
      <c r="H807" t="s">
        <v>9</v>
      </c>
      <c r="I807" t="s">
        <v>10</v>
      </c>
      <c r="J807" t="s">
        <v>11</v>
      </c>
    </row>
    <row r="808" spans="1:10" x14ac:dyDescent="0.4">
      <c r="A808">
        <v>1</v>
      </c>
      <c r="B808" t="s">
        <v>12</v>
      </c>
      <c r="D808">
        <v>10.75</v>
      </c>
      <c r="E808">
        <v>405.02499999999998</v>
      </c>
      <c r="F808">
        <v>3694.6149999999998</v>
      </c>
      <c r="G808">
        <v>2.9590000000000001</v>
      </c>
      <c r="H808" t="s">
        <v>13</v>
      </c>
    </row>
    <row r="809" spans="1:10" x14ac:dyDescent="0.4">
      <c r="A809">
        <v>2</v>
      </c>
      <c r="B809" t="s">
        <v>14</v>
      </c>
      <c r="D809">
        <v>10.76</v>
      </c>
      <c r="E809">
        <v>1283.6389999999999</v>
      </c>
      <c r="F809">
        <v>3104.0639999999999</v>
      </c>
      <c r="G809">
        <v>44.393000000000001</v>
      </c>
      <c r="H809" t="s">
        <v>13</v>
      </c>
    </row>
    <row r="810" spans="1:10" x14ac:dyDescent="0.4">
      <c r="A810">
        <v>3</v>
      </c>
      <c r="B810" t="s">
        <v>15</v>
      </c>
      <c r="D810">
        <v>10.77</v>
      </c>
      <c r="E810">
        <v>1800.4380000000001</v>
      </c>
      <c r="F810">
        <v>3160.5610000000001</v>
      </c>
      <c r="G810">
        <v>25.568000000000001</v>
      </c>
      <c r="H810" t="s">
        <v>13</v>
      </c>
    </row>
    <row r="811" spans="1:10" x14ac:dyDescent="0.4">
      <c r="A811">
        <v>4</v>
      </c>
      <c r="B811" t="s">
        <v>17</v>
      </c>
      <c r="D811">
        <v>10.78</v>
      </c>
      <c r="E811">
        <v>6874.5709999999999</v>
      </c>
      <c r="F811">
        <v>2561.3420000000001</v>
      </c>
      <c r="G811">
        <v>56954</v>
      </c>
      <c r="H811" t="s">
        <v>13</v>
      </c>
    </row>
    <row r="812" spans="1:10" x14ac:dyDescent="0.4">
      <c r="A812">
        <v>5</v>
      </c>
      <c r="B812" t="s">
        <v>18</v>
      </c>
      <c r="D812">
        <v>10.8</v>
      </c>
      <c r="E812">
        <v>12176.579</v>
      </c>
      <c r="F812">
        <v>2832.3710000000001</v>
      </c>
      <c r="G812">
        <v>1682.606</v>
      </c>
      <c r="H812" t="s">
        <v>13</v>
      </c>
    </row>
    <row r="813" spans="1:10" x14ac:dyDescent="0.4">
      <c r="A813">
        <v>6</v>
      </c>
      <c r="B813" t="s">
        <v>19</v>
      </c>
      <c r="D813">
        <v>10.66</v>
      </c>
      <c r="E813">
        <v>57101.616999999998</v>
      </c>
      <c r="F813">
        <v>2095.7600000000002</v>
      </c>
      <c r="G813">
        <v>6093.5069999999996</v>
      </c>
      <c r="H813" t="s">
        <v>13</v>
      </c>
    </row>
    <row r="814" spans="1:10" x14ac:dyDescent="0.4">
      <c r="A814">
        <v>7</v>
      </c>
      <c r="B814" t="s">
        <v>20</v>
      </c>
      <c r="D814">
        <v>10.71</v>
      </c>
      <c r="E814">
        <v>111356.492</v>
      </c>
      <c r="F814">
        <v>1985.663</v>
      </c>
      <c r="G814">
        <v>3772.7559999999999</v>
      </c>
      <c r="H814" t="s">
        <v>13</v>
      </c>
    </row>
    <row r="815" spans="1:10" x14ac:dyDescent="0.4">
      <c r="A815">
        <v>8</v>
      </c>
      <c r="B815" t="s">
        <v>21</v>
      </c>
      <c r="D815">
        <v>10.75</v>
      </c>
      <c r="E815">
        <v>231647.93799999999</v>
      </c>
      <c r="F815">
        <v>2349.6709999999998</v>
      </c>
      <c r="G815">
        <v>3201.3490000000002</v>
      </c>
      <c r="H815" t="s">
        <v>13</v>
      </c>
    </row>
    <row r="816" spans="1:10" x14ac:dyDescent="0.4">
      <c r="A816">
        <v>9</v>
      </c>
      <c r="B816" t="s">
        <v>22</v>
      </c>
      <c r="D816">
        <v>10.76</v>
      </c>
      <c r="E816">
        <v>317.28100000000001</v>
      </c>
      <c r="F816">
        <v>0</v>
      </c>
      <c r="G816">
        <v>250.53899999999999</v>
      </c>
      <c r="H816" t="s">
        <v>13</v>
      </c>
    </row>
    <row r="817" spans="1:10" x14ac:dyDescent="0.4">
      <c r="A817">
        <v>10</v>
      </c>
      <c r="B817" t="s">
        <v>22</v>
      </c>
      <c r="D817">
        <v>10.76</v>
      </c>
      <c r="E817">
        <v>203.69800000000001</v>
      </c>
      <c r="F817">
        <v>0</v>
      </c>
      <c r="G817">
        <v>1847</v>
      </c>
      <c r="H817" t="s">
        <v>13</v>
      </c>
    </row>
    <row r="818" spans="1:10" x14ac:dyDescent="0.4">
      <c r="A818">
        <v>11</v>
      </c>
      <c r="B818" t="s">
        <v>24</v>
      </c>
      <c r="D818">
        <v>10.78</v>
      </c>
      <c r="E818">
        <v>237.39599999999999</v>
      </c>
      <c r="F818">
        <v>923.44</v>
      </c>
      <c r="G818">
        <v>1922</v>
      </c>
      <c r="H818" t="s">
        <v>13</v>
      </c>
    </row>
    <row r="819" spans="1:10" x14ac:dyDescent="0.4">
      <c r="A819">
        <v>12</v>
      </c>
      <c r="B819" t="s">
        <v>25</v>
      </c>
      <c r="D819">
        <v>10.76</v>
      </c>
      <c r="E819">
        <v>8.3170000000000002</v>
      </c>
      <c r="F819">
        <v>791.41800000000001</v>
      </c>
      <c r="G819">
        <v>92</v>
      </c>
      <c r="H819" t="s">
        <v>13</v>
      </c>
    </row>
    <row r="820" spans="1:10" x14ac:dyDescent="0.4">
      <c r="A820">
        <v>13</v>
      </c>
      <c r="B820" t="s">
        <v>26</v>
      </c>
      <c r="D820">
        <v>10.82</v>
      </c>
      <c r="E820">
        <v>35.151000000000003</v>
      </c>
      <c r="F820">
        <v>835.91</v>
      </c>
      <c r="G820">
        <v>323</v>
      </c>
      <c r="H820" t="s">
        <v>13</v>
      </c>
    </row>
    <row r="821" spans="1:10" x14ac:dyDescent="0.4">
      <c r="A821">
        <v>14</v>
      </c>
      <c r="B821" t="s">
        <v>27</v>
      </c>
      <c r="D821">
        <v>10.84</v>
      </c>
      <c r="E821">
        <v>44522.875</v>
      </c>
      <c r="F821">
        <v>801.26300000000003</v>
      </c>
      <c r="G821">
        <v>849.68799999999999</v>
      </c>
      <c r="H821" t="s">
        <v>13</v>
      </c>
    </row>
    <row r="822" spans="1:10" x14ac:dyDescent="0.4">
      <c r="A822">
        <v>15</v>
      </c>
      <c r="B822" t="s">
        <v>28</v>
      </c>
      <c r="D822">
        <v>10.85</v>
      </c>
      <c r="E822">
        <v>48572.555</v>
      </c>
      <c r="F822">
        <v>768.40300000000002</v>
      </c>
      <c r="G822">
        <v>998.49800000000005</v>
      </c>
      <c r="H822" t="s">
        <v>13</v>
      </c>
    </row>
    <row r="823" spans="1:10" x14ac:dyDescent="0.4">
      <c r="A823">
        <v>16</v>
      </c>
      <c r="B823" t="s">
        <v>29</v>
      </c>
      <c r="D823">
        <v>10.85</v>
      </c>
      <c r="E823">
        <v>48850.535000000003</v>
      </c>
      <c r="F823">
        <v>645.971</v>
      </c>
      <c r="G823">
        <v>2178.9169999999999</v>
      </c>
      <c r="H823" t="s">
        <v>13</v>
      </c>
    </row>
    <row r="825" spans="1:10" x14ac:dyDescent="0.4">
      <c r="A825" t="s">
        <v>71</v>
      </c>
    </row>
    <row r="827" spans="1:10" x14ac:dyDescent="0.4">
      <c r="B827" t="s">
        <v>3</v>
      </c>
      <c r="C827" t="s">
        <v>4</v>
      </c>
      <c r="D827" t="s">
        <v>5</v>
      </c>
      <c r="E827" t="s">
        <v>6</v>
      </c>
      <c r="F827" t="s">
        <v>7</v>
      </c>
      <c r="G827" t="s">
        <v>8</v>
      </c>
      <c r="H827" t="s">
        <v>9</v>
      </c>
      <c r="I827" t="s">
        <v>10</v>
      </c>
      <c r="J827" t="s">
        <v>11</v>
      </c>
    </row>
    <row r="828" spans="1:10" x14ac:dyDescent="0.4">
      <c r="A828">
        <v>1</v>
      </c>
      <c r="B828" t="s">
        <v>12</v>
      </c>
      <c r="D828">
        <v>10.71</v>
      </c>
      <c r="E828">
        <v>82.049000000000007</v>
      </c>
      <c r="F828">
        <v>2489.7860000000001</v>
      </c>
      <c r="G828">
        <v>796</v>
      </c>
      <c r="H828" t="s">
        <v>13</v>
      </c>
    </row>
    <row r="829" spans="1:10" x14ac:dyDescent="0.4">
      <c r="A829">
        <v>2</v>
      </c>
      <c r="B829" t="s">
        <v>14</v>
      </c>
      <c r="D829">
        <v>10.77</v>
      </c>
      <c r="E829">
        <v>391.52</v>
      </c>
      <c r="F829">
        <v>2449.6509999999998</v>
      </c>
      <c r="G829">
        <v>146.28399999999999</v>
      </c>
      <c r="H829" t="s">
        <v>13</v>
      </c>
    </row>
    <row r="830" spans="1:10" x14ac:dyDescent="0.4">
      <c r="A830">
        <v>3</v>
      </c>
      <c r="B830" t="s">
        <v>15</v>
      </c>
      <c r="D830">
        <v>10.79</v>
      </c>
      <c r="E830">
        <v>546.74099999999999</v>
      </c>
      <c r="F830">
        <v>2378.931</v>
      </c>
      <c r="G830">
        <v>4636</v>
      </c>
      <c r="H830" t="s">
        <v>13</v>
      </c>
    </row>
    <row r="831" spans="1:10" x14ac:dyDescent="0.4">
      <c r="A831">
        <v>4</v>
      </c>
      <c r="B831" t="s">
        <v>17</v>
      </c>
      <c r="D831">
        <v>10.78</v>
      </c>
      <c r="E831">
        <v>2058.2779999999998</v>
      </c>
      <c r="F831">
        <v>2158.6</v>
      </c>
      <c r="G831">
        <v>16560</v>
      </c>
      <c r="H831" t="s">
        <v>13</v>
      </c>
    </row>
    <row r="832" spans="1:10" x14ac:dyDescent="0.4">
      <c r="A832">
        <v>5</v>
      </c>
      <c r="B832" t="s">
        <v>18</v>
      </c>
      <c r="D832">
        <v>10.8</v>
      </c>
      <c r="E832">
        <v>4091.5859999999998</v>
      </c>
      <c r="F832">
        <v>2171.3490000000002</v>
      </c>
      <c r="G832">
        <v>69.635000000000005</v>
      </c>
      <c r="H832" t="s">
        <v>13</v>
      </c>
    </row>
    <row r="833" spans="1:10" x14ac:dyDescent="0.4">
      <c r="A833">
        <v>6</v>
      </c>
      <c r="B833" t="s">
        <v>19</v>
      </c>
      <c r="D833">
        <v>10.66</v>
      </c>
      <c r="E833">
        <v>18824.002</v>
      </c>
      <c r="F833">
        <v>2121.1729999999998</v>
      </c>
      <c r="G833">
        <v>151671</v>
      </c>
      <c r="H833" t="s">
        <v>13</v>
      </c>
    </row>
    <row r="834" spans="1:10" x14ac:dyDescent="0.4">
      <c r="A834">
        <v>7</v>
      </c>
      <c r="B834" t="s">
        <v>20</v>
      </c>
      <c r="D834">
        <v>10.71</v>
      </c>
      <c r="E834">
        <v>36340.957000000002</v>
      </c>
      <c r="F834">
        <v>1632.2909999999999</v>
      </c>
      <c r="G834">
        <v>1311.2380000000001</v>
      </c>
      <c r="H834" t="s">
        <v>13</v>
      </c>
    </row>
    <row r="835" spans="1:10" x14ac:dyDescent="0.4">
      <c r="A835">
        <v>8</v>
      </c>
      <c r="B835" t="s">
        <v>21</v>
      </c>
      <c r="D835">
        <v>10.75</v>
      </c>
      <c r="E835">
        <v>80463.304999999993</v>
      </c>
      <c r="F835">
        <v>1888.116</v>
      </c>
      <c r="G835">
        <v>72485.187999999995</v>
      </c>
      <c r="H835" t="s">
        <v>13</v>
      </c>
    </row>
    <row r="836" spans="1:10" x14ac:dyDescent="0.4">
      <c r="A836">
        <v>9</v>
      </c>
      <c r="B836" t="s">
        <v>22</v>
      </c>
    </row>
    <row r="837" spans="1:10" x14ac:dyDescent="0.4">
      <c r="A837">
        <v>10</v>
      </c>
      <c r="B837" t="s">
        <v>22</v>
      </c>
      <c r="D837">
        <v>10.8</v>
      </c>
      <c r="E837">
        <v>83.257999999999996</v>
      </c>
      <c r="G837">
        <v>5.8479999999999999</v>
      </c>
      <c r="H837" t="s">
        <v>13</v>
      </c>
    </row>
    <row r="838" spans="1:10" x14ac:dyDescent="0.4">
      <c r="A838">
        <v>11</v>
      </c>
      <c r="B838" t="s">
        <v>24</v>
      </c>
      <c r="F838">
        <v>747.43600000000004</v>
      </c>
    </row>
    <row r="839" spans="1:10" x14ac:dyDescent="0.4">
      <c r="A839">
        <v>12</v>
      </c>
      <c r="B839" t="s">
        <v>25</v>
      </c>
      <c r="D839">
        <v>10.78</v>
      </c>
      <c r="E839">
        <v>3.4780000000000002</v>
      </c>
      <c r="F839">
        <v>888.82500000000005</v>
      </c>
      <c r="G839">
        <v>37</v>
      </c>
      <c r="H839" t="s">
        <v>13</v>
      </c>
    </row>
    <row r="840" spans="1:10" x14ac:dyDescent="0.4">
      <c r="A840">
        <v>13</v>
      </c>
      <c r="B840" t="s">
        <v>26</v>
      </c>
      <c r="F840">
        <v>658.66899999999998</v>
      </c>
    </row>
    <row r="841" spans="1:10" x14ac:dyDescent="0.4">
      <c r="A841">
        <v>14</v>
      </c>
      <c r="B841" t="s">
        <v>27</v>
      </c>
      <c r="D841">
        <v>10.84</v>
      </c>
      <c r="E841">
        <v>16353.492</v>
      </c>
      <c r="F841">
        <v>633.53899999999999</v>
      </c>
      <c r="G841">
        <v>1067.24</v>
      </c>
      <c r="H841" t="s">
        <v>13</v>
      </c>
    </row>
    <row r="842" spans="1:10" x14ac:dyDescent="0.4">
      <c r="A842">
        <v>15</v>
      </c>
      <c r="B842" t="s">
        <v>28</v>
      </c>
      <c r="D842">
        <v>10.85</v>
      </c>
      <c r="E842">
        <v>15432.383</v>
      </c>
      <c r="F842">
        <v>795.245</v>
      </c>
      <c r="G842">
        <v>116114</v>
      </c>
      <c r="H842" t="s">
        <v>13</v>
      </c>
    </row>
    <row r="843" spans="1:10" x14ac:dyDescent="0.4">
      <c r="A843">
        <v>16</v>
      </c>
      <c r="B843" t="s">
        <v>29</v>
      </c>
      <c r="D843">
        <v>10.85</v>
      </c>
      <c r="E843">
        <v>16443.125</v>
      </c>
      <c r="F843">
        <v>533.91700000000003</v>
      </c>
      <c r="G843">
        <v>747.33399999999995</v>
      </c>
      <c r="H843" t="s">
        <v>13</v>
      </c>
    </row>
    <row r="845" spans="1:10" x14ac:dyDescent="0.4">
      <c r="A845" t="s">
        <v>72</v>
      </c>
    </row>
    <row r="847" spans="1:10" x14ac:dyDescent="0.4">
      <c r="B847" t="s">
        <v>3</v>
      </c>
      <c r="C847" t="s">
        <v>4</v>
      </c>
      <c r="D847" t="s">
        <v>5</v>
      </c>
      <c r="E847" t="s">
        <v>6</v>
      </c>
      <c r="F847" t="s">
        <v>7</v>
      </c>
      <c r="G847" t="s">
        <v>8</v>
      </c>
      <c r="H847" t="s">
        <v>9</v>
      </c>
      <c r="I847" t="s">
        <v>10</v>
      </c>
      <c r="J847" t="s">
        <v>11</v>
      </c>
    </row>
    <row r="848" spans="1:10" x14ac:dyDescent="0.4">
      <c r="A848">
        <v>1</v>
      </c>
      <c r="B848" t="s">
        <v>12</v>
      </c>
    </row>
    <row r="849" spans="1:9" x14ac:dyDescent="0.4">
      <c r="A849">
        <v>2</v>
      </c>
      <c r="B849" t="s">
        <v>14</v>
      </c>
    </row>
    <row r="850" spans="1:9" x14ac:dyDescent="0.4">
      <c r="A850">
        <v>3</v>
      </c>
      <c r="B850" t="s">
        <v>15</v>
      </c>
    </row>
    <row r="851" spans="1:9" x14ac:dyDescent="0.4">
      <c r="A851">
        <v>4</v>
      </c>
      <c r="B851" t="s">
        <v>17</v>
      </c>
    </row>
    <row r="852" spans="1:9" x14ac:dyDescent="0.4">
      <c r="A852">
        <v>5</v>
      </c>
      <c r="B852" t="s">
        <v>18</v>
      </c>
    </row>
    <row r="853" spans="1:9" x14ac:dyDescent="0.4">
      <c r="A853">
        <v>6</v>
      </c>
      <c r="B853" t="s">
        <v>19</v>
      </c>
      <c r="D853">
        <v>11.61</v>
      </c>
      <c r="E853">
        <v>0.53500000000000003</v>
      </c>
      <c r="G853">
        <v>5</v>
      </c>
      <c r="H853" t="s">
        <v>13</v>
      </c>
      <c r="I853">
        <v>0.53500000000000003</v>
      </c>
    </row>
    <row r="854" spans="1:9" x14ac:dyDescent="0.4">
      <c r="A854">
        <v>7</v>
      </c>
      <c r="B854" t="s">
        <v>20</v>
      </c>
    </row>
    <row r="855" spans="1:9" x14ac:dyDescent="0.4">
      <c r="A855">
        <v>8</v>
      </c>
      <c r="B855" t="s">
        <v>21</v>
      </c>
    </row>
    <row r="856" spans="1:9" x14ac:dyDescent="0.4">
      <c r="A856">
        <v>9</v>
      </c>
      <c r="B856" t="s">
        <v>22</v>
      </c>
    </row>
    <row r="857" spans="1:9" x14ac:dyDescent="0.4">
      <c r="A857">
        <v>10</v>
      </c>
      <c r="B857" t="s">
        <v>22</v>
      </c>
    </row>
    <row r="858" spans="1:9" x14ac:dyDescent="0.4">
      <c r="A858">
        <v>11</v>
      </c>
      <c r="B858" t="s">
        <v>24</v>
      </c>
    </row>
    <row r="859" spans="1:9" x14ac:dyDescent="0.4">
      <c r="A859">
        <v>12</v>
      </c>
      <c r="B859" t="s">
        <v>25</v>
      </c>
    </row>
    <row r="860" spans="1:9" x14ac:dyDescent="0.4">
      <c r="A860">
        <v>13</v>
      </c>
      <c r="B860" t="s">
        <v>26</v>
      </c>
    </row>
    <row r="861" spans="1:9" x14ac:dyDescent="0.4">
      <c r="A861">
        <v>14</v>
      </c>
      <c r="B861" t="s">
        <v>27</v>
      </c>
    </row>
    <row r="862" spans="1:9" x14ac:dyDescent="0.4">
      <c r="A862">
        <v>15</v>
      </c>
      <c r="B862" t="s">
        <v>28</v>
      </c>
    </row>
    <row r="863" spans="1:9" x14ac:dyDescent="0.4">
      <c r="A863">
        <v>16</v>
      </c>
      <c r="B863" t="s">
        <v>29</v>
      </c>
    </row>
    <row r="865" spans="1:10" x14ac:dyDescent="0.4">
      <c r="A865" t="s">
        <v>73</v>
      </c>
    </row>
    <row r="867" spans="1:10" x14ac:dyDescent="0.4">
      <c r="B867" t="s">
        <v>3</v>
      </c>
      <c r="C867" t="s">
        <v>4</v>
      </c>
      <c r="D867" t="s">
        <v>5</v>
      </c>
      <c r="E867" t="s">
        <v>6</v>
      </c>
      <c r="F867" t="s">
        <v>7</v>
      </c>
      <c r="G867" t="s">
        <v>8</v>
      </c>
      <c r="H867" t="s">
        <v>9</v>
      </c>
      <c r="I867" t="s">
        <v>10</v>
      </c>
      <c r="J867" t="s">
        <v>11</v>
      </c>
    </row>
    <row r="868" spans="1:10" x14ac:dyDescent="0.4">
      <c r="A868">
        <v>1</v>
      </c>
      <c r="B868" t="s">
        <v>12</v>
      </c>
      <c r="F868">
        <v>1480.336</v>
      </c>
    </row>
    <row r="869" spans="1:10" x14ac:dyDescent="0.4">
      <c r="A869">
        <v>2</v>
      </c>
      <c r="B869" t="s">
        <v>14</v>
      </c>
      <c r="D869">
        <v>10.79</v>
      </c>
      <c r="E869">
        <v>10.805</v>
      </c>
      <c r="F869">
        <v>1118.817</v>
      </c>
      <c r="G869">
        <v>3.4129999999999998</v>
      </c>
      <c r="H869" t="s">
        <v>13</v>
      </c>
    </row>
    <row r="870" spans="1:10" x14ac:dyDescent="0.4">
      <c r="A870">
        <v>3</v>
      </c>
      <c r="B870" t="s">
        <v>15</v>
      </c>
      <c r="F870">
        <v>1446.88</v>
      </c>
    </row>
    <row r="871" spans="1:10" x14ac:dyDescent="0.4">
      <c r="A871">
        <v>4</v>
      </c>
      <c r="B871" t="s">
        <v>17</v>
      </c>
      <c r="D871">
        <v>10.77</v>
      </c>
      <c r="E871">
        <v>44.753999999999998</v>
      </c>
      <c r="F871">
        <v>1124.702</v>
      </c>
      <c r="G871">
        <v>3.8740000000000001</v>
      </c>
      <c r="H871" t="s">
        <v>13</v>
      </c>
    </row>
    <row r="872" spans="1:10" x14ac:dyDescent="0.4">
      <c r="A872">
        <v>5</v>
      </c>
      <c r="B872" t="s">
        <v>18</v>
      </c>
      <c r="D872">
        <v>10.78</v>
      </c>
      <c r="E872">
        <v>254.43299999999999</v>
      </c>
      <c r="F872">
        <v>1632.4839999999999</v>
      </c>
      <c r="G872">
        <v>2283</v>
      </c>
      <c r="H872" t="s">
        <v>13</v>
      </c>
    </row>
    <row r="873" spans="1:10" x14ac:dyDescent="0.4">
      <c r="A873">
        <v>6</v>
      </c>
      <c r="B873" t="s">
        <v>19</v>
      </c>
      <c r="D873">
        <v>10.66</v>
      </c>
      <c r="E873">
        <v>1105.5360000000001</v>
      </c>
      <c r="F873">
        <v>1363.1959999999999</v>
      </c>
      <c r="G873">
        <v>10.590999999999999</v>
      </c>
      <c r="H873" t="s">
        <v>13</v>
      </c>
    </row>
    <row r="874" spans="1:10" x14ac:dyDescent="0.4">
      <c r="A874">
        <v>7</v>
      </c>
      <c r="B874" t="s">
        <v>20</v>
      </c>
      <c r="D874">
        <v>10.71</v>
      </c>
      <c r="E874">
        <v>2448.87</v>
      </c>
      <c r="F874">
        <v>972.19100000000003</v>
      </c>
      <c r="G874">
        <v>2132.788</v>
      </c>
      <c r="H874" t="s">
        <v>16</v>
      </c>
    </row>
    <row r="875" spans="1:10" x14ac:dyDescent="0.4">
      <c r="A875">
        <v>8</v>
      </c>
      <c r="B875" t="s">
        <v>21</v>
      </c>
      <c r="D875">
        <v>10.74</v>
      </c>
      <c r="E875">
        <v>5448.152</v>
      </c>
      <c r="F875">
        <v>963.74199999999996</v>
      </c>
      <c r="G875">
        <v>231.678</v>
      </c>
      <c r="H875" t="s">
        <v>13</v>
      </c>
    </row>
    <row r="876" spans="1:10" x14ac:dyDescent="0.4">
      <c r="A876">
        <v>9</v>
      </c>
      <c r="B876" t="s">
        <v>22</v>
      </c>
    </row>
    <row r="877" spans="1:10" x14ac:dyDescent="0.4">
      <c r="A877">
        <v>10</v>
      </c>
      <c r="B877" t="s">
        <v>22</v>
      </c>
    </row>
    <row r="878" spans="1:10" x14ac:dyDescent="0.4">
      <c r="A878">
        <v>11</v>
      </c>
      <c r="B878" t="s">
        <v>24</v>
      </c>
      <c r="D878">
        <v>10.64</v>
      </c>
      <c r="E878">
        <v>0.63700000000000001</v>
      </c>
      <c r="F878">
        <v>517.29600000000005</v>
      </c>
      <c r="G878">
        <v>7</v>
      </c>
      <c r="H878" t="s">
        <v>13</v>
      </c>
    </row>
    <row r="879" spans="1:10" x14ac:dyDescent="0.4">
      <c r="A879">
        <v>12</v>
      </c>
      <c r="B879" t="s">
        <v>25</v>
      </c>
      <c r="F879">
        <v>658.29200000000003</v>
      </c>
    </row>
    <row r="880" spans="1:10" x14ac:dyDescent="0.4">
      <c r="A880">
        <v>13</v>
      </c>
      <c r="B880" t="s">
        <v>26</v>
      </c>
      <c r="D880">
        <v>10.76</v>
      </c>
      <c r="E880">
        <v>1.829</v>
      </c>
      <c r="F880">
        <v>554.32100000000003</v>
      </c>
      <c r="G880">
        <v>20</v>
      </c>
      <c r="H880" t="s">
        <v>13</v>
      </c>
    </row>
    <row r="881" spans="1:10" x14ac:dyDescent="0.4">
      <c r="A881">
        <v>14</v>
      </c>
      <c r="B881" t="s">
        <v>27</v>
      </c>
      <c r="D881">
        <v>10.82</v>
      </c>
      <c r="E881">
        <v>801.99599999999998</v>
      </c>
      <c r="F881">
        <v>423.94099999999997</v>
      </c>
      <c r="G881">
        <v>6615</v>
      </c>
      <c r="H881" t="s">
        <v>13</v>
      </c>
    </row>
    <row r="882" spans="1:10" x14ac:dyDescent="0.4">
      <c r="A882">
        <v>15</v>
      </c>
      <c r="B882" t="s">
        <v>28</v>
      </c>
      <c r="D882">
        <v>10.84</v>
      </c>
      <c r="E882">
        <v>1114.078</v>
      </c>
      <c r="F882">
        <v>665.87599999999998</v>
      </c>
      <c r="G882">
        <v>46.73</v>
      </c>
      <c r="H882" t="s">
        <v>13</v>
      </c>
    </row>
    <row r="883" spans="1:10" x14ac:dyDescent="0.4">
      <c r="A883">
        <v>16</v>
      </c>
      <c r="B883" t="s">
        <v>29</v>
      </c>
      <c r="D883">
        <v>10.84</v>
      </c>
      <c r="E883">
        <v>1220.2429999999999</v>
      </c>
      <c r="F883">
        <v>514.42100000000005</v>
      </c>
      <c r="G883">
        <v>71.358999999999995</v>
      </c>
      <c r="H883" t="s">
        <v>13</v>
      </c>
    </row>
    <row r="885" spans="1:10" x14ac:dyDescent="0.4">
      <c r="A885" t="s">
        <v>74</v>
      </c>
    </row>
    <row r="887" spans="1:10" x14ac:dyDescent="0.4">
      <c r="B887" t="s">
        <v>3</v>
      </c>
      <c r="C887" t="s">
        <v>4</v>
      </c>
      <c r="D887" t="s">
        <v>5</v>
      </c>
      <c r="E887" t="s">
        <v>6</v>
      </c>
      <c r="F887" t="s">
        <v>7</v>
      </c>
      <c r="G887" t="s">
        <v>8</v>
      </c>
      <c r="H887" t="s">
        <v>9</v>
      </c>
      <c r="I887" t="s">
        <v>10</v>
      </c>
      <c r="J887" t="s">
        <v>11</v>
      </c>
    </row>
    <row r="888" spans="1:10" x14ac:dyDescent="0.4">
      <c r="A888">
        <v>1</v>
      </c>
      <c r="B888" t="s">
        <v>12</v>
      </c>
      <c r="F888">
        <v>1480.336</v>
      </c>
    </row>
    <row r="889" spans="1:10" x14ac:dyDescent="0.4">
      <c r="A889">
        <v>2</v>
      </c>
      <c r="B889" t="s">
        <v>14</v>
      </c>
      <c r="D889">
        <v>10.92</v>
      </c>
      <c r="E889">
        <v>28.876999999999999</v>
      </c>
      <c r="F889">
        <v>1118.817</v>
      </c>
      <c r="G889">
        <v>242</v>
      </c>
      <c r="H889" t="s">
        <v>13</v>
      </c>
    </row>
    <row r="890" spans="1:10" x14ac:dyDescent="0.4">
      <c r="A890">
        <v>3</v>
      </c>
      <c r="B890" t="s">
        <v>15</v>
      </c>
      <c r="D890">
        <v>10.37</v>
      </c>
      <c r="E890">
        <v>38.521999999999998</v>
      </c>
      <c r="F890">
        <v>1446.88</v>
      </c>
      <c r="G890">
        <v>414</v>
      </c>
      <c r="H890" t="s">
        <v>13</v>
      </c>
    </row>
    <row r="891" spans="1:10" x14ac:dyDescent="0.4">
      <c r="A891">
        <v>4</v>
      </c>
      <c r="B891" t="s">
        <v>17</v>
      </c>
      <c r="D891">
        <v>10.78</v>
      </c>
      <c r="E891">
        <v>145.214</v>
      </c>
      <c r="F891">
        <v>1124.702</v>
      </c>
      <c r="G891">
        <v>962</v>
      </c>
      <c r="H891" t="s">
        <v>13</v>
      </c>
    </row>
    <row r="892" spans="1:10" x14ac:dyDescent="0.4">
      <c r="A892">
        <v>5</v>
      </c>
      <c r="B892" t="s">
        <v>18</v>
      </c>
      <c r="D892">
        <v>10.77</v>
      </c>
      <c r="E892">
        <v>71.424000000000007</v>
      </c>
      <c r="F892">
        <v>1632.4839999999999</v>
      </c>
      <c r="G892">
        <v>556</v>
      </c>
      <c r="H892" t="s">
        <v>13</v>
      </c>
    </row>
    <row r="893" spans="1:10" x14ac:dyDescent="0.4">
      <c r="A893">
        <v>6</v>
      </c>
      <c r="B893" t="s">
        <v>19</v>
      </c>
      <c r="D893">
        <v>10.66</v>
      </c>
      <c r="E893">
        <v>1255.432</v>
      </c>
      <c r="F893">
        <v>1363.1959999999999</v>
      </c>
      <c r="G893">
        <v>9422</v>
      </c>
      <c r="H893" t="s">
        <v>13</v>
      </c>
    </row>
    <row r="894" spans="1:10" x14ac:dyDescent="0.4">
      <c r="A894">
        <v>7</v>
      </c>
      <c r="B894" t="s">
        <v>20</v>
      </c>
      <c r="D894">
        <v>10.7</v>
      </c>
      <c r="E894">
        <v>2047.944</v>
      </c>
      <c r="F894">
        <v>972.19100000000003</v>
      </c>
      <c r="G894">
        <v>116.431</v>
      </c>
      <c r="H894" t="s">
        <v>16</v>
      </c>
    </row>
    <row r="895" spans="1:10" x14ac:dyDescent="0.4">
      <c r="A895">
        <v>8</v>
      </c>
      <c r="B895" t="s">
        <v>21</v>
      </c>
      <c r="D895">
        <v>10.74</v>
      </c>
      <c r="E895">
        <v>5040.8639999999996</v>
      </c>
      <c r="F895">
        <v>963.74199999999996</v>
      </c>
      <c r="G895">
        <v>91.426000000000002</v>
      </c>
      <c r="H895" t="s">
        <v>16</v>
      </c>
    </row>
    <row r="896" spans="1:10" x14ac:dyDescent="0.4">
      <c r="A896">
        <v>9</v>
      </c>
      <c r="B896" t="s">
        <v>22</v>
      </c>
      <c r="D896">
        <v>10.92</v>
      </c>
      <c r="E896">
        <v>0.93700000000000006</v>
      </c>
      <c r="G896">
        <v>9</v>
      </c>
      <c r="H896" t="s">
        <v>13</v>
      </c>
    </row>
    <row r="897" spans="1:10" x14ac:dyDescent="0.4">
      <c r="A897">
        <v>10</v>
      </c>
      <c r="B897" t="s">
        <v>22</v>
      </c>
      <c r="D897">
        <v>10.82</v>
      </c>
      <c r="E897">
        <v>2.5579999999999998</v>
      </c>
      <c r="G897">
        <v>25</v>
      </c>
      <c r="H897" t="s">
        <v>13</v>
      </c>
    </row>
    <row r="898" spans="1:10" x14ac:dyDescent="0.4">
      <c r="A898">
        <v>11</v>
      </c>
      <c r="B898" t="s">
        <v>24</v>
      </c>
      <c r="D898">
        <v>10.77</v>
      </c>
      <c r="E898">
        <v>18.484999999999999</v>
      </c>
      <c r="F898">
        <v>517.29600000000005</v>
      </c>
      <c r="G898">
        <v>194</v>
      </c>
      <c r="H898" t="s">
        <v>13</v>
      </c>
    </row>
    <row r="899" spans="1:10" x14ac:dyDescent="0.4">
      <c r="A899">
        <v>12</v>
      </c>
      <c r="B899" t="s">
        <v>25</v>
      </c>
      <c r="F899">
        <v>658.29200000000003</v>
      </c>
    </row>
    <row r="900" spans="1:10" x14ac:dyDescent="0.4">
      <c r="A900">
        <v>13</v>
      </c>
      <c r="B900" t="s">
        <v>26</v>
      </c>
      <c r="D900">
        <v>10.43</v>
      </c>
      <c r="E900">
        <v>15.377000000000001</v>
      </c>
      <c r="F900">
        <v>554.32100000000003</v>
      </c>
      <c r="G900">
        <v>68.941000000000003</v>
      </c>
      <c r="H900" t="s">
        <v>13</v>
      </c>
    </row>
    <row r="901" spans="1:10" x14ac:dyDescent="0.4">
      <c r="A901">
        <v>14</v>
      </c>
      <c r="B901" t="s">
        <v>27</v>
      </c>
      <c r="D901">
        <v>10.81</v>
      </c>
      <c r="E901">
        <v>976.64800000000002</v>
      </c>
      <c r="F901">
        <v>423.94099999999997</v>
      </c>
      <c r="G901">
        <v>354.17200000000003</v>
      </c>
      <c r="H901" t="s">
        <v>13</v>
      </c>
    </row>
    <row r="902" spans="1:10" x14ac:dyDescent="0.4">
      <c r="A902">
        <v>15</v>
      </c>
      <c r="B902" t="s">
        <v>28</v>
      </c>
      <c r="D902">
        <v>10.82</v>
      </c>
      <c r="E902">
        <v>1098.4829999999999</v>
      </c>
      <c r="F902">
        <v>665.87599999999998</v>
      </c>
      <c r="G902">
        <v>14.945</v>
      </c>
      <c r="H902" t="s">
        <v>13</v>
      </c>
    </row>
    <row r="903" spans="1:10" x14ac:dyDescent="0.4">
      <c r="A903">
        <v>16</v>
      </c>
      <c r="B903" t="s">
        <v>29</v>
      </c>
      <c r="D903">
        <v>10.82</v>
      </c>
      <c r="E903">
        <v>855.49800000000005</v>
      </c>
      <c r="F903">
        <v>514.42100000000005</v>
      </c>
      <c r="G903">
        <v>6448</v>
      </c>
      <c r="H903" t="s">
        <v>13</v>
      </c>
    </row>
    <row r="905" spans="1:10" x14ac:dyDescent="0.4">
      <c r="A905" t="s">
        <v>75</v>
      </c>
    </row>
    <row r="907" spans="1:10" x14ac:dyDescent="0.4">
      <c r="B907" t="s">
        <v>3</v>
      </c>
      <c r="C907" t="s">
        <v>4</v>
      </c>
      <c r="D907" t="s">
        <v>5</v>
      </c>
      <c r="E907" t="s">
        <v>6</v>
      </c>
      <c r="F907" t="s">
        <v>7</v>
      </c>
      <c r="G907" t="s">
        <v>8</v>
      </c>
      <c r="H907" t="s">
        <v>9</v>
      </c>
      <c r="I907" t="s">
        <v>10</v>
      </c>
      <c r="J907" t="s">
        <v>11</v>
      </c>
    </row>
    <row r="908" spans="1:10" x14ac:dyDescent="0.4">
      <c r="A908">
        <v>1</v>
      </c>
      <c r="B908" t="s">
        <v>12</v>
      </c>
      <c r="D908">
        <v>10.71</v>
      </c>
      <c r="E908">
        <v>1480.336</v>
      </c>
      <c r="G908">
        <v>12305</v>
      </c>
      <c r="H908" t="s">
        <v>13</v>
      </c>
      <c r="I908">
        <v>1480.336</v>
      </c>
    </row>
    <row r="909" spans="1:10" x14ac:dyDescent="0.4">
      <c r="A909">
        <v>2</v>
      </c>
      <c r="B909" t="s">
        <v>14</v>
      </c>
      <c r="D909">
        <v>10.76</v>
      </c>
      <c r="E909">
        <v>1118.817</v>
      </c>
      <c r="G909">
        <v>8649</v>
      </c>
      <c r="H909" t="s">
        <v>13</v>
      </c>
      <c r="I909">
        <v>1118.817</v>
      </c>
    </row>
    <row r="910" spans="1:10" x14ac:dyDescent="0.4">
      <c r="A910">
        <v>3</v>
      </c>
      <c r="B910" t="s">
        <v>15</v>
      </c>
      <c r="D910">
        <v>10.76</v>
      </c>
      <c r="E910">
        <v>1446.88</v>
      </c>
      <c r="G910">
        <v>12505</v>
      </c>
      <c r="H910" t="s">
        <v>13</v>
      </c>
      <c r="I910">
        <v>1446.88</v>
      </c>
    </row>
    <row r="911" spans="1:10" x14ac:dyDescent="0.4">
      <c r="A911">
        <v>4</v>
      </c>
      <c r="B911" t="s">
        <v>17</v>
      </c>
      <c r="D911">
        <v>10.77</v>
      </c>
      <c r="E911">
        <v>1124.702</v>
      </c>
      <c r="G911">
        <v>170.84299999999999</v>
      </c>
      <c r="H911" t="s">
        <v>13</v>
      </c>
      <c r="I911">
        <v>1124.702</v>
      </c>
    </row>
    <row r="912" spans="1:10" x14ac:dyDescent="0.4">
      <c r="A912">
        <v>5</v>
      </c>
      <c r="B912" t="s">
        <v>18</v>
      </c>
      <c r="D912">
        <v>10.77</v>
      </c>
      <c r="E912">
        <v>1632.4839999999999</v>
      </c>
      <c r="G912">
        <v>20.013000000000002</v>
      </c>
      <c r="H912" t="s">
        <v>16</v>
      </c>
      <c r="I912">
        <v>1632.4839999999999</v>
      </c>
    </row>
    <row r="913" spans="1:10" x14ac:dyDescent="0.4">
      <c r="A913">
        <v>6</v>
      </c>
      <c r="B913" t="s">
        <v>19</v>
      </c>
      <c r="D913">
        <v>10.66</v>
      </c>
      <c r="E913">
        <v>1363.1959999999999</v>
      </c>
      <c r="G913">
        <v>1402.4570000000001</v>
      </c>
      <c r="H913" t="s">
        <v>13</v>
      </c>
      <c r="I913">
        <v>1363.1959999999999</v>
      </c>
    </row>
    <row r="914" spans="1:10" x14ac:dyDescent="0.4">
      <c r="A914">
        <v>7</v>
      </c>
      <c r="B914" t="s">
        <v>20</v>
      </c>
      <c r="D914">
        <v>10.69</v>
      </c>
      <c r="E914">
        <v>972.19100000000003</v>
      </c>
      <c r="G914">
        <v>17.884</v>
      </c>
      <c r="H914" t="s">
        <v>13</v>
      </c>
      <c r="I914">
        <v>972.19100000000003</v>
      </c>
    </row>
    <row r="915" spans="1:10" x14ac:dyDescent="0.4">
      <c r="A915">
        <v>8</v>
      </c>
      <c r="B915" t="s">
        <v>21</v>
      </c>
      <c r="D915">
        <v>10.75</v>
      </c>
      <c r="E915">
        <v>963.74199999999996</v>
      </c>
      <c r="G915">
        <v>12.037000000000001</v>
      </c>
      <c r="H915" t="s">
        <v>13</v>
      </c>
      <c r="I915">
        <v>963.74199999999996</v>
      </c>
    </row>
    <row r="916" spans="1:10" x14ac:dyDescent="0.4">
      <c r="A916">
        <v>9</v>
      </c>
      <c r="B916" t="s">
        <v>22</v>
      </c>
    </row>
    <row r="917" spans="1:10" x14ac:dyDescent="0.4">
      <c r="A917">
        <v>10</v>
      </c>
      <c r="B917" t="s">
        <v>22</v>
      </c>
    </row>
    <row r="918" spans="1:10" x14ac:dyDescent="0.4">
      <c r="A918">
        <v>11</v>
      </c>
      <c r="B918" t="s">
        <v>24</v>
      </c>
      <c r="D918">
        <v>10.8</v>
      </c>
      <c r="E918">
        <v>517.29600000000005</v>
      </c>
      <c r="G918">
        <v>4282</v>
      </c>
      <c r="H918" t="s">
        <v>13</v>
      </c>
      <c r="I918">
        <v>517.29600000000005</v>
      </c>
    </row>
    <row r="919" spans="1:10" x14ac:dyDescent="0.4">
      <c r="A919">
        <v>12</v>
      </c>
      <c r="B919" t="s">
        <v>25</v>
      </c>
      <c r="D919">
        <v>10.78</v>
      </c>
      <c r="E919">
        <v>658.29200000000003</v>
      </c>
      <c r="G919">
        <v>22.106000000000002</v>
      </c>
      <c r="H919" t="s">
        <v>13</v>
      </c>
      <c r="I919">
        <v>658.29200000000003</v>
      </c>
    </row>
    <row r="920" spans="1:10" x14ac:dyDescent="0.4">
      <c r="A920">
        <v>13</v>
      </c>
      <c r="B920" t="s">
        <v>26</v>
      </c>
      <c r="D920">
        <v>10.8</v>
      </c>
      <c r="E920">
        <v>554.32100000000003</v>
      </c>
      <c r="G920">
        <v>4.3010000000000002</v>
      </c>
      <c r="H920" t="s">
        <v>13</v>
      </c>
      <c r="I920">
        <v>554.32100000000003</v>
      </c>
    </row>
    <row r="921" spans="1:10" x14ac:dyDescent="0.4">
      <c r="A921">
        <v>14</v>
      </c>
      <c r="B921" t="s">
        <v>27</v>
      </c>
      <c r="D921">
        <v>10.81</v>
      </c>
      <c r="E921">
        <v>423.94099999999997</v>
      </c>
      <c r="G921">
        <v>3387</v>
      </c>
      <c r="H921" t="s">
        <v>13</v>
      </c>
      <c r="I921">
        <v>423.94099999999997</v>
      </c>
    </row>
    <row r="922" spans="1:10" x14ac:dyDescent="0.4">
      <c r="A922">
        <v>15</v>
      </c>
      <c r="B922" t="s">
        <v>28</v>
      </c>
      <c r="D922">
        <v>10.82</v>
      </c>
      <c r="E922">
        <v>665.87599999999998</v>
      </c>
      <c r="G922">
        <v>5116</v>
      </c>
      <c r="H922" t="s">
        <v>13</v>
      </c>
      <c r="I922">
        <v>665.87599999999998</v>
      </c>
    </row>
    <row r="923" spans="1:10" x14ac:dyDescent="0.4">
      <c r="A923">
        <v>16</v>
      </c>
      <c r="B923" t="s">
        <v>29</v>
      </c>
      <c r="D923">
        <v>10.85</v>
      </c>
      <c r="E923">
        <v>514.42100000000005</v>
      </c>
      <c r="G923">
        <v>33.624000000000002</v>
      </c>
      <c r="H923" t="s">
        <v>13</v>
      </c>
      <c r="I923">
        <v>514.42100000000005</v>
      </c>
    </row>
    <row r="925" spans="1:10" x14ac:dyDescent="0.4">
      <c r="A925" t="s">
        <v>76</v>
      </c>
    </row>
    <row r="927" spans="1:10" x14ac:dyDescent="0.4">
      <c r="B927" t="s">
        <v>3</v>
      </c>
      <c r="C927" t="s">
        <v>4</v>
      </c>
      <c r="D927" t="s">
        <v>5</v>
      </c>
      <c r="E927" t="s">
        <v>6</v>
      </c>
      <c r="F927" t="s">
        <v>7</v>
      </c>
      <c r="G927" t="s">
        <v>8</v>
      </c>
      <c r="H927" t="s">
        <v>9</v>
      </c>
      <c r="I927" t="s">
        <v>10</v>
      </c>
      <c r="J927" t="s">
        <v>11</v>
      </c>
    </row>
    <row r="928" spans="1:10" x14ac:dyDescent="0.4">
      <c r="A928">
        <v>1</v>
      </c>
      <c r="B928" t="s">
        <v>12</v>
      </c>
      <c r="D928">
        <v>10.74</v>
      </c>
      <c r="E928">
        <v>1279.6420000000001</v>
      </c>
      <c r="G928">
        <v>972.05700000000002</v>
      </c>
      <c r="H928" t="s">
        <v>13</v>
      </c>
      <c r="I928">
        <v>1279.6420000000001</v>
      </c>
    </row>
    <row r="929" spans="1:9" x14ac:dyDescent="0.4">
      <c r="A929">
        <v>2</v>
      </c>
      <c r="B929" t="s">
        <v>14</v>
      </c>
      <c r="D929">
        <v>10.75</v>
      </c>
      <c r="E929">
        <v>1373.2950000000001</v>
      </c>
      <c r="G929">
        <v>66.671999999999997</v>
      </c>
      <c r="H929" t="s">
        <v>13</v>
      </c>
      <c r="I929">
        <v>1373.2950000000001</v>
      </c>
    </row>
    <row r="930" spans="1:9" x14ac:dyDescent="0.4">
      <c r="A930">
        <v>3</v>
      </c>
      <c r="B930" t="s">
        <v>15</v>
      </c>
      <c r="D930">
        <v>10.78</v>
      </c>
      <c r="E930">
        <v>1482.3420000000001</v>
      </c>
      <c r="G930">
        <v>107.93300000000001</v>
      </c>
      <c r="H930" t="s">
        <v>13</v>
      </c>
      <c r="I930">
        <v>1482.3420000000001</v>
      </c>
    </row>
    <row r="931" spans="1:9" x14ac:dyDescent="0.4">
      <c r="A931">
        <v>4</v>
      </c>
      <c r="B931" t="s">
        <v>17</v>
      </c>
      <c r="D931">
        <v>10.76</v>
      </c>
      <c r="E931">
        <v>1076.598</v>
      </c>
      <c r="G931">
        <v>10.952</v>
      </c>
      <c r="H931" t="s">
        <v>13</v>
      </c>
      <c r="I931">
        <v>1076.598</v>
      </c>
    </row>
    <row r="932" spans="1:9" x14ac:dyDescent="0.4">
      <c r="A932">
        <v>5</v>
      </c>
      <c r="B932" t="s">
        <v>18</v>
      </c>
      <c r="D932">
        <v>10.8</v>
      </c>
      <c r="E932">
        <v>1023.745</v>
      </c>
      <c r="G932">
        <v>7760</v>
      </c>
      <c r="H932" t="s">
        <v>13</v>
      </c>
      <c r="I932">
        <v>1023.745</v>
      </c>
    </row>
    <row r="933" spans="1:9" x14ac:dyDescent="0.4">
      <c r="A933">
        <v>6</v>
      </c>
      <c r="B933" t="s">
        <v>19</v>
      </c>
      <c r="D933">
        <v>10.68</v>
      </c>
      <c r="E933">
        <v>1220.3140000000001</v>
      </c>
      <c r="G933">
        <v>10194</v>
      </c>
      <c r="H933" t="s">
        <v>13</v>
      </c>
      <c r="I933">
        <v>1220.3140000000001</v>
      </c>
    </row>
    <row r="934" spans="1:9" x14ac:dyDescent="0.4">
      <c r="A934">
        <v>7</v>
      </c>
      <c r="B934" t="s">
        <v>20</v>
      </c>
      <c r="D934">
        <v>10.7</v>
      </c>
      <c r="E934">
        <v>918.92499999999995</v>
      </c>
      <c r="G934">
        <v>190.255</v>
      </c>
      <c r="H934" t="s">
        <v>13</v>
      </c>
      <c r="I934">
        <v>918.92499999999995</v>
      </c>
    </row>
    <row r="935" spans="1:9" x14ac:dyDescent="0.4">
      <c r="A935">
        <v>8</v>
      </c>
      <c r="B935" t="s">
        <v>21</v>
      </c>
      <c r="D935">
        <v>10.74</v>
      </c>
      <c r="E935">
        <v>1152.07</v>
      </c>
      <c r="G935">
        <v>1100.527</v>
      </c>
      <c r="H935" t="s">
        <v>13</v>
      </c>
      <c r="I935">
        <v>1152.07</v>
      </c>
    </row>
    <row r="936" spans="1:9" x14ac:dyDescent="0.4">
      <c r="A936">
        <v>9</v>
      </c>
      <c r="B936" t="s">
        <v>22</v>
      </c>
    </row>
    <row r="937" spans="1:9" x14ac:dyDescent="0.4">
      <c r="A937">
        <v>10</v>
      </c>
      <c r="B937" t="s">
        <v>22</v>
      </c>
    </row>
    <row r="938" spans="1:9" x14ac:dyDescent="0.4">
      <c r="A938">
        <v>11</v>
      </c>
      <c r="B938" t="s">
        <v>24</v>
      </c>
      <c r="D938">
        <v>10.76</v>
      </c>
      <c r="E938">
        <v>265.21699999999998</v>
      </c>
      <c r="G938">
        <v>2241</v>
      </c>
      <c r="H938" t="s">
        <v>13</v>
      </c>
      <c r="I938">
        <v>265.21699999999998</v>
      </c>
    </row>
    <row r="939" spans="1:9" x14ac:dyDescent="0.4">
      <c r="A939">
        <v>12</v>
      </c>
      <c r="B939" t="s">
        <v>25</v>
      </c>
      <c r="D939">
        <v>10.78</v>
      </c>
      <c r="E939">
        <v>275.35500000000002</v>
      </c>
      <c r="G939">
        <v>5.226</v>
      </c>
      <c r="H939" t="s">
        <v>13</v>
      </c>
      <c r="I939">
        <v>275.35500000000002</v>
      </c>
    </row>
    <row r="940" spans="1:9" x14ac:dyDescent="0.4">
      <c r="A940">
        <v>13</v>
      </c>
      <c r="B940" t="s">
        <v>26</v>
      </c>
      <c r="D940">
        <v>10.78</v>
      </c>
      <c r="E940">
        <v>530.13300000000004</v>
      </c>
      <c r="G940">
        <v>4424</v>
      </c>
      <c r="H940" t="s">
        <v>13</v>
      </c>
      <c r="I940">
        <v>530.13300000000004</v>
      </c>
    </row>
    <row r="941" spans="1:9" x14ac:dyDescent="0.4">
      <c r="A941">
        <v>14</v>
      </c>
      <c r="B941" t="s">
        <v>27</v>
      </c>
      <c r="D941">
        <v>10.82</v>
      </c>
      <c r="E941">
        <v>371.63</v>
      </c>
      <c r="G941">
        <v>139.72</v>
      </c>
      <c r="H941" t="s">
        <v>13</v>
      </c>
      <c r="I941">
        <v>371.63</v>
      </c>
    </row>
    <row r="942" spans="1:9" x14ac:dyDescent="0.4">
      <c r="A942">
        <v>15</v>
      </c>
      <c r="B942" t="s">
        <v>28</v>
      </c>
      <c r="D942">
        <v>10.84</v>
      </c>
      <c r="E942">
        <v>454.89400000000001</v>
      </c>
      <c r="G942">
        <v>2.3260000000000001</v>
      </c>
      <c r="H942" t="s">
        <v>16</v>
      </c>
      <c r="I942">
        <v>454.89400000000001</v>
      </c>
    </row>
    <row r="943" spans="1:9" x14ac:dyDescent="0.4">
      <c r="A943">
        <v>16</v>
      </c>
      <c r="B943" t="s">
        <v>29</v>
      </c>
      <c r="D943">
        <v>10.84</v>
      </c>
      <c r="E943">
        <v>550.78700000000003</v>
      </c>
      <c r="G943">
        <v>7.7709999999999999</v>
      </c>
      <c r="H943" t="s">
        <v>13</v>
      </c>
      <c r="I943">
        <v>550.78700000000003</v>
      </c>
    </row>
    <row r="945" spans="1:10" x14ac:dyDescent="0.4">
      <c r="A945" t="s">
        <v>77</v>
      </c>
    </row>
    <row r="947" spans="1:10" x14ac:dyDescent="0.4">
      <c r="B947" t="s">
        <v>3</v>
      </c>
      <c r="C947" t="s">
        <v>4</v>
      </c>
      <c r="D947" t="s">
        <v>5</v>
      </c>
      <c r="E947" t="s">
        <v>6</v>
      </c>
      <c r="F947" t="s">
        <v>7</v>
      </c>
      <c r="G947" t="s">
        <v>8</v>
      </c>
      <c r="H947" t="s">
        <v>9</v>
      </c>
      <c r="I947" t="s">
        <v>10</v>
      </c>
      <c r="J947" t="s">
        <v>11</v>
      </c>
    </row>
    <row r="948" spans="1:10" x14ac:dyDescent="0.4">
      <c r="A948">
        <v>1</v>
      </c>
      <c r="B948" t="s">
        <v>12</v>
      </c>
      <c r="D948">
        <v>11.99</v>
      </c>
      <c r="E948">
        <v>424.56599999999997</v>
      </c>
      <c r="F948">
        <v>7374.8869999999997</v>
      </c>
      <c r="G948">
        <v>2.6989999999999998</v>
      </c>
      <c r="H948" t="s">
        <v>13</v>
      </c>
    </row>
    <row r="949" spans="1:10" x14ac:dyDescent="0.4">
      <c r="A949">
        <v>2</v>
      </c>
      <c r="B949" t="s">
        <v>14</v>
      </c>
      <c r="D949">
        <v>11.92</v>
      </c>
      <c r="E949">
        <v>760.22</v>
      </c>
      <c r="F949">
        <v>6169.0540000000001</v>
      </c>
      <c r="G949">
        <v>19.22</v>
      </c>
      <c r="H949" t="s">
        <v>13</v>
      </c>
    </row>
    <row r="950" spans="1:10" x14ac:dyDescent="0.4">
      <c r="A950">
        <v>3</v>
      </c>
      <c r="B950" t="s">
        <v>15</v>
      </c>
      <c r="D950">
        <v>11.94</v>
      </c>
      <c r="E950">
        <v>462.53399999999999</v>
      </c>
      <c r="F950">
        <v>6270.085</v>
      </c>
      <c r="G950">
        <v>16.228999999999999</v>
      </c>
      <c r="H950" t="s">
        <v>13</v>
      </c>
    </row>
    <row r="951" spans="1:10" x14ac:dyDescent="0.4">
      <c r="A951">
        <v>4</v>
      </c>
      <c r="B951" t="s">
        <v>17</v>
      </c>
      <c r="D951">
        <v>11.93</v>
      </c>
      <c r="E951">
        <v>607.22299999999996</v>
      </c>
      <c r="F951">
        <v>5073.5969999999998</v>
      </c>
      <c r="G951">
        <v>7.6890000000000001</v>
      </c>
      <c r="H951" t="s">
        <v>16</v>
      </c>
    </row>
    <row r="952" spans="1:10" x14ac:dyDescent="0.4">
      <c r="A952">
        <v>5</v>
      </c>
      <c r="B952" t="s">
        <v>18</v>
      </c>
      <c r="D952">
        <v>11.93</v>
      </c>
      <c r="E952">
        <v>1346.038</v>
      </c>
      <c r="F952">
        <v>5607.0349999999999</v>
      </c>
      <c r="G952">
        <v>22.849</v>
      </c>
      <c r="H952" t="s">
        <v>13</v>
      </c>
    </row>
    <row r="953" spans="1:10" x14ac:dyDescent="0.4">
      <c r="A953">
        <v>6</v>
      </c>
      <c r="B953" t="s">
        <v>19</v>
      </c>
      <c r="D953">
        <v>11.83</v>
      </c>
      <c r="E953">
        <v>3905.5859999999998</v>
      </c>
      <c r="F953">
        <v>4189.3689999999997</v>
      </c>
      <c r="G953">
        <v>39.027999999999999</v>
      </c>
      <c r="H953" t="s">
        <v>13</v>
      </c>
    </row>
    <row r="954" spans="1:10" x14ac:dyDescent="0.4">
      <c r="A954">
        <v>7</v>
      </c>
      <c r="B954" t="s">
        <v>20</v>
      </c>
      <c r="D954">
        <v>11.86</v>
      </c>
      <c r="E954">
        <v>6424.06</v>
      </c>
      <c r="F954">
        <v>3916.8919999999998</v>
      </c>
      <c r="G954">
        <v>61.883000000000003</v>
      </c>
      <c r="H954" t="s">
        <v>16</v>
      </c>
    </row>
    <row r="955" spans="1:10" x14ac:dyDescent="0.4">
      <c r="A955">
        <v>8</v>
      </c>
      <c r="B955" t="s">
        <v>21</v>
      </c>
      <c r="D955">
        <v>11.89</v>
      </c>
      <c r="E955">
        <v>10955.967000000001</v>
      </c>
      <c r="F955">
        <v>4672.8990000000003</v>
      </c>
      <c r="G955">
        <v>207.54300000000001</v>
      </c>
      <c r="H955" t="s">
        <v>13</v>
      </c>
    </row>
    <row r="956" spans="1:10" x14ac:dyDescent="0.4">
      <c r="A956">
        <v>9</v>
      </c>
      <c r="B956" t="s">
        <v>22</v>
      </c>
      <c r="D956">
        <v>11.91</v>
      </c>
      <c r="E956">
        <v>563.26099999999997</v>
      </c>
      <c r="G956">
        <v>8.5579999999999998</v>
      </c>
      <c r="H956" t="s">
        <v>13</v>
      </c>
    </row>
    <row r="957" spans="1:10" x14ac:dyDescent="0.4">
      <c r="A957">
        <v>10</v>
      </c>
      <c r="B957" t="s">
        <v>22</v>
      </c>
      <c r="D957">
        <v>11.92</v>
      </c>
      <c r="E957">
        <v>514.64700000000005</v>
      </c>
      <c r="G957">
        <v>11.228999999999999</v>
      </c>
      <c r="H957" t="s">
        <v>13</v>
      </c>
    </row>
    <row r="958" spans="1:10" x14ac:dyDescent="0.4">
      <c r="A958">
        <v>11</v>
      </c>
      <c r="B958" t="s">
        <v>24</v>
      </c>
      <c r="D958">
        <v>11.93</v>
      </c>
      <c r="E958">
        <v>1770.076</v>
      </c>
      <c r="F958">
        <v>1803.3610000000001</v>
      </c>
      <c r="G958">
        <v>28.448</v>
      </c>
      <c r="H958" t="s">
        <v>16</v>
      </c>
    </row>
    <row r="959" spans="1:10" x14ac:dyDescent="0.4">
      <c r="A959">
        <v>12</v>
      </c>
      <c r="B959" t="s">
        <v>25</v>
      </c>
      <c r="D959">
        <v>11.95</v>
      </c>
      <c r="E959">
        <v>699.16099999999994</v>
      </c>
      <c r="F959">
        <v>1582.835</v>
      </c>
      <c r="G959">
        <v>6.5190000000000001</v>
      </c>
      <c r="H959" t="s">
        <v>16</v>
      </c>
    </row>
    <row r="960" spans="1:10" x14ac:dyDescent="0.4">
      <c r="A960">
        <v>13</v>
      </c>
      <c r="B960" t="s">
        <v>26</v>
      </c>
      <c r="D960">
        <v>11.96</v>
      </c>
      <c r="E960">
        <v>615.03700000000003</v>
      </c>
      <c r="F960">
        <v>1671.82</v>
      </c>
      <c r="G960">
        <v>12.218</v>
      </c>
      <c r="H960" t="s">
        <v>13</v>
      </c>
    </row>
    <row r="961" spans="1:10" x14ac:dyDescent="0.4">
      <c r="A961">
        <v>14</v>
      </c>
      <c r="B961" t="s">
        <v>27</v>
      </c>
      <c r="D961">
        <v>11.96</v>
      </c>
      <c r="E961">
        <v>2910.3760000000002</v>
      </c>
      <c r="F961">
        <v>1602.5260000000001</v>
      </c>
      <c r="G961">
        <v>37.134999999999998</v>
      </c>
      <c r="H961" t="s">
        <v>13</v>
      </c>
    </row>
    <row r="962" spans="1:10" x14ac:dyDescent="0.4">
      <c r="A962">
        <v>15</v>
      </c>
      <c r="B962" t="s">
        <v>28</v>
      </c>
      <c r="D962">
        <v>11.98</v>
      </c>
      <c r="E962">
        <v>3631.172</v>
      </c>
      <c r="F962">
        <v>1532.6120000000001</v>
      </c>
      <c r="G962">
        <v>39.631</v>
      </c>
      <c r="H962" t="s">
        <v>13</v>
      </c>
    </row>
    <row r="963" spans="1:10" x14ac:dyDescent="0.4">
      <c r="A963">
        <v>16</v>
      </c>
      <c r="B963" t="s">
        <v>29</v>
      </c>
      <c r="D963">
        <v>11.98</v>
      </c>
      <c r="E963">
        <v>6254.1149999999998</v>
      </c>
      <c r="F963">
        <v>1291.402</v>
      </c>
      <c r="G963">
        <v>131.125</v>
      </c>
      <c r="H963" t="s">
        <v>16</v>
      </c>
    </row>
    <row r="965" spans="1:10" x14ac:dyDescent="0.4">
      <c r="A965" t="s">
        <v>78</v>
      </c>
    </row>
    <row r="967" spans="1:10" x14ac:dyDescent="0.4">
      <c r="B967" t="s">
        <v>3</v>
      </c>
      <c r="C967" t="s">
        <v>4</v>
      </c>
      <c r="D967" t="s">
        <v>5</v>
      </c>
      <c r="E967" t="s">
        <v>6</v>
      </c>
      <c r="F967" t="s">
        <v>7</v>
      </c>
      <c r="G967" t="s">
        <v>8</v>
      </c>
      <c r="H967" t="s">
        <v>9</v>
      </c>
      <c r="I967" t="s">
        <v>10</v>
      </c>
      <c r="J967" t="s">
        <v>11</v>
      </c>
    </row>
    <row r="968" spans="1:10" x14ac:dyDescent="0.4">
      <c r="A968">
        <v>1</v>
      </c>
      <c r="B968" t="s">
        <v>12</v>
      </c>
      <c r="D968">
        <v>11.91</v>
      </c>
      <c r="E968">
        <v>168.25700000000001</v>
      </c>
      <c r="F968">
        <v>7374.8869999999997</v>
      </c>
      <c r="G968">
        <v>2.512</v>
      </c>
      <c r="H968" t="s">
        <v>13</v>
      </c>
    </row>
    <row r="969" spans="1:10" x14ac:dyDescent="0.4">
      <c r="A969">
        <v>2</v>
      </c>
      <c r="B969" t="s">
        <v>14</v>
      </c>
      <c r="D969">
        <v>11.89</v>
      </c>
      <c r="E969">
        <v>290.97800000000001</v>
      </c>
      <c r="F969">
        <v>6169.0540000000001</v>
      </c>
      <c r="G969">
        <v>16.553999999999998</v>
      </c>
      <c r="H969" t="s">
        <v>13</v>
      </c>
    </row>
    <row r="970" spans="1:10" x14ac:dyDescent="0.4">
      <c r="A970">
        <v>3</v>
      </c>
      <c r="B970" t="s">
        <v>15</v>
      </c>
      <c r="D970">
        <v>11.91</v>
      </c>
      <c r="E970">
        <v>54.783999999999999</v>
      </c>
      <c r="F970">
        <v>6270.085</v>
      </c>
      <c r="G970">
        <v>6.0090000000000003</v>
      </c>
      <c r="H970" t="s">
        <v>13</v>
      </c>
    </row>
    <row r="971" spans="1:10" x14ac:dyDescent="0.4">
      <c r="A971">
        <v>4</v>
      </c>
      <c r="B971" t="s">
        <v>17</v>
      </c>
      <c r="D971">
        <v>11.96</v>
      </c>
      <c r="E971">
        <v>297.99200000000002</v>
      </c>
      <c r="F971">
        <v>5073.5969999999998</v>
      </c>
      <c r="G971">
        <v>47.49</v>
      </c>
      <c r="H971" t="s">
        <v>13</v>
      </c>
    </row>
    <row r="972" spans="1:10" x14ac:dyDescent="0.4">
      <c r="A972">
        <v>5</v>
      </c>
      <c r="B972" t="s">
        <v>18</v>
      </c>
      <c r="D972">
        <v>11.93</v>
      </c>
      <c r="E972">
        <v>536.601</v>
      </c>
      <c r="F972">
        <v>5607.0349999999999</v>
      </c>
      <c r="G972">
        <v>5.6769999999999996</v>
      </c>
      <c r="H972" t="s">
        <v>13</v>
      </c>
    </row>
    <row r="973" spans="1:10" x14ac:dyDescent="0.4">
      <c r="A973">
        <v>6</v>
      </c>
      <c r="B973" t="s">
        <v>19</v>
      </c>
      <c r="D973">
        <v>11.83</v>
      </c>
      <c r="E973">
        <v>1682.8389999999999</v>
      </c>
      <c r="F973">
        <v>4189.3689999999997</v>
      </c>
      <c r="G973">
        <v>108.47199999999999</v>
      </c>
      <c r="H973" t="s">
        <v>13</v>
      </c>
    </row>
    <row r="974" spans="1:10" x14ac:dyDescent="0.4">
      <c r="A974">
        <v>7</v>
      </c>
      <c r="B974" t="s">
        <v>20</v>
      </c>
      <c r="D974">
        <v>11.85</v>
      </c>
      <c r="E974">
        <v>2789.3069999999998</v>
      </c>
      <c r="F974">
        <v>3916.8919999999998</v>
      </c>
      <c r="G974">
        <v>21409</v>
      </c>
      <c r="H974" t="s">
        <v>13</v>
      </c>
    </row>
    <row r="975" spans="1:10" x14ac:dyDescent="0.4">
      <c r="A975">
        <v>8</v>
      </c>
      <c r="B975" t="s">
        <v>21</v>
      </c>
      <c r="D975">
        <v>11.89</v>
      </c>
      <c r="E975">
        <v>4026.4650000000001</v>
      </c>
      <c r="F975">
        <v>4672.8990000000003</v>
      </c>
      <c r="G975">
        <v>99.762</v>
      </c>
      <c r="H975" t="s">
        <v>13</v>
      </c>
    </row>
    <row r="976" spans="1:10" x14ac:dyDescent="0.4">
      <c r="A976">
        <v>9</v>
      </c>
      <c r="B976" t="s">
        <v>22</v>
      </c>
      <c r="D976">
        <v>11.93</v>
      </c>
      <c r="E976">
        <v>212.48099999999999</v>
      </c>
      <c r="G976">
        <v>4.6420000000000003</v>
      </c>
      <c r="H976" t="s">
        <v>13</v>
      </c>
    </row>
    <row r="977" spans="1:10" x14ac:dyDescent="0.4">
      <c r="A977">
        <v>10</v>
      </c>
      <c r="B977" t="s">
        <v>22</v>
      </c>
      <c r="D977">
        <v>11.72</v>
      </c>
      <c r="E977">
        <v>111.75</v>
      </c>
      <c r="G977">
        <v>2.359</v>
      </c>
      <c r="H977" t="s">
        <v>13</v>
      </c>
    </row>
    <row r="978" spans="1:10" x14ac:dyDescent="0.4">
      <c r="A978">
        <v>11</v>
      </c>
      <c r="B978" t="s">
        <v>24</v>
      </c>
      <c r="D978">
        <v>11.93</v>
      </c>
      <c r="E978">
        <v>743.22</v>
      </c>
      <c r="F978">
        <v>1803.3610000000001</v>
      </c>
      <c r="G978">
        <v>90.953000000000003</v>
      </c>
      <c r="H978" t="s">
        <v>13</v>
      </c>
    </row>
    <row r="979" spans="1:10" x14ac:dyDescent="0.4">
      <c r="A979">
        <v>12</v>
      </c>
      <c r="B979" t="s">
        <v>25</v>
      </c>
      <c r="D979">
        <v>11.93</v>
      </c>
      <c r="E979">
        <v>425.85399999999998</v>
      </c>
      <c r="F979">
        <v>1582.835</v>
      </c>
      <c r="G979">
        <v>4.141</v>
      </c>
      <c r="H979" t="s">
        <v>13</v>
      </c>
    </row>
    <row r="980" spans="1:10" x14ac:dyDescent="0.4">
      <c r="A980">
        <v>13</v>
      </c>
      <c r="B980" t="s">
        <v>26</v>
      </c>
      <c r="D980">
        <v>11.98</v>
      </c>
      <c r="E980">
        <v>356.76799999999997</v>
      </c>
      <c r="F980">
        <v>1671.82</v>
      </c>
      <c r="G980">
        <v>8.8740000000000006</v>
      </c>
      <c r="H980" t="s">
        <v>13</v>
      </c>
    </row>
    <row r="981" spans="1:10" x14ac:dyDescent="0.4">
      <c r="A981">
        <v>14</v>
      </c>
      <c r="B981" t="s">
        <v>27</v>
      </c>
      <c r="D981">
        <v>11.98</v>
      </c>
      <c r="E981">
        <v>1610.5319999999999</v>
      </c>
      <c r="F981">
        <v>1602.5260000000001</v>
      </c>
      <c r="G981">
        <v>316.33199999999999</v>
      </c>
      <c r="H981" t="s">
        <v>13</v>
      </c>
    </row>
    <row r="982" spans="1:10" x14ac:dyDescent="0.4">
      <c r="A982">
        <v>15</v>
      </c>
      <c r="B982" t="s">
        <v>28</v>
      </c>
      <c r="D982">
        <v>11.98</v>
      </c>
      <c r="E982">
        <v>1463</v>
      </c>
      <c r="F982">
        <v>1532.6120000000001</v>
      </c>
      <c r="G982">
        <v>53.731999999999999</v>
      </c>
      <c r="H982" t="s">
        <v>13</v>
      </c>
    </row>
    <row r="983" spans="1:10" x14ac:dyDescent="0.4">
      <c r="A983">
        <v>16</v>
      </c>
      <c r="B983" t="s">
        <v>29</v>
      </c>
      <c r="D983">
        <v>11.98</v>
      </c>
      <c r="E983">
        <v>2519.8780000000002</v>
      </c>
      <c r="F983">
        <v>1291.402</v>
      </c>
      <c r="G983">
        <v>4.4859999999999998</v>
      </c>
      <c r="H983" t="s">
        <v>13</v>
      </c>
    </row>
    <row r="985" spans="1:10" x14ac:dyDescent="0.4">
      <c r="A985" t="s">
        <v>79</v>
      </c>
    </row>
    <row r="987" spans="1:10" x14ac:dyDescent="0.4">
      <c r="B987" t="s">
        <v>3</v>
      </c>
      <c r="C987" t="s">
        <v>4</v>
      </c>
      <c r="D987" t="s">
        <v>5</v>
      </c>
      <c r="E987" t="s">
        <v>6</v>
      </c>
      <c r="F987" t="s">
        <v>7</v>
      </c>
      <c r="G987" t="s">
        <v>8</v>
      </c>
      <c r="H987" t="s">
        <v>9</v>
      </c>
      <c r="I987" t="s">
        <v>10</v>
      </c>
      <c r="J987" t="s">
        <v>11</v>
      </c>
    </row>
    <row r="988" spans="1:10" x14ac:dyDescent="0.4">
      <c r="A988">
        <v>1</v>
      </c>
      <c r="B988" t="s">
        <v>12</v>
      </c>
      <c r="D988">
        <v>11.88</v>
      </c>
      <c r="E988">
        <v>7374.8869999999997</v>
      </c>
      <c r="G988">
        <v>52216</v>
      </c>
      <c r="H988" t="s">
        <v>13</v>
      </c>
      <c r="I988">
        <v>7374.8869999999997</v>
      </c>
    </row>
    <row r="989" spans="1:10" x14ac:dyDescent="0.4">
      <c r="A989">
        <v>2</v>
      </c>
      <c r="B989" t="s">
        <v>14</v>
      </c>
      <c r="D989">
        <v>11.91</v>
      </c>
      <c r="E989">
        <v>6169.0540000000001</v>
      </c>
      <c r="G989">
        <v>143.238</v>
      </c>
      <c r="H989" t="s">
        <v>13</v>
      </c>
      <c r="I989">
        <v>6169.0540000000001</v>
      </c>
    </row>
    <row r="990" spans="1:10" x14ac:dyDescent="0.4">
      <c r="A990">
        <v>3</v>
      </c>
      <c r="B990" t="s">
        <v>15</v>
      </c>
      <c r="D990">
        <v>11.91</v>
      </c>
      <c r="E990">
        <v>6270.085</v>
      </c>
      <c r="G990">
        <v>41.731999999999999</v>
      </c>
      <c r="H990" t="s">
        <v>13</v>
      </c>
      <c r="I990">
        <v>6270.085</v>
      </c>
    </row>
    <row r="991" spans="1:10" x14ac:dyDescent="0.4">
      <c r="A991">
        <v>4</v>
      </c>
      <c r="B991" t="s">
        <v>17</v>
      </c>
      <c r="D991">
        <v>11.92</v>
      </c>
      <c r="E991">
        <v>5073.5969999999998</v>
      </c>
      <c r="G991">
        <v>36410</v>
      </c>
      <c r="H991" t="s">
        <v>13</v>
      </c>
      <c r="I991">
        <v>5073.5969999999998</v>
      </c>
    </row>
    <row r="992" spans="1:10" x14ac:dyDescent="0.4">
      <c r="A992">
        <v>5</v>
      </c>
      <c r="B992" t="s">
        <v>18</v>
      </c>
      <c r="D992">
        <v>11.93</v>
      </c>
      <c r="E992">
        <v>5607.0349999999999</v>
      </c>
      <c r="G992">
        <v>40704</v>
      </c>
      <c r="H992" t="s">
        <v>13</v>
      </c>
      <c r="I992">
        <v>5607.0349999999999</v>
      </c>
    </row>
    <row r="993" spans="1:10" x14ac:dyDescent="0.4">
      <c r="A993">
        <v>6</v>
      </c>
      <c r="B993" t="s">
        <v>19</v>
      </c>
      <c r="D993">
        <v>11.82</v>
      </c>
      <c r="E993">
        <v>4189.3689999999997</v>
      </c>
      <c r="G993">
        <v>765.69500000000005</v>
      </c>
      <c r="H993" t="s">
        <v>13</v>
      </c>
      <c r="I993">
        <v>4189.3689999999997</v>
      </c>
    </row>
    <row r="994" spans="1:10" x14ac:dyDescent="0.4">
      <c r="A994">
        <v>7</v>
      </c>
      <c r="B994" t="s">
        <v>20</v>
      </c>
      <c r="D994">
        <v>11.85</v>
      </c>
      <c r="E994">
        <v>3916.8919999999998</v>
      </c>
      <c r="G994">
        <v>653.72799999999995</v>
      </c>
      <c r="H994" t="s">
        <v>13</v>
      </c>
      <c r="I994">
        <v>3916.8919999999998</v>
      </c>
    </row>
    <row r="995" spans="1:10" x14ac:dyDescent="0.4">
      <c r="A995">
        <v>8</v>
      </c>
      <c r="B995" t="s">
        <v>21</v>
      </c>
      <c r="D995">
        <v>11.88</v>
      </c>
      <c r="E995">
        <v>4672.8990000000003</v>
      </c>
      <c r="G995">
        <v>34767</v>
      </c>
      <c r="H995" t="s">
        <v>13</v>
      </c>
      <c r="I995">
        <v>4672.8990000000003</v>
      </c>
    </row>
    <row r="996" spans="1:10" x14ac:dyDescent="0.4">
      <c r="A996">
        <v>9</v>
      </c>
      <c r="B996" t="s">
        <v>22</v>
      </c>
    </row>
    <row r="997" spans="1:10" x14ac:dyDescent="0.4">
      <c r="A997">
        <v>10</v>
      </c>
      <c r="B997" t="s">
        <v>22</v>
      </c>
    </row>
    <row r="998" spans="1:10" x14ac:dyDescent="0.4">
      <c r="A998">
        <v>11</v>
      </c>
      <c r="B998" t="s">
        <v>24</v>
      </c>
      <c r="D998">
        <v>11.92</v>
      </c>
      <c r="E998">
        <v>1803.3610000000001</v>
      </c>
      <c r="G998">
        <v>13078</v>
      </c>
      <c r="H998" t="s">
        <v>13</v>
      </c>
      <c r="I998">
        <v>1803.3610000000001</v>
      </c>
    </row>
    <row r="999" spans="1:10" x14ac:dyDescent="0.4">
      <c r="A999">
        <v>12</v>
      </c>
      <c r="B999" t="s">
        <v>25</v>
      </c>
      <c r="D999">
        <v>11.93</v>
      </c>
      <c r="E999">
        <v>1582.835</v>
      </c>
      <c r="G999">
        <v>11055</v>
      </c>
      <c r="H999" t="s">
        <v>13</v>
      </c>
      <c r="I999">
        <v>1582.835</v>
      </c>
    </row>
    <row r="1000" spans="1:10" x14ac:dyDescent="0.4">
      <c r="A1000">
        <v>13</v>
      </c>
      <c r="B1000" t="s">
        <v>26</v>
      </c>
      <c r="D1000">
        <v>11.95</v>
      </c>
      <c r="E1000">
        <v>1671.82</v>
      </c>
      <c r="G1000">
        <v>11619</v>
      </c>
      <c r="H1000" t="s">
        <v>13</v>
      </c>
      <c r="I1000">
        <v>1671.82</v>
      </c>
    </row>
    <row r="1001" spans="1:10" x14ac:dyDescent="0.4">
      <c r="A1001">
        <v>14</v>
      </c>
      <c r="B1001" t="s">
        <v>27</v>
      </c>
      <c r="D1001">
        <v>11.96</v>
      </c>
      <c r="E1001">
        <v>1602.5260000000001</v>
      </c>
      <c r="G1001">
        <v>85.799000000000007</v>
      </c>
      <c r="H1001" t="s">
        <v>13</v>
      </c>
      <c r="I1001">
        <v>1602.5260000000001</v>
      </c>
    </row>
    <row r="1002" spans="1:10" x14ac:dyDescent="0.4">
      <c r="A1002">
        <v>15</v>
      </c>
      <c r="B1002" t="s">
        <v>28</v>
      </c>
      <c r="D1002">
        <v>11.96</v>
      </c>
      <c r="E1002">
        <v>1532.6120000000001</v>
      </c>
      <c r="G1002">
        <v>56.57</v>
      </c>
      <c r="H1002" t="s">
        <v>13</v>
      </c>
      <c r="I1002">
        <v>1532.6120000000001</v>
      </c>
    </row>
    <row r="1003" spans="1:10" x14ac:dyDescent="0.4">
      <c r="A1003">
        <v>16</v>
      </c>
      <c r="B1003" t="s">
        <v>29</v>
      </c>
      <c r="D1003">
        <v>11.98</v>
      </c>
      <c r="E1003">
        <v>1291.402</v>
      </c>
      <c r="G1003">
        <v>9263</v>
      </c>
      <c r="H1003" t="s">
        <v>13</v>
      </c>
      <c r="I1003">
        <v>1291.402</v>
      </c>
    </row>
    <row r="1005" spans="1:10" x14ac:dyDescent="0.4">
      <c r="A1005" t="s">
        <v>80</v>
      </c>
    </row>
    <row r="1007" spans="1:10" x14ac:dyDescent="0.4">
      <c r="B1007" t="s">
        <v>3</v>
      </c>
      <c r="C1007" t="s">
        <v>4</v>
      </c>
      <c r="D1007" t="s">
        <v>5</v>
      </c>
      <c r="E1007" t="s">
        <v>6</v>
      </c>
      <c r="F1007" t="s">
        <v>7</v>
      </c>
      <c r="G1007" t="s">
        <v>8</v>
      </c>
      <c r="H1007" t="s">
        <v>9</v>
      </c>
      <c r="I1007" t="s">
        <v>10</v>
      </c>
      <c r="J1007" t="s">
        <v>11</v>
      </c>
    </row>
    <row r="1008" spans="1:10" x14ac:dyDescent="0.4">
      <c r="A1008">
        <v>1</v>
      </c>
      <c r="B1008" t="s">
        <v>12</v>
      </c>
      <c r="D1008">
        <v>11.88</v>
      </c>
      <c r="E1008">
        <v>2489.7860000000001</v>
      </c>
      <c r="G1008">
        <v>17710</v>
      </c>
      <c r="H1008" t="s">
        <v>13</v>
      </c>
      <c r="I1008">
        <v>2489.7860000000001</v>
      </c>
    </row>
    <row r="1009" spans="1:9" x14ac:dyDescent="0.4">
      <c r="A1009">
        <v>2</v>
      </c>
      <c r="B1009" t="s">
        <v>14</v>
      </c>
      <c r="D1009">
        <v>11.91</v>
      </c>
      <c r="E1009">
        <v>2449.6509999999998</v>
      </c>
      <c r="G1009">
        <v>688.48</v>
      </c>
      <c r="H1009" t="s">
        <v>13</v>
      </c>
      <c r="I1009">
        <v>2449.6509999999998</v>
      </c>
    </row>
    <row r="1010" spans="1:9" x14ac:dyDescent="0.4">
      <c r="A1010">
        <v>3</v>
      </c>
      <c r="B1010" t="s">
        <v>15</v>
      </c>
      <c r="D1010">
        <v>11.91</v>
      </c>
      <c r="E1010">
        <v>2378.931</v>
      </c>
      <c r="G1010">
        <v>17149</v>
      </c>
      <c r="H1010" t="s">
        <v>13</v>
      </c>
      <c r="I1010">
        <v>2378.931</v>
      </c>
    </row>
    <row r="1011" spans="1:9" x14ac:dyDescent="0.4">
      <c r="A1011">
        <v>4</v>
      </c>
      <c r="B1011" t="s">
        <v>17</v>
      </c>
      <c r="D1011">
        <v>11.91</v>
      </c>
      <c r="E1011">
        <v>2158.6</v>
      </c>
      <c r="G1011">
        <v>170.87700000000001</v>
      </c>
      <c r="H1011" t="s">
        <v>13</v>
      </c>
      <c r="I1011">
        <v>2158.6</v>
      </c>
    </row>
    <row r="1012" spans="1:9" x14ac:dyDescent="0.4">
      <c r="A1012">
        <v>5</v>
      </c>
      <c r="B1012" t="s">
        <v>18</v>
      </c>
      <c r="D1012">
        <v>11.92</v>
      </c>
      <c r="E1012">
        <v>2171.3490000000002</v>
      </c>
      <c r="G1012">
        <v>113.00700000000001</v>
      </c>
      <c r="H1012" t="s">
        <v>13</v>
      </c>
      <c r="I1012">
        <v>2171.3490000000002</v>
      </c>
    </row>
    <row r="1013" spans="1:9" x14ac:dyDescent="0.4">
      <c r="A1013">
        <v>6</v>
      </c>
      <c r="B1013" t="s">
        <v>19</v>
      </c>
      <c r="D1013">
        <v>11.83</v>
      </c>
      <c r="E1013">
        <v>2121.1729999999998</v>
      </c>
      <c r="G1013">
        <v>890.30899999999997</v>
      </c>
      <c r="H1013" t="s">
        <v>13</v>
      </c>
      <c r="I1013">
        <v>2121.1729999999998</v>
      </c>
    </row>
    <row r="1014" spans="1:9" x14ac:dyDescent="0.4">
      <c r="A1014">
        <v>7</v>
      </c>
      <c r="B1014" t="s">
        <v>20</v>
      </c>
      <c r="D1014">
        <v>11.86</v>
      </c>
      <c r="E1014">
        <v>1632.2909999999999</v>
      </c>
      <c r="G1014">
        <v>11718</v>
      </c>
      <c r="H1014" t="s">
        <v>13</v>
      </c>
      <c r="I1014">
        <v>1632.2909999999999</v>
      </c>
    </row>
    <row r="1015" spans="1:9" x14ac:dyDescent="0.4">
      <c r="A1015">
        <v>8</v>
      </c>
      <c r="B1015" t="s">
        <v>21</v>
      </c>
      <c r="D1015">
        <v>11.89</v>
      </c>
      <c r="E1015">
        <v>1888.116</v>
      </c>
      <c r="G1015">
        <v>13425</v>
      </c>
      <c r="H1015" t="s">
        <v>13</v>
      </c>
      <c r="I1015">
        <v>1888.116</v>
      </c>
    </row>
    <row r="1016" spans="1:9" x14ac:dyDescent="0.4">
      <c r="A1016">
        <v>9</v>
      </c>
      <c r="B1016" t="s">
        <v>22</v>
      </c>
    </row>
    <row r="1017" spans="1:9" x14ac:dyDescent="0.4">
      <c r="A1017">
        <v>10</v>
      </c>
      <c r="B1017" t="s">
        <v>22</v>
      </c>
    </row>
    <row r="1018" spans="1:9" x14ac:dyDescent="0.4">
      <c r="A1018">
        <v>11</v>
      </c>
      <c r="B1018" t="s">
        <v>24</v>
      </c>
      <c r="D1018">
        <v>11.94</v>
      </c>
      <c r="E1018">
        <v>747.43600000000004</v>
      </c>
      <c r="G1018">
        <v>4885</v>
      </c>
      <c r="H1018" t="s">
        <v>13</v>
      </c>
      <c r="I1018">
        <v>747.43600000000004</v>
      </c>
    </row>
    <row r="1019" spans="1:9" x14ac:dyDescent="0.4">
      <c r="A1019">
        <v>12</v>
      </c>
      <c r="B1019" t="s">
        <v>25</v>
      </c>
      <c r="D1019">
        <v>11.93</v>
      </c>
      <c r="E1019">
        <v>888.82500000000005</v>
      </c>
      <c r="G1019">
        <v>371.10300000000001</v>
      </c>
      <c r="H1019" t="s">
        <v>13</v>
      </c>
      <c r="I1019">
        <v>888.82500000000005</v>
      </c>
    </row>
    <row r="1020" spans="1:9" x14ac:dyDescent="0.4">
      <c r="A1020">
        <v>13</v>
      </c>
      <c r="B1020" t="s">
        <v>26</v>
      </c>
      <c r="D1020">
        <v>11.94</v>
      </c>
      <c r="E1020">
        <v>658.66899999999998</v>
      </c>
      <c r="G1020">
        <v>7.4329999999999998</v>
      </c>
      <c r="H1020" t="s">
        <v>13</v>
      </c>
      <c r="I1020">
        <v>658.66899999999998</v>
      </c>
    </row>
    <row r="1021" spans="1:9" x14ac:dyDescent="0.4">
      <c r="A1021">
        <v>14</v>
      </c>
      <c r="B1021" t="s">
        <v>27</v>
      </c>
      <c r="D1021">
        <v>11.96</v>
      </c>
      <c r="E1021">
        <v>633.53899999999999</v>
      </c>
      <c r="G1021">
        <v>160.398</v>
      </c>
      <c r="H1021" t="s">
        <v>13</v>
      </c>
      <c r="I1021">
        <v>633.53899999999999</v>
      </c>
    </row>
    <row r="1022" spans="1:9" x14ac:dyDescent="0.4">
      <c r="A1022">
        <v>15</v>
      </c>
      <c r="B1022" t="s">
        <v>28</v>
      </c>
      <c r="D1022">
        <v>11.96</v>
      </c>
      <c r="E1022">
        <v>795.245</v>
      </c>
      <c r="G1022">
        <v>23.533999999999999</v>
      </c>
      <c r="H1022" t="s">
        <v>13</v>
      </c>
      <c r="I1022">
        <v>795.245</v>
      </c>
    </row>
    <row r="1023" spans="1:9" x14ac:dyDescent="0.4">
      <c r="A1023">
        <v>16</v>
      </c>
      <c r="B1023" t="s">
        <v>29</v>
      </c>
      <c r="D1023">
        <v>11.99</v>
      </c>
      <c r="E1023">
        <v>533.91700000000003</v>
      </c>
      <c r="G1023">
        <v>15.215999999999999</v>
      </c>
      <c r="H1023" t="s">
        <v>16</v>
      </c>
      <c r="I1023">
        <v>533.91700000000003</v>
      </c>
    </row>
    <row r="1025" spans="1:10" x14ac:dyDescent="0.4">
      <c r="A1025" t="s">
        <v>81</v>
      </c>
    </row>
    <row r="1027" spans="1:10" x14ac:dyDescent="0.4">
      <c r="B1027" t="s">
        <v>3</v>
      </c>
      <c r="C1027" t="s">
        <v>4</v>
      </c>
      <c r="D1027" t="s">
        <v>5</v>
      </c>
      <c r="E1027" t="s">
        <v>6</v>
      </c>
      <c r="F1027" t="s">
        <v>7</v>
      </c>
      <c r="G1027" t="s">
        <v>8</v>
      </c>
      <c r="H1027" t="s">
        <v>9</v>
      </c>
      <c r="I1027" t="s">
        <v>10</v>
      </c>
      <c r="J1027" t="s">
        <v>11</v>
      </c>
    </row>
    <row r="1028" spans="1:10" x14ac:dyDescent="0.4">
      <c r="A1028">
        <v>1</v>
      </c>
      <c r="B1028" t="s">
        <v>12</v>
      </c>
      <c r="D1028">
        <v>11.72</v>
      </c>
      <c r="E1028">
        <v>337.17700000000002</v>
      </c>
      <c r="F1028">
        <v>22113.453000000001</v>
      </c>
      <c r="G1028">
        <v>2891</v>
      </c>
      <c r="H1028" t="s">
        <v>13</v>
      </c>
    </row>
    <row r="1029" spans="1:10" x14ac:dyDescent="0.4">
      <c r="A1029">
        <v>2</v>
      </c>
      <c r="B1029" t="s">
        <v>14</v>
      </c>
      <c r="D1029">
        <v>11.77</v>
      </c>
      <c r="E1029">
        <v>1126.8979999999999</v>
      </c>
      <c r="F1029">
        <v>19727.258000000002</v>
      </c>
      <c r="G1029">
        <v>24.994</v>
      </c>
      <c r="H1029" t="s">
        <v>13</v>
      </c>
    </row>
    <row r="1030" spans="1:10" x14ac:dyDescent="0.4">
      <c r="A1030">
        <v>3</v>
      </c>
      <c r="B1030" t="s">
        <v>15</v>
      </c>
      <c r="D1030">
        <v>11.77</v>
      </c>
      <c r="E1030">
        <v>1525.989</v>
      </c>
      <c r="F1030">
        <v>21608.315999999999</v>
      </c>
      <c r="G1030">
        <v>53.375</v>
      </c>
      <c r="H1030" t="s">
        <v>13</v>
      </c>
    </row>
    <row r="1031" spans="1:10" x14ac:dyDescent="0.4">
      <c r="A1031">
        <v>4</v>
      </c>
      <c r="B1031" t="s">
        <v>17</v>
      </c>
      <c r="D1031">
        <v>11.76</v>
      </c>
      <c r="E1031">
        <v>4824.491</v>
      </c>
      <c r="F1031">
        <v>17922.151999999998</v>
      </c>
      <c r="G1031">
        <v>1068.037</v>
      </c>
      <c r="H1031" t="s">
        <v>13</v>
      </c>
    </row>
    <row r="1032" spans="1:10" x14ac:dyDescent="0.4">
      <c r="A1032">
        <v>5</v>
      </c>
      <c r="B1032" t="s">
        <v>18</v>
      </c>
      <c r="D1032">
        <v>11.78</v>
      </c>
      <c r="E1032">
        <v>7820.0110000000004</v>
      </c>
      <c r="F1032">
        <v>21861.023000000001</v>
      </c>
      <c r="G1032">
        <v>166.691</v>
      </c>
      <c r="H1032" t="s">
        <v>13</v>
      </c>
    </row>
    <row r="1033" spans="1:10" x14ac:dyDescent="0.4">
      <c r="A1033">
        <v>6</v>
      </c>
      <c r="B1033" t="s">
        <v>19</v>
      </c>
      <c r="D1033">
        <v>11.68</v>
      </c>
      <c r="E1033">
        <v>32797.883000000002</v>
      </c>
      <c r="F1033">
        <v>19662.793000000001</v>
      </c>
      <c r="G1033">
        <v>240894</v>
      </c>
      <c r="H1033" t="s">
        <v>13</v>
      </c>
    </row>
    <row r="1034" spans="1:10" x14ac:dyDescent="0.4">
      <c r="A1034">
        <v>7</v>
      </c>
      <c r="B1034" t="s">
        <v>20</v>
      </c>
      <c r="D1034">
        <v>11.71</v>
      </c>
      <c r="E1034">
        <v>64116.288999999997</v>
      </c>
      <c r="F1034">
        <v>17115.688999999998</v>
      </c>
      <c r="G1034">
        <v>3590.181</v>
      </c>
      <c r="H1034" t="s">
        <v>13</v>
      </c>
    </row>
    <row r="1035" spans="1:10" x14ac:dyDescent="0.4">
      <c r="A1035">
        <v>8</v>
      </c>
      <c r="B1035" t="s">
        <v>21</v>
      </c>
      <c r="D1035">
        <v>11.74</v>
      </c>
      <c r="E1035">
        <v>119857.156</v>
      </c>
      <c r="F1035">
        <v>21588.050999999999</v>
      </c>
      <c r="G1035">
        <v>5544.8249999999998</v>
      </c>
      <c r="H1035" t="s">
        <v>13</v>
      </c>
    </row>
    <row r="1036" spans="1:10" x14ac:dyDescent="0.4">
      <c r="A1036">
        <v>9</v>
      </c>
      <c r="B1036" t="s">
        <v>22</v>
      </c>
      <c r="D1036">
        <v>11.76</v>
      </c>
      <c r="E1036">
        <v>33.773000000000003</v>
      </c>
      <c r="F1036">
        <v>29.33</v>
      </c>
      <c r="G1036">
        <v>285</v>
      </c>
      <c r="H1036" t="s">
        <v>13</v>
      </c>
    </row>
    <row r="1037" spans="1:10" x14ac:dyDescent="0.4">
      <c r="A1037">
        <v>10</v>
      </c>
      <c r="B1037" t="s">
        <v>22</v>
      </c>
      <c r="D1037">
        <v>11.76</v>
      </c>
      <c r="E1037">
        <v>147.191</v>
      </c>
      <c r="F1037">
        <v>4.5229999999999997</v>
      </c>
      <c r="G1037">
        <v>1059</v>
      </c>
      <c r="H1037" t="s">
        <v>13</v>
      </c>
    </row>
    <row r="1038" spans="1:10" x14ac:dyDescent="0.4">
      <c r="A1038">
        <v>11</v>
      </c>
      <c r="B1038" t="s">
        <v>24</v>
      </c>
      <c r="D1038">
        <v>11.79</v>
      </c>
      <c r="E1038">
        <v>318.46899999999999</v>
      </c>
      <c r="F1038">
        <v>8290.8960000000006</v>
      </c>
      <c r="G1038">
        <v>53.734999999999999</v>
      </c>
      <c r="H1038" t="s">
        <v>13</v>
      </c>
    </row>
    <row r="1039" spans="1:10" x14ac:dyDescent="0.4">
      <c r="A1039">
        <v>12</v>
      </c>
      <c r="B1039" t="s">
        <v>25</v>
      </c>
      <c r="D1039">
        <v>11.78</v>
      </c>
      <c r="E1039">
        <v>4.5679999999999996</v>
      </c>
      <c r="F1039">
        <v>7311.8540000000003</v>
      </c>
      <c r="G1039">
        <v>5.7119999999999997</v>
      </c>
      <c r="H1039" t="s">
        <v>13</v>
      </c>
    </row>
    <row r="1040" spans="1:10" x14ac:dyDescent="0.4">
      <c r="A1040">
        <v>13</v>
      </c>
      <c r="B1040" t="s">
        <v>26</v>
      </c>
      <c r="D1040">
        <v>11.78</v>
      </c>
      <c r="E1040">
        <v>44.290999999999997</v>
      </c>
      <c r="F1040">
        <v>6894.442</v>
      </c>
      <c r="G1040">
        <v>376</v>
      </c>
      <c r="H1040" t="s">
        <v>13</v>
      </c>
    </row>
    <row r="1041" spans="1:10" x14ac:dyDescent="0.4">
      <c r="A1041">
        <v>14</v>
      </c>
      <c r="B1041" t="s">
        <v>27</v>
      </c>
      <c r="D1041">
        <v>11.82</v>
      </c>
      <c r="E1041">
        <v>26068.9</v>
      </c>
      <c r="F1041">
        <v>8442.4529999999995</v>
      </c>
      <c r="G1041">
        <v>1204.547</v>
      </c>
      <c r="H1041" t="s">
        <v>13</v>
      </c>
    </row>
    <row r="1042" spans="1:10" x14ac:dyDescent="0.4">
      <c r="A1042">
        <v>15</v>
      </c>
      <c r="B1042" t="s">
        <v>28</v>
      </c>
      <c r="D1042">
        <v>11.83</v>
      </c>
      <c r="E1042">
        <v>26763.598000000002</v>
      </c>
      <c r="F1042">
        <v>9012.2639999999992</v>
      </c>
      <c r="G1042">
        <v>752.04499999999996</v>
      </c>
      <c r="H1042" t="s">
        <v>13</v>
      </c>
    </row>
    <row r="1043" spans="1:10" x14ac:dyDescent="0.4">
      <c r="A1043">
        <v>16</v>
      </c>
      <c r="B1043" t="s">
        <v>29</v>
      </c>
      <c r="D1043">
        <v>11.84</v>
      </c>
      <c r="E1043">
        <v>24919.903999999999</v>
      </c>
      <c r="F1043">
        <v>7925.8680000000004</v>
      </c>
      <c r="G1043">
        <v>244.27600000000001</v>
      </c>
      <c r="H1043" t="s">
        <v>13</v>
      </c>
    </row>
    <row r="1045" spans="1:10" x14ac:dyDescent="0.4">
      <c r="A1045" t="s">
        <v>82</v>
      </c>
    </row>
    <row r="1047" spans="1:10" x14ac:dyDescent="0.4">
      <c r="B1047" t="s">
        <v>3</v>
      </c>
      <c r="C1047" t="s">
        <v>4</v>
      </c>
      <c r="D1047" t="s">
        <v>5</v>
      </c>
      <c r="E1047" t="s">
        <v>6</v>
      </c>
      <c r="F1047" t="s">
        <v>7</v>
      </c>
      <c r="G1047" t="s">
        <v>8</v>
      </c>
      <c r="H1047" t="s">
        <v>9</v>
      </c>
      <c r="I1047" t="s">
        <v>10</v>
      </c>
      <c r="J1047" t="s">
        <v>11</v>
      </c>
    </row>
    <row r="1048" spans="1:10" x14ac:dyDescent="0.4">
      <c r="A1048">
        <v>1</v>
      </c>
      <c r="B1048" t="s">
        <v>12</v>
      </c>
      <c r="D1048">
        <v>11.75</v>
      </c>
      <c r="E1048">
        <v>42.582999999999998</v>
      </c>
      <c r="F1048">
        <v>22113.453000000001</v>
      </c>
      <c r="G1048">
        <v>398</v>
      </c>
      <c r="H1048" t="s">
        <v>13</v>
      </c>
    </row>
    <row r="1049" spans="1:10" x14ac:dyDescent="0.4">
      <c r="A1049">
        <v>2</v>
      </c>
      <c r="B1049" t="s">
        <v>14</v>
      </c>
      <c r="D1049">
        <v>11.77</v>
      </c>
      <c r="E1049">
        <v>327.77300000000002</v>
      </c>
      <c r="F1049">
        <v>19727.258000000002</v>
      </c>
      <c r="G1049">
        <v>2311</v>
      </c>
      <c r="H1049" t="s">
        <v>13</v>
      </c>
    </row>
    <row r="1050" spans="1:10" x14ac:dyDescent="0.4">
      <c r="A1050">
        <v>3</v>
      </c>
      <c r="B1050" t="s">
        <v>15</v>
      </c>
      <c r="D1050">
        <v>11.78</v>
      </c>
      <c r="E1050">
        <v>233.39400000000001</v>
      </c>
      <c r="F1050">
        <v>21608.315999999999</v>
      </c>
      <c r="G1050">
        <v>6.9729999999999999</v>
      </c>
      <c r="H1050" t="s">
        <v>13</v>
      </c>
    </row>
    <row r="1051" spans="1:10" x14ac:dyDescent="0.4">
      <c r="A1051">
        <v>4</v>
      </c>
      <c r="B1051" t="s">
        <v>17</v>
      </c>
      <c r="D1051">
        <v>11.76</v>
      </c>
      <c r="E1051">
        <v>1397.873</v>
      </c>
      <c r="F1051">
        <v>17922.151999999998</v>
      </c>
      <c r="G1051">
        <v>27.376999999999999</v>
      </c>
      <c r="H1051" t="s">
        <v>13</v>
      </c>
    </row>
    <row r="1052" spans="1:10" x14ac:dyDescent="0.4">
      <c r="A1052">
        <v>5</v>
      </c>
      <c r="B1052" t="s">
        <v>18</v>
      </c>
      <c r="D1052">
        <v>11.78</v>
      </c>
      <c r="E1052">
        <v>2440.0079999999998</v>
      </c>
      <c r="F1052">
        <v>21861.023000000001</v>
      </c>
      <c r="G1052">
        <v>17509</v>
      </c>
      <c r="H1052" t="s">
        <v>13</v>
      </c>
    </row>
    <row r="1053" spans="1:10" x14ac:dyDescent="0.4">
      <c r="A1053">
        <v>6</v>
      </c>
      <c r="B1053" t="s">
        <v>19</v>
      </c>
      <c r="D1053">
        <v>11.68</v>
      </c>
      <c r="E1053">
        <v>9845.8870000000006</v>
      </c>
      <c r="F1053">
        <v>19662.793000000001</v>
      </c>
      <c r="G1053">
        <v>74097</v>
      </c>
      <c r="H1053" t="s">
        <v>13</v>
      </c>
    </row>
    <row r="1054" spans="1:10" x14ac:dyDescent="0.4">
      <c r="A1054">
        <v>7</v>
      </c>
      <c r="B1054" t="s">
        <v>20</v>
      </c>
      <c r="D1054">
        <v>11.71</v>
      </c>
      <c r="E1054">
        <v>18702.741999999998</v>
      </c>
      <c r="F1054">
        <v>17115.688999999998</v>
      </c>
      <c r="G1054">
        <v>476.50799999999998</v>
      </c>
      <c r="H1054" t="s">
        <v>13</v>
      </c>
    </row>
    <row r="1055" spans="1:10" x14ac:dyDescent="0.4">
      <c r="A1055">
        <v>8</v>
      </c>
      <c r="B1055" t="s">
        <v>21</v>
      </c>
      <c r="D1055">
        <v>11.74</v>
      </c>
      <c r="E1055">
        <v>35977.023000000001</v>
      </c>
      <c r="F1055">
        <v>21588.050999999999</v>
      </c>
      <c r="G1055">
        <v>4365.6120000000001</v>
      </c>
      <c r="H1055" t="s">
        <v>13</v>
      </c>
    </row>
    <row r="1056" spans="1:10" x14ac:dyDescent="0.4">
      <c r="A1056">
        <v>9</v>
      </c>
      <c r="B1056" t="s">
        <v>22</v>
      </c>
      <c r="D1056">
        <v>11.74</v>
      </c>
      <c r="E1056">
        <v>11.835000000000001</v>
      </c>
      <c r="F1056">
        <v>29.33</v>
      </c>
      <c r="G1056">
        <v>111</v>
      </c>
      <c r="H1056" t="s">
        <v>13</v>
      </c>
    </row>
    <row r="1057" spans="1:10" x14ac:dyDescent="0.4">
      <c r="A1057">
        <v>10</v>
      </c>
      <c r="B1057" t="s">
        <v>22</v>
      </c>
      <c r="D1057">
        <v>11.78</v>
      </c>
      <c r="E1057">
        <v>52.281999999999996</v>
      </c>
      <c r="F1057">
        <v>4.5229999999999997</v>
      </c>
      <c r="G1057">
        <v>482</v>
      </c>
      <c r="H1057" t="s">
        <v>13</v>
      </c>
    </row>
    <row r="1058" spans="1:10" x14ac:dyDescent="0.4">
      <c r="A1058">
        <v>11</v>
      </c>
      <c r="B1058" t="s">
        <v>24</v>
      </c>
      <c r="D1058">
        <v>11.79</v>
      </c>
      <c r="E1058">
        <v>76.734999999999999</v>
      </c>
      <c r="F1058">
        <v>8290.8960000000006</v>
      </c>
      <c r="G1058">
        <v>3.036</v>
      </c>
      <c r="H1058" t="s">
        <v>13</v>
      </c>
    </row>
    <row r="1059" spans="1:10" x14ac:dyDescent="0.4">
      <c r="A1059">
        <v>12</v>
      </c>
      <c r="B1059" t="s">
        <v>25</v>
      </c>
      <c r="F1059">
        <v>7311.8540000000003</v>
      </c>
    </row>
    <row r="1060" spans="1:10" x14ac:dyDescent="0.4">
      <c r="A1060">
        <v>13</v>
      </c>
      <c r="B1060" t="s">
        <v>26</v>
      </c>
      <c r="D1060">
        <v>11.81</v>
      </c>
      <c r="E1060">
        <v>19.957999999999998</v>
      </c>
      <c r="F1060">
        <v>6894.442</v>
      </c>
      <c r="G1060">
        <v>170</v>
      </c>
      <c r="H1060" t="s">
        <v>13</v>
      </c>
    </row>
    <row r="1061" spans="1:10" x14ac:dyDescent="0.4">
      <c r="A1061">
        <v>14</v>
      </c>
      <c r="B1061" t="s">
        <v>27</v>
      </c>
      <c r="D1061">
        <v>11.82</v>
      </c>
      <c r="E1061">
        <v>7708.402</v>
      </c>
      <c r="F1061">
        <v>8442.4529999999995</v>
      </c>
      <c r="G1061">
        <v>55136</v>
      </c>
      <c r="H1061" t="s">
        <v>13</v>
      </c>
    </row>
    <row r="1062" spans="1:10" x14ac:dyDescent="0.4">
      <c r="A1062">
        <v>15</v>
      </c>
      <c r="B1062" t="s">
        <v>28</v>
      </c>
      <c r="D1062">
        <v>11.83</v>
      </c>
      <c r="E1062">
        <v>7717.1139999999996</v>
      </c>
      <c r="F1062">
        <v>9012.2639999999992</v>
      </c>
      <c r="G1062">
        <v>162.35400000000001</v>
      </c>
      <c r="H1062" t="s">
        <v>13</v>
      </c>
    </row>
    <row r="1063" spans="1:10" x14ac:dyDescent="0.4">
      <c r="A1063">
        <v>16</v>
      </c>
      <c r="B1063" t="s">
        <v>29</v>
      </c>
      <c r="D1063">
        <v>11.84</v>
      </c>
      <c r="E1063">
        <v>6817.6059999999998</v>
      </c>
      <c r="F1063">
        <v>7925.8680000000004</v>
      </c>
      <c r="G1063">
        <v>1698.6210000000001</v>
      </c>
      <c r="H1063" t="s">
        <v>13</v>
      </c>
    </row>
    <row r="1065" spans="1:10" x14ac:dyDescent="0.4">
      <c r="A1065" t="s">
        <v>83</v>
      </c>
    </row>
    <row r="1067" spans="1:10" x14ac:dyDescent="0.4">
      <c r="B1067" t="s">
        <v>3</v>
      </c>
      <c r="C1067" t="s">
        <v>4</v>
      </c>
      <c r="D1067" t="s">
        <v>5</v>
      </c>
      <c r="E1067" t="s">
        <v>6</v>
      </c>
      <c r="F1067" t="s">
        <v>7</v>
      </c>
      <c r="G1067" t="s">
        <v>8</v>
      </c>
      <c r="H1067" t="s">
        <v>9</v>
      </c>
      <c r="I1067" t="s">
        <v>10</v>
      </c>
      <c r="J1067" t="s">
        <v>11</v>
      </c>
    </row>
    <row r="1068" spans="1:10" x14ac:dyDescent="0.4">
      <c r="A1068">
        <v>1</v>
      </c>
      <c r="B1068" t="s">
        <v>12</v>
      </c>
      <c r="D1068">
        <v>11.72</v>
      </c>
      <c r="E1068">
        <v>22113.453000000001</v>
      </c>
      <c r="G1068">
        <v>165191</v>
      </c>
      <c r="H1068" t="s">
        <v>13</v>
      </c>
      <c r="I1068">
        <v>22113.453000000001</v>
      </c>
    </row>
    <row r="1069" spans="1:10" x14ac:dyDescent="0.4">
      <c r="A1069">
        <v>2</v>
      </c>
      <c r="B1069" t="s">
        <v>14</v>
      </c>
      <c r="D1069">
        <v>11.75</v>
      </c>
      <c r="E1069">
        <v>19727.258000000002</v>
      </c>
      <c r="G1069">
        <v>146811</v>
      </c>
      <c r="H1069" t="s">
        <v>13</v>
      </c>
      <c r="I1069">
        <v>19727.258000000002</v>
      </c>
    </row>
    <row r="1070" spans="1:10" x14ac:dyDescent="0.4">
      <c r="A1070">
        <v>3</v>
      </c>
      <c r="B1070" t="s">
        <v>15</v>
      </c>
      <c r="D1070">
        <v>11.77</v>
      </c>
      <c r="E1070">
        <v>21608.315999999999</v>
      </c>
      <c r="G1070">
        <v>352.48700000000002</v>
      </c>
      <c r="H1070" t="s">
        <v>13</v>
      </c>
      <c r="I1070">
        <v>21608.315999999999</v>
      </c>
    </row>
    <row r="1071" spans="1:10" x14ac:dyDescent="0.4">
      <c r="A1071">
        <v>4</v>
      </c>
      <c r="B1071" t="s">
        <v>17</v>
      </c>
      <c r="D1071">
        <v>11.77</v>
      </c>
      <c r="E1071">
        <v>17922.151999999998</v>
      </c>
      <c r="G1071">
        <v>2274.3580000000002</v>
      </c>
      <c r="H1071" t="s">
        <v>13</v>
      </c>
      <c r="I1071">
        <v>17922.151999999998</v>
      </c>
    </row>
    <row r="1072" spans="1:10" x14ac:dyDescent="0.4">
      <c r="A1072">
        <v>5</v>
      </c>
      <c r="B1072" t="s">
        <v>18</v>
      </c>
      <c r="D1072">
        <v>11.79</v>
      </c>
      <c r="E1072">
        <v>21861.023000000001</v>
      </c>
      <c r="G1072">
        <v>1237.077</v>
      </c>
      <c r="H1072" t="s">
        <v>13</v>
      </c>
      <c r="I1072">
        <v>21861.023000000001</v>
      </c>
    </row>
    <row r="1073" spans="1:10" x14ac:dyDescent="0.4">
      <c r="A1073">
        <v>6</v>
      </c>
      <c r="B1073" t="s">
        <v>19</v>
      </c>
      <c r="D1073">
        <v>11.68</v>
      </c>
      <c r="E1073">
        <v>19662.793000000001</v>
      </c>
      <c r="G1073">
        <v>525.577</v>
      </c>
      <c r="H1073" t="s">
        <v>13</v>
      </c>
      <c r="I1073">
        <v>19662.793000000001</v>
      </c>
    </row>
    <row r="1074" spans="1:10" x14ac:dyDescent="0.4">
      <c r="A1074">
        <v>7</v>
      </c>
      <c r="B1074" t="s">
        <v>20</v>
      </c>
      <c r="D1074">
        <v>11.71</v>
      </c>
      <c r="E1074">
        <v>17115.688999999998</v>
      </c>
      <c r="G1074">
        <v>602.49699999999996</v>
      </c>
      <c r="H1074" t="s">
        <v>13</v>
      </c>
      <c r="I1074">
        <v>17115.688999999998</v>
      </c>
    </row>
    <row r="1075" spans="1:10" x14ac:dyDescent="0.4">
      <c r="A1075">
        <v>8</v>
      </c>
      <c r="B1075" t="s">
        <v>21</v>
      </c>
      <c r="D1075">
        <v>11.74</v>
      </c>
      <c r="E1075">
        <v>21588.050999999999</v>
      </c>
      <c r="G1075">
        <v>360.72399999999999</v>
      </c>
      <c r="H1075" t="s">
        <v>13</v>
      </c>
      <c r="I1075">
        <v>21588.050999999999</v>
      </c>
    </row>
    <row r="1076" spans="1:10" x14ac:dyDescent="0.4">
      <c r="A1076">
        <v>9</v>
      </c>
      <c r="B1076" t="s">
        <v>22</v>
      </c>
      <c r="D1076">
        <v>11.76</v>
      </c>
      <c r="E1076">
        <v>29.33</v>
      </c>
      <c r="G1076">
        <v>279</v>
      </c>
      <c r="H1076" t="s">
        <v>13</v>
      </c>
      <c r="I1076">
        <v>29.33</v>
      </c>
    </row>
    <row r="1077" spans="1:10" x14ac:dyDescent="0.4">
      <c r="A1077">
        <v>10</v>
      </c>
      <c r="B1077" t="s">
        <v>22</v>
      </c>
      <c r="D1077">
        <v>11.76</v>
      </c>
      <c r="E1077">
        <v>4.5229999999999997</v>
      </c>
      <c r="G1077">
        <v>44</v>
      </c>
      <c r="H1077" t="s">
        <v>13</v>
      </c>
      <c r="I1077">
        <v>4.5229999999999997</v>
      </c>
    </row>
    <row r="1078" spans="1:10" x14ac:dyDescent="0.4">
      <c r="A1078">
        <v>11</v>
      </c>
      <c r="B1078" t="s">
        <v>24</v>
      </c>
      <c r="D1078">
        <v>11.78</v>
      </c>
      <c r="E1078">
        <v>8290.8960000000006</v>
      </c>
      <c r="G1078">
        <v>595.70100000000002</v>
      </c>
      <c r="H1078" t="s">
        <v>13</v>
      </c>
      <c r="I1078">
        <v>8290.8960000000006</v>
      </c>
    </row>
    <row r="1079" spans="1:10" x14ac:dyDescent="0.4">
      <c r="A1079">
        <v>12</v>
      </c>
      <c r="B1079" t="s">
        <v>25</v>
      </c>
      <c r="D1079">
        <v>11.79</v>
      </c>
      <c r="E1079">
        <v>7311.8540000000003</v>
      </c>
      <c r="G1079">
        <v>121.56399999999999</v>
      </c>
      <c r="H1079" t="s">
        <v>13</v>
      </c>
      <c r="I1079">
        <v>7311.8540000000003</v>
      </c>
    </row>
    <row r="1080" spans="1:10" x14ac:dyDescent="0.4">
      <c r="A1080">
        <v>13</v>
      </c>
      <c r="B1080" t="s">
        <v>26</v>
      </c>
      <c r="D1080">
        <v>11.79</v>
      </c>
      <c r="E1080">
        <v>6894.442</v>
      </c>
      <c r="G1080">
        <v>178.67599999999999</v>
      </c>
      <c r="H1080" t="s">
        <v>13</v>
      </c>
      <c r="I1080">
        <v>6894.442</v>
      </c>
    </row>
    <row r="1081" spans="1:10" x14ac:dyDescent="0.4">
      <c r="A1081">
        <v>14</v>
      </c>
      <c r="B1081" t="s">
        <v>27</v>
      </c>
      <c r="D1081">
        <v>11.82</v>
      </c>
      <c r="E1081">
        <v>8442.4529999999995</v>
      </c>
      <c r="G1081">
        <v>2794.9589999999998</v>
      </c>
      <c r="H1081" t="s">
        <v>13</v>
      </c>
      <c r="I1081">
        <v>8442.4529999999995</v>
      </c>
    </row>
    <row r="1082" spans="1:10" x14ac:dyDescent="0.4">
      <c r="A1082">
        <v>15</v>
      </c>
      <c r="B1082" t="s">
        <v>28</v>
      </c>
      <c r="D1082">
        <v>11.84</v>
      </c>
      <c r="E1082">
        <v>9012.2639999999992</v>
      </c>
      <c r="G1082">
        <v>65937</v>
      </c>
      <c r="H1082" t="s">
        <v>13</v>
      </c>
      <c r="I1082">
        <v>9012.2639999999992</v>
      </c>
    </row>
    <row r="1083" spans="1:10" x14ac:dyDescent="0.4">
      <c r="A1083">
        <v>16</v>
      </c>
      <c r="B1083" t="s">
        <v>29</v>
      </c>
      <c r="D1083">
        <v>11.84</v>
      </c>
      <c r="E1083">
        <v>7925.8680000000004</v>
      </c>
      <c r="G1083">
        <v>56642</v>
      </c>
      <c r="H1083" t="s">
        <v>13</v>
      </c>
      <c r="I1083">
        <v>7925.8680000000004</v>
      </c>
    </row>
    <row r="1085" spans="1:10" x14ac:dyDescent="0.4">
      <c r="A1085" t="s">
        <v>84</v>
      </c>
    </row>
    <row r="1087" spans="1:10" x14ac:dyDescent="0.4">
      <c r="B1087" t="s">
        <v>3</v>
      </c>
      <c r="C1087" t="s">
        <v>4</v>
      </c>
      <c r="D1087" t="s">
        <v>5</v>
      </c>
      <c r="E1087" t="s">
        <v>6</v>
      </c>
      <c r="F1087" t="s">
        <v>7</v>
      </c>
      <c r="G1087" t="s">
        <v>8</v>
      </c>
      <c r="H1087" t="s">
        <v>9</v>
      </c>
      <c r="I1087" t="s">
        <v>10</v>
      </c>
      <c r="J1087" t="s">
        <v>11</v>
      </c>
    </row>
    <row r="1088" spans="1:10" x14ac:dyDescent="0.4">
      <c r="A1088">
        <v>1</v>
      </c>
      <c r="B1088" t="s">
        <v>12</v>
      </c>
      <c r="D1088">
        <v>11.74</v>
      </c>
      <c r="E1088">
        <v>5893.44</v>
      </c>
      <c r="G1088">
        <v>226.827</v>
      </c>
      <c r="H1088" t="s">
        <v>13</v>
      </c>
      <c r="I1088">
        <v>5893.44</v>
      </c>
    </row>
    <row r="1089" spans="1:9" x14ac:dyDescent="0.4">
      <c r="A1089">
        <v>2</v>
      </c>
      <c r="B1089" t="s">
        <v>14</v>
      </c>
      <c r="D1089">
        <v>11.77</v>
      </c>
      <c r="E1089">
        <v>5754.2460000000001</v>
      </c>
      <c r="G1089">
        <v>42301</v>
      </c>
      <c r="H1089" t="s">
        <v>13</v>
      </c>
      <c r="I1089">
        <v>5754.2460000000001</v>
      </c>
    </row>
    <row r="1090" spans="1:9" x14ac:dyDescent="0.4">
      <c r="A1090">
        <v>3</v>
      </c>
      <c r="B1090" t="s">
        <v>15</v>
      </c>
      <c r="D1090">
        <v>11.77</v>
      </c>
      <c r="E1090">
        <v>5585.6450000000004</v>
      </c>
      <c r="G1090">
        <v>412.52300000000002</v>
      </c>
      <c r="H1090" t="s">
        <v>13</v>
      </c>
      <c r="I1090">
        <v>5585.6450000000004</v>
      </c>
    </row>
    <row r="1091" spans="1:9" x14ac:dyDescent="0.4">
      <c r="A1091">
        <v>4</v>
      </c>
      <c r="B1091" t="s">
        <v>17</v>
      </c>
      <c r="D1091">
        <v>11.78</v>
      </c>
      <c r="E1091">
        <v>5181.6270000000004</v>
      </c>
      <c r="G1091">
        <v>37885</v>
      </c>
      <c r="H1091" t="s">
        <v>13</v>
      </c>
      <c r="I1091">
        <v>5181.6270000000004</v>
      </c>
    </row>
    <row r="1092" spans="1:9" x14ac:dyDescent="0.4">
      <c r="A1092">
        <v>5</v>
      </c>
      <c r="B1092" t="s">
        <v>18</v>
      </c>
      <c r="D1092">
        <v>11.78</v>
      </c>
      <c r="E1092">
        <v>5853.28</v>
      </c>
      <c r="G1092">
        <v>45.725999999999999</v>
      </c>
      <c r="H1092" t="s">
        <v>13</v>
      </c>
      <c r="I1092">
        <v>5853.28</v>
      </c>
    </row>
    <row r="1093" spans="1:9" x14ac:dyDescent="0.4">
      <c r="A1093">
        <v>6</v>
      </c>
      <c r="B1093" t="s">
        <v>19</v>
      </c>
      <c r="D1093">
        <v>11.68</v>
      </c>
      <c r="E1093">
        <v>4606.4520000000002</v>
      </c>
      <c r="G1093">
        <v>33393</v>
      </c>
      <c r="H1093" t="s">
        <v>13</v>
      </c>
      <c r="I1093">
        <v>4606.4520000000002</v>
      </c>
    </row>
    <row r="1094" spans="1:9" x14ac:dyDescent="0.4">
      <c r="A1094">
        <v>7</v>
      </c>
      <c r="B1094" t="s">
        <v>20</v>
      </c>
      <c r="D1094">
        <v>11.71</v>
      </c>
      <c r="E1094">
        <v>4278.75</v>
      </c>
      <c r="G1094">
        <v>2229.8420000000001</v>
      </c>
      <c r="H1094" t="s">
        <v>13</v>
      </c>
      <c r="I1094">
        <v>4278.75</v>
      </c>
    </row>
    <row r="1095" spans="1:9" x14ac:dyDescent="0.4">
      <c r="A1095">
        <v>8</v>
      </c>
      <c r="B1095" t="s">
        <v>21</v>
      </c>
      <c r="D1095">
        <v>11.74</v>
      </c>
      <c r="E1095">
        <v>4085.335</v>
      </c>
      <c r="G1095">
        <v>635.85799999999995</v>
      </c>
      <c r="H1095" t="s">
        <v>13</v>
      </c>
      <c r="I1095">
        <v>4085.335</v>
      </c>
    </row>
    <row r="1096" spans="1:9" x14ac:dyDescent="0.4">
      <c r="A1096">
        <v>9</v>
      </c>
      <c r="B1096" t="s">
        <v>22</v>
      </c>
    </row>
    <row r="1097" spans="1:9" x14ac:dyDescent="0.4">
      <c r="A1097">
        <v>10</v>
      </c>
      <c r="B1097" t="s">
        <v>22</v>
      </c>
      <c r="D1097">
        <v>12.11</v>
      </c>
      <c r="E1097">
        <v>0.38700000000000001</v>
      </c>
      <c r="G1097">
        <v>3</v>
      </c>
      <c r="H1097" t="s">
        <v>13</v>
      </c>
      <c r="I1097">
        <v>0.38700000000000001</v>
      </c>
    </row>
    <row r="1098" spans="1:9" x14ac:dyDescent="0.4">
      <c r="A1098">
        <v>11</v>
      </c>
      <c r="B1098" t="s">
        <v>24</v>
      </c>
      <c r="D1098">
        <v>11.78</v>
      </c>
      <c r="E1098">
        <v>2279.2950000000001</v>
      </c>
      <c r="G1098">
        <v>178.90799999999999</v>
      </c>
      <c r="H1098" t="s">
        <v>13</v>
      </c>
      <c r="I1098">
        <v>2279.2950000000001</v>
      </c>
    </row>
    <row r="1099" spans="1:9" x14ac:dyDescent="0.4">
      <c r="A1099">
        <v>12</v>
      </c>
      <c r="B1099" t="s">
        <v>25</v>
      </c>
      <c r="D1099">
        <v>11.79</v>
      </c>
      <c r="E1099">
        <v>1867.98</v>
      </c>
      <c r="G1099">
        <v>13213</v>
      </c>
      <c r="H1099" t="s">
        <v>13</v>
      </c>
      <c r="I1099">
        <v>1867.98</v>
      </c>
    </row>
    <row r="1100" spans="1:9" x14ac:dyDescent="0.4">
      <c r="A1100">
        <v>13</v>
      </c>
      <c r="B1100" t="s">
        <v>26</v>
      </c>
      <c r="D1100">
        <v>11.79</v>
      </c>
      <c r="E1100">
        <v>2433.9470000000001</v>
      </c>
      <c r="G1100">
        <v>17815</v>
      </c>
      <c r="H1100" t="s">
        <v>13</v>
      </c>
      <c r="I1100">
        <v>2433.9470000000001</v>
      </c>
    </row>
    <row r="1101" spans="1:9" x14ac:dyDescent="0.4">
      <c r="A1101">
        <v>14</v>
      </c>
      <c r="B1101" t="s">
        <v>27</v>
      </c>
      <c r="D1101">
        <v>11.82</v>
      </c>
      <c r="E1101">
        <v>1891.288</v>
      </c>
      <c r="G1101">
        <v>14572</v>
      </c>
      <c r="H1101" t="s">
        <v>13</v>
      </c>
      <c r="I1101">
        <v>1891.288</v>
      </c>
    </row>
    <row r="1102" spans="1:9" x14ac:dyDescent="0.4">
      <c r="A1102">
        <v>15</v>
      </c>
      <c r="B1102" t="s">
        <v>28</v>
      </c>
      <c r="D1102">
        <v>11.82</v>
      </c>
      <c r="E1102">
        <v>2122.0390000000002</v>
      </c>
      <c r="G1102">
        <v>11.821</v>
      </c>
      <c r="H1102" t="s">
        <v>13</v>
      </c>
      <c r="I1102">
        <v>2122.0390000000002</v>
      </c>
    </row>
    <row r="1103" spans="1:9" x14ac:dyDescent="0.4">
      <c r="A1103">
        <v>16</v>
      </c>
      <c r="B1103" t="s">
        <v>29</v>
      </c>
      <c r="D1103">
        <v>11.85</v>
      </c>
      <c r="E1103">
        <v>2556.4340000000002</v>
      </c>
      <c r="G1103">
        <v>18806</v>
      </c>
      <c r="H1103" t="s">
        <v>13</v>
      </c>
      <c r="I1103">
        <v>2556.4340000000002</v>
      </c>
    </row>
    <row r="1105" spans="1:10" x14ac:dyDescent="0.4">
      <c r="A1105" t="s">
        <v>85</v>
      </c>
    </row>
    <row r="1107" spans="1:10" x14ac:dyDescent="0.4">
      <c r="B1107" t="s">
        <v>3</v>
      </c>
      <c r="C1107" t="s">
        <v>4</v>
      </c>
      <c r="D1107" t="s">
        <v>5</v>
      </c>
      <c r="E1107" t="s">
        <v>6</v>
      </c>
      <c r="F1107" t="s">
        <v>7</v>
      </c>
      <c r="G1107" t="s">
        <v>8</v>
      </c>
      <c r="H1107" t="s">
        <v>9</v>
      </c>
      <c r="I1107" t="s">
        <v>10</v>
      </c>
      <c r="J1107" t="s">
        <v>11</v>
      </c>
    </row>
    <row r="1108" spans="1:10" x14ac:dyDescent="0.4">
      <c r="A1108">
        <v>1</v>
      </c>
      <c r="B1108" t="s">
        <v>12</v>
      </c>
      <c r="D1108">
        <v>13.23</v>
      </c>
      <c r="E1108">
        <v>1694.2570000000001</v>
      </c>
      <c r="F1108">
        <v>300.86599999999999</v>
      </c>
      <c r="G1108">
        <v>10654</v>
      </c>
      <c r="H1108" t="s">
        <v>13</v>
      </c>
    </row>
    <row r="1109" spans="1:10" x14ac:dyDescent="0.4">
      <c r="A1109">
        <v>2</v>
      </c>
      <c r="B1109" t="s">
        <v>14</v>
      </c>
      <c r="D1109">
        <v>13.26</v>
      </c>
      <c r="E1109">
        <v>2473.444</v>
      </c>
      <c r="F1109">
        <v>321.66199999999998</v>
      </c>
      <c r="G1109">
        <v>25.135000000000002</v>
      </c>
      <c r="H1109" t="s">
        <v>13</v>
      </c>
    </row>
    <row r="1110" spans="1:10" x14ac:dyDescent="0.4">
      <c r="A1110">
        <v>3</v>
      </c>
      <c r="B1110" t="s">
        <v>15</v>
      </c>
      <c r="D1110">
        <v>13.26</v>
      </c>
      <c r="E1110">
        <v>5976.64</v>
      </c>
      <c r="F1110">
        <v>271.98099999999999</v>
      </c>
      <c r="G1110">
        <v>38973</v>
      </c>
      <c r="H1110" t="s">
        <v>13</v>
      </c>
    </row>
    <row r="1111" spans="1:10" x14ac:dyDescent="0.4">
      <c r="A1111">
        <v>4</v>
      </c>
      <c r="B1111" t="s">
        <v>17</v>
      </c>
      <c r="D1111">
        <v>13.26</v>
      </c>
      <c r="E1111">
        <v>18215.34</v>
      </c>
      <c r="F1111">
        <v>575.19200000000001</v>
      </c>
      <c r="G1111">
        <v>112927</v>
      </c>
      <c r="H1111" t="s">
        <v>13</v>
      </c>
    </row>
    <row r="1112" spans="1:10" x14ac:dyDescent="0.4">
      <c r="A1112">
        <v>5</v>
      </c>
      <c r="B1112" t="s">
        <v>18</v>
      </c>
      <c r="D1112">
        <v>13.28</v>
      </c>
      <c r="E1112">
        <v>31488.873</v>
      </c>
      <c r="F1112">
        <v>121.73099999999999</v>
      </c>
      <c r="G1112">
        <v>1490.741</v>
      </c>
      <c r="H1112" t="s">
        <v>13</v>
      </c>
    </row>
    <row r="1113" spans="1:10" x14ac:dyDescent="0.4">
      <c r="A1113">
        <v>6</v>
      </c>
      <c r="B1113" t="s">
        <v>19</v>
      </c>
      <c r="D1113">
        <v>13.2</v>
      </c>
      <c r="E1113">
        <v>131775.31299999999</v>
      </c>
      <c r="F1113">
        <v>630.125</v>
      </c>
      <c r="G1113">
        <v>3432.4520000000002</v>
      </c>
      <c r="H1113" t="s">
        <v>13</v>
      </c>
    </row>
    <row r="1114" spans="1:10" x14ac:dyDescent="0.4">
      <c r="A1114">
        <v>7</v>
      </c>
      <c r="B1114" t="s">
        <v>20</v>
      </c>
      <c r="D1114">
        <v>13.21</v>
      </c>
      <c r="E1114">
        <v>230732.93799999999</v>
      </c>
      <c r="F1114">
        <v>189.16900000000001</v>
      </c>
      <c r="G1114">
        <v>3647.7469999999998</v>
      </c>
      <c r="H1114" t="s">
        <v>13</v>
      </c>
    </row>
    <row r="1115" spans="1:10" x14ac:dyDescent="0.4">
      <c r="A1115">
        <v>8</v>
      </c>
      <c r="B1115" t="s">
        <v>21</v>
      </c>
      <c r="D1115">
        <v>13.24</v>
      </c>
      <c r="E1115">
        <v>456151.25</v>
      </c>
      <c r="F1115">
        <v>34.628999999999998</v>
      </c>
      <c r="G1115">
        <v>3552.0210000000002</v>
      </c>
      <c r="H1115" t="s">
        <v>13</v>
      </c>
    </row>
    <row r="1116" spans="1:10" x14ac:dyDescent="0.4">
      <c r="A1116">
        <v>9</v>
      </c>
      <c r="B1116" t="s">
        <v>22</v>
      </c>
      <c r="D1116">
        <v>13.26</v>
      </c>
      <c r="E1116">
        <v>771.56399999999996</v>
      </c>
      <c r="G1116">
        <v>432.46</v>
      </c>
      <c r="H1116" t="s">
        <v>13</v>
      </c>
    </row>
    <row r="1117" spans="1:10" x14ac:dyDescent="0.4">
      <c r="A1117">
        <v>10</v>
      </c>
      <c r="B1117" t="s">
        <v>22</v>
      </c>
      <c r="D1117">
        <v>13.26</v>
      </c>
      <c r="E1117">
        <v>410.22300000000001</v>
      </c>
      <c r="G1117">
        <v>12.236000000000001</v>
      </c>
      <c r="H1117" t="s">
        <v>13</v>
      </c>
    </row>
    <row r="1118" spans="1:10" x14ac:dyDescent="0.4">
      <c r="A1118">
        <v>11</v>
      </c>
      <c r="B1118" t="s">
        <v>24</v>
      </c>
      <c r="D1118">
        <v>13.29</v>
      </c>
      <c r="E1118">
        <v>165.52799999999999</v>
      </c>
      <c r="F1118">
        <v>61.923999999999999</v>
      </c>
      <c r="G1118">
        <v>5.625</v>
      </c>
      <c r="H1118" t="s">
        <v>13</v>
      </c>
    </row>
    <row r="1119" spans="1:10" x14ac:dyDescent="0.4">
      <c r="A1119">
        <v>12</v>
      </c>
      <c r="B1119" t="s">
        <v>25</v>
      </c>
      <c r="D1119">
        <v>13.26</v>
      </c>
      <c r="E1119">
        <v>2.3330000000000002</v>
      </c>
      <c r="F1119">
        <v>37.859000000000002</v>
      </c>
      <c r="G1119">
        <v>20</v>
      </c>
      <c r="H1119" t="s">
        <v>13</v>
      </c>
    </row>
    <row r="1120" spans="1:10" x14ac:dyDescent="0.4">
      <c r="A1120">
        <v>13</v>
      </c>
      <c r="B1120" t="s">
        <v>26</v>
      </c>
      <c r="F1120">
        <v>151.1</v>
      </c>
    </row>
    <row r="1121" spans="1:10" x14ac:dyDescent="0.4">
      <c r="A1121">
        <v>14</v>
      </c>
      <c r="B1121" t="s">
        <v>27</v>
      </c>
      <c r="D1121">
        <v>13.31</v>
      </c>
      <c r="E1121">
        <v>77207.366999999998</v>
      </c>
      <c r="F1121">
        <v>120.184</v>
      </c>
      <c r="G1121">
        <v>1733.472</v>
      </c>
      <c r="H1121" t="s">
        <v>13</v>
      </c>
    </row>
    <row r="1122" spans="1:10" x14ac:dyDescent="0.4">
      <c r="A1122">
        <v>15</v>
      </c>
      <c r="B1122" t="s">
        <v>28</v>
      </c>
      <c r="D1122">
        <v>13.32</v>
      </c>
      <c r="E1122">
        <v>85687.25</v>
      </c>
      <c r="F1122">
        <v>140.114</v>
      </c>
      <c r="G1122">
        <v>1363.4829999999999</v>
      </c>
      <c r="H1122" t="s">
        <v>13</v>
      </c>
    </row>
    <row r="1123" spans="1:10" x14ac:dyDescent="0.4">
      <c r="A1123">
        <v>16</v>
      </c>
      <c r="B1123" t="s">
        <v>29</v>
      </c>
      <c r="D1123">
        <v>13.32</v>
      </c>
      <c r="E1123">
        <v>75303.366999999998</v>
      </c>
      <c r="F1123">
        <v>104.483</v>
      </c>
      <c r="G1123">
        <v>885.45500000000004</v>
      </c>
      <c r="H1123" t="s">
        <v>13</v>
      </c>
    </row>
    <row r="1125" spans="1:10" x14ac:dyDescent="0.4">
      <c r="A1125" t="s">
        <v>86</v>
      </c>
    </row>
    <row r="1127" spans="1:10" x14ac:dyDescent="0.4">
      <c r="B1127" t="s">
        <v>3</v>
      </c>
      <c r="C1127" t="s">
        <v>4</v>
      </c>
      <c r="D1127" t="s">
        <v>5</v>
      </c>
      <c r="E1127" t="s">
        <v>6</v>
      </c>
      <c r="F1127" t="s">
        <v>7</v>
      </c>
      <c r="G1127" t="s">
        <v>8</v>
      </c>
      <c r="H1127" t="s">
        <v>9</v>
      </c>
      <c r="I1127" t="s">
        <v>10</v>
      </c>
      <c r="J1127" t="s">
        <v>11</v>
      </c>
    </row>
    <row r="1128" spans="1:10" x14ac:dyDescent="0.4">
      <c r="A1128">
        <v>1</v>
      </c>
      <c r="B1128" t="s">
        <v>12</v>
      </c>
      <c r="D1128">
        <v>13.21</v>
      </c>
      <c r="E1128">
        <v>531.33299999999997</v>
      </c>
      <c r="F1128">
        <v>999.38499999999999</v>
      </c>
      <c r="G1128">
        <v>14.587</v>
      </c>
      <c r="H1128" t="s">
        <v>13</v>
      </c>
    </row>
    <row r="1129" spans="1:10" x14ac:dyDescent="0.4">
      <c r="A1129">
        <v>2</v>
      </c>
      <c r="B1129" t="s">
        <v>14</v>
      </c>
      <c r="D1129">
        <v>13.26</v>
      </c>
      <c r="E1129">
        <v>958.51499999999999</v>
      </c>
      <c r="F1129">
        <v>573.05600000000004</v>
      </c>
      <c r="G1129">
        <v>6405</v>
      </c>
      <c r="H1129" t="s">
        <v>13</v>
      </c>
    </row>
    <row r="1130" spans="1:10" x14ac:dyDescent="0.4">
      <c r="A1130">
        <v>3</v>
      </c>
      <c r="B1130" t="s">
        <v>15</v>
      </c>
      <c r="D1130">
        <v>13.26</v>
      </c>
      <c r="E1130">
        <v>2079.1309999999999</v>
      </c>
      <c r="F1130">
        <v>733.90499999999997</v>
      </c>
      <c r="G1130">
        <v>98.296999999999997</v>
      </c>
      <c r="H1130" t="s">
        <v>13</v>
      </c>
    </row>
    <row r="1131" spans="1:10" x14ac:dyDescent="0.4">
      <c r="A1131">
        <v>4</v>
      </c>
      <c r="B1131" t="s">
        <v>17</v>
      </c>
      <c r="D1131">
        <v>13.26</v>
      </c>
      <c r="E1131">
        <v>6087.1279999999997</v>
      </c>
      <c r="F1131">
        <v>1000.62</v>
      </c>
      <c r="G1131">
        <v>36174</v>
      </c>
      <c r="H1131" t="s">
        <v>13</v>
      </c>
    </row>
    <row r="1132" spans="1:10" x14ac:dyDescent="0.4">
      <c r="A1132">
        <v>5</v>
      </c>
      <c r="B1132" t="s">
        <v>18</v>
      </c>
      <c r="D1132">
        <v>13.28</v>
      </c>
      <c r="E1132">
        <v>10089.198</v>
      </c>
      <c r="F1132">
        <v>767.74400000000003</v>
      </c>
      <c r="G1132">
        <v>212.614</v>
      </c>
      <c r="H1132" t="s">
        <v>13</v>
      </c>
    </row>
    <row r="1133" spans="1:10" x14ac:dyDescent="0.4">
      <c r="A1133">
        <v>6</v>
      </c>
      <c r="B1133" t="s">
        <v>19</v>
      </c>
      <c r="D1133">
        <v>13.2</v>
      </c>
      <c r="E1133">
        <v>44445.461000000003</v>
      </c>
      <c r="F1133">
        <v>650.65099999999995</v>
      </c>
      <c r="G1133">
        <v>794.99400000000003</v>
      </c>
      <c r="H1133" t="s">
        <v>13</v>
      </c>
    </row>
    <row r="1134" spans="1:10" x14ac:dyDescent="0.4">
      <c r="A1134">
        <v>7</v>
      </c>
      <c r="B1134" t="s">
        <v>20</v>
      </c>
      <c r="D1134">
        <v>13.21</v>
      </c>
      <c r="E1134">
        <v>79404.914000000004</v>
      </c>
      <c r="F1134">
        <v>547.68600000000004</v>
      </c>
      <c r="G1134">
        <v>599.61599999999999</v>
      </c>
      <c r="H1134" t="s">
        <v>13</v>
      </c>
    </row>
    <row r="1135" spans="1:10" x14ac:dyDescent="0.4">
      <c r="A1135">
        <v>8</v>
      </c>
      <c r="B1135" t="s">
        <v>21</v>
      </c>
      <c r="D1135">
        <v>13.23</v>
      </c>
      <c r="E1135">
        <v>150821.391</v>
      </c>
      <c r="F1135">
        <v>739.226</v>
      </c>
      <c r="G1135">
        <v>3347.4769999999999</v>
      </c>
      <c r="H1135" t="s">
        <v>13</v>
      </c>
    </row>
    <row r="1136" spans="1:10" x14ac:dyDescent="0.4">
      <c r="A1136">
        <v>9</v>
      </c>
      <c r="B1136" t="s">
        <v>22</v>
      </c>
      <c r="D1136">
        <v>13.24</v>
      </c>
      <c r="E1136">
        <v>177.35</v>
      </c>
      <c r="F1136">
        <v>12.648999999999999</v>
      </c>
      <c r="G1136">
        <v>1364</v>
      </c>
      <c r="H1136" t="s">
        <v>13</v>
      </c>
    </row>
    <row r="1137" spans="1:10" x14ac:dyDescent="0.4">
      <c r="A1137">
        <v>10</v>
      </c>
      <c r="B1137" t="s">
        <v>22</v>
      </c>
      <c r="D1137">
        <v>13.28</v>
      </c>
      <c r="E1137">
        <v>117.893</v>
      </c>
      <c r="F1137">
        <v>153.988</v>
      </c>
      <c r="G1137">
        <v>6.03</v>
      </c>
      <c r="H1137" t="s">
        <v>13</v>
      </c>
    </row>
    <row r="1138" spans="1:10" x14ac:dyDescent="0.4">
      <c r="A1138">
        <v>11</v>
      </c>
      <c r="B1138" t="s">
        <v>24</v>
      </c>
      <c r="D1138">
        <v>13.31</v>
      </c>
      <c r="E1138">
        <v>93.091999999999999</v>
      </c>
      <c r="F1138">
        <v>78.959000000000003</v>
      </c>
      <c r="G1138">
        <v>3.4260000000000002</v>
      </c>
      <c r="H1138" t="s">
        <v>13</v>
      </c>
    </row>
    <row r="1139" spans="1:10" x14ac:dyDescent="0.4">
      <c r="A1139">
        <v>12</v>
      </c>
      <c r="B1139" t="s">
        <v>25</v>
      </c>
      <c r="F1139">
        <v>226.09</v>
      </c>
    </row>
    <row r="1140" spans="1:10" x14ac:dyDescent="0.4">
      <c r="A1140">
        <v>13</v>
      </c>
      <c r="B1140" t="s">
        <v>26</v>
      </c>
      <c r="F1140">
        <v>208.11699999999999</v>
      </c>
    </row>
    <row r="1141" spans="1:10" x14ac:dyDescent="0.4">
      <c r="A1141">
        <v>14</v>
      </c>
      <c r="B1141" t="s">
        <v>27</v>
      </c>
      <c r="D1141">
        <v>13.31</v>
      </c>
      <c r="E1141">
        <v>25797.386999999999</v>
      </c>
      <c r="F1141">
        <v>255.416</v>
      </c>
      <c r="G1141">
        <v>970.654</v>
      </c>
      <c r="H1141" t="s">
        <v>13</v>
      </c>
    </row>
    <row r="1142" spans="1:10" x14ac:dyDescent="0.4">
      <c r="A1142">
        <v>15</v>
      </c>
      <c r="B1142" t="s">
        <v>28</v>
      </c>
      <c r="D1142">
        <v>13.32</v>
      </c>
      <c r="E1142">
        <v>27394.631000000001</v>
      </c>
      <c r="F1142">
        <v>196.185</v>
      </c>
      <c r="G1142">
        <v>182.739</v>
      </c>
      <c r="H1142" t="s">
        <v>13</v>
      </c>
    </row>
    <row r="1143" spans="1:10" x14ac:dyDescent="0.4">
      <c r="A1143">
        <v>16</v>
      </c>
      <c r="B1143" t="s">
        <v>29</v>
      </c>
      <c r="D1143">
        <v>13.32</v>
      </c>
      <c r="E1143">
        <v>23621.74</v>
      </c>
      <c r="F1143">
        <v>226.935</v>
      </c>
      <c r="G1143">
        <v>2275.0610000000001</v>
      </c>
      <c r="H1143" t="s">
        <v>13</v>
      </c>
    </row>
    <row r="1145" spans="1:10" x14ac:dyDescent="0.4">
      <c r="A1145" t="s">
        <v>87</v>
      </c>
    </row>
    <row r="1147" spans="1:10" x14ac:dyDescent="0.4">
      <c r="B1147" t="s">
        <v>3</v>
      </c>
      <c r="C1147" t="s">
        <v>4</v>
      </c>
      <c r="D1147" t="s">
        <v>5</v>
      </c>
      <c r="E1147" t="s">
        <v>6</v>
      </c>
      <c r="F1147" t="s">
        <v>7</v>
      </c>
      <c r="G1147" t="s">
        <v>8</v>
      </c>
      <c r="H1147" t="s">
        <v>9</v>
      </c>
      <c r="I1147" t="s">
        <v>10</v>
      </c>
      <c r="J1147" t="s">
        <v>11</v>
      </c>
    </row>
    <row r="1148" spans="1:10" x14ac:dyDescent="0.4">
      <c r="A1148">
        <v>1</v>
      </c>
      <c r="B1148" t="s">
        <v>12</v>
      </c>
      <c r="D1148">
        <v>11.51</v>
      </c>
      <c r="E1148">
        <v>29.021000000000001</v>
      </c>
      <c r="G1148">
        <v>3.8570000000000002</v>
      </c>
      <c r="H1148" t="s">
        <v>16</v>
      </c>
      <c r="I1148">
        <v>29.021000000000001</v>
      </c>
    </row>
    <row r="1149" spans="1:10" x14ac:dyDescent="0.4">
      <c r="A1149">
        <v>2</v>
      </c>
      <c r="B1149" t="s">
        <v>14</v>
      </c>
      <c r="D1149">
        <v>11.59</v>
      </c>
      <c r="E1149">
        <v>18.079000000000001</v>
      </c>
      <c r="G1149">
        <v>0.76</v>
      </c>
      <c r="H1149" t="s">
        <v>13</v>
      </c>
      <c r="I1149">
        <v>18.079000000000001</v>
      </c>
    </row>
    <row r="1150" spans="1:10" x14ac:dyDescent="0.4">
      <c r="A1150">
        <v>3</v>
      </c>
      <c r="B1150" t="s">
        <v>15</v>
      </c>
      <c r="D1150">
        <v>11.56</v>
      </c>
      <c r="E1150">
        <v>257.15300000000002</v>
      </c>
      <c r="G1150">
        <v>5.8120000000000003</v>
      </c>
      <c r="H1150" t="s">
        <v>13</v>
      </c>
      <c r="I1150">
        <v>257.15300000000002</v>
      </c>
    </row>
    <row r="1151" spans="1:10" x14ac:dyDescent="0.4">
      <c r="A1151">
        <v>4</v>
      </c>
      <c r="B1151" t="s">
        <v>17</v>
      </c>
      <c r="D1151">
        <v>11.56</v>
      </c>
      <c r="E1151">
        <v>889.22699999999998</v>
      </c>
      <c r="G1151">
        <v>37.122</v>
      </c>
      <c r="H1151" t="s">
        <v>13</v>
      </c>
      <c r="I1151">
        <v>889.22699999999998</v>
      </c>
    </row>
    <row r="1152" spans="1:10" x14ac:dyDescent="0.4">
      <c r="A1152">
        <v>5</v>
      </c>
      <c r="B1152" t="s">
        <v>18</v>
      </c>
      <c r="D1152">
        <v>11.57</v>
      </c>
      <c r="E1152">
        <v>1541.2850000000001</v>
      </c>
      <c r="G1152">
        <v>51.701000000000001</v>
      </c>
      <c r="H1152" t="s">
        <v>13</v>
      </c>
      <c r="I1152">
        <v>1541.2850000000001</v>
      </c>
    </row>
    <row r="1153" spans="1:10" x14ac:dyDescent="0.4">
      <c r="A1153">
        <v>6</v>
      </c>
      <c r="B1153" t="s">
        <v>19</v>
      </c>
      <c r="D1153">
        <v>11.46</v>
      </c>
      <c r="E1153">
        <v>5555.634</v>
      </c>
      <c r="G1153">
        <v>94.501999999999995</v>
      </c>
      <c r="H1153" t="s">
        <v>16</v>
      </c>
      <c r="I1153">
        <v>5555.634</v>
      </c>
    </row>
    <row r="1154" spans="1:10" x14ac:dyDescent="0.4">
      <c r="A1154">
        <v>7</v>
      </c>
      <c r="B1154" t="s">
        <v>20</v>
      </c>
      <c r="D1154">
        <v>11.49</v>
      </c>
      <c r="E1154">
        <v>9949.1610000000001</v>
      </c>
      <c r="G1154">
        <v>228.79900000000001</v>
      </c>
      <c r="H1154" t="s">
        <v>13</v>
      </c>
      <c r="I1154">
        <v>9949.1610000000001</v>
      </c>
    </row>
    <row r="1155" spans="1:10" x14ac:dyDescent="0.4">
      <c r="A1155">
        <v>8</v>
      </c>
      <c r="B1155" t="s">
        <v>21</v>
      </c>
      <c r="D1155">
        <v>11.53</v>
      </c>
      <c r="E1155">
        <v>20879.131000000001</v>
      </c>
      <c r="G1155">
        <v>472.15300000000002</v>
      </c>
      <c r="H1155" t="s">
        <v>13</v>
      </c>
      <c r="I1155">
        <v>20879.131000000001</v>
      </c>
    </row>
    <row r="1156" spans="1:10" x14ac:dyDescent="0.4">
      <c r="A1156">
        <v>9</v>
      </c>
      <c r="B1156" t="s">
        <v>22</v>
      </c>
      <c r="D1156">
        <v>11.17</v>
      </c>
      <c r="E1156">
        <v>13.497</v>
      </c>
      <c r="G1156">
        <v>1.32</v>
      </c>
      <c r="H1156" t="s">
        <v>13</v>
      </c>
      <c r="I1156">
        <v>13.497</v>
      </c>
    </row>
    <row r="1157" spans="1:10" x14ac:dyDescent="0.4">
      <c r="A1157">
        <v>10</v>
      </c>
      <c r="B1157" t="s">
        <v>22</v>
      </c>
      <c r="D1157">
        <v>11.61</v>
      </c>
      <c r="E1157">
        <v>11.835000000000001</v>
      </c>
      <c r="G1157">
        <v>100</v>
      </c>
      <c r="H1157" t="s">
        <v>13</v>
      </c>
      <c r="I1157">
        <v>11.835000000000001</v>
      </c>
    </row>
    <row r="1158" spans="1:10" x14ac:dyDescent="0.4">
      <c r="A1158">
        <v>11</v>
      </c>
      <c r="B1158" t="s">
        <v>24</v>
      </c>
    </row>
    <row r="1159" spans="1:10" x14ac:dyDescent="0.4">
      <c r="A1159">
        <v>12</v>
      </c>
      <c r="B1159" t="s">
        <v>25</v>
      </c>
      <c r="D1159">
        <v>11.84</v>
      </c>
      <c r="E1159">
        <v>2.3380000000000001</v>
      </c>
      <c r="G1159">
        <v>22</v>
      </c>
      <c r="H1159" t="s">
        <v>13</v>
      </c>
      <c r="I1159">
        <v>2.3380000000000001</v>
      </c>
    </row>
    <row r="1160" spans="1:10" x14ac:dyDescent="0.4">
      <c r="A1160">
        <v>13</v>
      </c>
      <c r="B1160" t="s">
        <v>26</v>
      </c>
      <c r="D1160">
        <v>11.27</v>
      </c>
      <c r="E1160">
        <v>36.662999999999997</v>
      </c>
      <c r="G1160">
        <v>350</v>
      </c>
      <c r="H1160" t="s">
        <v>13</v>
      </c>
      <c r="I1160">
        <v>36.662999999999997</v>
      </c>
    </row>
    <row r="1161" spans="1:10" x14ac:dyDescent="0.4">
      <c r="A1161">
        <v>14</v>
      </c>
      <c r="B1161" t="s">
        <v>27</v>
      </c>
      <c r="D1161">
        <v>11.6</v>
      </c>
      <c r="E1161">
        <v>3877.5059999999999</v>
      </c>
      <c r="G1161">
        <v>117.36199999999999</v>
      </c>
      <c r="H1161" t="s">
        <v>13</v>
      </c>
      <c r="I1161">
        <v>3877.5059999999999</v>
      </c>
    </row>
    <row r="1162" spans="1:10" x14ac:dyDescent="0.4">
      <c r="A1162">
        <v>15</v>
      </c>
      <c r="B1162" t="s">
        <v>28</v>
      </c>
      <c r="D1162">
        <v>11.61</v>
      </c>
      <c r="E1162">
        <v>3750.636</v>
      </c>
      <c r="G1162">
        <v>74.763000000000005</v>
      </c>
      <c r="H1162" t="s">
        <v>13</v>
      </c>
      <c r="I1162">
        <v>3750.636</v>
      </c>
    </row>
    <row r="1163" spans="1:10" x14ac:dyDescent="0.4">
      <c r="A1163">
        <v>16</v>
      </c>
      <c r="B1163" t="s">
        <v>29</v>
      </c>
      <c r="D1163">
        <v>11.61</v>
      </c>
      <c r="E1163">
        <v>4148.7150000000001</v>
      </c>
      <c r="G1163">
        <v>173.505</v>
      </c>
      <c r="H1163" t="s">
        <v>13</v>
      </c>
      <c r="I1163">
        <v>4148.7150000000001</v>
      </c>
    </row>
    <row r="1165" spans="1:10" x14ac:dyDescent="0.4">
      <c r="A1165" t="s">
        <v>88</v>
      </c>
    </row>
    <row r="1167" spans="1:10" x14ac:dyDescent="0.4">
      <c r="B1167" t="s">
        <v>3</v>
      </c>
      <c r="C1167" t="s">
        <v>4</v>
      </c>
      <c r="D1167" t="s">
        <v>5</v>
      </c>
      <c r="E1167" t="s">
        <v>6</v>
      </c>
      <c r="F1167" t="s">
        <v>7</v>
      </c>
      <c r="G1167" t="s">
        <v>8</v>
      </c>
      <c r="H1167" t="s">
        <v>9</v>
      </c>
      <c r="I1167" t="s">
        <v>10</v>
      </c>
      <c r="J1167" t="s">
        <v>11</v>
      </c>
    </row>
    <row r="1168" spans="1:10" x14ac:dyDescent="0.4">
      <c r="A1168">
        <v>1</v>
      </c>
      <c r="B1168" t="s">
        <v>12</v>
      </c>
      <c r="D1168">
        <v>11.52</v>
      </c>
      <c r="E1168">
        <v>194.964</v>
      </c>
      <c r="G1168">
        <v>1627</v>
      </c>
      <c r="H1168" t="s">
        <v>13</v>
      </c>
      <c r="I1168">
        <v>194.964</v>
      </c>
    </row>
    <row r="1169" spans="1:9" x14ac:dyDescent="0.4">
      <c r="A1169">
        <v>2</v>
      </c>
      <c r="B1169" t="s">
        <v>14</v>
      </c>
      <c r="D1169">
        <v>11.56</v>
      </c>
      <c r="E1169">
        <v>923.28899999999999</v>
      </c>
      <c r="G1169">
        <v>809.57299999999998</v>
      </c>
      <c r="H1169" t="s">
        <v>13</v>
      </c>
      <c r="I1169">
        <v>923.28899999999999</v>
      </c>
    </row>
    <row r="1170" spans="1:9" x14ac:dyDescent="0.4">
      <c r="A1170">
        <v>3</v>
      </c>
      <c r="B1170" t="s">
        <v>15</v>
      </c>
      <c r="D1170">
        <v>11.56</v>
      </c>
      <c r="E1170">
        <v>733.72</v>
      </c>
      <c r="G1170">
        <v>4586</v>
      </c>
      <c r="H1170" t="s">
        <v>13</v>
      </c>
      <c r="I1170">
        <v>733.72</v>
      </c>
    </row>
    <row r="1171" spans="1:9" x14ac:dyDescent="0.4">
      <c r="A1171">
        <v>4</v>
      </c>
      <c r="B1171" t="s">
        <v>17</v>
      </c>
      <c r="D1171">
        <v>11.56</v>
      </c>
      <c r="E1171">
        <v>3804.7130000000002</v>
      </c>
      <c r="G1171">
        <v>34.609000000000002</v>
      </c>
      <c r="H1171" t="s">
        <v>13</v>
      </c>
      <c r="I1171">
        <v>3804.7130000000002</v>
      </c>
    </row>
    <row r="1172" spans="1:9" x14ac:dyDescent="0.4">
      <c r="A1172">
        <v>5</v>
      </c>
      <c r="B1172" t="s">
        <v>18</v>
      </c>
      <c r="D1172">
        <v>11.57</v>
      </c>
      <c r="E1172">
        <v>6137.07</v>
      </c>
      <c r="G1172">
        <v>1302.585</v>
      </c>
      <c r="H1172" t="s">
        <v>13</v>
      </c>
      <c r="I1172">
        <v>6137.07</v>
      </c>
    </row>
    <row r="1173" spans="1:9" x14ac:dyDescent="0.4">
      <c r="A1173">
        <v>6</v>
      </c>
      <c r="B1173" t="s">
        <v>19</v>
      </c>
      <c r="D1173">
        <v>11.46</v>
      </c>
      <c r="E1173">
        <v>26769.187999999998</v>
      </c>
      <c r="G1173">
        <v>200802</v>
      </c>
      <c r="H1173" t="s">
        <v>13</v>
      </c>
      <c r="I1173">
        <v>26769.187999999998</v>
      </c>
    </row>
    <row r="1174" spans="1:9" x14ac:dyDescent="0.4">
      <c r="A1174">
        <v>7</v>
      </c>
      <c r="B1174" t="s">
        <v>20</v>
      </c>
      <c r="D1174">
        <v>11.49</v>
      </c>
      <c r="E1174">
        <v>48568.987999999998</v>
      </c>
      <c r="G1174">
        <v>1938.6379999999999</v>
      </c>
      <c r="H1174" t="s">
        <v>13</v>
      </c>
      <c r="I1174">
        <v>48568.987999999998</v>
      </c>
    </row>
    <row r="1175" spans="1:9" x14ac:dyDescent="0.4">
      <c r="A1175">
        <v>8</v>
      </c>
      <c r="B1175" t="s">
        <v>21</v>
      </c>
      <c r="D1175">
        <v>11.53</v>
      </c>
      <c r="E1175">
        <v>98993.898000000001</v>
      </c>
      <c r="G1175">
        <v>3633.145</v>
      </c>
      <c r="H1175" t="s">
        <v>13</v>
      </c>
      <c r="I1175">
        <v>98993.898000000001</v>
      </c>
    </row>
    <row r="1176" spans="1:9" x14ac:dyDescent="0.4">
      <c r="A1176">
        <v>9</v>
      </c>
      <c r="B1176" t="s">
        <v>22</v>
      </c>
      <c r="D1176">
        <v>11.55</v>
      </c>
      <c r="E1176">
        <v>69.694000000000003</v>
      </c>
      <c r="G1176">
        <v>8.5559999999999992</v>
      </c>
      <c r="H1176" t="s">
        <v>13</v>
      </c>
      <c r="I1176">
        <v>69.694000000000003</v>
      </c>
    </row>
    <row r="1177" spans="1:9" x14ac:dyDescent="0.4">
      <c r="A1177">
        <v>10</v>
      </c>
      <c r="B1177" t="s">
        <v>22</v>
      </c>
      <c r="D1177">
        <v>11.56</v>
      </c>
      <c r="E1177">
        <v>235.791</v>
      </c>
      <c r="G1177">
        <v>7.641</v>
      </c>
      <c r="H1177" t="s">
        <v>13</v>
      </c>
      <c r="I1177">
        <v>235.791</v>
      </c>
    </row>
    <row r="1178" spans="1:9" x14ac:dyDescent="0.4">
      <c r="A1178">
        <v>11</v>
      </c>
      <c r="B1178" t="s">
        <v>24</v>
      </c>
      <c r="D1178">
        <v>11.56</v>
      </c>
      <c r="E1178">
        <v>78.727999999999994</v>
      </c>
      <c r="G1178">
        <v>657</v>
      </c>
      <c r="H1178" t="s">
        <v>13</v>
      </c>
      <c r="I1178">
        <v>78.727999999999994</v>
      </c>
    </row>
    <row r="1179" spans="1:9" x14ac:dyDescent="0.4">
      <c r="A1179">
        <v>12</v>
      </c>
      <c r="B1179" t="s">
        <v>25</v>
      </c>
      <c r="D1179">
        <v>11.61</v>
      </c>
      <c r="E1179">
        <v>6.774</v>
      </c>
      <c r="G1179">
        <v>41</v>
      </c>
      <c r="H1179" t="s">
        <v>13</v>
      </c>
      <c r="I1179">
        <v>6.774</v>
      </c>
    </row>
    <row r="1180" spans="1:9" x14ac:dyDescent="0.4">
      <c r="A1180">
        <v>13</v>
      </c>
      <c r="B1180" t="s">
        <v>26</v>
      </c>
      <c r="D1180">
        <v>11.57</v>
      </c>
      <c r="E1180">
        <v>19.033000000000001</v>
      </c>
      <c r="G1180">
        <v>166</v>
      </c>
      <c r="H1180" t="s">
        <v>13</v>
      </c>
      <c r="I1180">
        <v>19.033000000000001</v>
      </c>
    </row>
    <row r="1181" spans="1:9" x14ac:dyDescent="0.4">
      <c r="A1181">
        <v>14</v>
      </c>
      <c r="B1181" t="s">
        <v>27</v>
      </c>
      <c r="D1181">
        <v>11.6</v>
      </c>
      <c r="E1181">
        <v>19556.543000000001</v>
      </c>
      <c r="G1181">
        <v>1272.2460000000001</v>
      </c>
      <c r="H1181" t="s">
        <v>13</v>
      </c>
      <c r="I1181">
        <v>19556.543000000001</v>
      </c>
    </row>
    <row r="1182" spans="1:9" x14ac:dyDescent="0.4">
      <c r="A1182">
        <v>15</v>
      </c>
      <c r="B1182" t="s">
        <v>28</v>
      </c>
      <c r="D1182">
        <v>11.61</v>
      </c>
      <c r="E1182">
        <v>20232.305</v>
      </c>
      <c r="G1182">
        <v>9720.1610000000001</v>
      </c>
      <c r="H1182" t="s">
        <v>13</v>
      </c>
      <c r="I1182">
        <v>20232.305</v>
      </c>
    </row>
    <row r="1183" spans="1:9" x14ac:dyDescent="0.4">
      <c r="A1183">
        <v>16</v>
      </c>
      <c r="B1183" t="s">
        <v>29</v>
      </c>
      <c r="D1183">
        <v>11.63</v>
      </c>
      <c r="E1183">
        <v>18778.289000000001</v>
      </c>
      <c r="G1183">
        <v>138846</v>
      </c>
      <c r="H1183" t="s">
        <v>13</v>
      </c>
      <c r="I1183">
        <v>18778.289000000001</v>
      </c>
    </row>
    <row r="1185" spans="1:10" x14ac:dyDescent="0.4">
      <c r="A1185" t="s">
        <v>89</v>
      </c>
    </row>
    <row r="1187" spans="1:10" x14ac:dyDescent="0.4">
      <c r="B1187" t="s">
        <v>3</v>
      </c>
      <c r="C1187" t="s">
        <v>4</v>
      </c>
      <c r="D1187" t="s">
        <v>5</v>
      </c>
      <c r="E1187" t="s">
        <v>6</v>
      </c>
      <c r="F1187" t="s">
        <v>7</v>
      </c>
      <c r="G1187" t="s">
        <v>8</v>
      </c>
      <c r="H1187" t="s">
        <v>9</v>
      </c>
      <c r="I1187" t="s">
        <v>10</v>
      </c>
      <c r="J1187" t="s">
        <v>11</v>
      </c>
    </row>
    <row r="1188" spans="1:10" x14ac:dyDescent="0.4">
      <c r="A1188">
        <v>1</v>
      </c>
      <c r="B1188" t="s">
        <v>12</v>
      </c>
      <c r="F1188">
        <v>16637.717000000001</v>
      </c>
    </row>
    <row r="1189" spans="1:10" x14ac:dyDescent="0.4">
      <c r="A1189">
        <v>2</v>
      </c>
      <c r="B1189" t="s">
        <v>14</v>
      </c>
      <c r="D1189">
        <v>11.97</v>
      </c>
      <c r="E1189">
        <v>19.077000000000002</v>
      </c>
      <c r="F1189">
        <v>14442.151</v>
      </c>
      <c r="G1189">
        <v>175</v>
      </c>
      <c r="H1189" t="s">
        <v>13</v>
      </c>
    </row>
    <row r="1190" spans="1:10" x14ac:dyDescent="0.4">
      <c r="A1190">
        <v>3</v>
      </c>
      <c r="B1190" t="s">
        <v>15</v>
      </c>
      <c r="D1190">
        <v>11.98</v>
      </c>
      <c r="E1190">
        <v>22.565999999999999</v>
      </c>
      <c r="F1190">
        <v>14939.226000000001</v>
      </c>
      <c r="G1190">
        <v>206</v>
      </c>
      <c r="H1190" t="s">
        <v>13</v>
      </c>
    </row>
    <row r="1191" spans="1:10" x14ac:dyDescent="0.4">
      <c r="A1191">
        <v>4</v>
      </c>
      <c r="B1191" t="s">
        <v>17</v>
      </c>
      <c r="D1191">
        <v>12.01</v>
      </c>
      <c r="E1191">
        <v>97.344999999999999</v>
      </c>
      <c r="F1191">
        <v>14017.550999999999</v>
      </c>
      <c r="G1191">
        <v>755</v>
      </c>
      <c r="H1191" t="s">
        <v>13</v>
      </c>
    </row>
    <row r="1192" spans="1:10" x14ac:dyDescent="0.4">
      <c r="A1192">
        <v>5</v>
      </c>
      <c r="B1192" t="s">
        <v>18</v>
      </c>
      <c r="D1192">
        <v>12.04</v>
      </c>
      <c r="E1192">
        <v>201.05500000000001</v>
      </c>
      <c r="F1192">
        <v>15819.927</v>
      </c>
      <c r="G1192">
        <v>11.555999999999999</v>
      </c>
      <c r="H1192" t="s">
        <v>16</v>
      </c>
    </row>
    <row r="1193" spans="1:10" x14ac:dyDescent="0.4">
      <c r="A1193">
        <v>6</v>
      </c>
      <c r="B1193" t="s">
        <v>19</v>
      </c>
      <c r="D1193">
        <v>11.91</v>
      </c>
      <c r="E1193">
        <v>1344.277</v>
      </c>
      <c r="F1193">
        <v>14259.822</v>
      </c>
      <c r="G1193">
        <v>43.997</v>
      </c>
      <c r="H1193" t="s">
        <v>13</v>
      </c>
    </row>
    <row r="1194" spans="1:10" x14ac:dyDescent="0.4">
      <c r="A1194">
        <v>7</v>
      </c>
      <c r="B1194" t="s">
        <v>20</v>
      </c>
      <c r="D1194">
        <v>11.94</v>
      </c>
      <c r="E1194">
        <v>2955.3960000000002</v>
      </c>
      <c r="F1194">
        <v>11049.457</v>
      </c>
      <c r="G1194">
        <v>21932</v>
      </c>
      <c r="H1194" t="s">
        <v>13</v>
      </c>
    </row>
    <row r="1195" spans="1:10" x14ac:dyDescent="0.4">
      <c r="A1195">
        <v>8</v>
      </c>
      <c r="B1195" t="s">
        <v>21</v>
      </c>
      <c r="D1195">
        <v>11.97</v>
      </c>
      <c r="E1195">
        <v>4788.9350000000004</v>
      </c>
      <c r="F1195">
        <v>12460.611999999999</v>
      </c>
      <c r="G1195">
        <v>34766</v>
      </c>
      <c r="H1195" t="s">
        <v>13</v>
      </c>
    </row>
    <row r="1196" spans="1:10" x14ac:dyDescent="0.4">
      <c r="A1196">
        <v>9</v>
      </c>
      <c r="B1196" t="s">
        <v>22</v>
      </c>
      <c r="F1196">
        <v>4.9729999999999999</v>
      </c>
    </row>
    <row r="1197" spans="1:10" x14ac:dyDescent="0.4">
      <c r="A1197">
        <v>10</v>
      </c>
      <c r="B1197" t="s">
        <v>22</v>
      </c>
      <c r="F1197">
        <v>0.68200000000000005</v>
      </c>
    </row>
    <row r="1198" spans="1:10" x14ac:dyDescent="0.4">
      <c r="A1198">
        <v>11</v>
      </c>
      <c r="B1198" t="s">
        <v>24</v>
      </c>
      <c r="F1198">
        <v>6414.2780000000002</v>
      </c>
    </row>
    <row r="1199" spans="1:10" x14ac:dyDescent="0.4">
      <c r="A1199">
        <v>12</v>
      </c>
      <c r="B1199" t="s">
        <v>25</v>
      </c>
      <c r="D1199">
        <v>12.15</v>
      </c>
      <c r="E1199">
        <v>10.161</v>
      </c>
      <c r="F1199">
        <v>5459.8980000000001</v>
      </c>
      <c r="G1199">
        <v>90</v>
      </c>
      <c r="H1199" t="s">
        <v>13</v>
      </c>
    </row>
    <row r="1200" spans="1:10" x14ac:dyDescent="0.4">
      <c r="A1200">
        <v>13</v>
      </c>
      <c r="B1200" t="s">
        <v>26</v>
      </c>
      <c r="F1200">
        <v>5569.0519999999997</v>
      </c>
    </row>
    <row r="1201" spans="1:10" x14ac:dyDescent="0.4">
      <c r="A1201">
        <v>14</v>
      </c>
      <c r="B1201" t="s">
        <v>27</v>
      </c>
      <c r="D1201">
        <v>12.05</v>
      </c>
      <c r="E1201">
        <v>685.37099999999998</v>
      </c>
      <c r="F1201">
        <v>5405.7439999999997</v>
      </c>
      <c r="G1201">
        <v>118.744</v>
      </c>
      <c r="H1201" t="s">
        <v>13</v>
      </c>
    </row>
    <row r="1202" spans="1:10" x14ac:dyDescent="0.4">
      <c r="A1202">
        <v>15</v>
      </c>
      <c r="B1202" t="s">
        <v>28</v>
      </c>
      <c r="D1202">
        <v>12.05</v>
      </c>
      <c r="E1202">
        <v>775.08699999999999</v>
      </c>
      <c r="F1202">
        <v>5358.6040000000003</v>
      </c>
      <c r="G1202">
        <v>5491</v>
      </c>
      <c r="H1202" t="s">
        <v>13</v>
      </c>
    </row>
    <row r="1203" spans="1:10" x14ac:dyDescent="0.4">
      <c r="A1203">
        <v>16</v>
      </c>
      <c r="B1203" t="s">
        <v>29</v>
      </c>
      <c r="D1203">
        <v>12.05</v>
      </c>
      <c r="E1203">
        <v>542.57799999999997</v>
      </c>
      <c r="F1203">
        <v>5299.5119999999997</v>
      </c>
      <c r="G1203">
        <v>3685</v>
      </c>
      <c r="H1203" t="s">
        <v>13</v>
      </c>
    </row>
    <row r="1205" spans="1:10" x14ac:dyDescent="0.4">
      <c r="A1205" t="s">
        <v>90</v>
      </c>
    </row>
    <row r="1207" spans="1:10" x14ac:dyDescent="0.4">
      <c r="B1207" t="s">
        <v>3</v>
      </c>
      <c r="C1207" t="s">
        <v>4</v>
      </c>
      <c r="D1207" t="s">
        <v>5</v>
      </c>
      <c r="E1207" t="s">
        <v>6</v>
      </c>
      <c r="F1207" t="s">
        <v>7</v>
      </c>
      <c r="G1207" t="s">
        <v>8</v>
      </c>
      <c r="H1207" t="s">
        <v>9</v>
      </c>
      <c r="I1207" t="s">
        <v>10</v>
      </c>
      <c r="J1207" t="s">
        <v>11</v>
      </c>
    </row>
    <row r="1208" spans="1:10" x14ac:dyDescent="0.4">
      <c r="A1208">
        <v>1</v>
      </c>
      <c r="B1208" t="s">
        <v>12</v>
      </c>
      <c r="D1208">
        <v>11.7</v>
      </c>
      <c r="E1208">
        <v>8.9039999999999999</v>
      </c>
      <c r="F1208">
        <v>16637.717000000001</v>
      </c>
      <c r="G1208">
        <v>0.56999999999999995</v>
      </c>
      <c r="H1208" t="s">
        <v>13</v>
      </c>
    </row>
    <row r="1209" spans="1:10" x14ac:dyDescent="0.4">
      <c r="A1209">
        <v>2</v>
      </c>
      <c r="B1209" t="s">
        <v>14</v>
      </c>
      <c r="D1209">
        <v>11.98</v>
      </c>
      <c r="E1209">
        <v>3.9180000000000001</v>
      </c>
      <c r="F1209">
        <v>14442.151</v>
      </c>
      <c r="G1209">
        <v>0.27300000000000002</v>
      </c>
      <c r="H1209" t="s">
        <v>16</v>
      </c>
    </row>
    <row r="1210" spans="1:10" x14ac:dyDescent="0.4">
      <c r="A1210">
        <v>3</v>
      </c>
      <c r="B1210" t="s">
        <v>15</v>
      </c>
      <c r="D1210">
        <v>11.95</v>
      </c>
      <c r="E1210">
        <v>55.970999999999997</v>
      </c>
      <c r="F1210">
        <v>14939.226000000001</v>
      </c>
      <c r="G1210">
        <v>487</v>
      </c>
      <c r="H1210" t="s">
        <v>16</v>
      </c>
    </row>
    <row r="1211" spans="1:10" x14ac:dyDescent="0.4">
      <c r="A1211">
        <v>4</v>
      </c>
      <c r="B1211" t="s">
        <v>17</v>
      </c>
      <c r="D1211">
        <v>12.01</v>
      </c>
      <c r="E1211">
        <v>188.63900000000001</v>
      </c>
      <c r="F1211">
        <v>14017.550999999999</v>
      </c>
      <c r="G1211">
        <v>28.157</v>
      </c>
      <c r="H1211" t="s">
        <v>16</v>
      </c>
    </row>
    <row r="1212" spans="1:10" x14ac:dyDescent="0.4">
      <c r="A1212">
        <v>5</v>
      </c>
      <c r="B1212" t="s">
        <v>18</v>
      </c>
      <c r="D1212">
        <v>11.99</v>
      </c>
      <c r="E1212">
        <v>353.49599999999998</v>
      </c>
      <c r="F1212">
        <v>15819.927</v>
      </c>
      <c r="G1212">
        <v>2569</v>
      </c>
      <c r="H1212" t="s">
        <v>13</v>
      </c>
    </row>
    <row r="1213" spans="1:10" x14ac:dyDescent="0.4">
      <c r="A1213">
        <v>6</v>
      </c>
      <c r="B1213" t="s">
        <v>19</v>
      </c>
      <c r="D1213">
        <v>11.91</v>
      </c>
      <c r="E1213">
        <v>864.21799999999996</v>
      </c>
      <c r="F1213">
        <v>14259.822</v>
      </c>
      <c r="G1213">
        <v>147.78700000000001</v>
      </c>
      <c r="H1213" t="s">
        <v>13</v>
      </c>
    </row>
    <row r="1214" spans="1:10" x14ac:dyDescent="0.4">
      <c r="A1214">
        <v>7</v>
      </c>
      <c r="B1214" t="s">
        <v>20</v>
      </c>
      <c r="D1214">
        <v>11.92</v>
      </c>
      <c r="E1214">
        <v>2393.0509999999999</v>
      </c>
      <c r="F1214">
        <v>11049.457</v>
      </c>
      <c r="G1214">
        <v>78.828000000000003</v>
      </c>
      <c r="H1214" t="s">
        <v>13</v>
      </c>
    </row>
    <row r="1215" spans="1:10" x14ac:dyDescent="0.4">
      <c r="A1215">
        <v>8</v>
      </c>
      <c r="B1215" t="s">
        <v>21</v>
      </c>
      <c r="D1215">
        <v>11.97</v>
      </c>
      <c r="E1215">
        <v>4145.67</v>
      </c>
      <c r="F1215">
        <v>12460.611999999999</v>
      </c>
      <c r="G1215">
        <v>195.97800000000001</v>
      </c>
      <c r="H1215" t="s">
        <v>13</v>
      </c>
    </row>
    <row r="1216" spans="1:10" x14ac:dyDescent="0.4">
      <c r="A1216">
        <v>9</v>
      </c>
      <c r="B1216" t="s">
        <v>22</v>
      </c>
      <c r="D1216">
        <v>11.68</v>
      </c>
      <c r="E1216">
        <v>4.6749999999999998</v>
      </c>
      <c r="F1216">
        <v>4.9729999999999999</v>
      </c>
      <c r="G1216">
        <v>46</v>
      </c>
      <c r="H1216" t="s">
        <v>13</v>
      </c>
    </row>
    <row r="1217" spans="1:10" x14ac:dyDescent="0.4">
      <c r="A1217">
        <v>10</v>
      </c>
      <c r="B1217" t="s">
        <v>22</v>
      </c>
      <c r="D1217">
        <v>11.74</v>
      </c>
      <c r="E1217">
        <v>8.3260000000000005</v>
      </c>
      <c r="F1217">
        <v>0.68200000000000005</v>
      </c>
      <c r="G1217">
        <v>8.32</v>
      </c>
      <c r="H1217" t="s">
        <v>13</v>
      </c>
    </row>
    <row r="1218" spans="1:10" x14ac:dyDescent="0.4">
      <c r="A1218">
        <v>11</v>
      </c>
      <c r="B1218" t="s">
        <v>24</v>
      </c>
      <c r="D1218">
        <v>12.48</v>
      </c>
      <c r="E1218">
        <v>1.0569999999999999</v>
      </c>
      <c r="F1218">
        <v>6414.2780000000002</v>
      </c>
      <c r="G1218">
        <v>10</v>
      </c>
      <c r="H1218" t="s">
        <v>13</v>
      </c>
    </row>
    <row r="1219" spans="1:10" x14ac:dyDescent="0.4">
      <c r="A1219">
        <v>12</v>
      </c>
      <c r="B1219" t="s">
        <v>25</v>
      </c>
      <c r="D1219">
        <v>12.04</v>
      </c>
      <c r="E1219">
        <v>0.59099999999999997</v>
      </c>
      <c r="F1219">
        <v>5459.8980000000001</v>
      </c>
      <c r="G1219">
        <v>5</v>
      </c>
      <c r="H1219" t="s">
        <v>16</v>
      </c>
    </row>
    <row r="1220" spans="1:10" x14ac:dyDescent="0.4">
      <c r="A1220">
        <v>13</v>
      </c>
      <c r="B1220" t="s">
        <v>26</v>
      </c>
      <c r="D1220">
        <v>12.41</v>
      </c>
      <c r="E1220">
        <v>9.17</v>
      </c>
      <c r="F1220">
        <v>5569.0519999999997</v>
      </c>
      <c r="G1220">
        <v>86</v>
      </c>
      <c r="H1220" t="s">
        <v>13</v>
      </c>
    </row>
    <row r="1221" spans="1:10" x14ac:dyDescent="0.4">
      <c r="A1221">
        <v>14</v>
      </c>
      <c r="B1221" t="s">
        <v>27</v>
      </c>
      <c r="D1221">
        <v>12.04</v>
      </c>
      <c r="E1221">
        <v>904.12699999999995</v>
      </c>
      <c r="F1221">
        <v>5405.7439999999997</v>
      </c>
      <c r="G1221">
        <v>155.59200000000001</v>
      </c>
      <c r="H1221" t="s">
        <v>13</v>
      </c>
    </row>
    <row r="1222" spans="1:10" x14ac:dyDescent="0.4">
      <c r="A1222">
        <v>15</v>
      </c>
      <c r="B1222" t="s">
        <v>28</v>
      </c>
      <c r="D1222">
        <v>12.07</v>
      </c>
      <c r="E1222">
        <v>922.80100000000004</v>
      </c>
      <c r="F1222">
        <v>5358.6040000000003</v>
      </c>
      <c r="G1222">
        <v>135.482</v>
      </c>
      <c r="H1222" t="s">
        <v>13</v>
      </c>
    </row>
    <row r="1223" spans="1:10" x14ac:dyDescent="0.4">
      <c r="A1223">
        <v>16</v>
      </c>
      <c r="B1223" t="s">
        <v>29</v>
      </c>
      <c r="D1223">
        <v>12.05</v>
      </c>
      <c r="E1223">
        <v>870.91800000000001</v>
      </c>
      <c r="F1223">
        <v>5299.5119999999997</v>
      </c>
      <c r="G1223">
        <v>6559</v>
      </c>
      <c r="H1223" t="s">
        <v>13</v>
      </c>
    </row>
    <row r="1225" spans="1:10" x14ac:dyDescent="0.4">
      <c r="A1225" t="s">
        <v>91</v>
      </c>
    </row>
    <row r="1227" spans="1:10" x14ac:dyDescent="0.4">
      <c r="B1227" t="s">
        <v>3</v>
      </c>
      <c r="C1227" t="s">
        <v>4</v>
      </c>
      <c r="D1227" t="s">
        <v>5</v>
      </c>
      <c r="E1227" t="s">
        <v>6</v>
      </c>
      <c r="F1227" t="s">
        <v>7</v>
      </c>
      <c r="G1227" t="s">
        <v>8</v>
      </c>
      <c r="H1227" t="s">
        <v>9</v>
      </c>
      <c r="I1227" t="s">
        <v>10</v>
      </c>
      <c r="J1227" t="s">
        <v>11</v>
      </c>
    </row>
    <row r="1228" spans="1:10" x14ac:dyDescent="0.4">
      <c r="A1228">
        <v>1</v>
      </c>
      <c r="B1228" t="s">
        <v>12</v>
      </c>
      <c r="D1228">
        <v>13.33</v>
      </c>
      <c r="E1228">
        <v>40689.800999999999</v>
      </c>
      <c r="G1228">
        <v>1723.39</v>
      </c>
      <c r="H1228" t="s">
        <v>13</v>
      </c>
      <c r="I1228">
        <v>40689.800999999999</v>
      </c>
    </row>
    <row r="1229" spans="1:10" x14ac:dyDescent="0.4">
      <c r="A1229">
        <v>2</v>
      </c>
      <c r="B1229" t="s">
        <v>14</v>
      </c>
      <c r="D1229">
        <v>13.34</v>
      </c>
      <c r="E1229">
        <v>36095.207000000002</v>
      </c>
      <c r="G1229">
        <v>216.44</v>
      </c>
      <c r="H1229" t="s">
        <v>13</v>
      </c>
      <c r="I1229">
        <v>36095.207000000002</v>
      </c>
    </row>
    <row r="1230" spans="1:10" x14ac:dyDescent="0.4">
      <c r="A1230">
        <v>3</v>
      </c>
      <c r="B1230" t="s">
        <v>15</v>
      </c>
      <c r="D1230">
        <v>13.36</v>
      </c>
      <c r="E1230">
        <v>37979.938000000002</v>
      </c>
      <c r="G1230">
        <v>641.21500000000003</v>
      </c>
      <c r="H1230" t="s">
        <v>13</v>
      </c>
      <c r="I1230">
        <v>37979.938000000002</v>
      </c>
    </row>
    <row r="1231" spans="1:10" x14ac:dyDescent="0.4">
      <c r="A1231">
        <v>4</v>
      </c>
      <c r="B1231" t="s">
        <v>17</v>
      </c>
      <c r="D1231">
        <v>13.36</v>
      </c>
      <c r="E1231">
        <v>33747.171999999999</v>
      </c>
      <c r="G1231">
        <v>669.56399999999996</v>
      </c>
      <c r="H1231" t="s">
        <v>13</v>
      </c>
      <c r="I1231">
        <v>33747.171999999999</v>
      </c>
    </row>
    <row r="1232" spans="1:10" x14ac:dyDescent="0.4">
      <c r="A1232">
        <v>5</v>
      </c>
      <c r="B1232" t="s">
        <v>18</v>
      </c>
      <c r="D1232">
        <v>13.36</v>
      </c>
      <c r="E1232">
        <v>39159.300999999999</v>
      </c>
      <c r="G1232">
        <v>872.50699999999995</v>
      </c>
      <c r="H1232" t="s">
        <v>13</v>
      </c>
      <c r="I1232">
        <v>39159.300999999999</v>
      </c>
    </row>
    <row r="1233" spans="1:10" x14ac:dyDescent="0.4">
      <c r="A1233">
        <v>6</v>
      </c>
      <c r="B1233" t="s">
        <v>19</v>
      </c>
      <c r="D1233">
        <v>13.29</v>
      </c>
      <c r="E1233">
        <v>31353.115000000002</v>
      </c>
      <c r="G1233">
        <v>163.155</v>
      </c>
      <c r="H1233" t="s">
        <v>13</v>
      </c>
      <c r="I1233">
        <v>31353.115000000002</v>
      </c>
    </row>
    <row r="1234" spans="1:10" x14ac:dyDescent="0.4">
      <c r="A1234">
        <v>7</v>
      </c>
      <c r="B1234" t="s">
        <v>20</v>
      </c>
      <c r="D1234">
        <v>13.31</v>
      </c>
      <c r="E1234">
        <v>24876.851999999999</v>
      </c>
      <c r="G1234">
        <v>267.15800000000002</v>
      </c>
      <c r="H1234" t="s">
        <v>13</v>
      </c>
      <c r="I1234">
        <v>24876.851999999999</v>
      </c>
    </row>
    <row r="1235" spans="1:10" x14ac:dyDescent="0.4">
      <c r="A1235">
        <v>8</v>
      </c>
      <c r="B1235" t="s">
        <v>21</v>
      </c>
      <c r="D1235">
        <v>13.33</v>
      </c>
      <c r="E1235">
        <v>27180.736000000001</v>
      </c>
      <c r="G1235">
        <v>84.465000000000003</v>
      </c>
      <c r="H1235" t="s">
        <v>13</v>
      </c>
      <c r="I1235">
        <v>27180.736000000001</v>
      </c>
    </row>
    <row r="1236" spans="1:10" x14ac:dyDescent="0.4">
      <c r="A1236">
        <v>9</v>
      </c>
      <c r="B1236" t="s">
        <v>22</v>
      </c>
      <c r="D1236">
        <v>13.39</v>
      </c>
      <c r="E1236">
        <v>104.06699999999999</v>
      </c>
      <c r="G1236">
        <v>4.8090000000000002</v>
      </c>
      <c r="H1236" t="s">
        <v>13</v>
      </c>
      <c r="I1236">
        <v>104.06699999999999</v>
      </c>
    </row>
    <row r="1237" spans="1:10" x14ac:dyDescent="0.4">
      <c r="A1237">
        <v>10</v>
      </c>
      <c r="B1237" t="s">
        <v>22</v>
      </c>
    </row>
    <row r="1238" spans="1:10" x14ac:dyDescent="0.4">
      <c r="A1238">
        <v>11</v>
      </c>
      <c r="B1238" t="s">
        <v>24</v>
      </c>
      <c r="D1238">
        <v>13.37</v>
      </c>
      <c r="E1238">
        <v>11892.281000000001</v>
      </c>
      <c r="G1238">
        <v>479.45499999999998</v>
      </c>
      <c r="H1238" t="s">
        <v>13</v>
      </c>
      <c r="I1238">
        <v>11892.281000000001</v>
      </c>
    </row>
    <row r="1239" spans="1:10" x14ac:dyDescent="0.4">
      <c r="A1239">
        <v>12</v>
      </c>
      <c r="B1239" t="s">
        <v>25</v>
      </c>
      <c r="D1239">
        <v>13.37</v>
      </c>
      <c r="E1239">
        <v>11647.291999999999</v>
      </c>
      <c r="G1239">
        <v>451.31900000000002</v>
      </c>
      <c r="H1239" t="s">
        <v>13</v>
      </c>
      <c r="I1239">
        <v>11647.291999999999</v>
      </c>
    </row>
    <row r="1240" spans="1:10" x14ac:dyDescent="0.4">
      <c r="A1240">
        <v>13</v>
      </c>
      <c r="B1240" t="s">
        <v>26</v>
      </c>
      <c r="D1240">
        <v>13.37</v>
      </c>
      <c r="E1240">
        <v>11095.197</v>
      </c>
      <c r="G1240">
        <v>75.405000000000001</v>
      </c>
      <c r="H1240" t="s">
        <v>13</v>
      </c>
      <c r="I1240">
        <v>11095.197</v>
      </c>
    </row>
    <row r="1241" spans="1:10" x14ac:dyDescent="0.4">
      <c r="A1241">
        <v>14</v>
      </c>
      <c r="B1241" t="s">
        <v>27</v>
      </c>
      <c r="D1241">
        <v>13.41</v>
      </c>
      <c r="E1241">
        <v>11531.352000000001</v>
      </c>
      <c r="G1241">
        <v>113.83</v>
      </c>
      <c r="H1241" t="s">
        <v>13</v>
      </c>
      <c r="I1241">
        <v>11531.352000000001</v>
      </c>
    </row>
    <row r="1242" spans="1:10" x14ac:dyDescent="0.4">
      <c r="A1242">
        <v>15</v>
      </c>
      <c r="B1242" t="s">
        <v>28</v>
      </c>
      <c r="D1242">
        <v>13.41</v>
      </c>
      <c r="E1242">
        <v>12029.308000000001</v>
      </c>
      <c r="G1242">
        <v>247.89599999999999</v>
      </c>
      <c r="H1242" t="s">
        <v>13</v>
      </c>
      <c r="I1242">
        <v>12029.308000000001</v>
      </c>
    </row>
    <row r="1243" spans="1:10" x14ac:dyDescent="0.4">
      <c r="A1243">
        <v>16</v>
      </c>
      <c r="B1243" t="s">
        <v>29</v>
      </c>
      <c r="D1243">
        <v>13.42</v>
      </c>
      <c r="E1243">
        <v>11215.118</v>
      </c>
      <c r="G1243">
        <v>1064.23</v>
      </c>
      <c r="H1243" t="s">
        <v>13</v>
      </c>
      <c r="I1243">
        <v>11215.118</v>
      </c>
    </row>
    <row r="1245" spans="1:10" x14ac:dyDescent="0.4">
      <c r="A1245" t="s">
        <v>92</v>
      </c>
    </row>
    <row r="1247" spans="1:10" x14ac:dyDescent="0.4">
      <c r="B1247" t="s">
        <v>3</v>
      </c>
      <c r="C1247" t="s">
        <v>4</v>
      </c>
      <c r="D1247" t="s">
        <v>5</v>
      </c>
      <c r="E1247" t="s">
        <v>6</v>
      </c>
      <c r="F1247" t="s">
        <v>7</v>
      </c>
      <c r="G1247" t="s">
        <v>8</v>
      </c>
      <c r="H1247" t="s">
        <v>9</v>
      </c>
      <c r="I1247" t="s">
        <v>10</v>
      </c>
      <c r="J1247" t="s">
        <v>11</v>
      </c>
    </row>
    <row r="1248" spans="1:10" x14ac:dyDescent="0.4">
      <c r="A1248">
        <v>1</v>
      </c>
      <c r="B1248" t="s">
        <v>12</v>
      </c>
      <c r="D1248">
        <v>13.12</v>
      </c>
      <c r="E1248">
        <v>640.71400000000006</v>
      </c>
      <c r="F1248">
        <v>8092.8680000000004</v>
      </c>
      <c r="G1248">
        <v>7.0110000000000001</v>
      </c>
      <c r="H1248" t="s">
        <v>16</v>
      </c>
    </row>
    <row r="1249" spans="1:8" x14ac:dyDescent="0.4">
      <c r="A1249">
        <v>2</v>
      </c>
      <c r="B1249" t="s">
        <v>14</v>
      </c>
      <c r="D1249">
        <v>13.08</v>
      </c>
      <c r="E1249">
        <v>659.13199999999995</v>
      </c>
      <c r="F1249">
        <v>8014.8249999999998</v>
      </c>
      <c r="G1249">
        <v>11.638999999999999</v>
      </c>
      <c r="H1249" t="s">
        <v>16</v>
      </c>
    </row>
    <row r="1250" spans="1:8" x14ac:dyDescent="0.4">
      <c r="A1250">
        <v>3</v>
      </c>
      <c r="B1250" t="s">
        <v>15</v>
      </c>
      <c r="D1250">
        <v>13.06</v>
      </c>
      <c r="E1250">
        <v>1142.9559999999999</v>
      </c>
      <c r="F1250">
        <v>7789.75</v>
      </c>
      <c r="G1250">
        <v>8.3870000000000005</v>
      </c>
      <c r="H1250" t="s">
        <v>16</v>
      </c>
    </row>
    <row r="1251" spans="1:8" x14ac:dyDescent="0.4">
      <c r="A1251">
        <v>4</v>
      </c>
      <c r="B1251" t="s">
        <v>17</v>
      </c>
      <c r="D1251">
        <v>13.03</v>
      </c>
      <c r="E1251">
        <v>1572.106</v>
      </c>
      <c r="F1251">
        <v>7364.6239999999998</v>
      </c>
      <c r="G1251">
        <v>10.553000000000001</v>
      </c>
      <c r="H1251" t="s">
        <v>13</v>
      </c>
    </row>
    <row r="1252" spans="1:8" x14ac:dyDescent="0.4">
      <c r="A1252">
        <v>5</v>
      </c>
      <c r="B1252" t="s">
        <v>18</v>
      </c>
      <c r="D1252">
        <v>13.05</v>
      </c>
      <c r="E1252">
        <v>2271.3130000000001</v>
      </c>
      <c r="F1252">
        <v>8117.5230000000001</v>
      </c>
      <c r="G1252">
        <v>29.189</v>
      </c>
      <c r="H1252" t="s">
        <v>13</v>
      </c>
    </row>
    <row r="1253" spans="1:8" x14ac:dyDescent="0.4">
      <c r="A1253">
        <v>6</v>
      </c>
      <c r="B1253" t="s">
        <v>19</v>
      </c>
      <c r="D1253">
        <v>12.96</v>
      </c>
      <c r="E1253">
        <v>8166.67</v>
      </c>
      <c r="F1253">
        <v>6441.4610000000002</v>
      </c>
      <c r="G1253">
        <v>183.309</v>
      </c>
      <c r="H1253" t="s">
        <v>23</v>
      </c>
    </row>
    <row r="1254" spans="1:8" x14ac:dyDescent="0.4">
      <c r="A1254">
        <v>7</v>
      </c>
      <c r="B1254" t="s">
        <v>20</v>
      </c>
      <c r="D1254">
        <v>12.96</v>
      </c>
      <c r="E1254">
        <v>13376.504999999999</v>
      </c>
      <c r="F1254">
        <v>5311.9489999999996</v>
      </c>
      <c r="G1254">
        <v>149.52799999999999</v>
      </c>
      <c r="H1254" t="s">
        <v>16</v>
      </c>
    </row>
    <row r="1255" spans="1:8" x14ac:dyDescent="0.4">
      <c r="A1255">
        <v>8</v>
      </c>
      <c r="B1255" t="s">
        <v>21</v>
      </c>
      <c r="D1255">
        <v>12.99</v>
      </c>
      <c r="E1255">
        <v>25391.307000000001</v>
      </c>
      <c r="F1255">
        <v>4766.5889999999999</v>
      </c>
      <c r="G1255">
        <v>316.80599999999998</v>
      </c>
      <c r="H1255" t="s">
        <v>16</v>
      </c>
    </row>
    <row r="1256" spans="1:8" x14ac:dyDescent="0.4">
      <c r="A1256">
        <v>9</v>
      </c>
      <c r="B1256" t="s">
        <v>22</v>
      </c>
    </row>
    <row r="1257" spans="1:8" x14ac:dyDescent="0.4">
      <c r="A1257">
        <v>10</v>
      </c>
      <c r="B1257" t="s">
        <v>22</v>
      </c>
      <c r="D1257">
        <v>13.2</v>
      </c>
      <c r="E1257">
        <v>501.35500000000002</v>
      </c>
      <c r="G1257">
        <v>4.8410000000000002</v>
      </c>
      <c r="H1257" t="s">
        <v>13</v>
      </c>
    </row>
    <row r="1258" spans="1:8" x14ac:dyDescent="0.4">
      <c r="A1258">
        <v>11</v>
      </c>
      <c r="B1258" t="s">
        <v>24</v>
      </c>
      <c r="D1258">
        <v>13.03</v>
      </c>
      <c r="E1258">
        <v>3584.2429999999999</v>
      </c>
      <c r="F1258">
        <v>2451.924</v>
      </c>
      <c r="G1258">
        <v>56.209000000000003</v>
      </c>
      <c r="H1258" t="s">
        <v>13</v>
      </c>
    </row>
    <row r="1259" spans="1:8" x14ac:dyDescent="0.4">
      <c r="A1259">
        <v>12</v>
      </c>
      <c r="B1259" t="s">
        <v>25</v>
      </c>
      <c r="D1259">
        <v>13.09</v>
      </c>
      <c r="E1259">
        <v>389.298</v>
      </c>
      <c r="F1259">
        <v>2271.8000000000002</v>
      </c>
      <c r="G1259">
        <v>7.8440000000000003</v>
      </c>
      <c r="H1259" t="s">
        <v>16</v>
      </c>
    </row>
    <row r="1260" spans="1:8" x14ac:dyDescent="0.4">
      <c r="A1260">
        <v>13</v>
      </c>
      <c r="B1260" t="s">
        <v>26</v>
      </c>
      <c r="D1260">
        <v>13.11</v>
      </c>
      <c r="E1260">
        <v>394.23</v>
      </c>
      <c r="F1260">
        <v>1817.396</v>
      </c>
      <c r="G1260">
        <v>4.0419999999999998</v>
      </c>
      <c r="H1260" t="s">
        <v>13</v>
      </c>
    </row>
    <row r="1261" spans="1:8" x14ac:dyDescent="0.4">
      <c r="A1261">
        <v>14</v>
      </c>
      <c r="B1261" t="s">
        <v>27</v>
      </c>
      <c r="D1261">
        <v>13.06</v>
      </c>
      <c r="E1261">
        <v>5492.2659999999996</v>
      </c>
      <c r="F1261">
        <v>2217.1590000000001</v>
      </c>
      <c r="G1261">
        <v>97.759</v>
      </c>
      <c r="H1261" t="s">
        <v>13</v>
      </c>
    </row>
    <row r="1262" spans="1:8" x14ac:dyDescent="0.4">
      <c r="A1262">
        <v>15</v>
      </c>
      <c r="B1262" t="s">
        <v>28</v>
      </c>
      <c r="D1262">
        <v>13.08</v>
      </c>
      <c r="E1262">
        <v>7719.1850000000004</v>
      </c>
      <c r="F1262">
        <v>2505.1089999999999</v>
      </c>
      <c r="G1262">
        <v>72.215999999999994</v>
      </c>
      <c r="H1262" t="s">
        <v>16</v>
      </c>
    </row>
    <row r="1263" spans="1:8" x14ac:dyDescent="0.4">
      <c r="A1263">
        <v>16</v>
      </c>
      <c r="B1263" t="s">
        <v>29</v>
      </c>
      <c r="D1263">
        <v>13.08</v>
      </c>
      <c r="E1263">
        <v>5334.0010000000002</v>
      </c>
      <c r="F1263">
        <v>1762.056</v>
      </c>
      <c r="G1263">
        <v>142.02199999999999</v>
      </c>
      <c r="H1263" t="s">
        <v>16</v>
      </c>
    </row>
    <row r="1265" spans="1:10" x14ac:dyDescent="0.4">
      <c r="A1265" t="s">
        <v>93</v>
      </c>
    </row>
    <row r="1267" spans="1:10" x14ac:dyDescent="0.4">
      <c r="B1267" t="s">
        <v>3</v>
      </c>
      <c r="C1267" t="s">
        <v>4</v>
      </c>
      <c r="D1267" t="s">
        <v>5</v>
      </c>
      <c r="E1267" t="s">
        <v>6</v>
      </c>
      <c r="F1267" t="s">
        <v>7</v>
      </c>
      <c r="G1267" t="s">
        <v>8</v>
      </c>
      <c r="H1267" t="s">
        <v>9</v>
      </c>
      <c r="I1267" t="s">
        <v>10</v>
      </c>
      <c r="J1267" t="s">
        <v>11</v>
      </c>
    </row>
    <row r="1268" spans="1:10" x14ac:dyDescent="0.4">
      <c r="A1268">
        <v>1</v>
      </c>
      <c r="B1268" t="s">
        <v>12</v>
      </c>
      <c r="D1268">
        <v>12.95</v>
      </c>
      <c r="E1268">
        <v>2.3889999999999998</v>
      </c>
      <c r="F1268">
        <v>8092.8680000000004</v>
      </c>
      <c r="G1268">
        <v>3.5710000000000002</v>
      </c>
      <c r="H1268" t="s">
        <v>16</v>
      </c>
    </row>
    <row r="1269" spans="1:10" x14ac:dyDescent="0.4">
      <c r="A1269">
        <v>2</v>
      </c>
      <c r="B1269" t="s">
        <v>14</v>
      </c>
      <c r="D1269">
        <v>13.05</v>
      </c>
      <c r="E1269">
        <v>90.022999999999996</v>
      </c>
      <c r="F1269">
        <v>8014.8249999999998</v>
      </c>
      <c r="G1269">
        <v>7.3310000000000004</v>
      </c>
      <c r="H1269" t="s">
        <v>13</v>
      </c>
    </row>
    <row r="1270" spans="1:10" x14ac:dyDescent="0.4">
      <c r="A1270">
        <v>3</v>
      </c>
      <c r="B1270" t="s">
        <v>15</v>
      </c>
      <c r="D1270">
        <v>13.06</v>
      </c>
      <c r="E1270">
        <v>80.385000000000005</v>
      </c>
      <c r="F1270">
        <v>7789.75</v>
      </c>
      <c r="G1270">
        <v>8.7870000000000008</v>
      </c>
      <c r="H1270" t="s">
        <v>16</v>
      </c>
    </row>
    <row r="1271" spans="1:10" x14ac:dyDescent="0.4">
      <c r="A1271">
        <v>4</v>
      </c>
      <c r="B1271" t="s">
        <v>17</v>
      </c>
      <c r="D1271">
        <v>13.05</v>
      </c>
      <c r="E1271">
        <v>102.917</v>
      </c>
      <c r="F1271">
        <v>7364.6239999999998</v>
      </c>
      <c r="G1271">
        <v>1.28</v>
      </c>
      <c r="H1271" t="s">
        <v>16</v>
      </c>
    </row>
    <row r="1272" spans="1:10" x14ac:dyDescent="0.4">
      <c r="A1272">
        <v>5</v>
      </c>
      <c r="B1272" t="s">
        <v>18</v>
      </c>
      <c r="D1272">
        <v>13.03</v>
      </c>
      <c r="E1272">
        <v>740.18600000000004</v>
      </c>
      <c r="F1272">
        <v>8117.5230000000001</v>
      </c>
      <c r="G1272">
        <v>48.470999999999997</v>
      </c>
      <c r="H1272" t="s">
        <v>13</v>
      </c>
    </row>
    <row r="1273" spans="1:10" x14ac:dyDescent="0.4">
      <c r="A1273">
        <v>6</v>
      </c>
      <c r="B1273" t="s">
        <v>19</v>
      </c>
      <c r="D1273">
        <v>12.95</v>
      </c>
      <c r="E1273">
        <v>2133.471</v>
      </c>
      <c r="F1273">
        <v>6441.4610000000002</v>
      </c>
      <c r="G1273">
        <v>35.579000000000001</v>
      </c>
      <c r="H1273" t="s">
        <v>13</v>
      </c>
    </row>
    <row r="1274" spans="1:10" x14ac:dyDescent="0.4">
      <c r="A1274">
        <v>7</v>
      </c>
      <c r="B1274" t="s">
        <v>20</v>
      </c>
      <c r="D1274">
        <v>12.98</v>
      </c>
      <c r="E1274">
        <v>4445.3959999999997</v>
      </c>
      <c r="F1274">
        <v>5311.9489999999996</v>
      </c>
      <c r="G1274">
        <v>82.382999999999996</v>
      </c>
      <c r="H1274" t="s">
        <v>13</v>
      </c>
    </row>
    <row r="1275" spans="1:10" x14ac:dyDescent="0.4">
      <c r="A1275">
        <v>8</v>
      </c>
      <c r="B1275" t="s">
        <v>21</v>
      </c>
      <c r="D1275">
        <v>13</v>
      </c>
      <c r="E1275">
        <v>8187.567</v>
      </c>
      <c r="F1275">
        <v>4766.5889999999999</v>
      </c>
      <c r="G1275">
        <v>152.197</v>
      </c>
      <c r="H1275" t="s">
        <v>13</v>
      </c>
    </row>
    <row r="1276" spans="1:10" x14ac:dyDescent="0.4">
      <c r="A1276">
        <v>9</v>
      </c>
      <c r="B1276" t="s">
        <v>22</v>
      </c>
      <c r="D1276">
        <v>13.29</v>
      </c>
      <c r="E1276">
        <v>40.417000000000002</v>
      </c>
      <c r="G1276">
        <v>312</v>
      </c>
      <c r="H1276" t="s">
        <v>13</v>
      </c>
    </row>
    <row r="1277" spans="1:10" x14ac:dyDescent="0.4">
      <c r="A1277">
        <v>10</v>
      </c>
      <c r="B1277" t="s">
        <v>22</v>
      </c>
      <c r="D1277">
        <v>13.09</v>
      </c>
      <c r="E1277">
        <v>154.803</v>
      </c>
      <c r="G1277">
        <v>8.173</v>
      </c>
      <c r="H1277" t="s">
        <v>13</v>
      </c>
    </row>
    <row r="1278" spans="1:10" x14ac:dyDescent="0.4">
      <c r="A1278">
        <v>11</v>
      </c>
      <c r="B1278" t="s">
        <v>24</v>
      </c>
      <c r="D1278">
        <v>13.02</v>
      </c>
      <c r="E1278">
        <v>1057.32</v>
      </c>
      <c r="F1278">
        <v>2451.924</v>
      </c>
      <c r="G1278">
        <v>7399</v>
      </c>
      <c r="H1278" t="s">
        <v>13</v>
      </c>
    </row>
    <row r="1279" spans="1:10" x14ac:dyDescent="0.4">
      <c r="A1279">
        <v>12</v>
      </c>
      <c r="B1279" t="s">
        <v>25</v>
      </c>
      <c r="D1279">
        <v>13.11</v>
      </c>
      <c r="E1279">
        <v>202.25299999999999</v>
      </c>
      <c r="F1279">
        <v>2271.8000000000002</v>
      </c>
      <c r="G1279">
        <v>1129</v>
      </c>
      <c r="H1279" t="s">
        <v>13</v>
      </c>
    </row>
    <row r="1280" spans="1:10" x14ac:dyDescent="0.4">
      <c r="A1280">
        <v>13</v>
      </c>
      <c r="B1280" t="s">
        <v>26</v>
      </c>
      <c r="D1280">
        <v>13.37</v>
      </c>
      <c r="E1280">
        <v>21.007000000000001</v>
      </c>
      <c r="F1280">
        <v>1817.396</v>
      </c>
      <c r="G1280">
        <v>3.5720000000000001</v>
      </c>
      <c r="H1280" t="s">
        <v>16</v>
      </c>
    </row>
    <row r="1281" spans="1:10" x14ac:dyDescent="0.4">
      <c r="A1281">
        <v>14</v>
      </c>
      <c r="B1281" t="s">
        <v>27</v>
      </c>
      <c r="D1281">
        <v>13.06</v>
      </c>
      <c r="E1281">
        <v>1532.5319999999999</v>
      </c>
      <c r="F1281">
        <v>2217.1590000000001</v>
      </c>
      <c r="G1281">
        <v>11083</v>
      </c>
      <c r="H1281" t="s">
        <v>13</v>
      </c>
    </row>
    <row r="1282" spans="1:10" x14ac:dyDescent="0.4">
      <c r="A1282">
        <v>15</v>
      </c>
      <c r="B1282" t="s">
        <v>28</v>
      </c>
      <c r="D1282">
        <v>13.08</v>
      </c>
      <c r="E1282">
        <v>2436.1970000000001</v>
      </c>
      <c r="F1282">
        <v>2505.1089999999999</v>
      </c>
      <c r="G1282">
        <v>462.90800000000002</v>
      </c>
      <c r="H1282" t="s">
        <v>13</v>
      </c>
    </row>
    <row r="1283" spans="1:10" x14ac:dyDescent="0.4">
      <c r="A1283">
        <v>16</v>
      </c>
      <c r="B1283" t="s">
        <v>29</v>
      </c>
      <c r="D1283">
        <v>13.08</v>
      </c>
      <c r="E1283">
        <v>2026.125</v>
      </c>
      <c r="F1283">
        <v>1762.056</v>
      </c>
      <c r="G1283">
        <v>113.673</v>
      </c>
      <c r="H1283" t="s">
        <v>13</v>
      </c>
    </row>
    <row r="1285" spans="1:10" x14ac:dyDescent="0.4">
      <c r="A1285" t="s">
        <v>94</v>
      </c>
    </row>
    <row r="1287" spans="1:10" x14ac:dyDescent="0.4">
      <c r="B1287" t="s">
        <v>3</v>
      </c>
      <c r="C1287" t="s">
        <v>4</v>
      </c>
      <c r="D1287" t="s">
        <v>5</v>
      </c>
      <c r="E1287" t="s">
        <v>6</v>
      </c>
      <c r="F1287" t="s">
        <v>7</v>
      </c>
      <c r="G1287" t="s">
        <v>8</v>
      </c>
      <c r="H1287" t="s">
        <v>9</v>
      </c>
      <c r="I1287" t="s">
        <v>10</v>
      </c>
      <c r="J1287" t="s">
        <v>11</v>
      </c>
    </row>
    <row r="1288" spans="1:10" x14ac:dyDescent="0.4">
      <c r="A1288">
        <v>1</v>
      </c>
      <c r="B1288" t="s">
        <v>12</v>
      </c>
      <c r="D1288">
        <v>11.08</v>
      </c>
      <c r="E1288">
        <v>112.80800000000001</v>
      </c>
      <c r="G1288">
        <v>969</v>
      </c>
      <c r="H1288" t="s">
        <v>16</v>
      </c>
      <c r="I1288">
        <v>112.80800000000001</v>
      </c>
    </row>
    <row r="1289" spans="1:10" x14ac:dyDescent="0.4">
      <c r="A1289">
        <v>2</v>
      </c>
      <c r="B1289" t="s">
        <v>14</v>
      </c>
      <c r="D1289">
        <v>11.11</v>
      </c>
      <c r="E1289">
        <v>181.578</v>
      </c>
      <c r="G1289">
        <v>1583</v>
      </c>
      <c r="H1289" t="s">
        <v>13</v>
      </c>
      <c r="I1289">
        <v>181.578</v>
      </c>
    </row>
    <row r="1290" spans="1:10" x14ac:dyDescent="0.4">
      <c r="A1290">
        <v>3</v>
      </c>
      <c r="B1290" t="s">
        <v>15</v>
      </c>
      <c r="D1290">
        <v>11.08</v>
      </c>
      <c r="E1290">
        <v>531.14700000000005</v>
      </c>
      <c r="G1290">
        <v>5081</v>
      </c>
      <c r="H1290" t="s">
        <v>16</v>
      </c>
      <c r="I1290">
        <v>531.14700000000005</v>
      </c>
    </row>
    <row r="1291" spans="1:10" x14ac:dyDescent="0.4">
      <c r="A1291">
        <v>4</v>
      </c>
      <c r="B1291" t="s">
        <v>17</v>
      </c>
      <c r="D1291">
        <v>11.09</v>
      </c>
      <c r="E1291">
        <v>1579.271</v>
      </c>
      <c r="G1291">
        <v>114.033</v>
      </c>
      <c r="H1291" t="s">
        <v>16</v>
      </c>
      <c r="I1291">
        <v>1579.271</v>
      </c>
    </row>
    <row r="1292" spans="1:10" x14ac:dyDescent="0.4">
      <c r="A1292">
        <v>5</v>
      </c>
      <c r="B1292" t="s">
        <v>18</v>
      </c>
      <c r="D1292">
        <v>11.1</v>
      </c>
      <c r="E1292">
        <v>1080.1389999999999</v>
      </c>
      <c r="G1292">
        <v>16.943000000000001</v>
      </c>
      <c r="H1292" t="s">
        <v>16</v>
      </c>
      <c r="I1292">
        <v>1080.1389999999999</v>
      </c>
    </row>
    <row r="1293" spans="1:10" x14ac:dyDescent="0.4">
      <c r="A1293">
        <v>6</v>
      </c>
      <c r="B1293" t="s">
        <v>19</v>
      </c>
      <c r="D1293">
        <v>10.99</v>
      </c>
      <c r="E1293">
        <v>7963.25</v>
      </c>
      <c r="G1293">
        <v>282.99</v>
      </c>
      <c r="H1293" t="s">
        <v>16</v>
      </c>
      <c r="I1293">
        <v>7963.25</v>
      </c>
    </row>
    <row r="1294" spans="1:10" x14ac:dyDescent="0.4">
      <c r="A1294">
        <v>7</v>
      </c>
      <c r="B1294" t="s">
        <v>20</v>
      </c>
      <c r="D1294">
        <v>11.03</v>
      </c>
      <c r="E1294">
        <v>14812.25</v>
      </c>
      <c r="G1294">
        <v>128640</v>
      </c>
      <c r="H1294" t="s">
        <v>16</v>
      </c>
      <c r="I1294">
        <v>14812.25</v>
      </c>
    </row>
    <row r="1295" spans="1:10" x14ac:dyDescent="0.4">
      <c r="A1295">
        <v>8</v>
      </c>
      <c r="B1295" t="s">
        <v>21</v>
      </c>
      <c r="D1295">
        <v>11.06</v>
      </c>
      <c r="E1295">
        <v>30525.116999999998</v>
      </c>
      <c r="G1295">
        <v>977.70899999999995</v>
      </c>
      <c r="H1295" t="s">
        <v>16</v>
      </c>
      <c r="I1295">
        <v>30525.116999999998</v>
      </c>
    </row>
    <row r="1296" spans="1:10" x14ac:dyDescent="0.4">
      <c r="A1296">
        <v>9</v>
      </c>
      <c r="B1296" t="s">
        <v>22</v>
      </c>
      <c r="H1296" t="s">
        <v>95</v>
      </c>
    </row>
    <row r="1297" spans="1:10" x14ac:dyDescent="0.4">
      <c r="A1297">
        <v>10</v>
      </c>
      <c r="B1297" t="s">
        <v>22</v>
      </c>
      <c r="H1297" t="s">
        <v>95</v>
      </c>
    </row>
    <row r="1298" spans="1:10" x14ac:dyDescent="0.4">
      <c r="A1298">
        <v>11</v>
      </c>
      <c r="B1298" t="s">
        <v>24</v>
      </c>
      <c r="D1298">
        <v>11.09</v>
      </c>
      <c r="E1298">
        <v>86.665000000000006</v>
      </c>
      <c r="G1298">
        <v>757</v>
      </c>
      <c r="H1298" t="s">
        <v>13</v>
      </c>
      <c r="I1298">
        <v>86.665000000000006</v>
      </c>
    </row>
    <row r="1299" spans="1:10" x14ac:dyDescent="0.4">
      <c r="A1299">
        <v>12</v>
      </c>
      <c r="B1299" t="s">
        <v>25</v>
      </c>
    </row>
    <row r="1300" spans="1:10" x14ac:dyDescent="0.4">
      <c r="A1300">
        <v>13</v>
      </c>
      <c r="B1300" t="s">
        <v>26</v>
      </c>
    </row>
    <row r="1301" spans="1:10" x14ac:dyDescent="0.4">
      <c r="A1301">
        <v>14</v>
      </c>
      <c r="B1301" t="s">
        <v>27</v>
      </c>
      <c r="D1301">
        <v>11.15</v>
      </c>
      <c r="E1301">
        <v>5705.6779999999999</v>
      </c>
      <c r="G1301">
        <v>97.924000000000007</v>
      </c>
      <c r="H1301" t="s">
        <v>16</v>
      </c>
      <c r="I1301">
        <v>5705.6779999999999</v>
      </c>
    </row>
    <row r="1302" spans="1:10" x14ac:dyDescent="0.4">
      <c r="A1302">
        <v>15</v>
      </c>
      <c r="B1302" t="s">
        <v>28</v>
      </c>
      <c r="D1302">
        <v>11.15</v>
      </c>
      <c r="E1302">
        <v>5567.7030000000004</v>
      </c>
      <c r="G1302">
        <v>101.452</v>
      </c>
      <c r="H1302" t="s">
        <v>16</v>
      </c>
      <c r="I1302">
        <v>5567.7030000000004</v>
      </c>
    </row>
    <row r="1303" spans="1:10" x14ac:dyDescent="0.4">
      <c r="A1303">
        <v>16</v>
      </c>
      <c r="B1303" t="s">
        <v>29</v>
      </c>
      <c r="D1303">
        <v>11.16</v>
      </c>
      <c r="E1303">
        <v>5354.1710000000003</v>
      </c>
      <c r="G1303">
        <v>47948</v>
      </c>
      <c r="H1303" t="s">
        <v>16</v>
      </c>
      <c r="I1303">
        <v>5354.1710000000003</v>
      </c>
    </row>
    <row r="1305" spans="1:10" x14ac:dyDescent="0.4">
      <c r="A1305" t="s">
        <v>96</v>
      </c>
    </row>
    <row r="1307" spans="1:10" x14ac:dyDescent="0.4">
      <c r="B1307" t="s">
        <v>3</v>
      </c>
      <c r="C1307" t="s">
        <v>4</v>
      </c>
      <c r="D1307" t="s">
        <v>5</v>
      </c>
      <c r="E1307" t="s">
        <v>6</v>
      </c>
      <c r="F1307" t="s">
        <v>7</v>
      </c>
      <c r="G1307" t="s">
        <v>8</v>
      </c>
      <c r="H1307" t="s">
        <v>9</v>
      </c>
      <c r="I1307" t="s">
        <v>10</v>
      </c>
      <c r="J1307" t="s">
        <v>11</v>
      </c>
    </row>
    <row r="1308" spans="1:10" x14ac:dyDescent="0.4">
      <c r="A1308">
        <v>1</v>
      </c>
      <c r="B1308" t="s">
        <v>12</v>
      </c>
      <c r="D1308">
        <v>12.99</v>
      </c>
      <c r="E1308">
        <v>8092.8680000000004</v>
      </c>
      <c r="G1308">
        <v>57363</v>
      </c>
      <c r="H1308" t="s">
        <v>13</v>
      </c>
      <c r="I1308">
        <v>8092.8680000000004</v>
      </c>
    </row>
    <row r="1309" spans="1:10" x14ac:dyDescent="0.4">
      <c r="A1309">
        <v>2</v>
      </c>
      <c r="B1309" t="s">
        <v>14</v>
      </c>
      <c r="D1309">
        <v>13.01</v>
      </c>
      <c r="E1309">
        <v>8014.8249999999998</v>
      </c>
      <c r="G1309">
        <v>859.66800000000001</v>
      </c>
      <c r="H1309" t="s">
        <v>13</v>
      </c>
      <c r="I1309">
        <v>8014.8249999999998</v>
      </c>
    </row>
    <row r="1310" spans="1:10" x14ac:dyDescent="0.4">
      <c r="A1310">
        <v>3</v>
      </c>
      <c r="B1310" t="s">
        <v>15</v>
      </c>
      <c r="D1310">
        <v>13.01</v>
      </c>
      <c r="E1310">
        <v>7789.75</v>
      </c>
      <c r="G1310">
        <v>284.072</v>
      </c>
      <c r="H1310" t="s">
        <v>13</v>
      </c>
      <c r="I1310">
        <v>7789.75</v>
      </c>
    </row>
    <row r="1311" spans="1:10" x14ac:dyDescent="0.4">
      <c r="A1311">
        <v>4</v>
      </c>
      <c r="B1311" t="s">
        <v>17</v>
      </c>
      <c r="D1311">
        <v>13.02</v>
      </c>
      <c r="E1311">
        <v>7364.6239999999998</v>
      </c>
      <c r="G1311">
        <v>93.706999999999994</v>
      </c>
      <c r="H1311" t="s">
        <v>13</v>
      </c>
      <c r="I1311">
        <v>7364.6239999999998</v>
      </c>
    </row>
    <row r="1312" spans="1:10" x14ac:dyDescent="0.4">
      <c r="A1312">
        <v>5</v>
      </c>
      <c r="B1312" t="s">
        <v>18</v>
      </c>
      <c r="D1312">
        <v>13.03</v>
      </c>
      <c r="E1312">
        <v>8117.5230000000001</v>
      </c>
      <c r="G1312">
        <v>185.11099999999999</v>
      </c>
      <c r="H1312" t="s">
        <v>13</v>
      </c>
      <c r="I1312">
        <v>8117.5230000000001</v>
      </c>
    </row>
    <row r="1313" spans="1:10" x14ac:dyDescent="0.4">
      <c r="A1313">
        <v>6</v>
      </c>
      <c r="B1313" t="s">
        <v>19</v>
      </c>
      <c r="D1313">
        <v>12.96</v>
      </c>
      <c r="E1313">
        <v>6441.4610000000002</v>
      </c>
      <c r="G1313">
        <v>569.76099999999997</v>
      </c>
      <c r="H1313" t="s">
        <v>13</v>
      </c>
      <c r="I1313">
        <v>6441.4610000000002</v>
      </c>
    </row>
    <row r="1314" spans="1:10" x14ac:dyDescent="0.4">
      <c r="A1314">
        <v>7</v>
      </c>
      <c r="B1314" t="s">
        <v>20</v>
      </c>
      <c r="D1314">
        <v>12.98</v>
      </c>
      <c r="E1314">
        <v>5311.9489999999996</v>
      </c>
      <c r="G1314">
        <v>38562</v>
      </c>
      <c r="H1314" t="s">
        <v>13</v>
      </c>
      <c r="I1314">
        <v>5311.9489999999996</v>
      </c>
    </row>
    <row r="1315" spans="1:10" x14ac:dyDescent="0.4">
      <c r="A1315">
        <v>8</v>
      </c>
      <c r="B1315" t="s">
        <v>21</v>
      </c>
      <c r="D1315">
        <v>13</v>
      </c>
      <c r="E1315">
        <v>4766.5889999999999</v>
      </c>
      <c r="G1315">
        <v>326.584</v>
      </c>
      <c r="H1315" t="s">
        <v>13</v>
      </c>
      <c r="I1315">
        <v>4766.5889999999999</v>
      </c>
    </row>
    <row r="1316" spans="1:10" x14ac:dyDescent="0.4">
      <c r="A1316">
        <v>9</v>
      </c>
      <c r="B1316" t="s">
        <v>22</v>
      </c>
    </row>
    <row r="1317" spans="1:10" x14ac:dyDescent="0.4">
      <c r="A1317">
        <v>10</v>
      </c>
      <c r="B1317" t="s">
        <v>22</v>
      </c>
    </row>
    <row r="1318" spans="1:10" x14ac:dyDescent="0.4">
      <c r="A1318">
        <v>11</v>
      </c>
      <c r="B1318" t="s">
        <v>24</v>
      </c>
      <c r="D1318">
        <v>13.03</v>
      </c>
      <c r="E1318">
        <v>2451.924</v>
      </c>
      <c r="G1318">
        <v>17225</v>
      </c>
      <c r="H1318" t="s">
        <v>13</v>
      </c>
      <c r="I1318">
        <v>2451.924</v>
      </c>
    </row>
    <row r="1319" spans="1:10" x14ac:dyDescent="0.4">
      <c r="A1319">
        <v>12</v>
      </c>
      <c r="B1319" t="s">
        <v>25</v>
      </c>
      <c r="D1319">
        <v>13.05</v>
      </c>
      <c r="E1319">
        <v>2271.8000000000002</v>
      </c>
      <c r="G1319">
        <v>16629</v>
      </c>
      <c r="H1319" t="s">
        <v>13</v>
      </c>
      <c r="I1319">
        <v>2271.8000000000002</v>
      </c>
    </row>
    <row r="1320" spans="1:10" x14ac:dyDescent="0.4">
      <c r="A1320">
        <v>13</v>
      </c>
      <c r="B1320" t="s">
        <v>26</v>
      </c>
      <c r="D1320">
        <v>13.05</v>
      </c>
      <c r="E1320">
        <v>1817.396</v>
      </c>
      <c r="G1320">
        <v>12254</v>
      </c>
      <c r="H1320" t="s">
        <v>13</v>
      </c>
      <c r="I1320">
        <v>1817.396</v>
      </c>
    </row>
    <row r="1321" spans="1:10" x14ac:dyDescent="0.4">
      <c r="A1321">
        <v>14</v>
      </c>
      <c r="B1321" t="s">
        <v>27</v>
      </c>
      <c r="D1321">
        <v>13.05</v>
      </c>
      <c r="E1321">
        <v>2217.1590000000001</v>
      </c>
      <c r="G1321">
        <v>15212</v>
      </c>
      <c r="H1321" t="s">
        <v>13</v>
      </c>
      <c r="I1321">
        <v>2217.1590000000001</v>
      </c>
    </row>
    <row r="1322" spans="1:10" x14ac:dyDescent="0.4">
      <c r="A1322">
        <v>15</v>
      </c>
      <c r="B1322" t="s">
        <v>28</v>
      </c>
      <c r="D1322">
        <v>13.08</v>
      </c>
      <c r="E1322">
        <v>2505.1089999999999</v>
      </c>
      <c r="G1322">
        <v>16672</v>
      </c>
      <c r="H1322" t="s">
        <v>13</v>
      </c>
      <c r="I1322">
        <v>2505.1089999999999</v>
      </c>
    </row>
    <row r="1323" spans="1:10" x14ac:dyDescent="0.4">
      <c r="A1323">
        <v>16</v>
      </c>
      <c r="B1323" t="s">
        <v>29</v>
      </c>
      <c r="D1323">
        <v>13.08</v>
      </c>
      <c r="E1323">
        <v>1762.056</v>
      </c>
      <c r="G1323">
        <v>13009</v>
      </c>
      <c r="H1323" t="s">
        <v>13</v>
      </c>
      <c r="I1323">
        <v>1762.056</v>
      </c>
    </row>
    <row r="1325" spans="1:10" x14ac:dyDescent="0.4">
      <c r="A1325" t="s">
        <v>97</v>
      </c>
    </row>
    <row r="1327" spans="1:10" x14ac:dyDescent="0.4">
      <c r="B1327" t="s">
        <v>3</v>
      </c>
      <c r="C1327" t="s">
        <v>4</v>
      </c>
      <c r="D1327" t="s">
        <v>5</v>
      </c>
      <c r="E1327" t="s">
        <v>6</v>
      </c>
      <c r="F1327" t="s">
        <v>7</v>
      </c>
      <c r="G1327" t="s">
        <v>8</v>
      </c>
      <c r="H1327" t="s">
        <v>9</v>
      </c>
      <c r="I1327" t="s">
        <v>10</v>
      </c>
      <c r="J1327" t="s">
        <v>11</v>
      </c>
    </row>
    <row r="1328" spans="1:10" x14ac:dyDescent="0.4">
      <c r="A1328">
        <v>1</v>
      </c>
      <c r="B1328" t="s">
        <v>12</v>
      </c>
      <c r="D1328">
        <v>12.98</v>
      </c>
      <c r="E1328">
        <v>2831.308</v>
      </c>
      <c r="G1328">
        <v>20628</v>
      </c>
      <c r="H1328" t="s">
        <v>13</v>
      </c>
      <c r="I1328">
        <v>2831.308</v>
      </c>
    </row>
    <row r="1329" spans="1:9" x14ac:dyDescent="0.4">
      <c r="A1329">
        <v>2</v>
      </c>
      <c r="B1329" t="s">
        <v>14</v>
      </c>
      <c r="D1329">
        <v>13.02</v>
      </c>
      <c r="E1329">
        <v>2619.6080000000002</v>
      </c>
      <c r="G1329">
        <v>18494</v>
      </c>
      <c r="H1329" t="s">
        <v>13</v>
      </c>
      <c r="I1329">
        <v>2619.6080000000002</v>
      </c>
    </row>
    <row r="1330" spans="1:9" x14ac:dyDescent="0.4">
      <c r="A1330">
        <v>3</v>
      </c>
      <c r="B1330" t="s">
        <v>15</v>
      </c>
      <c r="D1330">
        <v>13.02</v>
      </c>
      <c r="E1330">
        <v>2699.614</v>
      </c>
      <c r="G1330">
        <v>19690</v>
      </c>
      <c r="H1330" t="s">
        <v>13</v>
      </c>
      <c r="I1330">
        <v>2699.614</v>
      </c>
    </row>
    <row r="1331" spans="1:9" x14ac:dyDescent="0.4">
      <c r="A1331">
        <v>4</v>
      </c>
      <c r="B1331" t="s">
        <v>17</v>
      </c>
      <c r="D1331">
        <v>13.02</v>
      </c>
      <c r="E1331">
        <v>2691.37</v>
      </c>
      <c r="G1331">
        <v>19175</v>
      </c>
      <c r="H1331" t="s">
        <v>13</v>
      </c>
      <c r="I1331">
        <v>2691.37</v>
      </c>
    </row>
    <row r="1332" spans="1:9" x14ac:dyDescent="0.4">
      <c r="A1332">
        <v>5</v>
      </c>
      <c r="B1332" t="s">
        <v>18</v>
      </c>
      <c r="D1332">
        <v>13.02</v>
      </c>
      <c r="E1332">
        <v>2702.2</v>
      </c>
      <c r="G1332">
        <v>86.09</v>
      </c>
      <c r="H1332" t="s">
        <v>13</v>
      </c>
      <c r="I1332">
        <v>2702.2</v>
      </c>
    </row>
    <row r="1333" spans="1:9" x14ac:dyDescent="0.4">
      <c r="A1333">
        <v>6</v>
      </c>
      <c r="B1333" t="s">
        <v>19</v>
      </c>
      <c r="D1333">
        <v>12.95</v>
      </c>
      <c r="E1333">
        <v>1880.133</v>
      </c>
      <c r="G1333">
        <v>2663.819</v>
      </c>
      <c r="H1333" t="s">
        <v>13</v>
      </c>
      <c r="I1333">
        <v>1880.133</v>
      </c>
    </row>
    <row r="1334" spans="1:9" x14ac:dyDescent="0.4">
      <c r="A1334">
        <v>7</v>
      </c>
      <c r="B1334" t="s">
        <v>20</v>
      </c>
      <c r="D1334">
        <v>12.98</v>
      </c>
      <c r="E1334">
        <v>1719.867</v>
      </c>
      <c r="G1334">
        <v>11453</v>
      </c>
      <c r="H1334" t="s">
        <v>13</v>
      </c>
      <c r="I1334">
        <v>1719.867</v>
      </c>
    </row>
    <row r="1335" spans="1:9" x14ac:dyDescent="0.4">
      <c r="A1335">
        <v>8</v>
      </c>
      <c r="B1335" t="s">
        <v>21</v>
      </c>
      <c r="D1335">
        <v>12.99</v>
      </c>
      <c r="E1335">
        <v>1543.5219999999999</v>
      </c>
      <c r="G1335">
        <v>111.369</v>
      </c>
      <c r="H1335" t="s">
        <v>13</v>
      </c>
      <c r="I1335">
        <v>1543.5219999999999</v>
      </c>
    </row>
    <row r="1336" spans="1:9" x14ac:dyDescent="0.4">
      <c r="A1336">
        <v>9</v>
      </c>
      <c r="B1336" t="s">
        <v>22</v>
      </c>
    </row>
    <row r="1337" spans="1:9" x14ac:dyDescent="0.4">
      <c r="A1337">
        <v>10</v>
      </c>
      <c r="B1337" t="s">
        <v>22</v>
      </c>
    </row>
    <row r="1338" spans="1:9" x14ac:dyDescent="0.4">
      <c r="A1338">
        <v>11</v>
      </c>
      <c r="B1338" t="s">
        <v>24</v>
      </c>
      <c r="D1338">
        <v>13.03</v>
      </c>
      <c r="E1338">
        <v>672.53300000000002</v>
      </c>
      <c r="G1338">
        <v>42.088000000000001</v>
      </c>
      <c r="H1338" t="s">
        <v>13</v>
      </c>
      <c r="I1338">
        <v>672.53300000000002</v>
      </c>
    </row>
    <row r="1339" spans="1:9" x14ac:dyDescent="0.4">
      <c r="A1339">
        <v>12</v>
      </c>
      <c r="B1339" t="s">
        <v>25</v>
      </c>
      <c r="D1339">
        <v>13.03</v>
      </c>
      <c r="E1339">
        <v>548.98800000000006</v>
      </c>
      <c r="G1339">
        <v>566.20000000000005</v>
      </c>
      <c r="H1339" t="s">
        <v>13</v>
      </c>
      <c r="I1339">
        <v>548.98800000000006</v>
      </c>
    </row>
    <row r="1340" spans="1:9" x14ac:dyDescent="0.4">
      <c r="A1340">
        <v>13</v>
      </c>
      <c r="B1340" t="s">
        <v>26</v>
      </c>
      <c r="D1340">
        <v>13.05</v>
      </c>
      <c r="E1340">
        <v>641.673</v>
      </c>
      <c r="G1340">
        <v>4326</v>
      </c>
      <c r="H1340" t="s">
        <v>13</v>
      </c>
      <c r="I1340">
        <v>641.673</v>
      </c>
    </row>
    <row r="1341" spans="1:9" x14ac:dyDescent="0.4">
      <c r="A1341">
        <v>14</v>
      </c>
      <c r="B1341" t="s">
        <v>27</v>
      </c>
      <c r="D1341">
        <v>13.06</v>
      </c>
      <c r="E1341">
        <v>746.11</v>
      </c>
      <c r="G1341">
        <v>18.798999999999999</v>
      </c>
      <c r="H1341" t="s">
        <v>13</v>
      </c>
      <c r="I1341">
        <v>746.11</v>
      </c>
    </row>
    <row r="1342" spans="1:9" x14ac:dyDescent="0.4">
      <c r="A1342">
        <v>15</v>
      </c>
      <c r="B1342" t="s">
        <v>28</v>
      </c>
      <c r="D1342">
        <v>13.08</v>
      </c>
      <c r="E1342">
        <v>732.29899999999998</v>
      </c>
      <c r="G1342">
        <v>34.875999999999998</v>
      </c>
      <c r="H1342" t="s">
        <v>13</v>
      </c>
      <c r="I1342">
        <v>732.29899999999998</v>
      </c>
    </row>
    <row r="1343" spans="1:9" x14ac:dyDescent="0.4">
      <c r="A1343">
        <v>16</v>
      </c>
      <c r="B1343" t="s">
        <v>29</v>
      </c>
      <c r="D1343">
        <v>13.09</v>
      </c>
      <c r="E1343">
        <v>639.24599999999998</v>
      </c>
      <c r="G1343">
        <v>13.9</v>
      </c>
      <c r="H1343" t="s">
        <v>13</v>
      </c>
      <c r="I1343">
        <v>639.24599999999998</v>
      </c>
    </row>
    <row r="1345" spans="1:10" x14ac:dyDescent="0.4">
      <c r="A1345" t="s">
        <v>98</v>
      </c>
    </row>
    <row r="1347" spans="1:10" x14ac:dyDescent="0.4">
      <c r="B1347" t="s">
        <v>3</v>
      </c>
      <c r="C1347" t="s">
        <v>4</v>
      </c>
      <c r="D1347" t="s">
        <v>5</v>
      </c>
      <c r="E1347" t="s">
        <v>6</v>
      </c>
      <c r="F1347" t="s">
        <v>7</v>
      </c>
      <c r="G1347" t="s">
        <v>8</v>
      </c>
      <c r="H1347" t="s">
        <v>9</v>
      </c>
      <c r="I1347" t="s">
        <v>10</v>
      </c>
      <c r="J1347" t="s">
        <v>11</v>
      </c>
    </row>
    <row r="1348" spans="1:10" x14ac:dyDescent="0.4">
      <c r="A1348">
        <v>1</v>
      </c>
      <c r="B1348" t="s">
        <v>12</v>
      </c>
    </row>
    <row r="1349" spans="1:10" x14ac:dyDescent="0.4">
      <c r="A1349">
        <v>2</v>
      </c>
      <c r="B1349" t="s">
        <v>14</v>
      </c>
    </row>
    <row r="1350" spans="1:10" x14ac:dyDescent="0.4">
      <c r="A1350">
        <v>3</v>
      </c>
      <c r="B1350" t="s">
        <v>15</v>
      </c>
    </row>
    <row r="1351" spans="1:10" x14ac:dyDescent="0.4">
      <c r="A1351">
        <v>4</v>
      </c>
      <c r="B1351" t="s">
        <v>17</v>
      </c>
    </row>
    <row r="1352" spans="1:10" x14ac:dyDescent="0.4">
      <c r="A1352">
        <v>5</v>
      </c>
      <c r="B1352" t="s">
        <v>18</v>
      </c>
      <c r="D1352">
        <v>13.34</v>
      </c>
      <c r="E1352">
        <v>49.435000000000002</v>
      </c>
      <c r="G1352">
        <v>350</v>
      </c>
      <c r="H1352" t="s">
        <v>13</v>
      </c>
      <c r="I1352">
        <v>49.435000000000002</v>
      </c>
    </row>
    <row r="1353" spans="1:10" x14ac:dyDescent="0.4">
      <c r="A1353">
        <v>6</v>
      </c>
      <c r="B1353" t="s">
        <v>19</v>
      </c>
      <c r="D1353">
        <v>14.4</v>
      </c>
      <c r="E1353">
        <v>6.3890000000000002</v>
      </c>
      <c r="G1353">
        <v>59</v>
      </c>
      <c r="H1353" t="s">
        <v>16</v>
      </c>
      <c r="I1353">
        <v>6.3890000000000002</v>
      </c>
    </row>
    <row r="1354" spans="1:10" x14ac:dyDescent="0.4">
      <c r="A1354">
        <v>7</v>
      </c>
      <c r="B1354" t="s">
        <v>20</v>
      </c>
      <c r="D1354">
        <v>13.34</v>
      </c>
      <c r="E1354">
        <v>41.283999999999999</v>
      </c>
      <c r="G1354">
        <v>6.4050000000000002</v>
      </c>
      <c r="H1354" t="s">
        <v>13</v>
      </c>
      <c r="I1354">
        <v>41.283999999999999</v>
      </c>
    </row>
    <row r="1355" spans="1:10" x14ac:dyDescent="0.4">
      <c r="A1355">
        <v>8</v>
      </c>
      <c r="B1355" t="s">
        <v>21</v>
      </c>
      <c r="D1355">
        <v>13.38</v>
      </c>
      <c r="E1355">
        <v>224.69200000000001</v>
      </c>
      <c r="G1355">
        <v>3.0569999999999999</v>
      </c>
      <c r="H1355" t="s">
        <v>13</v>
      </c>
      <c r="I1355">
        <v>224.69200000000001</v>
      </c>
    </row>
    <row r="1356" spans="1:10" x14ac:dyDescent="0.4">
      <c r="A1356">
        <v>9</v>
      </c>
      <c r="B1356" t="s">
        <v>22</v>
      </c>
    </row>
    <row r="1357" spans="1:10" x14ac:dyDescent="0.4">
      <c r="A1357">
        <v>10</v>
      </c>
      <c r="B1357" t="s">
        <v>22</v>
      </c>
    </row>
    <row r="1358" spans="1:10" x14ac:dyDescent="0.4">
      <c r="A1358">
        <v>11</v>
      </c>
      <c r="B1358" t="s">
        <v>24</v>
      </c>
    </row>
    <row r="1359" spans="1:10" x14ac:dyDescent="0.4">
      <c r="A1359">
        <v>12</v>
      </c>
      <c r="B1359" t="s">
        <v>25</v>
      </c>
    </row>
    <row r="1360" spans="1:10" x14ac:dyDescent="0.4">
      <c r="A1360">
        <v>13</v>
      </c>
      <c r="B1360" t="s">
        <v>26</v>
      </c>
      <c r="D1360">
        <v>13</v>
      </c>
      <c r="E1360">
        <v>8.2590000000000003</v>
      </c>
      <c r="G1360">
        <v>78</v>
      </c>
      <c r="H1360" t="s">
        <v>13</v>
      </c>
      <c r="I1360">
        <v>8.2590000000000003</v>
      </c>
    </row>
    <row r="1361" spans="1:10" x14ac:dyDescent="0.4">
      <c r="A1361">
        <v>14</v>
      </c>
      <c r="B1361" t="s">
        <v>27</v>
      </c>
    </row>
    <row r="1362" spans="1:10" x14ac:dyDescent="0.4">
      <c r="A1362">
        <v>15</v>
      </c>
      <c r="B1362" t="s">
        <v>28</v>
      </c>
    </row>
    <row r="1363" spans="1:10" x14ac:dyDescent="0.4">
      <c r="A1363">
        <v>16</v>
      </c>
      <c r="B1363" t="s">
        <v>29</v>
      </c>
    </row>
    <row r="1365" spans="1:10" x14ac:dyDescent="0.4">
      <c r="A1365" t="s">
        <v>99</v>
      </c>
    </row>
    <row r="1367" spans="1:10" x14ac:dyDescent="0.4">
      <c r="B1367" t="s">
        <v>3</v>
      </c>
      <c r="C1367" t="s">
        <v>4</v>
      </c>
      <c r="D1367" t="s">
        <v>5</v>
      </c>
      <c r="E1367" t="s">
        <v>6</v>
      </c>
      <c r="F1367" t="s">
        <v>7</v>
      </c>
      <c r="G1367" t="s">
        <v>8</v>
      </c>
      <c r="H1367" t="s">
        <v>9</v>
      </c>
      <c r="I1367" t="s">
        <v>10</v>
      </c>
      <c r="J1367" t="s">
        <v>11</v>
      </c>
    </row>
    <row r="1368" spans="1:10" x14ac:dyDescent="0.4">
      <c r="A1368">
        <v>1</v>
      </c>
      <c r="B1368" t="s">
        <v>12</v>
      </c>
    </row>
    <row r="1369" spans="1:10" x14ac:dyDescent="0.4">
      <c r="A1369">
        <v>2</v>
      </c>
      <c r="B1369" t="s">
        <v>14</v>
      </c>
    </row>
    <row r="1370" spans="1:10" x14ac:dyDescent="0.4">
      <c r="A1370">
        <v>3</v>
      </c>
      <c r="B1370" t="s">
        <v>15</v>
      </c>
    </row>
    <row r="1371" spans="1:10" x14ac:dyDescent="0.4">
      <c r="A1371">
        <v>4</v>
      </c>
      <c r="B1371" t="s">
        <v>17</v>
      </c>
      <c r="D1371">
        <v>13.52</v>
      </c>
      <c r="E1371">
        <v>3.9140000000000001</v>
      </c>
      <c r="G1371">
        <v>38</v>
      </c>
      <c r="H1371" t="s">
        <v>13</v>
      </c>
      <c r="I1371">
        <v>3.9140000000000001</v>
      </c>
    </row>
    <row r="1372" spans="1:10" x14ac:dyDescent="0.4">
      <c r="A1372">
        <v>5</v>
      </c>
      <c r="B1372" t="s">
        <v>18</v>
      </c>
    </row>
    <row r="1373" spans="1:10" x14ac:dyDescent="0.4">
      <c r="A1373">
        <v>6</v>
      </c>
      <c r="B1373" t="s">
        <v>19</v>
      </c>
    </row>
    <row r="1374" spans="1:10" x14ac:dyDescent="0.4">
      <c r="A1374">
        <v>7</v>
      </c>
      <c r="B1374" t="s">
        <v>20</v>
      </c>
      <c r="D1374">
        <v>13.28</v>
      </c>
      <c r="E1374">
        <v>5.4420000000000002</v>
      </c>
      <c r="G1374">
        <v>46</v>
      </c>
      <c r="H1374" t="s">
        <v>13</v>
      </c>
      <c r="I1374">
        <v>5.4420000000000002</v>
      </c>
    </row>
    <row r="1375" spans="1:10" x14ac:dyDescent="0.4">
      <c r="A1375">
        <v>8</v>
      </c>
      <c r="B1375" t="s">
        <v>21</v>
      </c>
    </row>
    <row r="1376" spans="1:10" x14ac:dyDescent="0.4">
      <c r="A1376">
        <v>9</v>
      </c>
      <c r="B1376" t="s">
        <v>22</v>
      </c>
    </row>
    <row r="1377" spans="1:10" x14ac:dyDescent="0.4">
      <c r="A1377">
        <v>10</v>
      </c>
      <c r="B1377" t="s">
        <v>22</v>
      </c>
    </row>
    <row r="1378" spans="1:10" x14ac:dyDescent="0.4">
      <c r="A1378">
        <v>11</v>
      </c>
      <c r="B1378" t="s">
        <v>24</v>
      </c>
      <c r="D1378">
        <v>13.79</v>
      </c>
      <c r="E1378">
        <v>9.5660000000000007</v>
      </c>
      <c r="G1378">
        <v>92</v>
      </c>
      <c r="H1378" t="s">
        <v>13</v>
      </c>
      <c r="I1378">
        <v>9.5660000000000007</v>
      </c>
    </row>
    <row r="1379" spans="1:10" x14ac:dyDescent="0.4">
      <c r="A1379">
        <v>12</v>
      </c>
      <c r="B1379" t="s">
        <v>25</v>
      </c>
    </row>
    <row r="1380" spans="1:10" x14ac:dyDescent="0.4">
      <c r="A1380">
        <v>13</v>
      </c>
      <c r="B1380" t="s">
        <v>26</v>
      </c>
    </row>
    <row r="1381" spans="1:10" x14ac:dyDescent="0.4">
      <c r="A1381">
        <v>14</v>
      </c>
      <c r="B1381" t="s">
        <v>27</v>
      </c>
    </row>
    <row r="1382" spans="1:10" x14ac:dyDescent="0.4">
      <c r="A1382">
        <v>15</v>
      </c>
      <c r="B1382" t="s">
        <v>28</v>
      </c>
    </row>
    <row r="1383" spans="1:10" x14ac:dyDescent="0.4">
      <c r="A1383">
        <v>16</v>
      </c>
      <c r="B1383" t="s">
        <v>29</v>
      </c>
    </row>
    <row r="1385" spans="1:10" x14ac:dyDescent="0.4">
      <c r="A1385" t="s">
        <v>100</v>
      </c>
    </row>
    <row r="1387" spans="1:10" x14ac:dyDescent="0.4">
      <c r="B1387" t="s">
        <v>3</v>
      </c>
      <c r="C1387" t="s">
        <v>4</v>
      </c>
      <c r="D1387" t="s">
        <v>5</v>
      </c>
      <c r="E1387" t="s">
        <v>6</v>
      </c>
      <c r="F1387" t="s">
        <v>7</v>
      </c>
      <c r="G1387" t="s">
        <v>8</v>
      </c>
      <c r="H1387" t="s">
        <v>9</v>
      </c>
      <c r="I1387" t="s">
        <v>10</v>
      </c>
      <c r="J1387" t="s">
        <v>11</v>
      </c>
    </row>
    <row r="1388" spans="1:10" x14ac:dyDescent="0.4">
      <c r="A1388">
        <v>1</v>
      </c>
      <c r="B1388" t="s">
        <v>12</v>
      </c>
      <c r="D1388">
        <v>13.09</v>
      </c>
      <c r="E1388">
        <v>100.982</v>
      </c>
      <c r="F1388">
        <v>13205.620999999999</v>
      </c>
      <c r="G1388">
        <v>4.5709999999999997</v>
      </c>
      <c r="H1388" t="s">
        <v>13</v>
      </c>
    </row>
    <row r="1389" spans="1:10" x14ac:dyDescent="0.4">
      <c r="A1389">
        <v>2</v>
      </c>
      <c r="B1389" t="s">
        <v>14</v>
      </c>
      <c r="D1389">
        <v>13.13</v>
      </c>
      <c r="E1389">
        <v>29.256</v>
      </c>
      <c r="F1389">
        <v>13259.294</v>
      </c>
      <c r="G1389">
        <v>213</v>
      </c>
      <c r="H1389" t="s">
        <v>13</v>
      </c>
    </row>
    <row r="1390" spans="1:10" x14ac:dyDescent="0.4">
      <c r="A1390">
        <v>3</v>
      </c>
      <c r="B1390" t="s">
        <v>15</v>
      </c>
      <c r="D1390">
        <v>13.16</v>
      </c>
      <c r="E1390">
        <v>554.35</v>
      </c>
      <c r="F1390">
        <v>14266.168</v>
      </c>
      <c r="G1390">
        <v>14.606999999999999</v>
      </c>
      <c r="H1390" t="s">
        <v>13</v>
      </c>
    </row>
    <row r="1391" spans="1:10" x14ac:dyDescent="0.4">
      <c r="A1391">
        <v>4</v>
      </c>
      <c r="B1391" t="s">
        <v>17</v>
      </c>
      <c r="D1391">
        <v>13.17</v>
      </c>
      <c r="E1391">
        <v>1532.0809999999999</v>
      </c>
      <c r="F1391">
        <v>12275.191000000001</v>
      </c>
      <c r="G1391">
        <v>13.18</v>
      </c>
      <c r="H1391" t="s">
        <v>16</v>
      </c>
    </row>
    <row r="1392" spans="1:10" x14ac:dyDescent="0.4">
      <c r="A1392">
        <v>5</v>
      </c>
      <c r="B1392" t="s">
        <v>18</v>
      </c>
      <c r="D1392">
        <v>13.17</v>
      </c>
      <c r="E1392">
        <v>1987.902</v>
      </c>
      <c r="F1392">
        <v>14683.087</v>
      </c>
      <c r="G1392">
        <v>335.88799999999998</v>
      </c>
      <c r="H1392" t="s">
        <v>13</v>
      </c>
    </row>
    <row r="1393" spans="1:10" x14ac:dyDescent="0.4">
      <c r="A1393">
        <v>6</v>
      </c>
      <c r="B1393" t="s">
        <v>19</v>
      </c>
      <c r="D1393">
        <v>13.09</v>
      </c>
      <c r="E1393">
        <v>9972.6360000000004</v>
      </c>
      <c r="F1393">
        <v>12289.724</v>
      </c>
      <c r="G1393">
        <v>132.64099999999999</v>
      </c>
      <c r="H1393" t="s">
        <v>13</v>
      </c>
    </row>
    <row r="1394" spans="1:10" x14ac:dyDescent="0.4">
      <c r="A1394">
        <v>7</v>
      </c>
      <c r="B1394" t="s">
        <v>20</v>
      </c>
      <c r="D1394">
        <v>13.11</v>
      </c>
      <c r="E1394">
        <v>17594.710999999999</v>
      </c>
      <c r="F1394">
        <v>9146.0249999999996</v>
      </c>
      <c r="G1394">
        <v>1701.693</v>
      </c>
      <c r="H1394" t="s">
        <v>13</v>
      </c>
    </row>
    <row r="1395" spans="1:10" x14ac:dyDescent="0.4">
      <c r="A1395">
        <v>8</v>
      </c>
      <c r="B1395" t="s">
        <v>21</v>
      </c>
      <c r="D1395">
        <v>13.12</v>
      </c>
      <c r="E1395">
        <v>38660.688000000002</v>
      </c>
      <c r="F1395">
        <v>10540.907999999999</v>
      </c>
      <c r="G1395">
        <v>339.35899999999998</v>
      </c>
      <c r="H1395" t="s">
        <v>13</v>
      </c>
    </row>
    <row r="1396" spans="1:10" x14ac:dyDescent="0.4">
      <c r="A1396">
        <v>9</v>
      </c>
      <c r="B1396" t="s">
        <v>22</v>
      </c>
      <c r="D1396">
        <v>12.82</v>
      </c>
      <c r="E1396">
        <v>5.3129999999999997</v>
      </c>
      <c r="G1396">
        <v>52</v>
      </c>
      <c r="H1396" t="s">
        <v>13</v>
      </c>
    </row>
    <row r="1397" spans="1:10" x14ac:dyDescent="0.4">
      <c r="A1397">
        <v>10</v>
      </c>
      <c r="B1397" t="s">
        <v>22</v>
      </c>
      <c r="D1397">
        <v>13.17</v>
      </c>
      <c r="E1397">
        <v>73.828999999999994</v>
      </c>
      <c r="G1397">
        <v>13.353999999999999</v>
      </c>
      <c r="H1397" t="s">
        <v>13</v>
      </c>
    </row>
    <row r="1398" spans="1:10" x14ac:dyDescent="0.4">
      <c r="A1398">
        <v>11</v>
      </c>
      <c r="B1398" t="s">
        <v>24</v>
      </c>
      <c r="D1398">
        <v>13.17</v>
      </c>
      <c r="E1398">
        <v>8.9130000000000003</v>
      </c>
      <c r="F1398">
        <v>4312.3370000000004</v>
      </c>
      <c r="G1398">
        <v>1.2749999999999999</v>
      </c>
      <c r="H1398" t="s">
        <v>16</v>
      </c>
    </row>
    <row r="1399" spans="1:10" x14ac:dyDescent="0.4">
      <c r="A1399">
        <v>12</v>
      </c>
      <c r="B1399" t="s">
        <v>25</v>
      </c>
      <c r="F1399">
        <v>3563.5549999999998</v>
      </c>
    </row>
    <row r="1400" spans="1:10" x14ac:dyDescent="0.4">
      <c r="A1400">
        <v>13</v>
      </c>
      <c r="B1400" t="s">
        <v>26</v>
      </c>
      <c r="D1400">
        <v>13.17</v>
      </c>
      <c r="E1400">
        <v>16.847000000000001</v>
      </c>
      <c r="F1400">
        <v>4440.152</v>
      </c>
      <c r="G1400">
        <v>149</v>
      </c>
      <c r="H1400" t="s">
        <v>13</v>
      </c>
    </row>
    <row r="1401" spans="1:10" x14ac:dyDescent="0.4">
      <c r="A1401">
        <v>14</v>
      </c>
      <c r="B1401" t="s">
        <v>27</v>
      </c>
      <c r="D1401">
        <v>13.2</v>
      </c>
      <c r="E1401">
        <v>6559.1530000000002</v>
      </c>
      <c r="F1401">
        <v>4327.7060000000001</v>
      </c>
      <c r="G1401">
        <v>1002.67</v>
      </c>
      <c r="H1401" t="s">
        <v>13</v>
      </c>
    </row>
    <row r="1402" spans="1:10" x14ac:dyDescent="0.4">
      <c r="A1402">
        <v>15</v>
      </c>
      <c r="B1402" t="s">
        <v>28</v>
      </c>
      <c r="D1402">
        <v>13.21</v>
      </c>
      <c r="E1402">
        <v>6642.1750000000002</v>
      </c>
      <c r="F1402">
        <v>4560.75</v>
      </c>
      <c r="G1402">
        <v>549.94600000000003</v>
      </c>
      <c r="H1402" t="s">
        <v>16</v>
      </c>
    </row>
    <row r="1403" spans="1:10" x14ac:dyDescent="0.4">
      <c r="A1403">
        <v>16</v>
      </c>
      <c r="B1403" t="s">
        <v>29</v>
      </c>
      <c r="D1403">
        <v>13.21</v>
      </c>
      <c r="E1403">
        <v>6847.0479999999998</v>
      </c>
      <c r="F1403">
        <v>4386.9089999999997</v>
      </c>
      <c r="G1403">
        <v>1706.56</v>
      </c>
      <c r="H1403" t="s">
        <v>13</v>
      </c>
    </row>
    <row r="1405" spans="1:10" x14ac:dyDescent="0.4">
      <c r="A1405" t="s">
        <v>101</v>
      </c>
    </row>
    <row r="1407" spans="1:10" x14ac:dyDescent="0.4">
      <c r="B1407" t="s">
        <v>3</v>
      </c>
      <c r="C1407" t="s">
        <v>4</v>
      </c>
      <c r="D1407" t="s">
        <v>5</v>
      </c>
      <c r="E1407" t="s">
        <v>6</v>
      </c>
      <c r="F1407" t="s">
        <v>7</v>
      </c>
      <c r="G1407" t="s">
        <v>8</v>
      </c>
      <c r="H1407" t="s">
        <v>9</v>
      </c>
      <c r="I1407" t="s">
        <v>10</v>
      </c>
      <c r="J1407" t="s">
        <v>11</v>
      </c>
    </row>
    <row r="1408" spans="1:10" x14ac:dyDescent="0.4">
      <c r="A1408">
        <v>1</v>
      </c>
      <c r="B1408" t="s">
        <v>12</v>
      </c>
      <c r="F1408">
        <v>491.38900000000001</v>
      </c>
    </row>
    <row r="1409" spans="1:8" x14ac:dyDescent="0.4">
      <c r="A1409">
        <v>2</v>
      </c>
      <c r="B1409" t="s">
        <v>14</v>
      </c>
      <c r="D1409">
        <v>12.84</v>
      </c>
      <c r="E1409">
        <v>9.3940000000000001</v>
      </c>
      <c r="F1409">
        <v>390.02800000000002</v>
      </c>
      <c r="G1409">
        <v>91</v>
      </c>
      <c r="H1409" t="s">
        <v>13</v>
      </c>
    </row>
    <row r="1410" spans="1:8" x14ac:dyDescent="0.4">
      <c r="A1410">
        <v>3</v>
      </c>
      <c r="B1410" t="s">
        <v>15</v>
      </c>
      <c r="F1410">
        <v>359.32100000000003</v>
      </c>
    </row>
    <row r="1411" spans="1:8" x14ac:dyDescent="0.4">
      <c r="A1411">
        <v>4</v>
      </c>
      <c r="B1411" t="s">
        <v>17</v>
      </c>
      <c r="D1411">
        <v>13.15</v>
      </c>
      <c r="E1411">
        <v>5.8849999999999998</v>
      </c>
      <c r="F1411">
        <v>464.166</v>
      </c>
      <c r="G1411">
        <v>44</v>
      </c>
      <c r="H1411" t="s">
        <v>13</v>
      </c>
    </row>
    <row r="1412" spans="1:8" x14ac:dyDescent="0.4">
      <c r="A1412">
        <v>5</v>
      </c>
      <c r="B1412" t="s">
        <v>18</v>
      </c>
      <c r="D1412">
        <v>13.8</v>
      </c>
      <c r="E1412">
        <v>0.29699999999999999</v>
      </c>
      <c r="F1412">
        <v>220.85900000000001</v>
      </c>
      <c r="G1412">
        <v>3</v>
      </c>
      <c r="H1412" t="s">
        <v>13</v>
      </c>
    </row>
    <row r="1413" spans="1:8" x14ac:dyDescent="0.4">
      <c r="A1413">
        <v>6</v>
      </c>
      <c r="B1413" t="s">
        <v>19</v>
      </c>
      <c r="D1413">
        <v>13.09</v>
      </c>
      <c r="E1413">
        <v>411.60599999999999</v>
      </c>
      <c r="F1413">
        <v>555.77499999999998</v>
      </c>
      <c r="G1413">
        <v>4.8099999999999996</v>
      </c>
      <c r="H1413" t="s">
        <v>16</v>
      </c>
    </row>
    <row r="1414" spans="1:8" x14ac:dyDescent="0.4">
      <c r="A1414">
        <v>7</v>
      </c>
      <c r="B1414" t="s">
        <v>20</v>
      </c>
      <c r="D1414">
        <v>13.11</v>
      </c>
      <c r="E1414">
        <v>496.83199999999999</v>
      </c>
      <c r="F1414">
        <v>571.98199999999997</v>
      </c>
      <c r="G1414">
        <v>12.394</v>
      </c>
      <c r="H1414" t="s">
        <v>13</v>
      </c>
    </row>
    <row r="1415" spans="1:8" x14ac:dyDescent="0.4">
      <c r="A1415">
        <v>8</v>
      </c>
      <c r="B1415" t="s">
        <v>21</v>
      </c>
      <c r="D1415">
        <v>13.14</v>
      </c>
      <c r="E1415">
        <v>1172.394</v>
      </c>
      <c r="F1415">
        <v>516.34900000000005</v>
      </c>
      <c r="G1415">
        <v>12.404</v>
      </c>
      <c r="H1415" t="s">
        <v>13</v>
      </c>
    </row>
    <row r="1416" spans="1:8" x14ac:dyDescent="0.4">
      <c r="A1416">
        <v>9</v>
      </c>
      <c r="B1416" t="s">
        <v>22</v>
      </c>
      <c r="F1416">
        <v>1.579</v>
      </c>
    </row>
    <row r="1417" spans="1:8" x14ac:dyDescent="0.4">
      <c r="A1417">
        <v>10</v>
      </c>
      <c r="B1417" t="s">
        <v>22</v>
      </c>
    </row>
    <row r="1418" spans="1:8" x14ac:dyDescent="0.4">
      <c r="A1418">
        <v>11</v>
      </c>
      <c r="B1418" t="s">
        <v>24</v>
      </c>
      <c r="D1418">
        <v>13.18</v>
      </c>
      <c r="E1418">
        <v>8.2170000000000005</v>
      </c>
      <c r="F1418">
        <v>61.863</v>
      </c>
      <c r="G1418">
        <v>69</v>
      </c>
      <c r="H1418" t="s">
        <v>13</v>
      </c>
    </row>
    <row r="1419" spans="1:8" x14ac:dyDescent="0.4">
      <c r="A1419">
        <v>12</v>
      </c>
      <c r="B1419" t="s">
        <v>25</v>
      </c>
      <c r="F1419">
        <v>127.898</v>
      </c>
    </row>
    <row r="1420" spans="1:8" x14ac:dyDescent="0.4">
      <c r="A1420">
        <v>13</v>
      </c>
      <c r="B1420" t="s">
        <v>26</v>
      </c>
      <c r="F1420">
        <v>26.181999999999999</v>
      </c>
    </row>
    <row r="1421" spans="1:8" x14ac:dyDescent="0.4">
      <c r="A1421">
        <v>14</v>
      </c>
      <c r="B1421" t="s">
        <v>27</v>
      </c>
      <c r="D1421">
        <v>13.21</v>
      </c>
      <c r="E1421">
        <v>167.50299999999999</v>
      </c>
      <c r="F1421">
        <v>32.046999999999997</v>
      </c>
      <c r="G1421">
        <v>1.022</v>
      </c>
      <c r="H1421" t="s">
        <v>13</v>
      </c>
    </row>
    <row r="1422" spans="1:8" x14ac:dyDescent="0.4">
      <c r="A1422">
        <v>15</v>
      </c>
      <c r="B1422" t="s">
        <v>28</v>
      </c>
      <c r="D1422">
        <v>13.21</v>
      </c>
      <c r="E1422">
        <v>248.751</v>
      </c>
      <c r="F1422">
        <v>61.008000000000003</v>
      </c>
      <c r="G1422">
        <v>2.593</v>
      </c>
      <c r="H1422" t="s">
        <v>13</v>
      </c>
    </row>
    <row r="1423" spans="1:8" x14ac:dyDescent="0.4">
      <c r="A1423">
        <v>16</v>
      </c>
      <c r="B1423" t="s">
        <v>29</v>
      </c>
      <c r="D1423">
        <v>13.2</v>
      </c>
      <c r="E1423">
        <v>210.691</v>
      </c>
      <c r="F1423">
        <v>63.737000000000002</v>
      </c>
      <c r="G1423">
        <v>0.96199999999999997</v>
      </c>
      <c r="H1423" t="s">
        <v>16</v>
      </c>
    </row>
    <row r="1425" spans="1:10" x14ac:dyDescent="0.4">
      <c r="A1425" t="s">
        <v>102</v>
      </c>
    </row>
    <row r="1427" spans="1:10" x14ac:dyDescent="0.4">
      <c r="B1427" t="s">
        <v>3</v>
      </c>
      <c r="C1427" t="s">
        <v>4</v>
      </c>
      <c r="D1427" t="s">
        <v>5</v>
      </c>
      <c r="E1427" t="s">
        <v>6</v>
      </c>
      <c r="F1427" t="s">
        <v>7</v>
      </c>
      <c r="G1427" t="s">
        <v>8</v>
      </c>
      <c r="H1427" t="s">
        <v>9</v>
      </c>
      <c r="I1427" t="s">
        <v>10</v>
      </c>
      <c r="J1427" t="s">
        <v>11</v>
      </c>
    </row>
    <row r="1428" spans="1:10" x14ac:dyDescent="0.4">
      <c r="A1428">
        <v>1</v>
      </c>
      <c r="B1428" t="s">
        <v>12</v>
      </c>
      <c r="D1428">
        <v>13.04</v>
      </c>
      <c r="E1428">
        <v>96.84</v>
      </c>
      <c r="F1428">
        <v>16637.717000000001</v>
      </c>
      <c r="G1428">
        <v>2.7669999999999999</v>
      </c>
      <c r="H1428" t="s">
        <v>13</v>
      </c>
    </row>
    <row r="1429" spans="1:10" x14ac:dyDescent="0.4">
      <c r="A1429">
        <v>2</v>
      </c>
      <c r="B1429" t="s">
        <v>14</v>
      </c>
      <c r="D1429">
        <v>13.04</v>
      </c>
      <c r="E1429">
        <v>455.52600000000001</v>
      </c>
      <c r="F1429">
        <v>14442.151</v>
      </c>
      <c r="G1429">
        <v>28.568999999999999</v>
      </c>
      <c r="H1429" t="s">
        <v>13</v>
      </c>
    </row>
    <row r="1430" spans="1:10" x14ac:dyDescent="0.4">
      <c r="A1430">
        <v>3</v>
      </c>
      <c r="B1430" t="s">
        <v>15</v>
      </c>
      <c r="D1430">
        <v>13.05</v>
      </c>
      <c r="E1430">
        <v>447.81799999999998</v>
      </c>
      <c r="F1430">
        <v>14939.226000000001</v>
      </c>
      <c r="G1430">
        <v>30.536999999999999</v>
      </c>
      <c r="H1430" t="s">
        <v>13</v>
      </c>
    </row>
    <row r="1431" spans="1:10" x14ac:dyDescent="0.4">
      <c r="A1431">
        <v>4</v>
      </c>
      <c r="B1431" t="s">
        <v>17</v>
      </c>
      <c r="D1431">
        <v>13.05</v>
      </c>
      <c r="E1431">
        <v>1981.462</v>
      </c>
      <c r="F1431">
        <v>14017.550999999999</v>
      </c>
      <c r="G1431">
        <v>103.19799999999999</v>
      </c>
      <c r="H1431" t="s">
        <v>13</v>
      </c>
    </row>
    <row r="1432" spans="1:10" x14ac:dyDescent="0.4">
      <c r="A1432">
        <v>5</v>
      </c>
      <c r="B1432" t="s">
        <v>18</v>
      </c>
      <c r="D1432">
        <v>13.05</v>
      </c>
      <c r="E1432">
        <v>2359.058</v>
      </c>
      <c r="F1432">
        <v>15819.927</v>
      </c>
      <c r="G1432">
        <v>36.116999999999997</v>
      </c>
      <c r="H1432" t="s">
        <v>16</v>
      </c>
    </row>
    <row r="1433" spans="1:10" x14ac:dyDescent="0.4">
      <c r="A1433">
        <v>6</v>
      </c>
      <c r="B1433" t="s">
        <v>19</v>
      </c>
      <c r="D1433">
        <v>12.98</v>
      </c>
      <c r="E1433">
        <v>11868.883</v>
      </c>
      <c r="F1433">
        <v>14259.822</v>
      </c>
      <c r="G1433">
        <v>80727</v>
      </c>
      <c r="H1433" t="s">
        <v>16</v>
      </c>
    </row>
    <row r="1434" spans="1:10" x14ac:dyDescent="0.4">
      <c r="A1434">
        <v>7</v>
      </c>
      <c r="B1434" t="s">
        <v>20</v>
      </c>
      <c r="D1434">
        <v>12.99</v>
      </c>
      <c r="E1434">
        <v>22008.388999999999</v>
      </c>
      <c r="F1434">
        <v>11049.457</v>
      </c>
      <c r="G1434">
        <v>2027.9010000000001</v>
      </c>
      <c r="H1434" t="s">
        <v>16</v>
      </c>
    </row>
    <row r="1435" spans="1:10" x14ac:dyDescent="0.4">
      <c r="A1435">
        <v>8</v>
      </c>
      <c r="B1435" t="s">
        <v>21</v>
      </c>
      <c r="D1435">
        <v>13.01</v>
      </c>
      <c r="E1435">
        <v>45815.148000000001</v>
      </c>
      <c r="F1435">
        <v>12460.611999999999</v>
      </c>
      <c r="G1435">
        <v>2089.3850000000002</v>
      </c>
      <c r="H1435" t="s">
        <v>23</v>
      </c>
    </row>
    <row r="1436" spans="1:10" x14ac:dyDescent="0.4">
      <c r="A1436">
        <v>9</v>
      </c>
      <c r="B1436" t="s">
        <v>22</v>
      </c>
      <c r="D1436">
        <v>13.02</v>
      </c>
      <c r="E1436">
        <v>285.30500000000001</v>
      </c>
      <c r="F1436">
        <v>4.9729999999999999</v>
      </c>
      <c r="G1436">
        <v>5.0389999999999997</v>
      </c>
      <c r="H1436" t="s">
        <v>13</v>
      </c>
    </row>
    <row r="1437" spans="1:10" x14ac:dyDescent="0.4">
      <c r="A1437">
        <v>10</v>
      </c>
      <c r="B1437" t="s">
        <v>22</v>
      </c>
      <c r="D1437">
        <v>13.08</v>
      </c>
      <c r="E1437">
        <v>115.938</v>
      </c>
      <c r="F1437">
        <v>0.68200000000000005</v>
      </c>
      <c r="G1437">
        <v>13.273999999999999</v>
      </c>
      <c r="H1437" t="s">
        <v>13</v>
      </c>
    </row>
    <row r="1438" spans="1:10" x14ac:dyDescent="0.4">
      <c r="A1438">
        <v>11</v>
      </c>
      <c r="B1438" t="s">
        <v>24</v>
      </c>
      <c r="D1438">
        <v>13.05</v>
      </c>
      <c r="E1438">
        <v>621.84900000000005</v>
      </c>
      <c r="F1438">
        <v>6414.2780000000002</v>
      </c>
      <c r="G1438">
        <v>4.4340000000000002</v>
      </c>
      <c r="H1438" t="s">
        <v>13</v>
      </c>
    </row>
    <row r="1439" spans="1:10" x14ac:dyDescent="0.4">
      <c r="A1439">
        <v>12</v>
      </c>
      <c r="B1439" t="s">
        <v>25</v>
      </c>
      <c r="D1439">
        <v>13.06</v>
      </c>
      <c r="E1439">
        <v>432.23599999999999</v>
      </c>
      <c r="F1439">
        <v>5459.8980000000001</v>
      </c>
      <c r="G1439">
        <v>13.6</v>
      </c>
      <c r="H1439" t="s">
        <v>13</v>
      </c>
    </row>
    <row r="1440" spans="1:10" x14ac:dyDescent="0.4">
      <c r="A1440">
        <v>13</v>
      </c>
      <c r="B1440" t="s">
        <v>26</v>
      </c>
      <c r="D1440">
        <v>13.08</v>
      </c>
      <c r="E1440">
        <v>249.68700000000001</v>
      </c>
      <c r="F1440">
        <v>5569.0519999999997</v>
      </c>
      <c r="G1440">
        <v>24.701000000000001</v>
      </c>
      <c r="H1440" t="s">
        <v>13</v>
      </c>
    </row>
    <row r="1441" spans="1:10" x14ac:dyDescent="0.4">
      <c r="A1441">
        <v>14</v>
      </c>
      <c r="B1441" t="s">
        <v>27</v>
      </c>
      <c r="D1441">
        <v>13.08</v>
      </c>
      <c r="E1441">
        <v>8683.8739999999998</v>
      </c>
      <c r="F1441">
        <v>5405.7439999999997</v>
      </c>
      <c r="G1441">
        <v>115.92700000000001</v>
      </c>
      <c r="H1441" t="s">
        <v>16</v>
      </c>
    </row>
    <row r="1442" spans="1:10" x14ac:dyDescent="0.4">
      <c r="A1442">
        <v>15</v>
      </c>
      <c r="B1442" t="s">
        <v>28</v>
      </c>
      <c r="D1442">
        <v>13.09</v>
      </c>
      <c r="E1442">
        <v>9778.018</v>
      </c>
      <c r="F1442">
        <v>5358.6040000000003</v>
      </c>
      <c r="G1442">
        <v>273.62900000000002</v>
      </c>
      <c r="H1442" t="s">
        <v>16</v>
      </c>
    </row>
    <row r="1443" spans="1:10" x14ac:dyDescent="0.4">
      <c r="A1443">
        <v>16</v>
      </c>
      <c r="B1443" t="s">
        <v>29</v>
      </c>
      <c r="D1443">
        <v>13.11</v>
      </c>
      <c r="E1443">
        <v>10325.897999999999</v>
      </c>
      <c r="F1443">
        <v>5299.5119999999997</v>
      </c>
      <c r="G1443">
        <v>176.405</v>
      </c>
      <c r="H1443" t="s">
        <v>13</v>
      </c>
    </row>
    <row r="1445" spans="1:10" x14ac:dyDescent="0.4">
      <c r="A1445" t="s">
        <v>103</v>
      </c>
    </row>
    <row r="1447" spans="1:10" x14ac:dyDescent="0.4">
      <c r="B1447" t="s">
        <v>3</v>
      </c>
      <c r="C1447" t="s">
        <v>4</v>
      </c>
      <c r="D1447" t="s">
        <v>5</v>
      </c>
      <c r="E1447" t="s">
        <v>6</v>
      </c>
      <c r="F1447" t="s">
        <v>7</v>
      </c>
      <c r="G1447" t="s">
        <v>8</v>
      </c>
      <c r="H1447" t="s">
        <v>9</v>
      </c>
      <c r="I1447" t="s">
        <v>10</v>
      </c>
      <c r="J1447" t="s">
        <v>11</v>
      </c>
    </row>
    <row r="1448" spans="1:10" x14ac:dyDescent="0.4">
      <c r="A1448">
        <v>1</v>
      </c>
      <c r="B1448" t="s">
        <v>12</v>
      </c>
      <c r="D1448">
        <v>13.04</v>
      </c>
      <c r="E1448">
        <v>184.68</v>
      </c>
      <c r="F1448">
        <v>16637.717000000001</v>
      </c>
      <c r="G1448">
        <v>2.6560000000000001</v>
      </c>
      <c r="H1448" t="s">
        <v>16</v>
      </c>
    </row>
    <row r="1449" spans="1:10" x14ac:dyDescent="0.4">
      <c r="A1449">
        <v>2</v>
      </c>
      <c r="B1449" t="s">
        <v>14</v>
      </c>
      <c r="D1449">
        <v>13.04</v>
      </c>
      <c r="E1449">
        <v>306.31799999999998</v>
      </c>
      <c r="F1449">
        <v>14442.151</v>
      </c>
      <c r="G1449">
        <v>16.556999999999999</v>
      </c>
      <c r="H1449" t="s">
        <v>13</v>
      </c>
    </row>
    <row r="1450" spans="1:10" x14ac:dyDescent="0.4">
      <c r="A1450">
        <v>3</v>
      </c>
      <c r="B1450" t="s">
        <v>15</v>
      </c>
      <c r="D1450">
        <v>13.04</v>
      </c>
      <c r="E1450">
        <v>461.52100000000002</v>
      </c>
      <c r="F1450">
        <v>14939.226000000001</v>
      </c>
      <c r="G1450">
        <v>14.566000000000001</v>
      </c>
      <c r="H1450" t="s">
        <v>16</v>
      </c>
    </row>
    <row r="1451" spans="1:10" x14ac:dyDescent="0.4">
      <c r="A1451">
        <v>4</v>
      </c>
      <c r="B1451" t="s">
        <v>17</v>
      </c>
      <c r="D1451">
        <v>13.04</v>
      </c>
      <c r="E1451">
        <v>1127.9159999999999</v>
      </c>
      <c r="F1451">
        <v>14017.550999999999</v>
      </c>
      <c r="G1451">
        <v>25.434000000000001</v>
      </c>
      <c r="H1451" t="s">
        <v>13</v>
      </c>
    </row>
    <row r="1452" spans="1:10" x14ac:dyDescent="0.4">
      <c r="A1452">
        <v>5</v>
      </c>
      <c r="B1452" t="s">
        <v>18</v>
      </c>
      <c r="D1452">
        <v>13.05</v>
      </c>
      <c r="E1452">
        <v>1808.297</v>
      </c>
      <c r="F1452">
        <v>15819.927</v>
      </c>
      <c r="G1452">
        <v>33.804000000000002</v>
      </c>
      <c r="H1452" t="s">
        <v>16</v>
      </c>
    </row>
    <row r="1453" spans="1:10" x14ac:dyDescent="0.4">
      <c r="A1453">
        <v>6</v>
      </c>
      <c r="B1453" t="s">
        <v>19</v>
      </c>
      <c r="D1453">
        <v>12.96</v>
      </c>
      <c r="E1453">
        <v>7432.7659999999996</v>
      </c>
      <c r="F1453">
        <v>14259.822</v>
      </c>
      <c r="G1453">
        <v>439.06799999999998</v>
      </c>
      <c r="H1453" t="s">
        <v>16</v>
      </c>
    </row>
    <row r="1454" spans="1:10" x14ac:dyDescent="0.4">
      <c r="A1454">
        <v>7</v>
      </c>
      <c r="B1454" t="s">
        <v>20</v>
      </c>
      <c r="D1454">
        <v>12.98</v>
      </c>
      <c r="E1454">
        <v>13253.655000000001</v>
      </c>
      <c r="F1454">
        <v>11049.457</v>
      </c>
      <c r="G1454">
        <v>491.50200000000001</v>
      </c>
      <c r="H1454" t="s">
        <v>16</v>
      </c>
    </row>
    <row r="1455" spans="1:10" x14ac:dyDescent="0.4">
      <c r="A1455">
        <v>8</v>
      </c>
      <c r="B1455" t="s">
        <v>21</v>
      </c>
      <c r="D1455">
        <v>13.01</v>
      </c>
      <c r="E1455">
        <v>27561.484</v>
      </c>
      <c r="F1455">
        <v>12460.611999999999</v>
      </c>
      <c r="G1455">
        <v>1328.934</v>
      </c>
      <c r="H1455" t="s">
        <v>16</v>
      </c>
    </row>
    <row r="1456" spans="1:10" x14ac:dyDescent="0.4">
      <c r="A1456">
        <v>9</v>
      </c>
      <c r="B1456" t="s">
        <v>22</v>
      </c>
      <c r="D1456">
        <v>13.05</v>
      </c>
      <c r="E1456">
        <v>254.96299999999999</v>
      </c>
      <c r="F1456">
        <v>4.9729999999999999</v>
      </c>
      <c r="G1456">
        <v>12.045999999999999</v>
      </c>
      <c r="H1456" t="s">
        <v>13</v>
      </c>
    </row>
    <row r="1457" spans="1:10" x14ac:dyDescent="0.4">
      <c r="A1457">
        <v>10</v>
      </c>
      <c r="B1457" t="s">
        <v>22</v>
      </c>
      <c r="F1457">
        <v>0.68200000000000005</v>
      </c>
    </row>
    <row r="1458" spans="1:10" x14ac:dyDescent="0.4">
      <c r="A1458">
        <v>11</v>
      </c>
      <c r="B1458" t="s">
        <v>24</v>
      </c>
      <c r="D1458">
        <v>13.06</v>
      </c>
      <c r="E1458">
        <v>398.226</v>
      </c>
      <c r="F1458">
        <v>6414.2780000000002</v>
      </c>
      <c r="G1458">
        <v>18.196999999999999</v>
      </c>
      <c r="H1458" t="s">
        <v>13</v>
      </c>
    </row>
    <row r="1459" spans="1:10" x14ac:dyDescent="0.4">
      <c r="A1459">
        <v>12</v>
      </c>
      <c r="B1459" t="s">
        <v>25</v>
      </c>
      <c r="D1459">
        <v>13.06</v>
      </c>
      <c r="E1459">
        <v>248.303</v>
      </c>
      <c r="F1459">
        <v>5459.8980000000001</v>
      </c>
      <c r="G1459">
        <v>7.3550000000000004</v>
      </c>
      <c r="H1459" t="s">
        <v>13</v>
      </c>
    </row>
    <row r="1460" spans="1:10" x14ac:dyDescent="0.4">
      <c r="A1460">
        <v>13</v>
      </c>
      <c r="B1460" t="s">
        <v>26</v>
      </c>
      <c r="D1460">
        <v>13.04</v>
      </c>
      <c r="E1460">
        <v>273.952</v>
      </c>
      <c r="F1460">
        <v>5569.0519999999997</v>
      </c>
      <c r="G1460">
        <v>10.766999999999999</v>
      </c>
      <c r="H1460" t="s">
        <v>16</v>
      </c>
    </row>
    <row r="1461" spans="1:10" x14ac:dyDescent="0.4">
      <c r="A1461">
        <v>14</v>
      </c>
      <c r="B1461" t="s">
        <v>27</v>
      </c>
      <c r="D1461">
        <v>13.08</v>
      </c>
      <c r="E1461">
        <v>6353.5290000000005</v>
      </c>
      <c r="F1461">
        <v>5405.7439999999997</v>
      </c>
      <c r="G1461">
        <v>44.545999999999999</v>
      </c>
      <c r="H1461" t="s">
        <v>16</v>
      </c>
    </row>
    <row r="1462" spans="1:10" x14ac:dyDescent="0.4">
      <c r="A1462">
        <v>15</v>
      </c>
      <c r="B1462" t="s">
        <v>28</v>
      </c>
      <c r="D1462">
        <v>13.09</v>
      </c>
      <c r="E1462">
        <v>6395.6260000000002</v>
      </c>
      <c r="F1462">
        <v>5358.6040000000003</v>
      </c>
      <c r="G1462">
        <v>62.03</v>
      </c>
      <c r="H1462" t="s">
        <v>16</v>
      </c>
    </row>
    <row r="1463" spans="1:10" x14ac:dyDescent="0.4">
      <c r="A1463">
        <v>16</v>
      </c>
      <c r="B1463" t="s">
        <v>29</v>
      </c>
      <c r="D1463">
        <v>13.09</v>
      </c>
      <c r="E1463">
        <v>6605.2250000000004</v>
      </c>
      <c r="F1463">
        <v>5299.5119999999997</v>
      </c>
      <c r="G1463">
        <v>124.756</v>
      </c>
      <c r="H1463" t="s">
        <v>13</v>
      </c>
    </row>
    <row r="1465" spans="1:10" x14ac:dyDescent="0.4">
      <c r="A1465" t="s">
        <v>104</v>
      </c>
    </row>
    <row r="1467" spans="1:10" x14ac:dyDescent="0.4">
      <c r="B1467" t="s">
        <v>3</v>
      </c>
      <c r="C1467" t="s">
        <v>4</v>
      </c>
      <c r="D1467" t="s">
        <v>5</v>
      </c>
      <c r="E1467" t="s">
        <v>6</v>
      </c>
      <c r="F1467" t="s">
        <v>7</v>
      </c>
      <c r="G1467" t="s">
        <v>8</v>
      </c>
      <c r="H1467" t="s">
        <v>9</v>
      </c>
      <c r="I1467" t="s">
        <v>10</v>
      </c>
      <c r="J1467" t="s">
        <v>11</v>
      </c>
    </row>
    <row r="1468" spans="1:10" x14ac:dyDescent="0.4">
      <c r="A1468">
        <v>1</v>
      </c>
      <c r="B1468" t="s">
        <v>12</v>
      </c>
      <c r="D1468">
        <v>13.13</v>
      </c>
      <c r="E1468">
        <v>13205.620999999999</v>
      </c>
      <c r="G1468">
        <v>1766.3810000000001</v>
      </c>
      <c r="H1468" t="s">
        <v>13</v>
      </c>
      <c r="I1468">
        <v>13205.620999999999</v>
      </c>
    </row>
    <row r="1469" spans="1:10" x14ac:dyDescent="0.4">
      <c r="A1469">
        <v>2</v>
      </c>
      <c r="B1469" t="s">
        <v>14</v>
      </c>
      <c r="D1469">
        <v>13.16</v>
      </c>
      <c r="E1469">
        <v>13259.294</v>
      </c>
      <c r="G1469">
        <v>92150</v>
      </c>
      <c r="H1469" t="s">
        <v>13</v>
      </c>
      <c r="I1469">
        <v>13259.294</v>
      </c>
    </row>
    <row r="1470" spans="1:10" x14ac:dyDescent="0.4">
      <c r="A1470">
        <v>3</v>
      </c>
      <c r="B1470" t="s">
        <v>15</v>
      </c>
      <c r="D1470">
        <v>13.14</v>
      </c>
      <c r="E1470">
        <v>14266.168</v>
      </c>
      <c r="G1470">
        <v>283.08699999999999</v>
      </c>
      <c r="H1470" t="s">
        <v>13</v>
      </c>
      <c r="I1470">
        <v>14266.168</v>
      </c>
    </row>
    <row r="1471" spans="1:10" x14ac:dyDescent="0.4">
      <c r="A1471">
        <v>4</v>
      </c>
      <c r="B1471" t="s">
        <v>17</v>
      </c>
      <c r="D1471">
        <v>13.15</v>
      </c>
      <c r="E1471">
        <v>12275.191000000001</v>
      </c>
      <c r="G1471">
        <v>165.49700000000001</v>
      </c>
      <c r="H1471" t="s">
        <v>13</v>
      </c>
      <c r="I1471">
        <v>12275.191000000001</v>
      </c>
    </row>
    <row r="1472" spans="1:10" x14ac:dyDescent="0.4">
      <c r="A1472">
        <v>5</v>
      </c>
      <c r="B1472" t="s">
        <v>18</v>
      </c>
      <c r="D1472">
        <v>13.17</v>
      </c>
      <c r="E1472">
        <v>14683.087</v>
      </c>
      <c r="G1472">
        <v>101559</v>
      </c>
      <c r="H1472" t="s">
        <v>13</v>
      </c>
      <c r="I1472">
        <v>14683.087</v>
      </c>
    </row>
    <row r="1473" spans="1:10" x14ac:dyDescent="0.4">
      <c r="A1473">
        <v>6</v>
      </c>
      <c r="B1473" t="s">
        <v>19</v>
      </c>
      <c r="D1473">
        <v>13.1</v>
      </c>
      <c r="E1473">
        <v>12289.724</v>
      </c>
      <c r="G1473">
        <v>86755</v>
      </c>
      <c r="H1473" t="s">
        <v>13</v>
      </c>
      <c r="I1473">
        <v>12289.724</v>
      </c>
    </row>
    <row r="1474" spans="1:10" x14ac:dyDescent="0.4">
      <c r="A1474">
        <v>7</v>
      </c>
      <c r="B1474" t="s">
        <v>20</v>
      </c>
      <c r="D1474">
        <v>13.1</v>
      </c>
      <c r="E1474">
        <v>9146.0249999999996</v>
      </c>
      <c r="G1474">
        <v>202.47900000000001</v>
      </c>
      <c r="H1474" t="s">
        <v>13</v>
      </c>
      <c r="I1474">
        <v>9146.0249999999996</v>
      </c>
    </row>
    <row r="1475" spans="1:10" x14ac:dyDescent="0.4">
      <c r="A1475">
        <v>8</v>
      </c>
      <c r="B1475" t="s">
        <v>21</v>
      </c>
      <c r="D1475">
        <v>13.12</v>
      </c>
      <c r="E1475">
        <v>10540.907999999999</v>
      </c>
      <c r="G1475">
        <v>165.12100000000001</v>
      </c>
      <c r="H1475" t="s">
        <v>13</v>
      </c>
      <c r="I1475">
        <v>10540.907999999999</v>
      </c>
    </row>
    <row r="1476" spans="1:10" x14ac:dyDescent="0.4">
      <c r="A1476">
        <v>9</v>
      </c>
      <c r="B1476" t="s">
        <v>22</v>
      </c>
    </row>
    <row r="1477" spans="1:10" x14ac:dyDescent="0.4">
      <c r="A1477">
        <v>10</v>
      </c>
      <c r="B1477" t="s">
        <v>22</v>
      </c>
    </row>
    <row r="1478" spans="1:10" x14ac:dyDescent="0.4">
      <c r="A1478">
        <v>11</v>
      </c>
      <c r="B1478" t="s">
        <v>24</v>
      </c>
      <c r="D1478">
        <v>13.17</v>
      </c>
      <c r="E1478">
        <v>4312.3370000000004</v>
      </c>
      <c r="G1478">
        <v>29112</v>
      </c>
      <c r="H1478" t="s">
        <v>13</v>
      </c>
      <c r="I1478">
        <v>4312.3370000000004</v>
      </c>
    </row>
    <row r="1479" spans="1:10" x14ac:dyDescent="0.4">
      <c r="A1479">
        <v>12</v>
      </c>
      <c r="B1479" t="s">
        <v>25</v>
      </c>
      <c r="D1479">
        <v>13.18</v>
      </c>
      <c r="E1479">
        <v>3563.5549999999998</v>
      </c>
      <c r="G1479">
        <v>188.08500000000001</v>
      </c>
      <c r="H1479" t="s">
        <v>13</v>
      </c>
      <c r="I1479">
        <v>3563.5549999999998</v>
      </c>
    </row>
    <row r="1480" spans="1:10" x14ac:dyDescent="0.4">
      <c r="A1480">
        <v>13</v>
      </c>
      <c r="B1480" t="s">
        <v>26</v>
      </c>
      <c r="D1480">
        <v>13.18</v>
      </c>
      <c r="E1480">
        <v>4440.152</v>
      </c>
      <c r="G1480">
        <v>1094.624</v>
      </c>
      <c r="H1480" t="s">
        <v>13</v>
      </c>
      <c r="I1480">
        <v>4440.152</v>
      </c>
    </row>
    <row r="1481" spans="1:10" x14ac:dyDescent="0.4">
      <c r="A1481">
        <v>14</v>
      </c>
      <c r="B1481" t="s">
        <v>27</v>
      </c>
      <c r="D1481">
        <v>13.2</v>
      </c>
      <c r="E1481">
        <v>4327.7060000000001</v>
      </c>
      <c r="G1481">
        <v>115.983</v>
      </c>
      <c r="H1481" t="s">
        <v>13</v>
      </c>
      <c r="I1481">
        <v>4327.7060000000001</v>
      </c>
    </row>
    <row r="1482" spans="1:10" x14ac:dyDescent="0.4">
      <c r="A1482">
        <v>15</v>
      </c>
      <c r="B1482" t="s">
        <v>28</v>
      </c>
      <c r="D1482">
        <v>13.22</v>
      </c>
      <c r="E1482">
        <v>4560.75</v>
      </c>
      <c r="G1482">
        <v>1297.4480000000001</v>
      </c>
      <c r="H1482" t="s">
        <v>13</v>
      </c>
      <c r="I1482">
        <v>4560.75</v>
      </c>
    </row>
    <row r="1483" spans="1:10" x14ac:dyDescent="0.4">
      <c r="A1483">
        <v>16</v>
      </c>
      <c r="B1483" t="s">
        <v>29</v>
      </c>
      <c r="D1483">
        <v>13.22</v>
      </c>
      <c r="E1483">
        <v>4386.9089999999997</v>
      </c>
      <c r="G1483">
        <v>30138</v>
      </c>
      <c r="H1483" t="s">
        <v>13</v>
      </c>
      <c r="I1483">
        <v>4386.9089999999997</v>
      </c>
    </row>
    <row r="1485" spans="1:10" x14ac:dyDescent="0.4">
      <c r="A1485" t="s">
        <v>105</v>
      </c>
    </row>
    <row r="1487" spans="1:10" x14ac:dyDescent="0.4">
      <c r="B1487" t="s">
        <v>3</v>
      </c>
      <c r="C1487" t="s">
        <v>4</v>
      </c>
      <c r="D1487" t="s">
        <v>5</v>
      </c>
      <c r="E1487" t="s">
        <v>6</v>
      </c>
      <c r="F1487" t="s">
        <v>7</v>
      </c>
      <c r="G1487" t="s">
        <v>8</v>
      </c>
      <c r="H1487" t="s">
        <v>9</v>
      </c>
      <c r="I1487" t="s">
        <v>10</v>
      </c>
      <c r="J1487" t="s">
        <v>11</v>
      </c>
    </row>
    <row r="1488" spans="1:10" x14ac:dyDescent="0.4">
      <c r="A1488">
        <v>1</v>
      </c>
      <c r="B1488" t="s">
        <v>12</v>
      </c>
      <c r="D1488">
        <v>13.14</v>
      </c>
      <c r="E1488">
        <v>491.38900000000001</v>
      </c>
      <c r="G1488">
        <v>3550</v>
      </c>
      <c r="H1488" t="s">
        <v>13</v>
      </c>
      <c r="I1488">
        <v>491.38900000000001</v>
      </c>
    </row>
    <row r="1489" spans="1:9" x14ac:dyDescent="0.4">
      <c r="A1489">
        <v>2</v>
      </c>
      <c r="B1489" t="s">
        <v>14</v>
      </c>
      <c r="D1489">
        <v>13.14</v>
      </c>
      <c r="E1489">
        <v>390.02800000000002</v>
      </c>
      <c r="G1489">
        <v>3116</v>
      </c>
      <c r="H1489" t="s">
        <v>13</v>
      </c>
      <c r="I1489">
        <v>390.02800000000002</v>
      </c>
    </row>
    <row r="1490" spans="1:9" x14ac:dyDescent="0.4">
      <c r="A1490">
        <v>3</v>
      </c>
      <c r="B1490" t="s">
        <v>15</v>
      </c>
      <c r="D1490">
        <v>13.14</v>
      </c>
      <c r="E1490">
        <v>359.32100000000003</v>
      </c>
      <c r="G1490">
        <v>2601</v>
      </c>
      <c r="H1490" t="s">
        <v>13</v>
      </c>
      <c r="I1490">
        <v>359.32100000000003</v>
      </c>
    </row>
    <row r="1491" spans="1:9" x14ac:dyDescent="0.4">
      <c r="A1491">
        <v>4</v>
      </c>
      <c r="B1491" t="s">
        <v>17</v>
      </c>
      <c r="D1491">
        <v>13.17</v>
      </c>
      <c r="E1491">
        <v>464.166</v>
      </c>
      <c r="G1491">
        <v>3315</v>
      </c>
      <c r="H1491" t="s">
        <v>13</v>
      </c>
      <c r="I1491">
        <v>464.166</v>
      </c>
    </row>
    <row r="1492" spans="1:9" x14ac:dyDescent="0.4">
      <c r="A1492">
        <v>5</v>
      </c>
      <c r="B1492" t="s">
        <v>18</v>
      </c>
      <c r="D1492">
        <v>13.15</v>
      </c>
      <c r="E1492">
        <v>220.85900000000001</v>
      </c>
      <c r="G1492">
        <v>1651</v>
      </c>
      <c r="H1492" t="s">
        <v>13</v>
      </c>
      <c r="I1492">
        <v>220.85900000000001</v>
      </c>
    </row>
    <row r="1493" spans="1:9" x14ac:dyDescent="0.4">
      <c r="A1493">
        <v>6</v>
      </c>
      <c r="B1493" t="s">
        <v>19</v>
      </c>
      <c r="D1493">
        <v>13.11</v>
      </c>
      <c r="E1493">
        <v>555.77499999999998</v>
      </c>
      <c r="G1493">
        <v>3.3740000000000001</v>
      </c>
      <c r="H1493" t="s">
        <v>13</v>
      </c>
      <c r="I1493">
        <v>555.77499999999998</v>
      </c>
    </row>
    <row r="1494" spans="1:9" x14ac:dyDescent="0.4">
      <c r="A1494">
        <v>7</v>
      </c>
      <c r="B1494" t="s">
        <v>20</v>
      </c>
      <c r="D1494">
        <v>13.11</v>
      </c>
      <c r="E1494">
        <v>571.98199999999997</v>
      </c>
      <c r="G1494">
        <v>31.47</v>
      </c>
      <c r="H1494" t="s">
        <v>13</v>
      </c>
      <c r="I1494">
        <v>571.98199999999997</v>
      </c>
    </row>
    <row r="1495" spans="1:9" x14ac:dyDescent="0.4">
      <c r="A1495">
        <v>8</v>
      </c>
      <c r="B1495" t="s">
        <v>21</v>
      </c>
      <c r="D1495">
        <v>13.12</v>
      </c>
      <c r="E1495">
        <v>516.34900000000005</v>
      </c>
      <c r="G1495">
        <v>70.471000000000004</v>
      </c>
      <c r="H1495" t="s">
        <v>13</v>
      </c>
      <c r="I1495">
        <v>516.34900000000005</v>
      </c>
    </row>
    <row r="1496" spans="1:9" x14ac:dyDescent="0.4">
      <c r="A1496">
        <v>9</v>
      </c>
      <c r="B1496" t="s">
        <v>22</v>
      </c>
      <c r="D1496">
        <v>13.43</v>
      </c>
      <c r="E1496">
        <v>1.579</v>
      </c>
      <c r="G1496">
        <v>13</v>
      </c>
      <c r="H1496" t="s">
        <v>13</v>
      </c>
      <c r="I1496">
        <v>1.579</v>
      </c>
    </row>
    <row r="1497" spans="1:9" x14ac:dyDescent="0.4">
      <c r="A1497">
        <v>10</v>
      </c>
      <c r="B1497" t="s">
        <v>22</v>
      </c>
    </row>
    <row r="1498" spans="1:9" x14ac:dyDescent="0.4">
      <c r="A1498">
        <v>11</v>
      </c>
      <c r="B1498" t="s">
        <v>24</v>
      </c>
      <c r="D1498">
        <v>13.2</v>
      </c>
      <c r="E1498">
        <v>61.863</v>
      </c>
      <c r="G1498">
        <v>3.6829999999999998</v>
      </c>
      <c r="H1498" t="s">
        <v>13</v>
      </c>
      <c r="I1498">
        <v>61.863</v>
      </c>
    </row>
    <row r="1499" spans="1:9" x14ac:dyDescent="0.4">
      <c r="A1499">
        <v>12</v>
      </c>
      <c r="B1499" t="s">
        <v>25</v>
      </c>
      <c r="D1499">
        <v>13.2</v>
      </c>
      <c r="E1499">
        <v>127.898</v>
      </c>
      <c r="G1499">
        <v>889</v>
      </c>
      <c r="H1499" t="s">
        <v>13</v>
      </c>
      <c r="I1499">
        <v>127.898</v>
      </c>
    </row>
    <row r="1500" spans="1:9" x14ac:dyDescent="0.4">
      <c r="A1500">
        <v>13</v>
      </c>
      <c r="B1500" t="s">
        <v>26</v>
      </c>
      <c r="D1500">
        <v>13.15</v>
      </c>
      <c r="E1500">
        <v>26.181999999999999</v>
      </c>
      <c r="G1500">
        <v>215</v>
      </c>
      <c r="H1500" t="s">
        <v>13</v>
      </c>
      <c r="I1500">
        <v>26.181999999999999</v>
      </c>
    </row>
    <row r="1501" spans="1:9" x14ac:dyDescent="0.4">
      <c r="A1501">
        <v>14</v>
      </c>
      <c r="B1501" t="s">
        <v>27</v>
      </c>
      <c r="D1501">
        <v>13.18</v>
      </c>
      <c r="E1501">
        <v>32.046999999999997</v>
      </c>
      <c r="G1501">
        <v>281</v>
      </c>
      <c r="H1501" t="s">
        <v>13</v>
      </c>
      <c r="I1501">
        <v>32.046999999999997</v>
      </c>
    </row>
    <row r="1502" spans="1:9" x14ac:dyDescent="0.4">
      <c r="A1502">
        <v>15</v>
      </c>
      <c r="B1502" t="s">
        <v>28</v>
      </c>
      <c r="D1502">
        <v>13.23</v>
      </c>
      <c r="E1502">
        <v>61.008000000000003</v>
      </c>
      <c r="G1502">
        <v>447</v>
      </c>
      <c r="H1502" t="s">
        <v>13</v>
      </c>
      <c r="I1502">
        <v>61.008000000000003</v>
      </c>
    </row>
    <row r="1503" spans="1:9" x14ac:dyDescent="0.4">
      <c r="A1503">
        <v>16</v>
      </c>
      <c r="B1503" t="s">
        <v>29</v>
      </c>
      <c r="D1503">
        <v>13.2</v>
      </c>
      <c r="E1503">
        <v>63.737000000000002</v>
      </c>
      <c r="G1503">
        <v>7.9950000000000001</v>
      </c>
      <c r="H1503" t="s">
        <v>13</v>
      </c>
      <c r="I1503">
        <v>63.737000000000002</v>
      </c>
    </row>
    <row r="1505" spans="1:10" x14ac:dyDescent="0.4">
      <c r="A1505" t="s">
        <v>106</v>
      </c>
    </row>
    <row r="1507" spans="1:10" x14ac:dyDescent="0.4">
      <c r="B1507" t="s">
        <v>3</v>
      </c>
      <c r="C1507" t="s">
        <v>4</v>
      </c>
      <c r="D1507" t="s">
        <v>5</v>
      </c>
      <c r="E1507" t="s">
        <v>6</v>
      </c>
      <c r="F1507" t="s">
        <v>7</v>
      </c>
      <c r="G1507" t="s">
        <v>8</v>
      </c>
      <c r="H1507" t="s">
        <v>9</v>
      </c>
      <c r="I1507" t="s">
        <v>10</v>
      </c>
      <c r="J1507" t="s">
        <v>11</v>
      </c>
    </row>
    <row r="1508" spans="1:10" x14ac:dyDescent="0.4">
      <c r="A1508">
        <v>1</v>
      </c>
      <c r="B1508" t="s">
        <v>12</v>
      </c>
      <c r="D1508">
        <v>12.99</v>
      </c>
      <c r="E1508">
        <v>16637.717000000001</v>
      </c>
      <c r="G1508">
        <v>135.32599999999999</v>
      </c>
      <c r="H1508" t="s">
        <v>13</v>
      </c>
      <c r="I1508">
        <v>16637.717000000001</v>
      </c>
    </row>
    <row r="1509" spans="1:10" x14ac:dyDescent="0.4">
      <c r="A1509">
        <v>2</v>
      </c>
      <c r="B1509" t="s">
        <v>14</v>
      </c>
      <c r="D1509">
        <v>13.04</v>
      </c>
      <c r="E1509">
        <v>14442.151</v>
      </c>
      <c r="G1509">
        <v>350.43299999999999</v>
      </c>
      <c r="H1509" t="s">
        <v>13</v>
      </c>
      <c r="I1509">
        <v>14442.151</v>
      </c>
    </row>
    <row r="1510" spans="1:10" x14ac:dyDescent="0.4">
      <c r="A1510">
        <v>3</v>
      </c>
      <c r="B1510" t="s">
        <v>15</v>
      </c>
      <c r="D1510">
        <v>13.04</v>
      </c>
      <c r="E1510">
        <v>14939.226000000001</v>
      </c>
      <c r="G1510">
        <v>105193</v>
      </c>
      <c r="H1510" t="s">
        <v>13</v>
      </c>
      <c r="I1510">
        <v>14939.226000000001</v>
      </c>
    </row>
    <row r="1511" spans="1:10" x14ac:dyDescent="0.4">
      <c r="A1511">
        <v>4</v>
      </c>
      <c r="B1511" t="s">
        <v>17</v>
      </c>
      <c r="D1511">
        <v>13.04</v>
      </c>
      <c r="E1511">
        <v>14017.550999999999</v>
      </c>
      <c r="G1511">
        <v>103540</v>
      </c>
      <c r="H1511" t="s">
        <v>13</v>
      </c>
      <c r="I1511">
        <v>14017.550999999999</v>
      </c>
    </row>
    <row r="1512" spans="1:10" x14ac:dyDescent="0.4">
      <c r="A1512">
        <v>5</v>
      </c>
      <c r="B1512" t="s">
        <v>18</v>
      </c>
      <c r="D1512">
        <v>13.05</v>
      </c>
      <c r="E1512">
        <v>15819.927</v>
      </c>
      <c r="G1512">
        <v>698.88599999999997</v>
      </c>
      <c r="H1512" t="s">
        <v>13</v>
      </c>
      <c r="I1512">
        <v>15819.927</v>
      </c>
    </row>
    <row r="1513" spans="1:10" x14ac:dyDescent="0.4">
      <c r="A1513">
        <v>6</v>
      </c>
      <c r="B1513" t="s">
        <v>19</v>
      </c>
      <c r="D1513">
        <v>12.98</v>
      </c>
      <c r="E1513">
        <v>14259.822</v>
      </c>
      <c r="G1513">
        <v>637.00099999999998</v>
      </c>
      <c r="H1513" t="s">
        <v>13</v>
      </c>
      <c r="I1513">
        <v>14259.822</v>
      </c>
    </row>
    <row r="1514" spans="1:10" x14ac:dyDescent="0.4">
      <c r="A1514">
        <v>7</v>
      </c>
      <c r="B1514" t="s">
        <v>20</v>
      </c>
      <c r="D1514">
        <v>12.99</v>
      </c>
      <c r="E1514">
        <v>11049.457</v>
      </c>
      <c r="G1514">
        <v>477.642</v>
      </c>
      <c r="H1514" t="s">
        <v>13</v>
      </c>
      <c r="I1514">
        <v>11049.457</v>
      </c>
    </row>
    <row r="1515" spans="1:10" x14ac:dyDescent="0.4">
      <c r="A1515">
        <v>8</v>
      </c>
      <c r="B1515" t="s">
        <v>21</v>
      </c>
      <c r="D1515">
        <v>13.01</v>
      </c>
      <c r="E1515">
        <v>12460.611999999999</v>
      </c>
      <c r="G1515">
        <v>400.6</v>
      </c>
      <c r="H1515" t="s">
        <v>13</v>
      </c>
      <c r="I1515">
        <v>12460.611999999999</v>
      </c>
    </row>
    <row r="1516" spans="1:10" x14ac:dyDescent="0.4">
      <c r="A1516">
        <v>9</v>
      </c>
      <c r="B1516" t="s">
        <v>22</v>
      </c>
      <c r="D1516">
        <v>12.95</v>
      </c>
      <c r="E1516">
        <v>4.9729999999999999</v>
      </c>
      <c r="G1516">
        <v>48</v>
      </c>
      <c r="H1516" t="s">
        <v>13</v>
      </c>
      <c r="I1516">
        <v>4.9729999999999999</v>
      </c>
    </row>
    <row r="1517" spans="1:10" x14ac:dyDescent="0.4">
      <c r="A1517">
        <v>10</v>
      </c>
      <c r="B1517" t="s">
        <v>22</v>
      </c>
      <c r="D1517">
        <v>13.6</v>
      </c>
      <c r="E1517">
        <v>0.68200000000000005</v>
      </c>
      <c r="G1517">
        <v>7</v>
      </c>
      <c r="H1517" t="s">
        <v>13</v>
      </c>
      <c r="I1517">
        <v>0.68200000000000005</v>
      </c>
    </row>
    <row r="1518" spans="1:10" x14ac:dyDescent="0.4">
      <c r="A1518">
        <v>11</v>
      </c>
      <c r="B1518" t="s">
        <v>24</v>
      </c>
      <c r="D1518">
        <v>13.05</v>
      </c>
      <c r="E1518">
        <v>6414.2780000000002</v>
      </c>
      <c r="G1518">
        <v>262.30399999999997</v>
      </c>
      <c r="H1518" t="s">
        <v>13</v>
      </c>
      <c r="I1518">
        <v>6414.2780000000002</v>
      </c>
    </row>
    <row r="1519" spans="1:10" x14ac:dyDescent="0.4">
      <c r="A1519">
        <v>12</v>
      </c>
      <c r="B1519" t="s">
        <v>25</v>
      </c>
      <c r="D1519">
        <v>13.07</v>
      </c>
      <c r="E1519">
        <v>5459.8980000000001</v>
      </c>
      <c r="G1519">
        <v>13618.424999999999</v>
      </c>
      <c r="H1519" t="s">
        <v>13</v>
      </c>
      <c r="I1519">
        <v>5459.8980000000001</v>
      </c>
    </row>
    <row r="1520" spans="1:10" x14ac:dyDescent="0.4">
      <c r="A1520">
        <v>13</v>
      </c>
      <c r="B1520" t="s">
        <v>26</v>
      </c>
      <c r="D1520">
        <v>13.07</v>
      </c>
      <c r="E1520">
        <v>5569.0519999999997</v>
      </c>
      <c r="G1520">
        <v>39066</v>
      </c>
      <c r="H1520" t="s">
        <v>13</v>
      </c>
      <c r="I1520">
        <v>5569.0519999999997</v>
      </c>
    </row>
    <row r="1521" spans="1:10" x14ac:dyDescent="0.4">
      <c r="A1521">
        <v>14</v>
      </c>
      <c r="B1521" t="s">
        <v>27</v>
      </c>
      <c r="D1521">
        <v>13.08</v>
      </c>
      <c r="E1521">
        <v>5405.7439999999997</v>
      </c>
      <c r="G1521">
        <v>4576.29</v>
      </c>
      <c r="H1521" t="s">
        <v>13</v>
      </c>
      <c r="I1521">
        <v>5405.7439999999997</v>
      </c>
    </row>
    <row r="1522" spans="1:10" x14ac:dyDescent="0.4">
      <c r="A1522">
        <v>15</v>
      </c>
      <c r="B1522" t="s">
        <v>28</v>
      </c>
      <c r="D1522">
        <v>13.08</v>
      </c>
      <c r="E1522">
        <v>5358.6040000000003</v>
      </c>
      <c r="G1522">
        <v>35702</v>
      </c>
      <c r="H1522" t="s">
        <v>13</v>
      </c>
      <c r="I1522">
        <v>5358.6040000000003</v>
      </c>
    </row>
    <row r="1523" spans="1:10" x14ac:dyDescent="0.4">
      <c r="A1523">
        <v>16</v>
      </c>
      <c r="B1523" t="s">
        <v>29</v>
      </c>
      <c r="D1523">
        <v>13.1</v>
      </c>
      <c r="E1523">
        <v>5299.5119999999997</v>
      </c>
      <c r="G1523">
        <v>37629</v>
      </c>
      <c r="H1523" t="s">
        <v>13</v>
      </c>
      <c r="I1523">
        <v>5299.5119999999997</v>
      </c>
    </row>
    <row r="1525" spans="1:10" x14ac:dyDescent="0.4">
      <c r="A1525" t="s">
        <v>107</v>
      </c>
    </row>
    <row r="1527" spans="1:10" x14ac:dyDescent="0.4">
      <c r="B1527" t="s">
        <v>3</v>
      </c>
      <c r="C1527" t="s">
        <v>4</v>
      </c>
      <c r="D1527" t="s">
        <v>5</v>
      </c>
      <c r="E1527" t="s">
        <v>6</v>
      </c>
      <c r="F1527" t="s">
        <v>7</v>
      </c>
      <c r="G1527" t="s">
        <v>8</v>
      </c>
      <c r="H1527" t="s">
        <v>9</v>
      </c>
      <c r="I1527" t="s">
        <v>10</v>
      </c>
      <c r="J1527" t="s">
        <v>11</v>
      </c>
    </row>
    <row r="1528" spans="1:10" x14ac:dyDescent="0.4">
      <c r="A1528">
        <v>1</v>
      </c>
      <c r="B1528" t="s">
        <v>12</v>
      </c>
      <c r="D1528">
        <v>12.99</v>
      </c>
      <c r="E1528">
        <v>9572.6260000000002</v>
      </c>
      <c r="G1528">
        <v>208.20699999999999</v>
      </c>
      <c r="H1528" t="s">
        <v>13</v>
      </c>
      <c r="I1528">
        <v>9572.6260000000002</v>
      </c>
    </row>
    <row r="1529" spans="1:10" x14ac:dyDescent="0.4">
      <c r="A1529">
        <v>2</v>
      </c>
      <c r="B1529" t="s">
        <v>14</v>
      </c>
      <c r="D1529">
        <v>13.04</v>
      </c>
      <c r="E1529">
        <v>8774.4639999999999</v>
      </c>
      <c r="G1529">
        <v>82.358000000000004</v>
      </c>
      <c r="H1529" t="s">
        <v>13</v>
      </c>
      <c r="I1529">
        <v>8774.4639999999999</v>
      </c>
    </row>
    <row r="1530" spans="1:10" x14ac:dyDescent="0.4">
      <c r="A1530">
        <v>3</v>
      </c>
      <c r="B1530" t="s">
        <v>15</v>
      </c>
      <c r="D1530">
        <v>13.04</v>
      </c>
      <c r="E1530">
        <v>9391.3539999999994</v>
      </c>
      <c r="G1530">
        <v>142.90100000000001</v>
      </c>
      <c r="H1530" t="s">
        <v>13</v>
      </c>
      <c r="I1530">
        <v>9391.3539999999994</v>
      </c>
    </row>
    <row r="1531" spans="1:10" x14ac:dyDescent="0.4">
      <c r="A1531">
        <v>4</v>
      </c>
      <c r="B1531" t="s">
        <v>17</v>
      </c>
      <c r="D1531">
        <v>13.04</v>
      </c>
      <c r="E1531">
        <v>8049.4089999999997</v>
      </c>
      <c r="G1531">
        <v>145.886</v>
      </c>
      <c r="H1531" t="s">
        <v>13</v>
      </c>
      <c r="I1531">
        <v>8049.4089999999997</v>
      </c>
    </row>
    <row r="1532" spans="1:10" x14ac:dyDescent="0.4">
      <c r="A1532">
        <v>5</v>
      </c>
      <c r="B1532" t="s">
        <v>18</v>
      </c>
      <c r="D1532">
        <v>13.04</v>
      </c>
      <c r="E1532">
        <v>9591.3279999999995</v>
      </c>
      <c r="G1532">
        <v>523.27800000000002</v>
      </c>
      <c r="H1532" t="s">
        <v>13</v>
      </c>
      <c r="I1532">
        <v>9591.3279999999995</v>
      </c>
    </row>
    <row r="1533" spans="1:10" x14ac:dyDescent="0.4">
      <c r="A1533">
        <v>6</v>
      </c>
      <c r="B1533" t="s">
        <v>19</v>
      </c>
      <c r="D1533">
        <v>12.96</v>
      </c>
      <c r="E1533">
        <v>8060.8760000000002</v>
      </c>
      <c r="G1533">
        <v>292.37299999999999</v>
      </c>
      <c r="H1533" t="s">
        <v>13</v>
      </c>
      <c r="I1533">
        <v>8060.8760000000002</v>
      </c>
    </row>
    <row r="1534" spans="1:10" x14ac:dyDescent="0.4">
      <c r="A1534">
        <v>7</v>
      </c>
      <c r="B1534" t="s">
        <v>20</v>
      </c>
      <c r="D1534">
        <v>12.98</v>
      </c>
      <c r="E1534">
        <v>6829.2920000000004</v>
      </c>
      <c r="G1534">
        <v>260.786</v>
      </c>
      <c r="H1534" t="s">
        <v>13</v>
      </c>
      <c r="I1534">
        <v>6829.2920000000004</v>
      </c>
    </row>
    <row r="1535" spans="1:10" x14ac:dyDescent="0.4">
      <c r="A1535">
        <v>8</v>
      </c>
      <c r="B1535" t="s">
        <v>21</v>
      </c>
      <c r="D1535">
        <v>13.01</v>
      </c>
      <c r="E1535">
        <v>7229.9960000000001</v>
      </c>
      <c r="G1535">
        <v>206.89400000000001</v>
      </c>
      <c r="H1535" t="s">
        <v>13</v>
      </c>
      <c r="I1535">
        <v>7229.9960000000001</v>
      </c>
    </row>
    <row r="1536" spans="1:10" x14ac:dyDescent="0.4">
      <c r="A1536">
        <v>9</v>
      </c>
      <c r="B1536" t="s">
        <v>22</v>
      </c>
      <c r="D1536">
        <v>12.27</v>
      </c>
      <c r="E1536">
        <v>43.973999999999997</v>
      </c>
      <c r="G1536">
        <v>1.534</v>
      </c>
      <c r="H1536" t="s">
        <v>13</v>
      </c>
      <c r="I1536">
        <v>43.973999999999997</v>
      </c>
    </row>
    <row r="1537" spans="1:10" x14ac:dyDescent="0.4">
      <c r="A1537">
        <v>10</v>
      </c>
      <c r="B1537" t="s">
        <v>22</v>
      </c>
      <c r="D1537">
        <v>13.26</v>
      </c>
      <c r="E1537">
        <v>54.92</v>
      </c>
      <c r="G1537">
        <v>1.0820000000000001</v>
      </c>
      <c r="H1537" t="s">
        <v>13</v>
      </c>
      <c r="I1537">
        <v>54.92</v>
      </c>
    </row>
    <row r="1538" spans="1:10" x14ac:dyDescent="0.4">
      <c r="A1538">
        <v>11</v>
      </c>
      <c r="B1538" t="s">
        <v>24</v>
      </c>
      <c r="D1538">
        <v>13.05</v>
      </c>
      <c r="E1538">
        <v>3581.9110000000001</v>
      </c>
      <c r="G1538">
        <v>157.21700000000001</v>
      </c>
      <c r="H1538" t="s">
        <v>13</v>
      </c>
      <c r="I1538">
        <v>3581.9110000000001</v>
      </c>
    </row>
    <row r="1539" spans="1:10" x14ac:dyDescent="0.4">
      <c r="A1539">
        <v>12</v>
      </c>
      <c r="B1539" t="s">
        <v>25</v>
      </c>
      <c r="D1539">
        <v>13.05</v>
      </c>
      <c r="E1539">
        <v>3111.2669999999998</v>
      </c>
      <c r="G1539">
        <v>1140.2809999999999</v>
      </c>
      <c r="H1539" t="s">
        <v>13</v>
      </c>
      <c r="I1539">
        <v>3111.2669999999998</v>
      </c>
    </row>
    <row r="1540" spans="1:10" x14ac:dyDescent="0.4">
      <c r="A1540">
        <v>13</v>
      </c>
      <c r="B1540" t="s">
        <v>26</v>
      </c>
      <c r="D1540">
        <v>13.07</v>
      </c>
      <c r="E1540">
        <v>3670.9169999999999</v>
      </c>
      <c r="G1540">
        <v>138.87299999999999</v>
      </c>
      <c r="H1540" t="s">
        <v>13</v>
      </c>
      <c r="I1540">
        <v>3670.9169999999999</v>
      </c>
    </row>
    <row r="1541" spans="1:10" x14ac:dyDescent="0.4">
      <c r="A1541">
        <v>14</v>
      </c>
      <c r="B1541" t="s">
        <v>27</v>
      </c>
      <c r="D1541">
        <v>13.08</v>
      </c>
      <c r="E1541">
        <v>3474.2289999999998</v>
      </c>
      <c r="G1541">
        <v>193.88200000000001</v>
      </c>
      <c r="H1541" t="s">
        <v>13</v>
      </c>
      <c r="I1541">
        <v>3474.2289999999998</v>
      </c>
    </row>
    <row r="1542" spans="1:10" x14ac:dyDescent="0.4">
      <c r="A1542">
        <v>15</v>
      </c>
      <c r="B1542" t="s">
        <v>28</v>
      </c>
      <c r="D1542">
        <v>13.1</v>
      </c>
      <c r="E1542">
        <v>3805.0239999999999</v>
      </c>
      <c r="G1542">
        <v>187.50899999999999</v>
      </c>
      <c r="H1542" t="s">
        <v>16</v>
      </c>
      <c r="I1542">
        <v>3805.0239999999999</v>
      </c>
    </row>
    <row r="1543" spans="1:10" x14ac:dyDescent="0.4">
      <c r="A1543">
        <v>16</v>
      </c>
      <c r="B1543" t="s">
        <v>29</v>
      </c>
      <c r="D1543">
        <v>13.1</v>
      </c>
      <c r="E1543">
        <v>4013.002</v>
      </c>
      <c r="G1543">
        <v>27377</v>
      </c>
      <c r="H1543" t="s">
        <v>13</v>
      </c>
      <c r="I1543">
        <v>4013.002</v>
      </c>
    </row>
    <row r="1545" spans="1:10" x14ac:dyDescent="0.4">
      <c r="A1545" t="s">
        <v>108</v>
      </c>
    </row>
    <row r="1547" spans="1:10" x14ac:dyDescent="0.4">
      <c r="B1547" t="s">
        <v>3</v>
      </c>
      <c r="C1547" t="s">
        <v>4</v>
      </c>
      <c r="D1547" t="s">
        <v>5</v>
      </c>
      <c r="E1547" t="s">
        <v>6</v>
      </c>
      <c r="F1547" t="s">
        <v>7</v>
      </c>
      <c r="G1547" t="s">
        <v>8</v>
      </c>
      <c r="H1547" t="s">
        <v>9</v>
      </c>
      <c r="I1547" t="s">
        <v>10</v>
      </c>
      <c r="J1547" t="s">
        <v>11</v>
      </c>
    </row>
    <row r="1548" spans="1:10" x14ac:dyDescent="0.4">
      <c r="A1548">
        <v>1</v>
      </c>
      <c r="B1548" t="s">
        <v>12</v>
      </c>
      <c r="D1548">
        <v>15.37</v>
      </c>
      <c r="E1548">
        <v>134.83600000000001</v>
      </c>
      <c r="F1548">
        <v>8869.8780000000006</v>
      </c>
      <c r="G1548">
        <v>0.78200000000000003</v>
      </c>
      <c r="H1548" t="s">
        <v>16</v>
      </c>
    </row>
    <row r="1549" spans="1:10" x14ac:dyDescent="0.4">
      <c r="A1549">
        <v>2</v>
      </c>
      <c r="B1549" t="s">
        <v>14</v>
      </c>
      <c r="D1549">
        <v>15.38</v>
      </c>
      <c r="E1549">
        <v>11.521000000000001</v>
      </c>
      <c r="F1549">
        <v>7362.8270000000002</v>
      </c>
      <c r="G1549">
        <v>0.34200000000000003</v>
      </c>
      <c r="H1549" t="s">
        <v>16</v>
      </c>
    </row>
    <row r="1550" spans="1:10" x14ac:dyDescent="0.4">
      <c r="A1550">
        <v>3</v>
      </c>
      <c r="B1550" t="s">
        <v>15</v>
      </c>
      <c r="D1550">
        <v>15.38</v>
      </c>
      <c r="E1550">
        <v>107.95</v>
      </c>
      <c r="F1550">
        <v>9670.4240000000009</v>
      </c>
      <c r="G1550">
        <v>1.3240000000000001</v>
      </c>
      <c r="H1550" t="s">
        <v>16</v>
      </c>
    </row>
    <row r="1551" spans="1:10" x14ac:dyDescent="0.4">
      <c r="A1551">
        <v>4</v>
      </c>
      <c r="B1551" t="s">
        <v>17</v>
      </c>
      <c r="D1551">
        <v>15.39</v>
      </c>
      <c r="E1551">
        <v>535.005</v>
      </c>
      <c r="F1551">
        <v>8260.82</v>
      </c>
      <c r="G1551">
        <v>52.345999999999997</v>
      </c>
      <c r="H1551" t="s">
        <v>16</v>
      </c>
    </row>
    <row r="1552" spans="1:10" x14ac:dyDescent="0.4">
      <c r="A1552">
        <v>5</v>
      </c>
      <c r="B1552" t="s">
        <v>18</v>
      </c>
      <c r="D1552">
        <v>15.37</v>
      </c>
      <c r="E1552">
        <v>735.87199999999996</v>
      </c>
      <c r="F1552">
        <v>9618.6620000000003</v>
      </c>
      <c r="G1552">
        <v>5357</v>
      </c>
      <c r="H1552" t="s">
        <v>16</v>
      </c>
    </row>
    <row r="1553" spans="1:10" x14ac:dyDescent="0.4">
      <c r="A1553">
        <v>6</v>
      </c>
      <c r="B1553" t="s">
        <v>19</v>
      </c>
      <c r="D1553">
        <v>15.34</v>
      </c>
      <c r="E1553">
        <v>4448.2860000000001</v>
      </c>
      <c r="F1553">
        <v>7907.1689999999999</v>
      </c>
      <c r="G1553">
        <v>31261</v>
      </c>
      <c r="H1553" t="s">
        <v>16</v>
      </c>
    </row>
    <row r="1554" spans="1:10" x14ac:dyDescent="0.4">
      <c r="A1554">
        <v>7</v>
      </c>
      <c r="B1554" t="s">
        <v>20</v>
      </c>
      <c r="D1554">
        <v>15.36</v>
      </c>
      <c r="E1554">
        <v>9227.8019999999997</v>
      </c>
      <c r="F1554">
        <v>6344.7780000000002</v>
      </c>
      <c r="G1554">
        <v>65645</v>
      </c>
      <c r="H1554" t="s">
        <v>16</v>
      </c>
    </row>
    <row r="1555" spans="1:10" x14ac:dyDescent="0.4">
      <c r="A1555">
        <v>8</v>
      </c>
      <c r="B1555" t="s">
        <v>21</v>
      </c>
      <c r="D1555">
        <v>15.38</v>
      </c>
      <c r="E1555">
        <v>19508.636999999999</v>
      </c>
      <c r="F1555">
        <v>6895.5569999999998</v>
      </c>
      <c r="G1555">
        <v>1829.865</v>
      </c>
      <c r="H1555" t="s">
        <v>16</v>
      </c>
    </row>
    <row r="1556" spans="1:10" x14ac:dyDescent="0.4">
      <c r="A1556">
        <v>9</v>
      </c>
      <c r="B1556" t="s">
        <v>22</v>
      </c>
      <c r="F1556">
        <v>65.319999999999993</v>
      </c>
    </row>
    <row r="1557" spans="1:10" x14ac:dyDescent="0.4">
      <c r="A1557">
        <v>10</v>
      </c>
      <c r="B1557" t="s">
        <v>22</v>
      </c>
      <c r="F1557">
        <v>35.911000000000001</v>
      </c>
    </row>
    <row r="1558" spans="1:10" x14ac:dyDescent="0.4">
      <c r="A1558">
        <v>11</v>
      </c>
      <c r="B1558" t="s">
        <v>24</v>
      </c>
      <c r="F1558">
        <v>2375.9319999999998</v>
      </c>
    </row>
    <row r="1559" spans="1:10" x14ac:dyDescent="0.4">
      <c r="A1559">
        <v>12</v>
      </c>
      <c r="B1559" t="s">
        <v>25</v>
      </c>
      <c r="D1559">
        <v>14.98</v>
      </c>
      <c r="E1559">
        <v>14.819000000000001</v>
      </c>
      <c r="F1559">
        <v>2312.328</v>
      </c>
      <c r="G1559">
        <v>134</v>
      </c>
      <c r="H1559" t="s">
        <v>16</v>
      </c>
    </row>
    <row r="1560" spans="1:10" x14ac:dyDescent="0.4">
      <c r="A1560">
        <v>13</v>
      </c>
      <c r="B1560" t="s">
        <v>26</v>
      </c>
      <c r="F1560">
        <v>2990.2640000000001</v>
      </c>
    </row>
    <row r="1561" spans="1:10" x14ac:dyDescent="0.4">
      <c r="A1561">
        <v>14</v>
      </c>
      <c r="B1561" t="s">
        <v>27</v>
      </c>
      <c r="D1561">
        <v>15.44</v>
      </c>
      <c r="E1561">
        <v>1605.6369999999999</v>
      </c>
      <c r="F1561">
        <v>1863.89</v>
      </c>
      <c r="G1561">
        <v>96.150999999999996</v>
      </c>
      <c r="H1561" t="s">
        <v>16</v>
      </c>
    </row>
    <row r="1562" spans="1:10" x14ac:dyDescent="0.4">
      <c r="A1562">
        <v>15</v>
      </c>
      <c r="B1562" t="s">
        <v>28</v>
      </c>
      <c r="D1562">
        <v>15.44</v>
      </c>
      <c r="E1562">
        <v>2852.241</v>
      </c>
      <c r="F1562">
        <v>2404.2179999999998</v>
      </c>
      <c r="G1562">
        <v>20388</v>
      </c>
      <c r="H1562" t="s">
        <v>16</v>
      </c>
    </row>
    <row r="1563" spans="1:10" x14ac:dyDescent="0.4">
      <c r="A1563">
        <v>16</v>
      </c>
      <c r="B1563" t="s">
        <v>29</v>
      </c>
      <c r="D1563">
        <v>15.46</v>
      </c>
      <c r="E1563">
        <v>2574.4699999999998</v>
      </c>
      <c r="F1563">
        <v>2091.6660000000002</v>
      </c>
      <c r="G1563">
        <v>18474</v>
      </c>
      <c r="H1563" t="s">
        <v>16</v>
      </c>
    </row>
    <row r="1565" spans="1:10" x14ac:dyDescent="0.4">
      <c r="A1565" t="s">
        <v>109</v>
      </c>
    </row>
    <row r="1567" spans="1:10" x14ac:dyDescent="0.4">
      <c r="B1567" t="s">
        <v>3</v>
      </c>
      <c r="C1567" t="s">
        <v>4</v>
      </c>
      <c r="D1567" t="s">
        <v>5</v>
      </c>
      <c r="E1567" t="s">
        <v>6</v>
      </c>
      <c r="F1567" t="s">
        <v>7</v>
      </c>
      <c r="G1567" t="s">
        <v>8</v>
      </c>
      <c r="H1567" t="s">
        <v>9</v>
      </c>
      <c r="I1567" t="s">
        <v>10</v>
      </c>
      <c r="J1567" t="s">
        <v>11</v>
      </c>
    </row>
    <row r="1568" spans="1:10" x14ac:dyDescent="0.4">
      <c r="A1568">
        <v>1</v>
      </c>
      <c r="B1568" t="s">
        <v>12</v>
      </c>
      <c r="D1568">
        <v>15.36</v>
      </c>
      <c r="E1568">
        <v>79.573999999999998</v>
      </c>
      <c r="F1568">
        <v>7928.2659999999996</v>
      </c>
      <c r="G1568">
        <v>5.141</v>
      </c>
      <c r="H1568" t="s">
        <v>16</v>
      </c>
    </row>
    <row r="1569" spans="1:8" x14ac:dyDescent="0.4">
      <c r="A1569">
        <v>2</v>
      </c>
      <c r="B1569" t="s">
        <v>14</v>
      </c>
      <c r="D1569">
        <v>15.36</v>
      </c>
      <c r="E1569">
        <v>31.963000000000001</v>
      </c>
      <c r="F1569">
        <v>7608.6369999999997</v>
      </c>
      <c r="G1569">
        <v>256</v>
      </c>
      <c r="H1569" t="s">
        <v>13</v>
      </c>
    </row>
    <row r="1570" spans="1:8" x14ac:dyDescent="0.4">
      <c r="A1570">
        <v>3</v>
      </c>
      <c r="B1570" t="s">
        <v>15</v>
      </c>
      <c r="D1570">
        <v>15.38</v>
      </c>
      <c r="E1570">
        <v>231.78700000000001</v>
      </c>
      <c r="F1570">
        <v>8112.7979999999998</v>
      </c>
      <c r="G1570">
        <v>81.238</v>
      </c>
      <c r="H1570" t="s">
        <v>13</v>
      </c>
    </row>
    <row r="1571" spans="1:8" x14ac:dyDescent="0.4">
      <c r="A1571">
        <v>4</v>
      </c>
      <c r="B1571" t="s">
        <v>17</v>
      </c>
      <c r="D1571">
        <v>15.39</v>
      </c>
      <c r="E1571">
        <v>492.09</v>
      </c>
      <c r="F1571">
        <v>6399.63</v>
      </c>
      <c r="G1571">
        <v>3608</v>
      </c>
      <c r="H1571" t="s">
        <v>13</v>
      </c>
    </row>
    <row r="1572" spans="1:8" x14ac:dyDescent="0.4">
      <c r="A1572">
        <v>5</v>
      </c>
      <c r="B1572" t="s">
        <v>18</v>
      </c>
      <c r="D1572">
        <v>15.39</v>
      </c>
      <c r="E1572">
        <v>1228.97</v>
      </c>
      <c r="F1572">
        <v>8360.0570000000007</v>
      </c>
      <c r="G1572">
        <v>6.2590000000000003</v>
      </c>
      <c r="H1572" t="s">
        <v>13</v>
      </c>
    </row>
    <row r="1573" spans="1:8" x14ac:dyDescent="0.4">
      <c r="A1573">
        <v>6</v>
      </c>
      <c r="B1573" t="s">
        <v>19</v>
      </c>
      <c r="D1573">
        <v>15.34</v>
      </c>
      <c r="E1573">
        <v>5121.8580000000002</v>
      </c>
      <c r="F1573">
        <v>7818.0829999999996</v>
      </c>
      <c r="G1573">
        <v>35524</v>
      </c>
      <c r="H1573" t="s">
        <v>13</v>
      </c>
    </row>
    <row r="1574" spans="1:8" x14ac:dyDescent="0.4">
      <c r="A1574">
        <v>7</v>
      </c>
      <c r="B1574" t="s">
        <v>20</v>
      </c>
      <c r="D1574">
        <v>15.36</v>
      </c>
      <c r="E1574">
        <v>8528.1730000000007</v>
      </c>
      <c r="F1574">
        <v>6559.8059999999996</v>
      </c>
      <c r="G1574">
        <v>61.194000000000003</v>
      </c>
      <c r="H1574" t="s">
        <v>13</v>
      </c>
    </row>
    <row r="1575" spans="1:8" x14ac:dyDescent="0.4">
      <c r="A1575">
        <v>8</v>
      </c>
      <c r="B1575" t="s">
        <v>21</v>
      </c>
      <c r="D1575">
        <v>15.38</v>
      </c>
      <c r="E1575">
        <v>20490.173999999999</v>
      </c>
      <c r="F1575">
        <v>7556.6760000000004</v>
      </c>
      <c r="G1575">
        <v>205.83199999999999</v>
      </c>
      <c r="H1575" t="s">
        <v>13</v>
      </c>
    </row>
    <row r="1576" spans="1:8" x14ac:dyDescent="0.4">
      <c r="A1576">
        <v>9</v>
      </c>
      <c r="B1576" t="s">
        <v>22</v>
      </c>
      <c r="D1576">
        <v>15.44</v>
      </c>
      <c r="E1576">
        <v>30.542000000000002</v>
      </c>
      <c r="G1576">
        <v>253</v>
      </c>
      <c r="H1576" t="s">
        <v>13</v>
      </c>
    </row>
    <row r="1577" spans="1:8" x14ac:dyDescent="0.4">
      <c r="A1577">
        <v>10</v>
      </c>
      <c r="B1577" t="s">
        <v>22</v>
      </c>
      <c r="F1577">
        <v>8.9250000000000007</v>
      </c>
    </row>
    <row r="1578" spans="1:8" x14ac:dyDescent="0.4">
      <c r="A1578">
        <v>11</v>
      </c>
      <c r="B1578" t="s">
        <v>24</v>
      </c>
      <c r="F1578">
        <v>2284.9580000000001</v>
      </c>
    </row>
    <row r="1579" spans="1:8" x14ac:dyDescent="0.4">
      <c r="A1579">
        <v>12</v>
      </c>
      <c r="B1579" t="s">
        <v>25</v>
      </c>
      <c r="F1579">
        <v>2156.616</v>
      </c>
    </row>
    <row r="1580" spans="1:8" x14ac:dyDescent="0.4">
      <c r="A1580">
        <v>13</v>
      </c>
      <c r="B1580" t="s">
        <v>26</v>
      </c>
      <c r="D1580">
        <v>15.41</v>
      </c>
      <c r="E1580">
        <v>1.0449999999999999</v>
      </c>
      <c r="F1580">
        <v>2163.29</v>
      </c>
      <c r="G1580">
        <v>9</v>
      </c>
      <c r="H1580" t="s">
        <v>13</v>
      </c>
    </row>
    <row r="1581" spans="1:8" x14ac:dyDescent="0.4">
      <c r="A1581">
        <v>14</v>
      </c>
      <c r="B1581" t="s">
        <v>27</v>
      </c>
      <c r="D1581">
        <v>15.44</v>
      </c>
      <c r="E1581">
        <v>2540.7260000000001</v>
      </c>
      <c r="F1581">
        <v>1828.107</v>
      </c>
      <c r="G1581">
        <v>17451</v>
      </c>
      <c r="H1581" t="s">
        <v>16</v>
      </c>
    </row>
    <row r="1582" spans="1:8" x14ac:dyDescent="0.4">
      <c r="A1582">
        <v>15</v>
      </c>
      <c r="B1582" t="s">
        <v>28</v>
      </c>
      <c r="D1582">
        <v>15.44</v>
      </c>
      <c r="E1582">
        <v>2969.2159999999999</v>
      </c>
      <c r="F1582">
        <v>2612.8760000000002</v>
      </c>
      <c r="G1582">
        <v>83.055000000000007</v>
      </c>
      <c r="H1582" t="s">
        <v>13</v>
      </c>
    </row>
    <row r="1583" spans="1:8" x14ac:dyDescent="0.4">
      <c r="A1583">
        <v>16</v>
      </c>
      <c r="B1583" t="s">
        <v>29</v>
      </c>
      <c r="D1583">
        <v>15.44</v>
      </c>
      <c r="E1583">
        <v>2289.8510000000001</v>
      </c>
      <c r="F1583">
        <v>1998.559</v>
      </c>
      <c r="G1583">
        <v>15990</v>
      </c>
      <c r="H1583" t="s">
        <v>13</v>
      </c>
    </row>
    <row r="1585" spans="1:10" x14ac:dyDescent="0.4">
      <c r="A1585" t="s">
        <v>110</v>
      </c>
    </row>
    <row r="1587" spans="1:10" x14ac:dyDescent="0.4">
      <c r="B1587" t="s">
        <v>3</v>
      </c>
      <c r="C1587" t="s">
        <v>4</v>
      </c>
      <c r="D1587" t="s">
        <v>5</v>
      </c>
      <c r="E1587" t="s">
        <v>6</v>
      </c>
      <c r="F1587" t="s">
        <v>7</v>
      </c>
      <c r="G1587" t="s">
        <v>8</v>
      </c>
      <c r="H1587" t="s">
        <v>9</v>
      </c>
      <c r="I1587" t="s">
        <v>10</v>
      </c>
      <c r="J1587" t="s">
        <v>11</v>
      </c>
    </row>
    <row r="1588" spans="1:10" x14ac:dyDescent="0.4">
      <c r="A1588">
        <v>1</v>
      </c>
      <c r="B1588" t="s">
        <v>12</v>
      </c>
      <c r="D1588">
        <v>14</v>
      </c>
      <c r="E1588">
        <v>212.43600000000001</v>
      </c>
      <c r="F1588">
        <v>300.86599999999999</v>
      </c>
      <c r="G1588">
        <v>3.6629999999999998</v>
      </c>
      <c r="H1588" t="s">
        <v>13</v>
      </c>
    </row>
    <row r="1589" spans="1:10" x14ac:dyDescent="0.4">
      <c r="A1589">
        <v>2</v>
      </c>
      <c r="B1589" t="s">
        <v>14</v>
      </c>
      <c r="D1589">
        <v>14.08</v>
      </c>
      <c r="E1589">
        <v>260.86099999999999</v>
      </c>
      <c r="F1589">
        <v>321.66199999999998</v>
      </c>
      <c r="G1589">
        <v>14.211</v>
      </c>
      <c r="H1589" t="s">
        <v>13</v>
      </c>
    </row>
    <row r="1590" spans="1:10" x14ac:dyDescent="0.4">
      <c r="A1590">
        <v>3</v>
      </c>
      <c r="B1590" t="s">
        <v>15</v>
      </c>
      <c r="D1590">
        <v>13.99</v>
      </c>
      <c r="E1590">
        <v>432.71699999999998</v>
      </c>
      <c r="F1590">
        <v>271.98099999999999</v>
      </c>
      <c r="G1590">
        <v>5.5380000000000003</v>
      </c>
      <c r="H1590" t="s">
        <v>16</v>
      </c>
    </row>
    <row r="1591" spans="1:10" x14ac:dyDescent="0.4">
      <c r="A1591">
        <v>4</v>
      </c>
      <c r="B1591" t="s">
        <v>17</v>
      </c>
      <c r="D1591">
        <v>14</v>
      </c>
      <c r="E1591">
        <v>614.86099999999999</v>
      </c>
      <c r="F1591">
        <v>575.19200000000001</v>
      </c>
      <c r="G1591">
        <v>20.256</v>
      </c>
      <c r="H1591" t="s">
        <v>13</v>
      </c>
    </row>
    <row r="1592" spans="1:10" x14ac:dyDescent="0.4">
      <c r="A1592">
        <v>5</v>
      </c>
      <c r="B1592" t="s">
        <v>18</v>
      </c>
      <c r="D1592">
        <v>13.99</v>
      </c>
      <c r="E1592">
        <v>827.03099999999995</v>
      </c>
      <c r="F1592">
        <v>121.73099999999999</v>
      </c>
      <c r="G1592">
        <v>39.81</v>
      </c>
      <c r="H1592" t="s">
        <v>16</v>
      </c>
    </row>
    <row r="1593" spans="1:10" x14ac:dyDescent="0.4">
      <c r="A1593">
        <v>6</v>
      </c>
      <c r="B1593" t="s">
        <v>19</v>
      </c>
      <c r="D1593">
        <v>13.92</v>
      </c>
      <c r="E1593">
        <v>3454.2640000000001</v>
      </c>
      <c r="F1593">
        <v>630.125</v>
      </c>
      <c r="G1593">
        <v>23.295999999999999</v>
      </c>
      <c r="H1593" t="s">
        <v>13</v>
      </c>
    </row>
    <row r="1594" spans="1:10" x14ac:dyDescent="0.4">
      <c r="A1594">
        <v>7</v>
      </c>
      <c r="B1594" t="s">
        <v>20</v>
      </c>
      <c r="D1594">
        <v>13.93</v>
      </c>
      <c r="E1594">
        <v>5960.0410000000002</v>
      </c>
      <c r="F1594">
        <v>189.16900000000001</v>
      </c>
      <c r="G1594">
        <v>103.05200000000001</v>
      </c>
      <c r="H1594" t="s">
        <v>13</v>
      </c>
    </row>
    <row r="1595" spans="1:10" x14ac:dyDescent="0.4">
      <c r="A1595">
        <v>8</v>
      </c>
      <c r="B1595" t="s">
        <v>21</v>
      </c>
      <c r="D1595">
        <v>13.96</v>
      </c>
      <c r="E1595">
        <v>11033.228999999999</v>
      </c>
      <c r="F1595">
        <v>34.628999999999998</v>
      </c>
      <c r="G1595">
        <v>47.206000000000003</v>
      </c>
      <c r="H1595" t="s">
        <v>13</v>
      </c>
    </row>
    <row r="1596" spans="1:10" x14ac:dyDescent="0.4">
      <c r="A1596">
        <v>9</v>
      </c>
      <c r="B1596" t="s">
        <v>22</v>
      </c>
      <c r="D1596">
        <v>14.05</v>
      </c>
      <c r="E1596">
        <v>153.12200000000001</v>
      </c>
      <c r="G1596">
        <v>1091</v>
      </c>
      <c r="H1596" t="s">
        <v>13</v>
      </c>
    </row>
    <row r="1597" spans="1:10" x14ac:dyDescent="0.4">
      <c r="A1597">
        <v>10</v>
      </c>
      <c r="B1597" t="s">
        <v>22</v>
      </c>
      <c r="D1597">
        <v>14.02</v>
      </c>
      <c r="E1597">
        <v>181.38300000000001</v>
      </c>
      <c r="G1597">
        <v>127.4</v>
      </c>
      <c r="H1597" t="s">
        <v>13</v>
      </c>
    </row>
    <row r="1598" spans="1:10" x14ac:dyDescent="0.4">
      <c r="A1598">
        <v>11</v>
      </c>
      <c r="B1598" t="s">
        <v>24</v>
      </c>
      <c r="D1598">
        <v>13.99</v>
      </c>
      <c r="E1598">
        <v>154.71899999999999</v>
      </c>
      <c r="F1598">
        <v>61.923999999999999</v>
      </c>
      <c r="G1598">
        <v>4.242</v>
      </c>
      <c r="H1598" t="s">
        <v>13</v>
      </c>
    </row>
    <row r="1599" spans="1:10" x14ac:dyDescent="0.4">
      <c r="A1599">
        <v>12</v>
      </c>
      <c r="B1599" t="s">
        <v>25</v>
      </c>
      <c r="D1599">
        <v>14.25</v>
      </c>
      <c r="E1599">
        <v>104.889</v>
      </c>
      <c r="F1599">
        <v>37.859000000000002</v>
      </c>
      <c r="G1599">
        <v>6.407</v>
      </c>
      <c r="H1599" t="s">
        <v>16</v>
      </c>
    </row>
    <row r="1600" spans="1:10" x14ac:dyDescent="0.4">
      <c r="A1600">
        <v>13</v>
      </c>
      <c r="B1600" t="s">
        <v>26</v>
      </c>
      <c r="D1600">
        <v>14.03</v>
      </c>
      <c r="E1600">
        <v>224.87799999999999</v>
      </c>
      <c r="F1600">
        <v>151.1</v>
      </c>
      <c r="G1600">
        <v>17.378</v>
      </c>
      <c r="H1600" t="s">
        <v>16</v>
      </c>
    </row>
    <row r="1601" spans="1:10" x14ac:dyDescent="0.4">
      <c r="A1601">
        <v>14</v>
      </c>
      <c r="B1601" t="s">
        <v>27</v>
      </c>
      <c r="D1601">
        <v>14.02</v>
      </c>
      <c r="E1601">
        <v>2284.3919999999998</v>
      </c>
      <c r="F1601">
        <v>120.184</v>
      </c>
      <c r="G1601">
        <v>87.626000000000005</v>
      </c>
      <c r="H1601" t="s">
        <v>13</v>
      </c>
    </row>
    <row r="1602" spans="1:10" x14ac:dyDescent="0.4">
      <c r="A1602">
        <v>15</v>
      </c>
      <c r="B1602" t="s">
        <v>28</v>
      </c>
      <c r="D1602">
        <v>14.02</v>
      </c>
      <c r="E1602">
        <v>2148.4520000000002</v>
      </c>
      <c r="F1602">
        <v>140.114</v>
      </c>
      <c r="G1602">
        <v>56.566000000000003</v>
      </c>
      <c r="H1602" t="s">
        <v>16</v>
      </c>
    </row>
    <row r="1603" spans="1:10" x14ac:dyDescent="0.4">
      <c r="A1603">
        <v>16</v>
      </c>
      <c r="B1603" t="s">
        <v>29</v>
      </c>
      <c r="D1603">
        <v>14.03</v>
      </c>
      <c r="E1603">
        <v>1883.769</v>
      </c>
      <c r="F1603">
        <v>104.483</v>
      </c>
      <c r="G1603">
        <v>131.751</v>
      </c>
      <c r="H1603" t="s">
        <v>13</v>
      </c>
    </row>
    <row r="1605" spans="1:10" x14ac:dyDescent="0.4">
      <c r="A1605" t="s">
        <v>111</v>
      </c>
    </row>
    <row r="1607" spans="1:10" x14ac:dyDescent="0.4">
      <c r="B1607" t="s">
        <v>3</v>
      </c>
      <c r="C1607" t="s">
        <v>4</v>
      </c>
      <c r="D1607" t="s">
        <v>5</v>
      </c>
      <c r="E1607" t="s">
        <v>6</v>
      </c>
      <c r="F1607" t="s">
        <v>7</v>
      </c>
      <c r="G1607" t="s">
        <v>8</v>
      </c>
      <c r="H1607" t="s">
        <v>9</v>
      </c>
      <c r="I1607" t="s">
        <v>10</v>
      </c>
      <c r="J1607" t="s">
        <v>11</v>
      </c>
    </row>
    <row r="1608" spans="1:10" x14ac:dyDescent="0.4">
      <c r="A1608">
        <v>1</v>
      </c>
      <c r="B1608" t="s">
        <v>12</v>
      </c>
      <c r="D1608">
        <v>13.81</v>
      </c>
      <c r="E1608">
        <v>42.19</v>
      </c>
      <c r="F1608">
        <v>300.86599999999999</v>
      </c>
      <c r="G1608">
        <v>1.3</v>
      </c>
      <c r="H1608" t="s">
        <v>16</v>
      </c>
    </row>
    <row r="1609" spans="1:10" x14ac:dyDescent="0.4">
      <c r="A1609">
        <v>2</v>
      </c>
      <c r="B1609" t="s">
        <v>14</v>
      </c>
      <c r="D1609">
        <v>14.03</v>
      </c>
      <c r="E1609">
        <v>28.606000000000002</v>
      </c>
      <c r="F1609">
        <v>321.66199999999998</v>
      </c>
      <c r="G1609">
        <v>0.35099999999999998</v>
      </c>
      <c r="H1609" t="s">
        <v>16</v>
      </c>
    </row>
    <row r="1610" spans="1:10" x14ac:dyDescent="0.4">
      <c r="A1610">
        <v>3</v>
      </c>
      <c r="B1610" t="s">
        <v>15</v>
      </c>
      <c r="D1610">
        <v>14.06</v>
      </c>
      <c r="E1610">
        <v>161.65799999999999</v>
      </c>
      <c r="F1610">
        <v>271.98099999999999</v>
      </c>
      <c r="G1610">
        <v>2.1480000000000001</v>
      </c>
      <c r="H1610" t="s">
        <v>13</v>
      </c>
    </row>
    <row r="1611" spans="1:10" x14ac:dyDescent="0.4">
      <c r="A1611">
        <v>4</v>
      </c>
      <c r="B1611" t="s">
        <v>17</v>
      </c>
      <c r="D1611">
        <v>13.96</v>
      </c>
      <c r="E1611">
        <v>107.473</v>
      </c>
      <c r="F1611">
        <v>575.19200000000001</v>
      </c>
      <c r="G1611">
        <v>1.629</v>
      </c>
      <c r="H1611" t="s">
        <v>16</v>
      </c>
    </row>
    <row r="1612" spans="1:10" x14ac:dyDescent="0.4">
      <c r="A1612">
        <v>5</v>
      </c>
      <c r="B1612" t="s">
        <v>18</v>
      </c>
      <c r="D1612">
        <v>13.98</v>
      </c>
      <c r="E1612">
        <v>335.19299999999998</v>
      </c>
      <c r="F1612">
        <v>121.73099999999999</v>
      </c>
      <c r="G1612">
        <v>15.265000000000001</v>
      </c>
      <c r="H1612" t="s">
        <v>13</v>
      </c>
    </row>
    <row r="1613" spans="1:10" x14ac:dyDescent="0.4">
      <c r="A1613">
        <v>6</v>
      </c>
      <c r="B1613" t="s">
        <v>19</v>
      </c>
      <c r="D1613">
        <v>13.93</v>
      </c>
      <c r="E1613">
        <v>723.08</v>
      </c>
      <c r="F1613">
        <v>630.125</v>
      </c>
      <c r="G1613">
        <v>13.89</v>
      </c>
      <c r="H1613" t="s">
        <v>13</v>
      </c>
    </row>
    <row r="1614" spans="1:10" x14ac:dyDescent="0.4">
      <c r="A1614">
        <v>7</v>
      </c>
      <c r="B1614" t="s">
        <v>20</v>
      </c>
      <c r="D1614">
        <v>13.93</v>
      </c>
      <c r="E1614">
        <v>1216.5</v>
      </c>
      <c r="F1614">
        <v>189.16900000000001</v>
      </c>
      <c r="G1614">
        <v>18.074000000000002</v>
      </c>
      <c r="H1614" t="s">
        <v>13</v>
      </c>
    </row>
    <row r="1615" spans="1:10" x14ac:dyDescent="0.4">
      <c r="A1615">
        <v>8</v>
      </c>
      <c r="B1615" t="s">
        <v>21</v>
      </c>
      <c r="D1615">
        <v>13.96</v>
      </c>
      <c r="E1615">
        <v>2838.9740000000002</v>
      </c>
      <c r="F1615">
        <v>34.628999999999998</v>
      </c>
      <c r="G1615">
        <v>67.906999999999996</v>
      </c>
      <c r="H1615" t="s">
        <v>16</v>
      </c>
    </row>
    <row r="1616" spans="1:10" x14ac:dyDescent="0.4">
      <c r="A1616">
        <v>9</v>
      </c>
      <c r="B1616" t="s">
        <v>22</v>
      </c>
      <c r="D1616">
        <v>13.49</v>
      </c>
      <c r="E1616">
        <v>28.584</v>
      </c>
      <c r="G1616">
        <v>0.93300000000000005</v>
      </c>
      <c r="H1616" t="s">
        <v>13</v>
      </c>
    </row>
    <row r="1617" spans="1:10" x14ac:dyDescent="0.4">
      <c r="A1617">
        <v>10</v>
      </c>
      <c r="B1617" t="s">
        <v>22</v>
      </c>
      <c r="D1617">
        <v>14.08</v>
      </c>
      <c r="E1617">
        <v>130.40600000000001</v>
      </c>
      <c r="G1617">
        <v>2.1859999999999999</v>
      </c>
      <c r="H1617" t="s">
        <v>13</v>
      </c>
    </row>
    <row r="1618" spans="1:10" x14ac:dyDescent="0.4">
      <c r="A1618">
        <v>11</v>
      </c>
      <c r="B1618" t="s">
        <v>24</v>
      </c>
      <c r="D1618">
        <v>14.03</v>
      </c>
      <c r="E1618">
        <v>106.602</v>
      </c>
      <c r="F1618">
        <v>61.923999999999999</v>
      </c>
      <c r="G1618">
        <v>4.9669999999999996</v>
      </c>
      <c r="H1618" t="s">
        <v>13</v>
      </c>
    </row>
    <row r="1619" spans="1:10" x14ac:dyDescent="0.4">
      <c r="A1619">
        <v>12</v>
      </c>
      <c r="B1619" t="s">
        <v>25</v>
      </c>
      <c r="D1619">
        <v>14.03</v>
      </c>
      <c r="E1619">
        <v>49.749000000000002</v>
      </c>
      <c r="F1619">
        <v>37.859000000000002</v>
      </c>
      <c r="G1619">
        <v>0.64900000000000002</v>
      </c>
      <c r="H1619" t="s">
        <v>16</v>
      </c>
    </row>
    <row r="1620" spans="1:10" x14ac:dyDescent="0.4">
      <c r="A1620">
        <v>13</v>
      </c>
      <c r="B1620" t="s">
        <v>26</v>
      </c>
      <c r="D1620">
        <v>14.2</v>
      </c>
      <c r="E1620">
        <v>103.459</v>
      </c>
      <c r="F1620">
        <v>151.1</v>
      </c>
      <c r="G1620">
        <v>1.5940000000000001</v>
      </c>
      <c r="H1620" t="s">
        <v>16</v>
      </c>
    </row>
    <row r="1621" spans="1:10" x14ac:dyDescent="0.4">
      <c r="A1621">
        <v>14</v>
      </c>
      <c r="B1621" t="s">
        <v>27</v>
      </c>
      <c r="D1621">
        <v>14.02</v>
      </c>
      <c r="E1621">
        <v>829.45500000000004</v>
      </c>
      <c r="F1621">
        <v>120.184</v>
      </c>
      <c r="G1621">
        <v>20.960999999999999</v>
      </c>
      <c r="H1621" t="s">
        <v>13</v>
      </c>
    </row>
    <row r="1622" spans="1:10" x14ac:dyDescent="0.4">
      <c r="A1622">
        <v>15</v>
      </c>
      <c r="B1622" t="s">
        <v>28</v>
      </c>
      <c r="D1622">
        <v>14.03</v>
      </c>
      <c r="E1622">
        <v>682.22500000000002</v>
      </c>
      <c r="F1622">
        <v>140.114</v>
      </c>
      <c r="G1622">
        <v>37.061</v>
      </c>
      <c r="H1622" t="s">
        <v>13</v>
      </c>
    </row>
    <row r="1623" spans="1:10" x14ac:dyDescent="0.4">
      <c r="A1623">
        <v>16</v>
      </c>
      <c r="B1623" t="s">
        <v>29</v>
      </c>
      <c r="D1623">
        <v>14.03</v>
      </c>
      <c r="E1623">
        <v>433.47399999999999</v>
      </c>
      <c r="F1623">
        <v>104.483</v>
      </c>
      <c r="G1623">
        <v>8.3019999999999996</v>
      </c>
      <c r="H1623" t="s">
        <v>13</v>
      </c>
    </row>
    <row r="1625" spans="1:10" x14ac:dyDescent="0.4">
      <c r="A1625" t="s">
        <v>112</v>
      </c>
    </row>
    <row r="1627" spans="1:10" x14ac:dyDescent="0.4">
      <c r="B1627" t="s">
        <v>3</v>
      </c>
      <c r="C1627" t="s">
        <v>4</v>
      </c>
      <c r="D1627" t="s">
        <v>5</v>
      </c>
      <c r="E1627" t="s">
        <v>6</v>
      </c>
      <c r="F1627" t="s">
        <v>7</v>
      </c>
      <c r="G1627" t="s">
        <v>8</v>
      </c>
      <c r="H1627" t="s">
        <v>9</v>
      </c>
      <c r="I1627" t="s">
        <v>10</v>
      </c>
      <c r="J1627" t="s">
        <v>11</v>
      </c>
    </row>
    <row r="1628" spans="1:10" x14ac:dyDescent="0.4">
      <c r="A1628">
        <v>1</v>
      </c>
      <c r="B1628" t="s">
        <v>12</v>
      </c>
      <c r="D1628">
        <v>15.42</v>
      </c>
      <c r="E1628">
        <v>8869.8780000000006</v>
      </c>
      <c r="G1628">
        <v>70.262</v>
      </c>
      <c r="H1628" t="s">
        <v>13</v>
      </c>
      <c r="I1628">
        <v>8869.8780000000006</v>
      </c>
    </row>
    <row r="1629" spans="1:10" x14ac:dyDescent="0.4">
      <c r="A1629">
        <v>2</v>
      </c>
      <c r="B1629" t="s">
        <v>14</v>
      </c>
      <c r="D1629">
        <v>15.44</v>
      </c>
      <c r="E1629">
        <v>7362.8270000000002</v>
      </c>
      <c r="G1629">
        <v>5969.2520000000004</v>
      </c>
      <c r="H1629" t="s">
        <v>13</v>
      </c>
      <c r="I1629">
        <v>7362.8270000000002</v>
      </c>
    </row>
    <row r="1630" spans="1:10" x14ac:dyDescent="0.4">
      <c r="A1630">
        <v>3</v>
      </c>
      <c r="B1630" t="s">
        <v>15</v>
      </c>
      <c r="D1630">
        <v>15.46</v>
      </c>
      <c r="E1630">
        <v>9670.4240000000009</v>
      </c>
      <c r="G1630">
        <v>336.96300000000002</v>
      </c>
      <c r="H1630" t="s">
        <v>13</v>
      </c>
      <c r="I1630">
        <v>9670.4240000000009</v>
      </c>
    </row>
    <row r="1631" spans="1:10" x14ac:dyDescent="0.4">
      <c r="A1631">
        <v>4</v>
      </c>
      <c r="B1631" t="s">
        <v>17</v>
      </c>
      <c r="D1631">
        <v>15.46</v>
      </c>
      <c r="E1631">
        <v>8260.82</v>
      </c>
      <c r="G1631">
        <v>638.495</v>
      </c>
      <c r="H1631" t="s">
        <v>13</v>
      </c>
      <c r="I1631">
        <v>8260.82</v>
      </c>
    </row>
    <row r="1632" spans="1:10" x14ac:dyDescent="0.4">
      <c r="A1632">
        <v>5</v>
      </c>
      <c r="B1632" t="s">
        <v>18</v>
      </c>
      <c r="D1632">
        <v>15.44</v>
      </c>
      <c r="E1632">
        <v>9618.6620000000003</v>
      </c>
      <c r="G1632">
        <v>397.416</v>
      </c>
      <c r="H1632" t="s">
        <v>16</v>
      </c>
      <c r="I1632">
        <v>9618.6620000000003</v>
      </c>
    </row>
    <row r="1633" spans="1:10" x14ac:dyDescent="0.4">
      <c r="A1633">
        <v>6</v>
      </c>
      <c r="B1633" t="s">
        <v>19</v>
      </c>
      <c r="D1633">
        <v>15.42</v>
      </c>
      <c r="E1633">
        <v>7907.1689999999999</v>
      </c>
      <c r="G1633">
        <v>980.14499999999998</v>
      </c>
      <c r="H1633" t="s">
        <v>13</v>
      </c>
      <c r="I1633">
        <v>7907.1689999999999</v>
      </c>
    </row>
    <row r="1634" spans="1:10" x14ac:dyDescent="0.4">
      <c r="A1634">
        <v>7</v>
      </c>
      <c r="B1634" t="s">
        <v>20</v>
      </c>
      <c r="D1634">
        <v>15.43</v>
      </c>
      <c r="E1634">
        <v>6344.7780000000002</v>
      </c>
      <c r="G1634">
        <v>144.27500000000001</v>
      </c>
      <c r="H1634" t="s">
        <v>13</v>
      </c>
      <c r="I1634">
        <v>6344.7780000000002</v>
      </c>
    </row>
    <row r="1635" spans="1:10" x14ac:dyDescent="0.4">
      <c r="A1635">
        <v>8</v>
      </c>
      <c r="B1635" t="s">
        <v>21</v>
      </c>
      <c r="D1635">
        <v>15.44</v>
      </c>
      <c r="E1635">
        <v>6895.5569999999998</v>
      </c>
      <c r="G1635">
        <v>269.24200000000002</v>
      </c>
      <c r="H1635" t="s">
        <v>13</v>
      </c>
      <c r="I1635">
        <v>6895.5569999999998</v>
      </c>
    </row>
    <row r="1636" spans="1:10" x14ac:dyDescent="0.4">
      <c r="A1636">
        <v>9</v>
      </c>
      <c r="B1636" t="s">
        <v>22</v>
      </c>
      <c r="D1636">
        <v>15.44</v>
      </c>
      <c r="E1636">
        <v>65.319999999999993</v>
      </c>
      <c r="G1636">
        <v>477</v>
      </c>
      <c r="H1636" t="s">
        <v>13</v>
      </c>
      <c r="I1636">
        <v>65.319999999999993</v>
      </c>
    </row>
    <row r="1637" spans="1:10" x14ac:dyDescent="0.4">
      <c r="A1637">
        <v>10</v>
      </c>
      <c r="B1637" t="s">
        <v>22</v>
      </c>
      <c r="D1637">
        <v>15.66</v>
      </c>
      <c r="E1637">
        <v>35.911000000000001</v>
      </c>
      <c r="G1637">
        <v>11.941000000000001</v>
      </c>
      <c r="H1637" t="s">
        <v>13</v>
      </c>
      <c r="I1637">
        <v>35.911000000000001</v>
      </c>
    </row>
    <row r="1638" spans="1:10" x14ac:dyDescent="0.4">
      <c r="A1638">
        <v>11</v>
      </c>
      <c r="B1638" t="s">
        <v>24</v>
      </c>
      <c r="D1638">
        <v>15.47</v>
      </c>
      <c r="E1638">
        <v>2375.9319999999998</v>
      </c>
      <c r="G1638">
        <v>159.68700000000001</v>
      </c>
      <c r="H1638" t="s">
        <v>13</v>
      </c>
      <c r="I1638">
        <v>2375.9319999999998</v>
      </c>
    </row>
    <row r="1639" spans="1:10" x14ac:dyDescent="0.4">
      <c r="A1639">
        <v>12</v>
      </c>
      <c r="B1639" t="s">
        <v>25</v>
      </c>
      <c r="D1639">
        <v>15.49</v>
      </c>
      <c r="E1639">
        <v>2312.328</v>
      </c>
      <c r="G1639">
        <v>49.505000000000003</v>
      </c>
      <c r="H1639" t="s">
        <v>13</v>
      </c>
      <c r="I1639">
        <v>2312.328</v>
      </c>
    </row>
    <row r="1640" spans="1:10" x14ac:dyDescent="0.4">
      <c r="A1640">
        <v>13</v>
      </c>
      <c r="B1640" t="s">
        <v>26</v>
      </c>
      <c r="D1640">
        <v>15.48</v>
      </c>
      <c r="E1640">
        <v>2990.2640000000001</v>
      </c>
      <c r="G1640">
        <v>147.05600000000001</v>
      </c>
      <c r="H1640" t="s">
        <v>13</v>
      </c>
      <c r="I1640">
        <v>2990.2640000000001</v>
      </c>
    </row>
    <row r="1641" spans="1:10" x14ac:dyDescent="0.4">
      <c r="A1641">
        <v>14</v>
      </c>
      <c r="B1641" t="s">
        <v>27</v>
      </c>
      <c r="D1641">
        <v>15.51</v>
      </c>
      <c r="E1641">
        <v>1863.89</v>
      </c>
      <c r="G1641">
        <v>44.012</v>
      </c>
      <c r="H1641" t="s">
        <v>13</v>
      </c>
      <c r="I1641">
        <v>1863.89</v>
      </c>
    </row>
    <row r="1642" spans="1:10" x14ac:dyDescent="0.4">
      <c r="A1642">
        <v>15</v>
      </c>
      <c r="B1642" t="s">
        <v>28</v>
      </c>
      <c r="D1642">
        <v>15.52</v>
      </c>
      <c r="E1642">
        <v>2404.2179999999998</v>
      </c>
      <c r="G1642">
        <v>55.436</v>
      </c>
      <c r="H1642" t="s">
        <v>13</v>
      </c>
      <c r="I1642">
        <v>2404.2179999999998</v>
      </c>
    </row>
    <row r="1643" spans="1:10" x14ac:dyDescent="0.4">
      <c r="A1643">
        <v>16</v>
      </c>
      <c r="B1643" t="s">
        <v>29</v>
      </c>
      <c r="D1643">
        <v>15.52</v>
      </c>
      <c r="E1643">
        <v>2091.6660000000002</v>
      </c>
      <c r="G1643">
        <v>32.603999999999999</v>
      </c>
      <c r="H1643" t="s">
        <v>13</v>
      </c>
      <c r="I1643">
        <v>2091.6660000000002</v>
      </c>
    </row>
    <row r="1645" spans="1:10" x14ac:dyDescent="0.4">
      <c r="A1645" t="s">
        <v>113</v>
      </c>
    </row>
    <row r="1647" spans="1:10" x14ac:dyDescent="0.4">
      <c r="B1647" t="s">
        <v>3</v>
      </c>
      <c r="C1647" t="s">
        <v>4</v>
      </c>
      <c r="D1647" t="s">
        <v>5</v>
      </c>
      <c r="E1647" t="s">
        <v>6</v>
      </c>
      <c r="F1647" t="s">
        <v>7</v>
      </c>
      <c r="G1647" t="s">
        <v>8</v>
      </c>
      <c r="H1647" t="s">
        <v>9</v>
      </c>
      <c r="I1647" t="s">
        <v>10</v>
      </c>
      <c r="J1647" t="s">
        <v>11</v>
      </c>
    </row>
    <row r="1648" spans="1:10" x14ac:dyDescent="0.4">
      <c r="A1648">
        <v>1</v>
      </c>
      <c r="B1648" t="s">
        <v>12</v>
      </c>
      <c r="D1648">
        <v>15.42</v>
      </c>
      <c r="E1648">
        <v>7928.2659999999996</v>
      </c>
      <c r="G1648">
        <v>53898</v>
      </c>
      <c r="H1648" t="s">
        <v>13</v>
      </c>
      <c r="I1648">
        <v>7928.2659999999996</v>
      </c>
    </row>
    <row r="1649" spans="1:9" x14ac:dyDescent="0.4">
      <c r="A1649">
        <v>2</v>
      </c>
      <c r="B1649" t="s">
        <v>14</v>
      </c>
      <c r="D1649">
        <v>15.46</v>
      </c>
      <c r="E1649">
        <v>7608.6369999999997</v>
      </c>
      <c r="G1649">
        <v>297.178</v>
      </c>
      <c r="H1649" t="s">
        <v>13</v>
      </c>
      <c r="I1649">
        <v>7608.6369999999997</v>
      </c>
    </row>
    <row r="1650" spans="1:9" x14ac:dyDescent="0.4">
      <c r="A1650">
        <v>3</v>
      </c>
      <c r="B1650" t="s">
        <v>15</v>
      </c>
      <c r="D1650">
        <v>15.46</v>
      </c>
      <c r="E1650">
        <v>8112.7979999999998</v>
      </c>
      <c r="G1650">
        <v>366.29</v>
      </c>
      <c r="H1650" t="s">
        <v>13</v>
      </c>
      <c r="I1650">
        <v>8112.7979999999998</v>
      </c>
    </row>
    <row r="1651" spans="1:9" x14ac:dyDescent="0.4">
      <c r="A1651">
        <v>4</v>
      </c>
      <c r="B1651" t="s">
        <v>17</v>
      </c>
      <c r="D1651">
        <v>15.46</v>
      </c>
      <c r="E1651">
        <v>6399.63</v>
      </c>
      <c r="G1651">
        <v>258.483</v>
      </c>
      <c r="H1651" t="s">
        <v>13</v>
      </c>
      <c r="I1651">
        <v>6399.63</v>
      </c>
    </row>
    <row r="1652" spans="1:9" x14ac:dyDescent="0.4">
      <c r="A1652">
        <v>5</v>
      </c>
      <c r="B1652" t="s">
        <v>18</v>
      </c>
      <c r="D1652">
        <v>15.44</v>
      </c>
      <c r="E1652">
        <v>8360.0570000000007</v>
      </c>
      <c r="G1652">
        <v>55794</v>
      </c>
      <c r="H1652" t="s">
        <v>13</v>
      </c>
      <c r="I1652">
        <v>8360.0570000000007</v>
      </c>
    </row>
    <row r="1653" spans="1:9" x14ac:dyDescent="0.4">
      <c r="A1653">
        <v>6</v>
      </c>
      <c r="B1653" t="s">
        <v>19</v>
      </c>
      <c r="D1653">
        <v>15.41</v>
      </c>
      <c r="E1653">
        <v>7818.0829999999996</v>
      </c>
      <c r="G1653">
        <v>292.37400000000002</v>
      </c>
      <c r="H1653" t="s">
        <v>13</v>
      </c>
      <c r="I1653">
        <v>7818.0829999999996</v>
      </c>
    </row>
    <row r="1654" spans="1:9" x14ac:dyDescent="0.4">
      <c r="A1654">
        <v>7</v>
      </c>
      <c r="B1654" t="s">
        <v>20</v>
      </c>
      <c r="D1654">
        <v>15.43</v>
      </c>
      <c r="E1654">
        <v>6559.8059999999996</v>
      </c>
      <c r="G1654">
        <v>100.929</v>
      </c>
      <c r="H1654" t="s">
        <v>13</v>
      </c>
      <c r="I1654">
        <v>6559.8059999999996</v>
      </c>
    </row>
    <row r="1655" spans="1:9" x14ac:dyDescent="0.4">
      <c r="A1655">
        <v>8</v>
      </c>
      <c r="B1655" t="s">
        <v>21</v>
      </c>
      <c r="D1655">
        <v>15.44</v>
      </c>
      <c r="E1655">
        <v>7556.6760000000004</v>
      </c>
      <c r="G1655">
        <v>93.241</v>
      </c>
      <c r="H1655" t="s">
        <v>13</v>
      </c>
      <c r="I1655">
        <v>7556.6760000000004</v>
      </c>
    </row>
    <row r="1656" spans="1:9" x14ac:dyDescent="0.4">
      <c r="A1656">
        <v>9</v>
      </c>
      <c r="B1656" t="s">
        <v>22</v>
      </c>
    </row>
    <row r="1657" spans="1:9" x14ac:dyDescent="0.4">
      <c r="A1657">
        <v>10</v>
      </c>
      <c r="B1657" t="s">
        <v>22</v>
      </c>
      <c r="D1657">
        <v>15.46</v>
      </c>
      <c r="E1657">
        <v>8.9250000000000007</v>
      </c>
      <c r="G1657">
        <v>75</v>
      </c>
      <c r="H1657" t="s">
        <v>13</v>
      </c>
      <c r="I1657">
        <v>8.9250000000000007</v>
      </c>
    </row>
    <row r="1658" spans="1:9" x14ac:dyDescent="0.4">
      <c r="A1658">
        <v>11</v>
      </c>
      <c r="B1658" t="s">
        <v>24</v>
      </c>
      <c r="D1658">
        <v>15.47</v>
      </c>
      <c r="E1658">
        <v>2284.9580000000001</v>
      </c>
      <c r="G1658">
        <v>46.381999999999998</v>
      </c>
      <c r="H1658" t="s">
        <v>13</v>
      </c>
      <c r="I1658">
        <v>2284.9580000000001</v>
      </c>
    </row>
    <row r="1659" spans="1:9" x14ac:dyDescent="0.4">
      <c r="A1659">
        <v>12</v>
      </c>
      <c r="B1659" t="s">
        <v>25</v>
      </c>
      <c r="D1659">
        <v>15.49</v>
      </c>
      <c r="E1659">
        <v>2156.616</v>
      </c>
      <c r="G1659">
        <v>15376</v>
      </c>
      <c r="H1659" t="s">
        <v>13</v>
      </c>
      <c r="I1659">
        <v>2156.616</v>
      </c>
    </row>
    <row r="1660" spans="1:9" x14ac:dyDescent="0.4">
      <c r="A1660">
        <v>13</v>
      </c>
      <c r="B1660" t="s">
        <v>26</v>
      </c>
      <c r="D1660">
        <v>15.49</v>
      </c>
      <c r="E1660">
        <v>2163.29</v>
      </c>
      <c r="G1660">
        <v>297.38</v>
      </c>
      <c r="H1660" t="s">
        <v>13</v>
      </c>
      <c r="I1660">
        <v>2163.29</v>
      </c>
    </row>
    <row r="1661" spans="1:9" x14ac:dyDescent="0.4">
      <c r="A1661">
        <v>14</v>
      </c>
      <c r="B1661" t="s">
        <v>27</v>
      </c>
      <c r="D1661">
        <v>15.51</v>
      </c>
      <c r="E1661">
        <v>1828.107</v>
      </c>
      <c r="G1661">
        <v>38.881</v>
      </c>
      <c r="H1661" t="s">
        <v>13</v>
      </c>
      <c r="I1661">
        <v>1828.107</v>
      </c>
    </row>
    <row r="1662" spans="1:9" x14ac:dyDescent="0.4">
      <c r="A1662">
        <v>15</v>
      </c>
      <c r="B1662" t="s">
        <v>28</v>
      </c>
      <c r="D1662">
        <v>15.52</v>
      </c>
      <c r="E1662">
        <v>2612.8760000000002</v>
      </c>
      <c r="G1662">
        <v>17935</v>
      </c>
      <c r="H1662" t="s">
        <v>13</v>
      </c>
      <c r="I1662">
        <v>2612.8760000000002</v>
      </c>
    </row>
    <row r="1663" spans="1:9" x14ac:dyDescent="0.4">
      <c r="A1663">
        <v>16</v>
      </c>
      <c r="B1663" t="s">
        <v>29</v>
      </c>
      <c r="D1663">
        <v>15.54</v>
      </c>
      <c r="E1663">
        <v>1998.559</v>
      </c>
      <c r="G1663">
        <v>72.578000000000003</v>
      </c>
      <c r="H1663" t="s">
        <v>13</v>
      </c>
      <c r="I1663">
        <v>1998.559</v>
      </c>
    </row>
    <row r="1665" spans="1:10" x14ac:dyDescent="0.4">
      <c r="A1665" t="s">
        <v>114</v>
      </c>
    </row>
    <row r="1667" spans="1:10" x14ac:dyDescent="0.4">
      <c r="B1667" t="s">
        <v>3</v>
      </c>
      <c r="C1667" t="s">
        <v>4</v>
      </c>
      <c r="D1667" t="s">
        <v>5</v>
      </c>
      <c r="E1667" t="s">
        <v>6</v>
      </c>
      <c r="F1667" t="s">
        <v>7</v>
      </c>
      <c r="G1667" t="s">
        <v>8</v>
      </c>
      <c r="H1667" t="s">
        <v>9</v>
      </c>
      <c r="I1667" t="s">
        <v>10</v>
      </c>
      <c r="J1667" t="s">
        <v>11</v>
      </c>
    </row>
    <row r="1668" spans="1:10" x14ac:dyDescent="0.4">
      <c r="A1668">
        <v>1</v>
      </c>
      <c r="B1668" t="s">
        <v>12</v>
      </c>
      <c r="D1668">
        <v>13.93</v>
      </c>
      <c r="E1668">
        <v>300.86599999999999</v>
      </c>
      <c r="G1668">
        <v>2157</v>
      </c>
      <c r="H1668" t="s">
        <v>16</v>
      </c>
      <c r="I1668">
        <v>300.86599999999999</v>
      </c>
    </row>
    <row r="1669" spans="1:10" x14ac:dyDescent="0.4">
      <c r="A1669">
        <v>2</v>
      </c>
      <c r="B1669" t="s">
        <v>14</v>
      </c>
      <c r="D1669">
        <v>13.99</v>
      </c>
      <c r="E1669">
        <v>321.66199999999998</v>
      </c>
      <c r="G1669">
        <v>12.038</v>
      </c>
      <c r="H1669" t="s">
        <v>16</v>
      </c>
      <c r="I1669">
        <v>321.66199999999998</v>
      </c>
    </row>
    <row r="1670" spans="1:10" x14ac:dyDescent="0.4">
      <c r="A1670">
        <v>3</v>
      </c>
      <c r="B1670" t="s">
        <v>15</v>
      </c>
      <c r="D1670">
        <v>13.96</v>
      </c>
      <c r="E1670">
        <v>271.98099999999999</v>
      </c>
      <c r="G1670">
        <v>891.05200000000002</v>
      </c>
      <c r="H1670" t="s">
        <v>16</v>
      </c>
      <c r="I1670">
        <v>271.98099999999999</v>
      </c>
    </row>
    <row r="1671" spans="1:10" x14ac:dyDescent="0.4">
      <c r="A1671">
        <v>4</v>
      </c>
      <c r="B1671" t="s">
        <v>17</v>
      </c>
      <c r="D1671">
        <v>13.99</v>
      </c>
      <c r="E1671">
        <v>575.19200000000001</v>
      </c>
      <c r="G1671">
        <v>4340</v>
      </c>
      <c r="H1671" t="s">
        <v>16</v>
      </c>
      <c r="I1671">
        <v>575.19200000000001</v>
      </c>
    </row>
    <row r="1672" spans="1:10" x14ac:dyDescent="0.4">
      <c r="A1672">
        <v>5</v>
      </c>
      <c r="B1672" t="s">
        <v>18</v>
      </c>
      <c r="D1672">
        <v>13.98</v>
      </c>
      <c r="E1672">
        <v>121.73099999999999</v>
      </c>
      <c r="G1672">
        <v>1081</v>
      </c>
      <c r="H1672" t="s">
        <v>16</v>
      </c>
      <c r="I1672">
        <v>121.73099999999999</v>
      </c>
    </row>
    <row r="1673" spans="1:10" x14ac:dyDescent="0.4">
      <c r="A1673">
        <v>6</v>
      </c>
      <c r="B1673" t="s">
        <v>19</v>
      </c>
      <c r="D1673">
        <v>13.95</v>
      </c>
      <c r="E1673">
        <v>630.125</v>
      </c>
      <c r="G1673">
        <v>11.523999999999999</v>
      </c>
      <c r="H1673" t="s">
        <v>16</v>
      </c>
      <c r="I1673">
        <v>630.125</v>
      </c>
    </row>
    <row r="1674" spans="1:10" x14ac:dyDescent="0.4">
      <c r="A1674">
        <v>7</v>
      </c>
      <c r="B1674" t="s">
        <v>20</v>
      </c>
      <c r="D1674">
        <v>13.95</v>
      </c>
      <c r="E1674">
        <v>189.16900000000001</v>
      </c>
      <c r="G1674">
        <v>1444</v>
      </c>
      <c r="H1674" t="s">
        <v>16</v>
      </c>
      <c r="I1674">
        <v>189.16900000000001</v>
      </c>
    </row>
    <row r="1675" spans="1:10" x14ac:dyDescent="0.4">
      <c r="A1675">
        <v>8</v>
      </c>
      <c r="B1675" t="s">
        <v>21</v>
      </c>
      <c r="D1675">
        <v>13.98</v>
      </c>
      <c r="E1675">
        <v>34.628999999999998</v>
      </c>
      <c r="G1675">
        <v>276</v>
      </c>
      <c r="H1675" t="s">
        <v>16</v>
      </c>
      <c r="I1675">
        <v>34.628999999999998</v>
      </c>
    </row>
    <row r="1676" spans="1:10" x14ac:dyDescent="0.4">
      <c r="A1676">
        <v>9</v>
      </c>
      <c r="B1676" t="s">
        <v>22</v>
      </c>
    </row>
    <row r="1677" spans="1:10" x14ac:dyDescent="0.4">
      <c r="A1677">
        <v>10</v>
      </c>
      <c r="B1677" t="s">
        <v>22</v>
      </c>
    </row>
    <row r="1678" spans="1:10" x14ac:dyDescent="0.4">
      <c r="A1678">
        <v>11</v>
      </c>
      <c r="B1678" t="s">
        <v>24</v>
      </c>
      <c r="D1678">
        <v>13.98</v>
      </c>
      <c r="E1678">
        <v>61.923999999999999</v>
      </c>
      <c r="G1678">
        <v>520</v>
      </c>
      <c r="H1678" t="s">
        <v>16</v>
      </c>
      <c r="I1678">
        <v>61.923999999999999</v>
      </c>
    </row>
    <row r="1679" spans="1:10" x14ac:dyDescent="0.4">
      <c r="A1679">
        <v>12</v>
      </c>
      <c r="B1679" t="s">
        <v>25</v>
      </c>
      <c r="D1679">
        <v>14.06</v>
      </c>
      <c r="E1679">
        <v>37.859000000000002</v>
      </c>
      <c r="G1679">
        <v>336</v>
      </c>
      <c r="H1679" t="s">
        <v>16</v>
      </c>
      <c r="I1679">
        <v>37.859000000000002</v>
      </c>
    </row>
    <row r="1680" spans="1:10" x14ac:dyDescent="0.4">
      <c r="A1680">
        <v>13</v>
      </c>
      <c r="B1680" t="s">
        <v>26</v>
      </c>
      <c r="D1680">
        <v>14.03</v>
      </c>
      <c r="E1680">
        <v>151.1</v>
      </c>
      <c r="G1680">
        <v>2.0649999999999999</v>
      </c>
      <c r="H1680" t="s">
        <v>16</v>
      </c>
      <c r="I1680">
        <v>151.1</v>
      </c>
    </row>
    <row r="1681" spans="1:10" x14ac:dyDescent="0.4">
      <c r="A1681">
        <v>14</v>
      </c>
      <c r="B1681" t="s">
        <v>27</v>
      </c>
      <c r="D1681">
        <v>14.05</v>
      </c>
      <c r="E1681">
        <v>120.184</v>
      </c>
      <c r="G1681">
        <v>1016</v>
      </c>
      <c r="H1681" t="s">
        <v>16</v>
      </c>
      <c r="I1681">
        <v>120.184</v>
      </c>
    </row>
    <row r="1682" spans="1:10" x14ac:dyDescent="0.4">
      <c r="A1682">
        <v>15</v>
      </c>
      <c r="B1682" t="s">
        <v>28</v>
      </c>
      <c r="D1682">
        <v>14.04</v>
      </c>
      <c r="E1682">
        <v>140.114</v>
      </c>
      <c r="G1682">
        <v>10.113</v>
      </c>
      <c r="H1682" t="s">
        <v>16</v>
      </c>
      <c r="I1682">
        <v>140.114</v>
      </c>
    </row>
    <row r="1683" spans="1:10" x14ac:dyDescent="0.4">
      <c r="A1683">
        <v>16</v>
      </c>
      <c r="B1683" t="s">
        <v>29</v>
      </c>
      <c r="D1683">
        <v>14.02</v>
      </c>
      <c r="E1683">
        <v>104.483</v>
      </c>
      <c r="G1683">
        <v>54.113</v>
      </c>
      <c r="H1683" t="s">
        <v>16</v>
      </c>
      <c r="I1683">
        <v>104.483</v>
      </c>
    </row>
    <row r="1685" spans="1:10" x14ac:dyDescent="0.4">
      <c r="A1685" t="s">
        <v>115</v>
      </c>
    </row>
    <row r="1687" spans="1:10" x14ac:dyDescent="0.4">
      <c r="B1687" t="s">
        <v>3</v>
      </c>
      <c r="C1687" t="s">
        <v>4</v>
      </c>
      <c r="D1687" t="s">
        <v>5</v>
      </c>
      <c r="E1687" t="s">
        <v>6</v>
      </c>
      <c r="F1687" t="s">
        <v>7</v>
      </c>
      <c r="G1687" t="s">
        <v>8</v>
      </c>
      <c r="H1687" t="s">
        <v>9</v>
      </c>
      <c r="I1687" t="s">
        <v>10</v>
      </c>
      <c r="J1687" t="s">
        <v>11</v>
      </c>
    </row>
    <row r="1688" spans="1:10" x14ac:dyDescent="0.4">
      <c r="A1688">
        <v>1</v>
      </c>
      <c r="B1688" t="s">
        <v>12</v>
      </c>
      <c r="D1688">
        <v>13.92</v>
      </c>
      <c r="E1688">
        <v>999.38499999999999</v>
      </c>
      <c r="G1688">
        <v>25.07</v>
      </c>
      <c r="H1688" t="s">
        <v>16</v>
      </c>
      <c r="I1688">
        <v>999.38499999999999</v>
      </c>
    </row>
    <row r="1689" spans="1:10" x14ac:dyDescent="0.4">
      <c r="A1689">
        <v>2</v>
      </c>
      <c r="B1689" t="s">
        <v>14</v>
      </c>
      <c r="D1689">
        <v>13.96</v>
      </c>
      <c r="E1689">
        <v>573.05600000000004</v>
      </c>
      <c r="G1689">
        <v>43.859000000000002</v>
      </c>
      <c r="H1689" t="s">
        <v>16</v>
      </c>
      <c r="I1689">
        <v>573.05600000000004</v>
      </c>
    </row>
    <row r="1690" spans="1:10" x14ac:dyDescent="0.4">
      <c r="A1690">
        <v>3</v>
      </c>
      <c r="B1690" t="s">
        <v>15</v>
      </c>
      <c r="D1690">
        <v>13.99</v>
      </c>
      <c r="E1690">
        <v>733.90499999999997</v>
      </c>
      <c r="G1690">
        <v>14.249000000000001</v>
      </c>
      <c r="H1690" t="s">
        <v>16</v>
      </c>
      <c r="I1690">
        <v>733.90499999999997</v>
      </c>
    </row>
    <row r="1691" spans="1:10" x14ac:dyDescent="0.4">
      <c r="A1691">
        <v>4</v>
      </c>
      <c r="B1691" t="s">
        <v>17</v>
      </c>
      <c r="D1691">
        <v>13.98</v>
      </c>
      <c r="E1691">
        <v>1000.62</v>
      </c>
      <c r="G1691">
        <v>25.548999999999999</v>
      </c>
      <c r="H1691" t="s">
        <v>16</v>
      </c>
      <c r="I1691">
        <v>1000.62</v>
      </c>
    </row>
    <row r="1692" spans="1:10" x14ac:dyDescent="0.4">
      <c r="A1692">
        <v>5</v>
      </c>
      <c r="B1692" t="s">
        <v>18</v>
      </c>
      <c r="D1692">
        <v>13.98</v>
      </c>
      <c r="E1692">
        <v>767.74400000000003</v>
      </c>
      <c r="G1692">
        <v>313.07100000000003</v>
      </c>
      <c r="H1692" t="s">
        <v>16</v>
      </c>
      <c r="I1692">
        <v>767.74400000000003</v>
      </c>
    </row>
    <row r="1693" spans="1:10" x14ac:dyDescent="0.4">
      <c r="A1693">
        <v>6</v>
      </c>
      <c r="B1693" t="s">
        <v>19</v>
      </c>
      <c r="D1693">
        <v>13.91</v>
      </c>
      <c r="E1693">
        <v>650.65099999999995</v>
      </c>
      <c r="G1693">
        <v>3.6749999999999998</v>
      </c>
      <c r="H1693" t="s">
        <v>16</v>
      </c>
      <c r="I1693">
        <v>650.65099999999995</v>
      </c>
    </row>
    <row r="1694" spans="1:10" x14ac:dyDescent="0.4">
      <c r="A1694">
        <v>7</v>
      </c>
      <c r="B1694" t="s">
        <v>20</v>
      </c>
      <c r="D1694">
        <v>13.93</v>
      </c>
      <c r="E1694">
        <v>547.68600000000004</v>
      </c>
      <c r="G1694">
        <v>7.4740000000000002</v>
      </c>
      <c r="H1694" t="s">
        <v>16</v>
      </c>
      <c r="I1694">
        <v>547.68600000000004</v>
      </c>
    </row>
    <row r="1695" spans="1:10" x14ac:dyDescent="0.4">
      <c r="A1695">
        <v>8</v>
      </c>
      <c r="B1695" t="s">
        <v>21</v>
      </c>
      <c r="D1695">
        <v>13.98</v>
      </c>
      <c r="E1695">
        <v>739.226</v>
      </c>
      <c r="G1695">
        <v>1.5309999999999999</v>
      </c>
      <c r="H1695" t="s">
        <v>16</v>
      </c>
      <c r="I1695">
        <v>739.226</v>
      </c>
    </row>
    <row r="1696" spans="1:10" x14ac:dyDescent="0.4">
      <c r="A1696">
        <v>9</v>
      </c>
      <c r="B1696" t="s">
        <v>22</v>
      </c>
      <c r="D1696">
        <v>15.01</v>
      </c>
      <c r="E1696">
        <v>12.648999999999999</v>
      </c>
      <c r="G1696">
        <v>110</v>
      </c>
      <c r="H1696" t="s">
        <v>13</v>
      </c>
      <c r="I1696">
        <v>12.648999999999999</v>
      </c>
    </row>
    <row r="1697" spans="1:10" x14ac:dyDescent="0.4">
      <c r="A1697">
        <v>10</v>
      </c>
      <c r="B1697" t="s">
        <v>22</v>
      </c>
      <c r="D1697">
        <v>14.86</v>
      </c>
      <c r="E1697">
        <v>153.988</v>
      </c>
      <c r="G1697">
        <v>1199</v>
      </c>
      <c r="H1697" t="s">
        <v>13</v>
      </c>
      <c r="I1697">
        <v>153.988</v>
      </c>
    </row>
    <row r="1698" spans="1:10" x14ac:dyDescent="0.4">
      <c r="A1698">
        <v>11</v>
      </c>
      <c r="B1698" t="s">
        <v>24</v>
      </c>
      <c r="D1698">
        <v>13.98</v>
      </c>
      <c r="E1698">
        <v>78.959000000000003</v>
      </c>
      <c r="G1698">
        <v>2.4500000000000002</v>
      </c>
      <c r="H1698" t="s">
        <v>16</v>
      </c>
      <c r="I1698">
        <v>78.959000000000003</v>
      </c>
    </row>
    <row r="1699" spans="1:10" x14ac:dyDescent="0.4">
      <c r="A1699">
        <v>12</v>
      </c>
      <c r="B1699" t="s">
        <v>25</v>
      </c>
      <c r="D1699">
        <v>13.99</v>
      </c>
      <c r="E1699">
        <v>226.09</v>
      </c>
      <c r="G1699">
        <v>5.242</v>
      </c>
      <c r="H1699" t="s">
        <v>16</v>
      </c>
      <c r="I1699">
        <v>226.09</v>
      </c>
    </row>
    <row r="1700" spans="1:10" x14ac:dyDescent="0.4">
      <c r="A1700">
        <v>13</v>
      </c>
      <c r="B1700" t="s">
        <v>26</v>
      </c>
      <c r="D1700">
        <v>14.01</v>
      </c>
      <c r="E1700">
        <v>208.11699999999999</v>
      </c>
      <c r="G1700">
        <v>2.508</v>
      </c>
      <c r="H1700" t="s">
        <v>16</v>
      </c>
      <c r="I1700">
        <v>208.11699999999999</v>
      </c>
    </row>
    <row r="1701" spans="1:10" x14ac:dyDescent="0.4">
      <c r="A1701">
        <v>14</v>
      </c>
      <c r="B1701" t="s">
        <v>27</v>
      </c>
      <c r="D1701">
        <v>14.02</v>
      </c>
      <c r="E1701">
        <v>255.416</v>
      </c>
      <c r="G1701">
        <v>12.722</v>
      </c>
      <c r="H1701" t="s">
        <v>16</v>
      </c>
      <c r="I1701">
        <v>255.416</v>
      </c>
    </row>
    <row r="1702" spans="1:10" x14ac:dyDescent="0.4">
      <c r="A1702">
        <v>15</v>
      </c>
      <c r="B1702" t="s">
        <v>28</v>
      </c>
      <c r="D1702">
        <v>14.05</v>
      </c>
      <c r="E1702">
        <v>196.185</v>
      </c>
      <c r="G1702">
        <v>8.7509999999999994</v>
      </c>
      <c r="H1702" t="s">
        <v>16</v>
      </c>
      <c r="I1702">
        <v>196.185</v>
      </c>
    </row>
    <row r="1703" spans="1:10" x14ac:dyDescent="0.4">
      <c r="A1703">
        <v>16</v>
      </c>
      <c r="B1703" t="s">
        <v>29</v>
      </c>
      <c r="D1703">
        <v>14.05</v>
      </c>
      <c r="E1703">
        <v>226.935</v>
      </c>
      <c r="G1703">
        <v>13.685</v>
      </c>
      <c r="H1703" t="s">
        <v>16</v>
      </c>
      <c r="I1703">
        <v>226.935</v>
      </c>
    </row>
    <row r="1705" spans="1:10" x14ac:dyDescent="0.4">
      <c r="A1705" t="s">
        <v>116</v>
      </c>
    </row>
    <row r="1707" spans="1:10" x14ac:dyDescent="0.4">
      <c r="B1707" t="s">
        <v>3</v>
      </c>
      <c r="C1707" t="s">
        <v>4</v>
      </c>
      <c r="D1707" t="s">
        <v>5</v>
      </c>
      <c r="E1707" t="s">
        <v>6</v>
      </c>
      <c r="F1707" t="s">
        <v>7</v>
      </c>
      <c r="G1707" t="s">
        <v>8</v>
      </c>
      <c r="H1707" t="s">
        <v>9</v>
      </c>
      <c r="I1707" t="s">
        <v>10</v>
      </c>
      <c r="J1707" t="s">
        <v>11</v>
      </c>
    </row>
    <row r="1708" spans="1:10" x14ac:dyDescent="0.4">
      <c r="A1708">
        <v>1</v>
      </c>
      <c r="B1708" t="s">
        <v>12</v>
      </c>
      <c r="D1708">
        <v>16.43</v>
      </c>
      <c r="E1708">
        <v>84.759</v>
      </c>
      <c r="F1708">
        <v>9366.2909999999993</v>
      </c>
      <c r="G1708">
        <v>2.1309999999999998</v>
      </c>
      <c r="H1708" t="s">
        <v>16</v>
      </c>
    </row>
    <row r="1709" spans="1:10" x14ac:dyDescent="0.4">
      <c r="A1709">
        <v>2</v>
      </c>
      <c r="B1709" t="s">
        <v>14</v>
      </c>
      <c r="D1709">
        <v>16.420000000000002</v>
      </c>
      <c r="E1709">
        <v>38.430999999999997</v>
      </c>
      <c r="F1709">
        <v>8227.4500000000007</v>
      </c>
      <c r="G1709">
        <v>6.3250000000000002</v>
      </c>
      <c r="H1709" t="s">
        <v>13</v>
      </c>
    </row>
    <row r="1710" spans="1:10" x14ac:dyDescent="0.4">
      <c r="A1710">
        <v>3</v>
      </c>
      <c r="B1710" t="s">
        <v>15</v>
      </c>
      <c r="D1710">
        <v>16.440000000000001</v>
      </c>
      <c r="E1710">
        <v>156.36799999999999</v>
      </c>
      <c r="F1710">
        <v>8592.9390000000003</v>
      </c>
      <c r="G1710">
        <v>4.8129999999999997</v>
      </c>
      <c r="H1710" t="s">
        <v>16</v>
      </c>
    </row>
    <row r="1711" spans="1:10" x14ac:dyDescent="0.4">
      <c r="A1711">
        <v>4</v>
      </c>
      <c r="B1711" t="s">
        <v>17</v>
      </c>
      <c r="D1711">
        <v>16.440000000000001</v>
      </c>
      <c r="E1711">
        <v>534.49800000000005</v>
      </c>
      <c r="F1711">
        <v>8009.04</v>
      </c>
      <c r="G1711">
        <v>4.9749999999999996</v>
      </c>
      <c r="H1711" t="s">
        <v>16</v>
      </c>
    </row>
    <row r="1712" spans="1:10" x14ac:dyDescent="0.4">
      <c r="A1712">
        <v>5</v>
      </c>
      <c r="B1712" t="s">
        <v>18</v>
      </c>
      <c r="D1712">
        <v>16.420000000000002</v>
      </c>
      <c r="E1712">
        <v>904.56600000000003</v>
      </c>
      <c r="F1712">
        <v>9820.1129999999994</v>
      </c>
      <c r="G1712">
        <v>7040</v>
      </c>
      <c r="H1712" t="s">
        <v>16</v>
      </c>
    </row>
    <row r="1713" spans="1:10" x14ac:dyDescent="0.4">
      <c r="A1713">
        <v>6</v>
      </c>
      <c r="B1713" t="s">
        <v>19</v>
      </c>
      <c r="D1713">
        <v>16.399999999999999</v>
      </c>
      <c r="E1713">
        <v>5185.2719999999999</v>
      </c>
      <c r="F1713">
        <v>8875.2129999999997</v>
      </c>
      <c r="G1713">
        <v>23.241</v>
      </c>
      <c r="H1713" t="s">
        <v>13</v>
      </c>
    </row>
    <row r="1714" spans="1:10" x14ac:dyDescent="0.4">
      <c r="A1714">
        <v>7</v>
      </c>
      <c r="B1714" t="s">
        <v>20</v>
      </c>
      <c r="D1714">
        <v>16.420000000000002</v>
      </c>
      <c r="E1714">
        <v>9113.1759999999995</v>
      </c>
      <c r="F1714">
        <v>6292.6949999999997</v>
      </c>
      <c r="G1714">
        <v>366.02499999999998</v>
      </c>
      <c r="H1714" t="s">
        <v>16</v>
      </c>
    </row>
    <row r="1715" spans="1:10" x14ac:dyDescent="0.4">
      <c r="A1715">
        <v>8</v>
      </c>
      <c r="B1715" t="s">
        <v>21</v>
      </c>
      <c r="D1715">
        <v>16.43</v>
      </c>
      <c r="E1715">
        <v>20767.504000000001</v>
      </c>
      <c r="F1715">
        <v>7803.31</v>
      </c>
      <c r="G1715">
        <v>894.76300000000003</v>
      </c>
      <c r="H1715" t="s">
        <v>16</v>
      </c>
    </row>
    <row r="1716" spans="1:10" x14ac:dyDescent="0.4">
      <c r="A1716">
        <v>9</v>
      </c>
      <c r="B1716" t="s">
        <v>22</v>
      </c>
      <c r="F1716">
        <v>19.677</v>
      </c>
    </row>
    <row r="1717" spans="1:10" x14ac:dyDescent="0.4">
      <c r="A1717">
        <v>10</v>
      </c>
      <c r="B1717" t="s">
        <v>22</v>
      </c>
      <c r="D1717">
        <v>16.71</v>
      </c>
      <c r="E1717">
        <v>1.2130000000000001</v>
      </c>
      <c r="F1717">
        <v>0.218</v>
      </c>
      <c r="G1717">
        <v>16</v>
      </c>
      <c r="H1717" t="s">
        <v>13</v>
      </c>
    </row>
    <row r="1718" spans="1:10" x14ac:dyDescent="0.4">
      <c r="A1718">
        <v>11</v>
      </c>
      <c r="B1718" t="s">
        <v>24</v>
      </c>
      <c r="D1718">
        <v>16.45</v>
      </c>
      <c r="E1718">
        <v>110.438</v>
      </c>
      <c r="F1718">
        <v>1812.627</v>
      </c>
      <c r="G1718">
        <v>45.241</v>
      </c>
      <c r="H1718" t="s">
        <v>16</v>
      </c>
    </row>
    <row r="1719" spans="1:10" x14ac:dyDescent="0.4">
      <c r="A1719">
        <v>12</v>
      </c>
      <c r="B1719" t="s">
        <v>25</v>
      </c>
      <c r="D1719">
        <v>16.22</v>
      </c>
      <c r="E1719">
        <v>22.16</v>
      </c>
      <c r="F1719">
        <v>2140.8530000000001</v>
      </c>
      <c r="G1719">
        <v>4.3220000000000001</v>
      </c>
      <c r="H1719" t="s">
        <v>13</v>
      </c>
    </row>
    <row r="1720" spans="1:10" x14ac:dyDescent="0.4">
      <c r="A1720">
        <v>13</v>
      </c>
      <c r="B1720" t="s">
        <v>26</v>
      </c>
      <c r="F1720">
        <v>2104.6669999999999</v>
      </c>
    </row>
    <row r="1721" spans="1:10" x14ac:dyDescent="0.4">
      <c r="A1721">
        <v>14</v>
      </c>
      <c r="B1721" t="s">
        <v>27</v>
      </c>
      <c r="D1721">
        <v>16.489999999999998</v>
      </c>
      <c r="E1721">
        <v>2709.8339999999998</v>
      </c>
      <c r="F1721">
        <v>2157.7869999999998</v>
      </c>
      <c r="G1721">
        <v>25779</v>
      </c>
      <c r="H1721" t="s">
        <v>16</v>
      </c>
    </row>
    <row r="1722" spans="1:10" x14ac:dyDescent="0.4">
      <c r="A1722">
        <v>15</v>
      </c>
      <c r="B1722" t="s">
        <v>28</v>
      </c>
      <c r="D1722">
        <v>16.5</v>
      </c>
      <c r="E1722">
        <v>2763.527</v>
      </c>
      <c r="F1722">
        <v>2467.77</v>
      </c>
      <c r="G1722">
        <v>25557</v>
      </c>
      <c r="H1722" t="s">
        <v>16</v>
      </c>
    </row>
    <row r="1723" spans="1:10" x14ac:dyDescent="0.4">
      <c r="A1723">
        <v>16</v>
      </c>
      <c r="B1723" t="s">
        <v>29</v>
      </c>
      <c r="D1723">
        <v>16.510000000000002</v>
      </c>
      <c r="E1723">
        <v>2355.1039999999998</v>
      </c>
      <c r="F1723">
        <v>2130.2979999999998</v>
      </c>
      <c r="G1723">
        <v>90.137</v>
      </c>
      <c r="H1723" t="s">
        <v>16</v>
      </c>
    </row>
    <row r="1725" spans="1:10" x14ac:dyDescent="0.4">
      <c r="A1725" t="s">
        <v>117</v>
      </c>
    </row>
    <row r="1727" spans="1:10" x14ac:dyDescent="0.4">
      <c r="B1727" t="s">
        <v>3</v>
      </c>
      <c r="C1727" t="s">
        <v>4</v>
      </c>
      <c r="D1727" t="s">
        <v>5</v>
      </c>
      <c r="E1727" t="s">
        <v>6</v>
      </c>
      <c r="F1727" t="s">
        <v>7</v>
      </c>
      <c r="G1727" t="s">
        <v>8</v>
      </c>
      <c r="H1727" t="s">
        <v>9</v>
      </c>
      <c r="I1727" t="s">
        <v>10</v>
      </c>
      <c r="J1727" t="s">
        <v>11</v>
      </c>
    </row>
    <row r="1728" spans="1:10" x14ac:dyDescent="0.4">
      <c r="A1728">
        <v>1</v>
      </c>
      <c r="B1728" t="s">
        <v>12</v>
      </c>
      <c r="D1728">
        <v>16.440000000000001</v>
      </c>
      <c r="E1728">
        <v>72.906999999999996</v>
      </c>
      <c r="F1728">
        <v>8805.5110000000004</v>
      </c>
      <c r="G1728">
        <v>2.4769999999999999</v>
      </c>
      <c r="H1728" t="s">
        <v>13</v>
      </c>
    </row>
    <row r="1729" spans="1:8" x14ac:dyDescent="0.4">
      <c r="A1729">
        <v>2</v>
      </c>
      <c r="B1729" t="s">
        <v>14</v>
      </c>
      <c r="D1729">
        <v>16.43</v>
      </c>
      <c r="E1729">
        <v>100.898</v>
      </c>
      <c r="F1729">
        <v>8225.7739999999994</v>
      </c>
      <c r="G1729">
        <v>3.3410000000000002</v>
      </c>
      <c r="H1729" t="s">
        <v>13</v>
      </c>
    </row>
    <row r="1730" spans="1:8" x14ac:dyDescent="0.4">
      <c r="A1730">
        <v>3</v>
      </c>
      <c r="B1730" t="s">
        <v>15</v>
      </c>
      <c r="D1730">
        <v>16.440000000000001</v>
      </c>
      <c r="E1730">
        <v>147.85300000000001</v>
      </c>
      <c r="F1730">
        <v>8206.0879999999997</v>
      </c>
      <c r="G1730">
        <v>4.8099999999999996</v>
      </c>
      <c r="H1730" t="s">
        <v>13</v>
      </c>
    </row>
    <row r="1731" spans="1:8" x14ac:dyDescent="0.4">
      <c r="A1731">
        <v>4</v>
      </c>
      <c r="B1731" t="s">
        <v>17</v>
      </c>
      <c r="D1731">
        <v>16.440000000000001</v>
      </c>
      <c r="E1731">
        <v>822.63499999999999</v>
      </c>
      <c r="F1731">
        <v>7974.2309999999998</v>
      </c>
      <c r="G1731">
        <v>14.554</v>
      </c>
      <c r="H1731" t="s">
        <v>16</v>
      </c>
    </row>
    <row r="1732" spans="1:8" x14ac:dyDescent="0.4">
      <c r="A1732">
        <v>5</v>
      </c>
      <c r="B1732" t="s">
        <v>18</v>
      </c>
      <c r="D1732">
        <v>16.420000000000002</v>
      </c>
      <c r="E1732">
        <v>1277.5250000000001</v>
      </c>
      <c r="F1732">
        <v>9726.7780000000002</v>
      </c>
      <c r="G1732">
        <v>9.02</v>
      </c>
      <c r="H1732" t="s">
        <v>13</v>
      </c>
    </row>
    <row r="1733" spans="1:8" x14ac:dyDescent="0.4">
      <c r="A1733">
        <v>6</v>
      </c>
      <c r="B1733" t="s">
        <v>19</v>
      </c>
      <c r="D1733">
        <v>16.399999999999999</v>
      </c>
      <c r="E1733">
        <v>4807.2569999999996</v>
      </c>
      <c r="F1733">
        <v>8449.7260000000006</v>
      </c>
      <c r="G1733">
        <v>192.286</v>
      </c>
      <c r="H1733" t="s">
        <v>13</v>
      </c>
    </row>
    <row r="1734" spans="1:8" x14ac:dyDescent="0.4">
      <c r="A1734">
        <v>7</v>
      </c>
      <c r="B1734" t="s">
        <v>20</v>
      </c>
      <c r="D1734">
        <v>16.420000000000002</v>
      </c>
      <c r="E1734">
        <v>9520.8070000000007</v>
      </c>
      <c r="F1734">
        <v>6390.6670000000004</v>
      </c>
      <c r="G1734">
        <v>143.744</v>
      </c>
      <c r="H1734" t="s">
        <v>13</v>
      </c>
    </row>
    <row r="1735" spans="1:8" x14ac:dyDescent="0.4">
      <c r="A1735">
        <v>8</v>
      </c>
      <c r="B1735" t="s">
        <v>21</v>
      </c>
      <c r="D1735">
        <v>16.43</v>
      </c>
      <c r="E1735">
        <v>20631.234</v>
      </c>
      <c r="F1735">
        <v>7988.8239999999996</v>
      </c>
      <c r="G1735">
        <v>336.81200000000001</v>
      </c>
      <c r="H1735" t="s">
        <v>13</v>
      </c>
    </row>
    <row r="1736" spans="1:8" x14ac:dyDescent="0.4">
      <c r="A1736">
        <v>9</v>
      </c>
      <c r="B1736" t="s">
        <v>22</v>
      </c>
      <c r="D1736">
        <v>16.440000000000001</v>
      </c>
      <c r="E1736">
        <v>46.601999999999997</v>
      </c>
      <c r="F1736">
        <v>12.127000000000001</v>
      </c>
      <c r="G1736">
        <v>6.0410000000000004</v>
      </c>
      <c r="H1736" t="s">
        <v>13</v>
      </c>
    </row>
    <row r="1737" spans="1:8" x14ac:dyDescent="0.4">
      <c r="A1737">
        <v>10</v>
      </c>
      <c r="B1737" t="s">
        <v>22</v>
      </c>
      <c r="D1737">
        <v>16.13</v>
      </c>
      <c r="E1737">
        <v>5.3789999999999996</v>
      </c>
      <c r="F1737">
        <v>0.46700000000000003</v>
      </c>
      <c r="G1737">
        <v>57</v>
      </c>
      <c r="H1737" t="s">
        <v>13</v>
      </c>
    </row>
    <row r="1738" spans="1:8" x14ac:dyDescent="0.4">
      <c r="A1738">
        <v>11</v>
      </c>
      <c r="B1738" t="s">
        <v>24</v>
      </c>
      <c r="D1738">
        <v>16.05</v>
      </c>
      <c r="E1738">
        <v>23.888000000000002</v>
      </c>
      <c r="F1738">
        <v>2056.203</v>
      </c>
      <c r="G1738">
        <v>242</v>
      </c>
      <c r="H1738" t="s">
        <v>13</v>
      </c>
    </row>
    <row r="1739" spans="1:8" x14ac:dyDescent="0.4">
      <c r="A1739">
        <v>12</v>
      </c>
      <c r="B1739" t="s">
        <v>25</v>
      </c>
      <c r="D1739">
        <v>16.489999999999998</v>
      </c>
      <c r="E1739">
        <v>1.1639999999999999</v>
      </c>
      <c r="F1739">
        <v>2037.1420000000001</v>
      </c>
      <c r="G1739">
        <v>14</v>
      </c>
      <c r="H1739" t="s">
        <v>13</v>
      </c>
    </row>
    <row r="1740" spans="1:8" x14ac:dyDescent="0.4">
      <c r="A1740">
        <v>13</v>
      </c>
      <c r="B1740" t="s">
        <v>26</v>
      </c>
      <c r="D1740">
        <v>16.43</v>
      </c>
      <c r="E1740">
        <v>4.9050000000000002</v>
      </c>
      <c r="F1740">
        <v>2209.288</v>
      </c>
      <c r="G1740">
        <v>54</v>
      </c>
      <c r="H1740" t="s">
        <v>13</v>
      </c>
    </row>
    <row r="1741" spans="1:8" x14ac:dyDescent="0.4">
      <c r="A1741">
        <v>14</v>
      </c>
      <c r="B1741" t="s">
        <v>27</v>
      </c>
      <c r="D1741">
        <v>16.5</v>
      </c>
      <c r="E1741">
        <v>2290.933</v>
      </c>
      <c r="F1741">
        <v>1869.894</v>
      </c>
      <c r="G1741">
        <v>106.568</v>
      </c>
      <c r="H1741" t="s">
        <v>13</v>
      </c>
    </row>
    <row r="1742" spans="1:8" x14ac:dyDescent="0.4">
      <c r="A1742">
        <v>15</v>
      </c>
      <c r="B1742" t="s">
        <v>28</v>
      </c>
      <c r="D1742">
        <v>16.5</v>
      </c>
      <c r="E1742">
        <v>3310.0610000000001</v>
      </c>
      <c r="F1742">
        <v>2527.9789999999998</v>
      </c>
      <c r="G1742">
        <v>26.763000000000002</v>
      </c>
      <c r="H1742" t="s">
        <v>16</v>
      </c>
    </row>
    <row r="1743" spans="1:8" x14ac:dyDescent="0.4">
      <c r="A1743">
        <v>16</v>
      </c>
      <c r="B1743" t="s">
        <v>29</v>
      </c>
      <c r="D1743">
        <v>16.510000000000002</v>
      </c>
      <c r="E1743">
        <v>2739.2049999999999</v>
      </c>
      <c r="F1743">
        <v>2192.2660000000001</v>
      </c>
      <c r="G1743">
        <v>233.142</v>
      </c>
      <c r="H1743" t="s">
        <v>16</v>
      </c>
    </row>
    <row r="1745" spans="1:10" x14ac:dyDescent="0.4">
      <c r="A1745" t="s">
        <v>118</v>
      </c>
    </row>
    <row r="1747" spans="1:10" x14ac:dyDescent="0.4">
      <c r="B1747" t="s">
        <v>3</v>
      </c>
      <c r="C1747" t="s">
        <v>4</v>
      </c>
      <c r="D1747" t="s">
        <v>5</v>
      </c>
      <c r="E1747" t="s">
        <v>6</v>
      </c>
      <c r="F1747" t="s">
        <v>7</v>
      </c>
      <c r="G1747" t="s">
        <v>8</v>
      </c>
      <c r="H1747" t="s">
        <v>9</v>
      </c>
      <c r="I1747" t="s">
        <v>10</v>
      </c>
      <c r="J1747" t="s">
        <v>11</v>
      </c>
    </row>
    <row r="1748" spans="1:10" x14ac:dyDescent="0.4">
      <c r="A1748">
        <v>1</v>
      </c>
      <c r="B1748" t="s">
        <v>12</v>
      </c>
      <c r="D1748">
        <v>13.85</v>
      </c>
      <c r="E1748">
        <v>276.70600000000002</v>
      </c>
      <c r="F1748">
        <v>30965.986000000001</v>
      </c>
      <c r="G1748">
        <v>8.3140000000000001</v>
      </c>
      <c r="H1748" t="s">
        <v>13</v>
      </c>
    </row>
    <row r="1749" spans="1:10" x14ac:dyDescent="0.4">
      <c r="A1749">
        <v>2</v>
      </c>
      <c r="B1749" t="s">
        <v>14</v>
      </c>
      <c r="D1749">
        <v>13.86</v>
      </c>
      <c r="E1749">
        <v>1018.703</v>
      </c>
      <c r="F1749">
        <v>26256.978999999999</v>
      </c>
      <c r="G1749">
        <v>7885</v>
      </c>
      <c r="H1749" t="s">
        <v>13</v>
      </c>
    </row>
    <row r="1750" spans="1:10" x14ac:dyDescent="0.4">
      <c r="A1750">
        <v>3</v>
      </c>
      <c r="B1750" t="s">
        <v>15</v>
      </c>
      <c r="D1750">
        <v>13.86</v>
      </c>
      <c r="E1750">
        <v>2584.64</v>
      </c>
      <c r="F1750">
        <v>29442.266</v>
      </c>
      <c r="G1750">
        <v>170.53</v>
      </c>
      <c r="H1750" t="s">
        <v>13</v>
      </c>
    </row>
    <row r="1751" spans="1:10" x14ac:dyDescent="0.4">
      <c r="A1751">
        <v>4</v>
      </c>
      <c r="B1751" t="s">
        <v>17</v>
      </c>
      <c r="D1751">
        <v>13.88</v>
      </c>
      <c r="E1751">
        <v>6387.7820000000002</v>
      </c>
      <c r="F1751">
        <v>26004.188999999998</v>
      </c>
      <c r="G1751">
        <v>417.71300000000002</v>
      </c>
      <c r="H1751" t="s">
        <v>13</v>
      </c>
    </row>
    <row r="1752" spans="1:10" x14ac:dyDescent="0.4">
      <c r="A1752">
        <v>5</v>
      </c>
      <c r="B1752" t="s">
        <v>18</v>
      </c>
      <c r="D1752">
        <v>13.86</v>
      </c>
      <c r="E1752">
        <v>11925.851000000001</v>
      </c>
      <c r="F1752">
        <v>33901.273000000001</v>
      </c>
      <c r="G1752">
        <v>86642</v>
      </c>
      <c r="H1752" t="s">
        <v>13</v>
      </c>
    </row>
    <row r="1753" spans="1:10" x14ac:dyDescent="0.4">
      <c r="A1753">
        <v>6</v>
      </c>
      <c r="B1753" t="s">
        <v>19</v>
      </c>
      <c r="D1753">
        <v>13.81</v>
      </c>
      <c r="E1753">
        <v>55993.508000000002</v>
      </c>
      <c r="F1753">
        <v>29163.5</v>
      </c>
      <c r="G1753">
        <v>1422.991</v>
      </c>
      <c r="H1753" t="s">
        <v>13</v>
      </c>
    </row>
    <row r="1754" spans="1:10" x14ac:dyDescent="0.4">
      <c r="A1754">
        <v>7</v>
      </c>
      <c r="B1754" t="s">
        <v>20</v>
      </c>
      <c r="D1754">
        <v>13.82</v>
      </c>
      <c r="E1754">
        <v>96105.358999999997</v>
      </c>
      <c r="F1754">
        <v>26316.053</v>
      </c>
      <c r="G1754">
        <v>721.81</v>
      </c>
      <c r="H1754" t="s">
        <v>13</v>
      </c>
    </row>
    <row r="1755" spans="1:10" x14ac:dyDescent="0.4">
      <c r="A1755">
        <v>8</v>
      </c>
      <c r="B1755" t="s">
        <v>21</v>
      </c>
      <c r="D1755">
        <v>13.85</v>
      </c>
      <c r="E1755">
        <v>196691.609</v>
      </c>
      <c r="F1755">
        <v>34970.711000000003</v>
      </c>
      <c r="G1755">
        <v>1007.646</v>
      </c>
      <c r="H1755" t="s">
        <v>13</v>
      </c>
    </row>
    <row r="1756" spans="1:10" x14ac:dyDescent="0.4">
      <c r="A1756">
        <v>9</v>
      </c>
      <c r="B1756" t="s">
        <v>22</v>
      </c>
      <c r="D1756">
        <v>13.88</v>
      </c>
      <c r="E1756">
        <v>485.21</v>
      </c>
      <c r="F1756">
        <v>190.67</v>
      </c>
      <c r="G1756">
        <v>3967</v>
      </c>
      <c r="H1756" t="s">
        <v>13</v>
      </c>
    </row>
    <row r="1757" spans="1:10" x14ac:dyDescent="0.4">
      <c r="A1757">
        <v>10</v>
      </c>
      <c r="B1757" t="s">
        <v>22</v>
      </c>
      <c r="D1757">
        <v>13.92</v>
      </c>
      <c r="E1757">
        <v>278.55599999999998</v>
      </c>
      <c r="G1757">
        <v>8.02</v>
      </c>
      <c r="H1757" t="s">
        <v>13</v>
      </c>
    </row>
    <row r="1758" spans="1:10" x14ac:dyDescent="0.4">
      <c r="A1758">
        <v>11</v>
      </c>
      <c r="B1758" t="s">
        <v>24</v>
      </c>
      <c r="D1758">
        <v>13.86</v>
      </c>
      <c r="E1758">
        <v>85.29</v>
      </c>
      <c r="F1758">
        <v>13138.81</v>
      </c>
      <c r="G1758">
        <v>681</v>
      </c>
      <c r="H1758" t="s">
        <v>13</v>
      </c>
    </row>
    <row r="1759" spans="1:10" x14ac:dyDescent="0.4">
      <c r="A1759">
        <v>12</v>
      </c>
      <c r="B1759" t="s">
        <v>25</v>
      </c>
      <c r="D1759">
        <v>13.91</v>
      </c>
      <c r="E1759">
        <v>8.859</v>
      </c>
      <c r="F1759">
        <v>10766.206</v>
      </c>
      <c r="G1759">
        <v>85</v>
      </c>
      <c r="H1759" t="s">
        <v>13</v>
      </c>
    </row>
    <row r="1760" spans="1:10" x14ac:dyDescent="0.4">
      <c r="A1760">
        <v>13</v>
      </c>
      <c r="B1760" t="s">
        <v>26</v>
      </c>
      <c r="D1760">
        <v>13.85</v>
      </c>
      <c r="E1760">
        <v>36.470999999999997</v>
      </c>
      <c r="F1760">
        <v>11886.97</v>
      </c>
      <c r="G1760">
        <v>13.742000000000001</v>
      </c>
      <c r="H1760" t="s">
        <v>13</v>
      </c>
    </row>
    <row r="1761" spans="1:10" x14ac:dyDescent="0.4">
      <c r="A1761">
        <v>14</v>
      </c>
      <c r="B1761" t="s">
        <v>27</v>
      </c>
      <c r="D1761">
        <v>13.91</v>
      </c>
      <c r="E1761">
        <v>43100.574000000001</v>
      </c>
      <c r="F1761">
        <v>13876.597</v>
      </c>
      <c r="G1761">
        <v>293.09800000000001</v>
      </c>
      <c r="H1761" t="s">
        <v>13</v>
      </c>
    </row>
    <row r="1762" spans="1:10" x14ac:dyDescent="0.4">
      <c r="A1762">
        <v>15</v>
      </c>
      <c r="B1762" t="s">
        <v>28</v>
      </c>
      <c r="D1762">
        <v>13.92</v>
      </c>
      <c r="E1762">
        <v>44511.66</v>
      </c>
      <c r="F1762">
        <v>13576.300999999999</v>
      </c>
      <c r="G1762">
        <v>1531.261</v>
      </c>
      <c r="H1762" t="s">
        <v>13</v>
      </c>
    </row>
    <row r="1763" spans="1:10" x14ac:dyDescent="0.4">
      <c r="A1763">
        <v>16</v>
      </c>
      <c r="B1763" t="s">
        <v>29</v>
      </c>
      <c r="D1763">
        <v>13.94</v>
      </c>
      <c r="E1763">
        <v>43011.987999999998</v>
      </c>
      <c r="F1763">
        <v>12674.324000000001</v>
      </c>
      <c r="G1763">
        <v>272.05599999999998</v>
      </c>
      <c r="H1763" t="s">
        <v>13</v>
      </c>
    </row>
    <row r="1765" spans="1:10" x14ac:dyDescent="0.4">
      <c r="A1765" t="s">
        <v>119</v>
      </c>
    </row>
    <row r="1767" spans="1:10" x14ac:dyDescent="0.4">
      <c r="B1767" t="s">
        <v>3</v>
      </c>
      <c r="C1767" t="s">
        <v>4</v>
      </c>
      <c r="D1767" t="s">
        <v>5</v>
      </c>
      <c r="E1767" t="s">
        <v>6</v>
      </c>
      <c r="F1767" t="s">
        <v>7</v>
      </c>
      <c r="G1767" t="s">
        <v>8</v>
      </c>
      <c r="H1767" t="s">
        <v>9</v>
      </c>
      <c r="I1767" t="s">
        <v>10</v>
      </c>
      <c r="J1767" t="s">
        <v>11</v>
      </c>
    </row>
    <row r="1768" spans="1:10" x14ac:dyDescent="0.4">
      <c r="A1768">
        <v>1</v>
      </c>
      <c r="B1768" t="s">
        <v>12</v>
      </c>
      <c r="D1768">
        <v>13.82</v>
      </c>
      <c r="E1768">
        <v>50.116</v>
      </c>
      <c r="F1768">
        <v>30965.986000000001</v>
      </c>
      <c r="G1768">
        <v>408</v>
      </c>
      <c r="H1768" t="s">
        <v>13</v>
      </c>
    </row>
    <row r="1769" spans="1:10" x14ac:dyDescent="0.4">
      <c r="A1769">
        <v>2</v>
      </c>
      <c r="B1769" t="s">
        <v>14</v>
      </c>
      <c r="D1769">
        <v>13.86</v>
      </c>
      <c r="E1769">
        <v>306.98</v>
      </c>
      <c r="F1769">
        <v>26256.978999999999</v>
      </c>
      <c r="G1769">
        <v>2253</v>
      </c>
      <c r="H1769" t="s">
        <v>16</v>
      </c>
    </row>
    <row r="1770" spans="1:10" x14ac:dyDescent="0.4">
      <c r="A1770">
        <v>3</v>
      </c>
      <c r="B1770" t="s">
        <v>15</v>
      </c>
      <c r="D1770">
        <v>13.86</v>
      </c>
      <c r="E1770">
        <v>633.03099999999995</v>
      </c>
      <c r="F1770">
        <v>29442.266</v>
      </c>
      <c r="G1770">
        <v>13.28</v>
      </c>
      <c r="H1770" t="s">
        <v>13</v>
      </c>
    </row>
    <row r="1771" spans="1:10" x14ac:dyDescent="0.4">
      <c r="A1771">
        <v>4</v>
      </c>
      <c r="B1771" t="s">
        <v>17</v>
      </c>
      <c r="D1771">
        <v>13.88</v>
      </c>
      <c r="E1771">
        <v>1994.163</v>
      </c>
      <c r="F1771">
        <v>26004.188999999998</v>
      </c>
      <c r="G1771">
        <v>219.203</v>
      </c>
      <c r="H1771" t="s">
        <v>13</v>
      </c>
    </row>
    <row r="1772" spans="1:10" x14ac:dyDescent="0.4">
      <c r="A1772">
        <v>5</v>
      </c>
      <c r="B1772" t="s">
        <v>18</v>
      </c>
      <c r="D1772">
        <v>13.88</v>
      </c>
      <c r="E1772">
        <v>3033.9209999999998</v>
      </c>
      <c r="F1772">
        <v>33901.273000000001</v>
      </c>
      <c r="G1772">
        <v>22438</v>
      </c>
      <c r="H1772" t="s">
        <v>13</v>
      </c>
    </row>
    <row r="1773" spans="1:10" x14ac:dyDescent="0.4">
      <c r="A1773">
        <v>6</v>
      </c>
      <c r="B1773" t="s">
        <v>19</v>
      </c>
      <c r="D1773">
        <v>13.81</v>
      </c>
      <c r="E1773">
        <v>13576.984</v>
      </c>
      <c r="F1773">
        <v>29163.5</v>
      </c>
      <c r="G1773">
        <v>489.19400000000002</v>
      </c>
      <c r="H1773" t="s">
        <v>13</v>
      </c>
    </row>
    <row r="1774" spans="1:10" x14ac:dyDescent="0.4">
      <c r="A1774">
        <v>7</v>
      </c>
      <c r="B1774" t="s">
        <v>20</v>
      </c>
      <c r="D1774">
        <v>13.82</v>
      </c>
      <c r="E1774">
        <v>24868.111000000001</v>
      </c>
      <c r="F1774">
        <v>26316.053</v>
      </c>
      <c r="G1774">
        <v>175224</v>
      </c>
      <c r="H1774" t="s">
        <v>13</v>
      </c>
    </row>
    <row r="1775" spans="1:10" x14ac:dyDescent="0.4">
      <c r="A1775">
        <v>8</v>
      </c>
      <c r="B1775" t="s">
        <v>21</v>
      </c>
      <c r="D1775">
        <v>13.85</v>
      </c>
      <c r="E1775">
        <v>48056.652000000002</v>
      </c>
      <c r="F1775">
        <v>34970.711000000003</v>
      </c>
      <c r="G1775">
        <v>1671.691</v>
      </c>
      <c r="H1775" t="s">
        <v>13</v>
      </c>
    </row>
    <row r="1776" spans="1:10" x14ac:dyDescent="0.4">
      <c r="A1776">
        <v>9</v>
      </c>
      <c r="B1776" t="s">
        <v>22</v>
      </c>
      <c r="D1776">
        <v>13.86</v>
      </c>
      <c r="E1776">
        <v>68.650000000000006</v>
      </c>
      <c r="F1776">
        <v>190.67</v>
      </c>
      <c r="G1776">
        <v>442</v>
      </c>
      <c r="H1776" t="s">
        <v>13</v>
      </c>
    </row>
    <row r="1777" spans="1:10" x14ac:dyDescent="0.4">
      <c r="A1777">
        <v>10</v>
      </c>
      <c r="B1777" t="s">
        <v>22</v>
      </c>
      <c r="D1777">
        <v>13.92</v>
      </c>
      <c r="E1777">
        <v>20.302</v>
      </c>
      <c r="G1777">
        <v>7.1280000000000001</v>
      </c>
      <c r="H1777" t="s">
        <v>13</v>
      </c>
    </row>
    <row r="1778" spans="1:10" x14ac:dyDescent="0.4">
      <c r="A1778">
        <v>11</v>
      </c>
      <c r="B1778" t="s">
        <v>24</v>
      </c>
      <c r="D1778">
        <v>13.91</v>
      </c>
      <c r="E1778">
        <v>41.238999999999997</v>
      </c>
      <c r="F1778">
        <v>13138.81</v>
      </c>
      <c r="G1778">
        <v>357</v>
      </c>
      <c r="H1778" t="s">
        <v>13</v>
      </c>
    </row>
    <row r="1779" spans="1:10" x14ac:dyDescent="0.4">
      <c r="A1779">
        <v>12</v>
      </c>
      <c r="B1779" t="s">
        <v>25</v>
      </c>
      <c r="F1779">
        <v>10766.206</v>
      </c>
    </row>
    <row r="1780" spans="1:10" x14ac:dyDescent="0.4">
      <c r="A1780">
        <v>13</v>
      </c>
      <c r="B1780" t="s">
        <v>26</v>
      </c>
      <c r="F1780">
        <v>11886.97</v>
      </c>
    </row>
    <row r="1781" spans="1:10" x14ac:dyDescent="0.4">
      <c r="A1781">
        <v>14</v>
      </c>
      <c r="B1781" t="s">
        <v>27</v>
      </c>
      <c r="D1781">
        <v>13.91</v>
      </c>
      <c r="E1781">
        <v>11076.557000000001</v>
      </c>
      <c r="F1781">
        <v>13876.597</v>
      </c>
      <c r="G1781">
        <v>79371</v>
      </c>
      <c r="H1781" t="s">
        <v>13</v>
      </c>
    </row>
    <row r="1782" spans="1:10" x14ac:dyDescent="0.4">
      <c r="A1782">
        <v>15</v>
      </c>
      <c r="B1782" t="s">
        <v>28</v>
      </c>
      <c r="D1782">
        <v>13.92</v>
      </c>
      <c r="E1782">
        <v>11054.829</v>
      </c>
      <c r="F1782">
        <v>13576.300999999999</v>
      </c>
      <c r="G1782">
        <v>77809</v>
      </c>
      <c r="H1782" t="s">
        <v>13</v>
      </c>
    </row>
    <row r="1783" spans="1:10" x14ac:dyDescent="0.4">
      <c r="A1783">
        <v>16</v>
      </c>
      <c r="B1783" t="s">
        <v>29</v>
      </c>
      <c r="D1783">
        <v>13.94</v>
      </c>
      <c r="E1783">
        <v>10419.543</v>
      </c>
      <c r="F1783">
        <v>12674.324000000001</v>
      </c>
      <c r="G1783">
        <v>74550</v>
      </c>
      <c r="H1783" t="s">
        <v>13</v>
      </c>
    </row>
    <row r="1785" spans="1:10" x14ac:dyDescent="0.4">
      <c r="A1785" t="s">
        <v>120</v>
      </c>
    </row>
    <row r="1787" spans="1:10" x14ac:dyDescent="0.4">
      <c r="B1787" t="s">
        <v>3</v>
      </c>
      <c r="C1787" t="s">
        <v>4</v>
      </c>
      <c r="D1787" t="s">
        <v>5</v>
      </c>
      <c r="E1787" t="s">
        <v>6</v>
      </c>
      <c r="F1787" t="s">
        <v>7</v>
      </c>
      <c r="G1787" t="s">
        <v>8</v>
      </c>
      <c r="H1787" t="s">
        <v>9</v>
      </c>
      <c r="I1787" t="s">
        <v>10</v>
      </c>
      <c r="J1787" t="s">
        <v>11</v>
      </c>
    </row>
    <row r="1788" spans="1:10" x14ac:dyDescent="0.4">
      <c r="A1788">
        <v>1</v>
      </c>
      <c r="B1788" t="s">
        <v>12</v>
      </c>
      <c r="D1788">
        <v>13.84</v>
      </c>
      <c r="E1788">
        <v>30965.986000000001</v>
      </c>
      <c r="G1788">
        <v>504.94900000000001</v>
      </c>
      <c r="H1788" t="s">
        <v>13</v>
      </c>
      <c r="I1788">
        <v>30965.986000000001</v>
      </c>
    </row>
    <row r="1789" spans="1:10" x14ac:dyDescent="0.4">
      <c r="A1789">
        <v>2</v>
      </c>
      <c r="B1789" t="s">
        <v>14</v>
      </c>
      <c r="D1789">
        <v>13.86</v>
      </c>
      <c r="E1789">
        <v>26256.978999999999</v>
      </c>
      <c r="G1789">
        <v>1059.3889999999999</v>
      </c>
      <c r="H1789" t="s">
        <v>13</v>
      </c>
      <c r="I1789">
        <v>26256.978999999999</v>
      </c>
    </row>
    <row r="1790" spans="1:10" x14ac:dyDescent="0.4">
      <c r="A1790">
        <v>3</v>
      </c>
      <c r="B1790" t="s">
        <v>15</v>
      </c>
      <c r="D1790">
        <v>13.86</v>
      </c>
      <c r="E1790">
        <v>29442.266</v>
      </c>
      <c r="G1790">
        <v>595.12099999999998</v>
      </c>
      <c r="H1790" t="s">
        <v>13</v>
      </c>
      <c r="I1790">
        <v>29442.266</v>
      </c>
    </row>
    <row r="1791" spans="1:10" x14ac:dyDescent="0.4">
      <c r="A1791">
        <v>4</v>
      </c>
      <c r="B1791" t="s">
        <v>17</v>
      </c>
      <c r="D1791">
        <v>13.86</v>
      </c>
      <c r="E1791">
        <v>26004.188999999998</v>
      </c>
      <c r="G1791">
        <v>1556.5260000000001</v>
      </c>
      <c r="H1791" t="s">
        <v>13</v>
      </c>
      <c r="I1791">
        <v>26004.188999999998</v>
      </c>
    </row>
    <row r="1792" spans="1:10" x14ac:dyDescent="0.4">
      <c r="A1792">
        <v>5</v>
      </c>
      <c r="B1792" t="s">
        <v>18</v>
      </c>
      <c r="D1792">
        <v>13.88</v>
      </c>
      <c r="E1792">
        <v>33901.273000000001</v>
      </c>
      <c r="G1792">
        <v>7431.6819999999998</v>
      </c>
      <c r="H1792" t="s">
        <v>13</v>
      </c>
      <c r="I1792">
        <v>33901.273000000001</v>
      </c>
    </row>
    <row r="1793" spans="1:10" x14ac:dyDescent="0.4">
      <c r="A1793">
        <v>6</v>
      </c>
      <c r="B1793" t="s">
        <v>19</v>
      </c>
      <c r="D1793">
        <v>13.81</v>
      </c>
      <c r="E1793">
        <v>29163.5</v>
      </c>
      <c r="G1793">
        <v>153.95400000000001</v>
      </c>
      <c r="H1793" t="s">
        <v>13</v>
      </c>
      <c r="I1793">
        <v>29163.5</v>
      </c>
    </row>
    <row r="1794" spans="1:10" x14ac:dyDescent="0.4">
      <c r="A1794">
        <v>7</v>
      </c>
      <c r="B1794" t="s">
        <v>20</v>
      </c>
      <c r="D1794">
        <v>13.82</v>
      </c>
      <c r="E1794">
        <v>26316.053</v>
      </c>
      <c r="G1794">
        <v>1509.9110000000001</v>
      </c>
      <c r="H1794" t="s">
        <v>13</v>
      </c>
      <c r="I1794">
        <v>26316.053</v>
      </c>
    </row>
    <row r="1795" spans="1:10" x14ac:dyDescent="0.4">
      <c r="A1795">
        <v>8</v>
      </c>
      <c r="B1795" t="s">
        <v>21</v>
      </c>
      <c r="D1795">
        <v>13.85</v>
      </c>
      <c r="E1795">
        <v>34970.711000000003</v>
      </c>
      <c r="G1795">
        <v>2217.4270000000001</v>
      </c>
      <c r="H1795" t="s">
        <v>13</v>
      </c>
      <c r="I1795">
        <v>34970.711000000003</v>
      </c>
    </row>
    <row r="1796" spans="1:10" x14ac:dyDescent="0.4">
      <c r="A1796">
        <v>9</v>
      </c>
      <c r="B1796" t="s">
        <v>22</v>
      </c>
      <c r="D1796">
        <v>13.86</v>
      </c>
      <c r="E1796">
        <v>190.67</v>
      </c>
      <c r="G1796">
        <v>3.1179999999999999</v>
      </c>
      <c r="H1796" t="s">
        <v>13</v>
      </c>
      <c r="I1796">
        <v>190.67</v>
      </c>
    </row>
    <row r="1797" spans="1:10" x14ac:dyDescent="0.4">
      <c r="A1797">
        <v>10</v>
      </c>
      <c r="B1797" t="s">
        <v>22</v>
      </c>
    </row>
    <row r="1798" spans="1:10" x14ac:dyDescent="0.4">
      <c r="A1798">
        <v>11</v>
      </c>
      <c r="B1798" t="s">
        <v>24</v>
      </c>
      <c r="D1798">
        <v>13.89</v>
      </c>
      <c r="E1798">
        <v>13138.81</v>
      </c>
      <c r="G1798">
        <v>2859.607</v>
      </c>
      <c r="H1798" t="s">
        <v>13</v>
      </c>
      <c r="I1798">
        <v>13138.81</v>
      </c>
    </row>
    <row r="1799" spans="1:10" x14ac:dyDescent="0.4">
      <c r="A1799">
        <v>12</v>
      </c>
      <c r="B1799" t="s">
        <v>25</v>
      </c>
      <c r="D1799">
        <v>13.89</v>
      </c>
      <c r="E1799">
        <v>10766.206</v>
      </c>
      <c r="G1799">
        <v>37.380000000000003</v>
      </c>
      <c r="H1799" t="s">
        <v>13</v>
      </c>
      <c r="I1799">
        <v>10766.206</v>
      </c>
    </row>
    <row r="1800" spans="1:10" x14ac:dyDescent="0.4">
      <c r="A1800">
        <v>13</v>
      </c>
      <c r="B1800" t="s">
        <v>26</v>
      </c>
      <c r="D1800">
        <v>13.89</v>
      </c>
      <c r="E1800">
        <v>11886.97</v>
      </c>
      <c r="G1800">
        <v>1240.4880000000001</v>
      </c>
      <c r="H1800" t="s">
        <v>13</v>
      </c>
      <c r="I1800">
        <v>11886.97</v>
      </c>
    </row>
    <row r="1801" spans="1:10" x14ac:dyDescent="0.4">
      <c r="A1801">
        <v>14</v>
      </c>
      <c r="B1801" t="s">
        <v>27</v>
      </c>
      <c r="D1801">
        <v>13.92</v>
      </c>
      <c r="E1801">
        <v>13876.597</v>
      </c>
      <c r="G1801">
        <v>428.59899999999999</v>
      </c>
      <c r="H1801" t="s">
        <v>13</v>
      </c>
      <c r="I1801">
        <v>13876.597</v>
      </c>
    </row>
    <row r="1802" spans="1:10" x14ac:dyDescent="0.4">
      <c r="A1802">
        <v>15</v>
      </c>
      <c r="B1802" t="s">
        <v>28</v>
      </c>
      <c r="D1802">
        <v>13.92</v>
      </c>
      <c r="E1802">
        <v>13576.300999999999</v>
      </c>
      <c r="G1802">
        <v>1015.962</v>
      </c>
      <c r="H1802" t="s">
        <v>13</v>
      </c>
      <c r="I1802">
        <v>13576.300999999999</v>
      </c>
    </row>
    <row r="1803" spans="1:10" x14ac:dyDescent="0.4">
      <c r="A1803">
        <v>16</v>
      </c>
      <c r="B1803" t="s">
        <v>29</v>
      </c>
      <c r="D1803">
        <v>13.92</v>
      </c>
      <c r="E1803">
        <v>12674.324000000001</v>
      </c>
      <c r="G1803">
        <v>88519</v>
      </c>
      <c r="H1803" t="s">
        <v>13</v>
      </c>
      <c r="I1803">
        <v>12674.324000000001</v>
      </c>
    </row>
    <row r="1805" spans="1:10" x14ac:dyDescent="0.4">
      <c r="A1805" t="s">
        <v>121</v>
      </c>
    </row>
    <row r="1807" spans="1:10" x14ac:dyDescent="0.4">
      <c r="B1807" t="s">
        <v>3</v>
      </c>
      <c r="C1807" t="s">
        <v>4</v>
      </c>
      <c r="D1807" t="s">
        <v>5</v>
      </c>
      <c r="E1807" t="s">
        <v>6</v>
      </c>
      <c r="F1807" t="s">
        <v>7</v>
      </c>
      <c r="G1807" t="s">
        <v>8</v>
      </c>
      <c r="H1807" t="s">
        <v>9</v>
      </c>
      <c r="I1807" t="s">
        <v>10</v>
      </c>
      <c r="J1807" t="s">
        <v>11</v>
      </c>
    </row>
    <row r="1808" spans="1:10" x14ac:dyDescent="0.4">
      <c r="A1808">
        <v>1</v>
      </c>
      <c r="B1808" t="s">
        <v>12</v>
      </c>
      <c r="D1808">
        <v>13.84</v>
      </c>
      <c r="E1808">
        <v>7445.884</v>
      </c>
      <c r="G1808">
        <v>54242</v>
      </c>
      <c r="H1808" t="s">
        <v>13</v>
      </c>
      <c r="I1808">
        <v>7445.884</v>
      </c>
    </row>
    <row r="1809" spans="1:9" x14ac:dyDescent="0.4">
      <c r="A1809">
        <v>2</v>
      </c>
      <c r="B1809" t="s">
        <v>14</v>
      </c>
      <c r="D1809">
        <v>13.88</v>
      </c>
      <c r="E1809">
        <v>7029.2030000000004</v>
      </c>
      <c r="G1809">
        <v>237.922</v>
      </c>
      <c r="H1809" t="s">
        <v>13</v>
      </c>
      <c r="I1809">
        <v>7029.2030000000004</v>
      </c>
    </row>
    <row r="1810" spans="1:9" x14ac:dyDescent="0.4">
      <c r="A1810">
        <v>3</v>
      </c>
      <c r="B1810" t="s">
        <v>15</v>
      </c>
      <c r="D1810">
        <v>13.86</v>
      </c>
      <c r="E1810">
        <v>7144.7020000000002</v>
      </c>
      <c r="G1810">
        <v>105.08</v>
      </c>
      <c r="H1810" t="s">
        <v>13</v>
      </c>
      <c r="I1810">
        <v>7144.7020000000002</v>
      </c>
    </row>
    <row r="1811" spans="1:9" x14ac:dyDescent="0.4">
      <c r="A1811">
        <v>4</v>
      </c>
      <c r="B1811" t="s">
        <v>17</v>
      </c>
      <c r="D1811">
        <v>13.88</v>
      </c>
      <c r="E1811">
        <v>5913.3940000000002</v>
      </c>
      <c r="G1811">
        <v>237.77799999999999</v>
      </c>
      <c r="H1811" t="s">
        <v>13</v>
      </c>
      <c r="I1811">
        <v>5913.3940000000002</v>
      </c>
    </row>
    <row r="1812" spans="1:9" x14ac:dyDescent="0.4">
      <c r="A1812">
        <v>5</v>
      </c>
      <c r="B1812" t="s">
        <v>18</v>
      </c>
      <c r="D1812">
        <v>13.86</v>
      </c>
      <c r="E1812">
        <v>7249.759</v>
      </c>
      <c r="G1812">
        <v>1527.4169999999999</v>
      </c>
      <c r="H1812" t="s">
        <v>13</v>
      </c>
      <c r="I1812">
        <v>7249.759</v>
      </c>
    </row>
    <row r="1813" spans="1:9" x14ac:dyDescent="0.4">
      <c r="A1813">
        <v>6</v>
      </c>
      <c r="B1813" t="s">
        <v>19</v>
      </c>
      <c r="D1813">
        <v>13.82</v>
      </c>
      <c r="E1813">
        <v>6116.0110000000004</v>
      </c>
      <c r="G1813">
        <v>666.35500000000002</v>
      </c>
      <c r="H1813" t="s">
        <v>13</v>
      </c>
      <c r="I1813">
        <v>6116.0110000000004</v>
      </c>
    </row>
    <row r="1814" spans="1:9" x14ac:dyDescent="0.4">
      <c r="A1814">
        <v>7</v>
      </c>
      <c r="B1814" t="s">
        <v>20</v>
      </c>
      <c r="D1814">
        <v>13.82</v>
      </c>
      <c r="E1814">
        <v>4776.3360000000002</v>
      </c>
      <c r="G1814">
        <v>33909</v>
      </c>
      <c r="H1814" t="s">
        <v>13</v>
      </c>
      <c r="I1814">
        <v>4776.3360000000002</v>
      </c>
    </row>
    <row r="1815" spans="1:9" x14ac:dyDescent="0.4">
      <c r="A1815">
        <v>8</v>
      </c>
      <c r="B1815" t="s">
        <v>21</v>
      </c>
      <c r="D1815">
        <v>13.85</v>
      </c>
      <c r="E1815">
        <v>5429.7610000000004</v>
      </c>
      <c r="G1815">
        <v>919.69399999999996</v>
      </c>
      <c r="H1815" t="s">
        <v>13</v>
      </c>
      <c r="I1815">
        <v>5429.7610000000004</v>
      </c>
    </row>
    <row r="1816" spans="1:9" x14ac:dyDescent="0.4">
      <c r="A1816">
        <v>9</v>
      </c>
      <c r="B1816" t="s">
        <v>22</v>
      </c>
    </row>
    <row r="1817" spans="1:9" x14ac:dyDescent="0.4">
      <c r="A1817">
        <v>10</v>
      </c>
      <c r="B1817" t="s">
        <v>22</v>
      </c>
      <c r="D1817">
        <v>13.86</v>
      </c>
      <c r="E1817">
        <v>3.0390000000000001</v>
      </c>
      <c r="G1817">
        <v>29</v>
      </c>
      <c r="H1817" t="s">
        <v>13</v>
      </c>
      <c r="I1817">
        <v>3.0390000000000001</v>
      </c>
    </row>
    <row r="1818" spans="1:9" x14ac:dyDescent="0.4">
      <c r="A1818">
        <v>11</v>
      </c>
      <c r="B1818" t="s">
        <v>24</v>
      </c>
      <c r="D1818">
        <v>13.89</v>
      </c>
      <c r="E1818">
        <v>2844.6390000000001</v>
      </c>
      <c r="G1818">
        <v>20095</v>
      </c>
      <c r="H1818" t="s">
        <v>13</v>
      </c>
      <c r="I1818">
        <v>2844.6390000000001</v>
      </c>
    </row>
    <row r="1819" spans="1:9" x14ac:dyDescent="0.4">
      <c r="A1819">
        <v>12</v>
      </c>
      <c r="B1819" t="s">
        <v>25</v>
      </c>
      <c r="D1819">
        <v>13.89</v>
      </c>
      <c r="E1819">
        <v>2844.5360000000001</v>
      </c>
      <c r="G1819">
        <v>27.385000000000002</v>
      </c>
      <c r="H1819" t="s">
        <v>13</v>
      </c>
      <c r="I1819">
        <v>2844.5360000000001</v>
      </c>
    </row>
    <row r="1820" spans="1:9" x14ac:dyDescent="0.4">
      <c r="A1820">
        <v>13</v>
      </c>
      <c r="B1820" t="s">
        <v>26</v>
      </c>
      <c r="D1820">
        <v>13.89</v>
      </c>
      <c r="E1820">
        <v>3020.4389999999999</v>
      </c>
      <c r="G1820">
        <v>478.375</v>
      </c>
      <c r="H1820" t="s">
        <v>13</v>
      </c>
      <c r="I1820">
        <v>3020.4389999999999</v>
      </c>
    </row>
    <row r="1821" spans="1:9" x14ac:dyDescent="0.4">
      <c r="A1821">
        <v>14</v>
      </c>
      <c r="B1821" t="s">
        <v>27</v>
      </c>
      <c r="D1821">
        <v>13.91</v>
      </c>
      <c r="E1821">
        <v>2437.2809999999999</v>
      </c>
      <c r="G1821">
        <v>17304</v>
      </c>
      <c r="H1821" t="s">
        <v>13</v>
      </c>
      <c r="I1821">
        <v>2437.2809999999999</v>
      </c>
    </row>
    <row r="1822" spans="1:9" x14ac:dyDescent="0.4">
      <c r="A1822">
        <v>15</v>
      </c>
      <c r="B1822" t="s">
        <v>28</v>
      </c>
      <c r="D1822">
        <v>13.94</v>
      </c>
      <c r="E1822">
        <v>2738.0920000000001</v>
      </c>
      <c r="G1822">
        <v>19.321000000000002</v>
      </c>
      <c r="H1822" t="s">
        <v>13</v>
      </c>
      <c r="I1822">
        <v>2738.0920000000001</v>
      </c>
    </row>
    <row r="1823" spans="1:9" x14ac:dyDescent="0.4">
      <c r="A1823">
        <v>16</v>
      </c>
      <c r="B1823" t="s">
        <v>29</v>
      </c>
      <c r="D1823">
        <v>13.94</v>
      </c>
      <c r="E1823">
        <v>2592.0419999999999</v>
      </c>
      <c r="G1823">
        <v>111.554</v>
      </c>
      <c r="H1823" t="s">
        <v>13</v>
      </c>
      <c r="I1823">
        <v>2592.0419999999999</v>
      </c>
    </row>
    <row r="1825" spans="1:10" x14ac:dyDescent="0.4">
      <c r="A1825" t="s">
        <v>122</v>
      </c>
    </row>
    <row r="1827" spans="1:10" x14ac:dyDescent="0.4">
      <c r="B1827" t="s">
        <v>3</v>
      </c>
      <c r="C1827" t="s">
        <v>4</v>
      </c>
      <c r="D1827" t="s">
        <v>5</v>
      </c>
      <c r="E1827" t="s">
        <v>6</v>
      </c>
      <c r="F1827" t="s">
        <v>7</v>
      </c>
      <c r="G1827" t="s">
        <v>8</v>
      </c>
      <c r="H1827" t="s">
        <v>9</v>
      </c>
      <c r="I1827" t="s">
        <v>10</v>
      </c>
      <c r="J1827" t="s">
        <v>11</v>
      </c>
    </row>
    <row r="1828" spans="1:10" x14ac:dyDescent="0.4">
      <c r="A1828">
        <v>1</v>
      </c>
      <c r="B1828" t="s">
        <v>12</v>
      </c>
      <c r="D1828">
        <v>13.59</v>
      </c>
      <c r="E1828">
        <v>2699.672</v>
      </c>
      <c r="F1828">
        <v>818.54200000000003</v>
      </c>
      <c r="G1828">
        <v>140.596</v>
      </c>
      <c r="H1828" t="s">
        <v>13</v>
      </c>
    </row>
    <row r="1829" spans="1:10" x14ac:dyDescent="0.4">
      <c r="A1829">
        <v>2</v>
      </c>
      <c r="B1829" t="s">
        <v>14</v>
      </c>
      <c r="D1829">
        <v>13.62</v>
      </c>
      <c r="E1829">
        <v>6565.0709999999999</v>
      </c>
      <c r="F1829">
        <v>878.93100000000004</v>
      </c>
      <c r="G1829">
        <v>787.86599999999999</v>
      </c>
      <c r="H1829" t="s">
        <v>13</v>
      </c>
    </row>
    <row r="1830" spans="1:10" x14ac:dyDescent="0.4">
      <c r="A1830">
        <v>3</v>
      </c>
      <c r="B1830" t="s">
        <v>15</v>
      </c>
      <c r="D1830">
        <v>13.62</v>
      </c>
      <c r="E1830">
        <v>12696.771000000001</v>
      </c>
      <c r="F1830">
        <v>947.3</v>
      </c>
      <c r="G1830">
        <v>508.95499999999998</v>
      </c>
      <c r="H1830" t="s">
        <v>13</v>
      </c>
    </row>
    <row r="1831" spans="1:10" x14ac:dyDescent="0.4">
      <c r="A1831">
        <v>4</v>
      </c>
      <c r="B1831" t="s">
        <v>17</v>
      </c>
      <c r="D1831">
        <v>13.61</v>
      </c>
      <c r="E1831">
        <v>38141.038999999997</v>
      </c>
      <c r="F1831">
        <v>785.46900000000005</v>
      </c>
      <c r="G1831">
        <v>872.68499999999995</v>
      </c>
      <c r="H1831" t="s">
        <v>13</v>
      </c>
    </row>
    <row r="1832" spans="1:10" x14ac:dyDescent="0.4">
      <c r="A1832">
        <v>5</v>
      </c>
      <c r="B1832" t="s">
        <v>18</v>
      </c>
      <c r="D1832">
        <v>13.63</v>
      </c>
      <c r="E1832">
        <v>63651.218999999997</v>
      </c>
      <c r="F1832">
        <v>1347.0239999999999</v>
      </c>
      <c r="G1832">
        <v>1327.623</v>
      </c>
      <c r="H1832" t="s">
        <v>13</v>
      </c>
    </row>
    <row r="1833" spans="1:10" x14ac:dyDescent="0.4">
      <c r="A1833">
        <v>6</v>
      </c>
      <c r="B1833" t="s">
        <v>19</v>
      </c>
      <c r="D1833">
        <v>13.56</v>
      </c>
      <c r="E1833">
        <v>300471.5</v>
      </c>
      <c r="F1833">
        <v>950.48500000000001</v>
      </c>
      <c r="G1833">
        <v>7424.08</v>
      </c>
      <c r="H1833" t="s">
        <v>13</v>
      </c>
    </row>
    <row r="1834" spans="1:10" x14ac:dyDescent="0.4">
      <c r="A1834">
        <v>7</v>
      </c>
      <c r="B1834" t="s">
        <v>20</v>
      </c>
      <c r="D1834">
        <v>13.57</v>
      </c>
      <c r="E1834">
        <v>539908.75</v>
      </c>
      <c r="F1834">
        <v>675.61300000000006</v>
      </c>
      <c r="G1834">
        <v>7375.817</v>
      </c>
      <c r="H1834" t="s">
        <v>13</v>
      </c>
    </row>
    <row r="1835" spans="1:10" x14ac:dyDescent="0.4">
      <c r="A1835">
        <v>8</v>
      </c>
      <c r="B1835" t="s">
        <v>21</v>
      </c>
      <c r="D1835">
        <v>13.59</v>
      </c>
      <c r="E1835">
        <v>1066024</v>
      </c>
      <c r="F1835">
        <v>669.51800000000003</v>
      </c>
      <c r="G1835">
        <v>3999.6610000000001</v>
      </c>
      <c r="H1835" t="s">
        <v>13</v>
      </c>
    </row>
    <row r="1836" spans="1:10" x14ac:dyDescent="0.4">
      <c r="A1836">
        <v>9</v>
      </c>
      <c r="B1836" t="s">
        <v>22</v>
      </c>
      <c r="D1836">
        <v>13.61</v>
      </c>
      <c r="E1836">
        <v>2658.1239999999998</v>
      </c>
      <c r="G1836">
        <v>183.5</v>
      </c>
      <c r="H1836" t="s">
        <v>13</v>
      </c>
    </row>
    <row r="1837" spans="1:10" x14ac:dyDescent="0.4">
      <c r="A1837">
        <v>10</v>
      </c>
      <c r="B1837" t="s">
        <v>22</v>
      </c>
      <c r="D1837">
        <v>13.63</v>
      </c>
      <c r="E1837">
        <v>1898.098</v>
      </c>
      <c r="G1837">
        <v>14492</v>
      </c>
      <c r="H1837" t="s">
        <v>13</v>
      </c>
    </row>
    <row r="1838" spans="1:10" x14ac:dyDescent="0.4">
      <c r="A1838">
        <v>11</v>
      </c>
      <c r="B1838" t="s">
        <v>24</v>
      </c>
      <c r="D1838">
        <v>13.64</v>
      </c>
      <c r="E1838">
        <v>910.8</v>
      </c>
      <c r="F1838">
        <v>454.851</v>
      </c>
      <c r="G1838">
        <v>74.870999999999995</v>
      </c>
      <c r="H1838" t="s">
        <v>13</v>
      </c>
    </row>
    <row r="1839" spans="1:10" x14ac:dyDescent="0.4">
      <c r="A1839">
        <v>12</v>
      </c>
      <c r="B1839" t="s">
        <v>25</v>
      </c>
      <c r="D1839">
        <v>13.64</v>
      </c>
      <c r="E1839">
        <v>22.324000000000002</v>
      </c>
      <c r="F1839">
        <v>327.91</v>
      </c>
      <c r="G1839">
        <v>199</v>
      </c>
      <c r="H1839" t="s">
        <v>13</v>
      </c>
    </row>
    <row r="1840" spans="1:10" x14ac:dyDescent="0.4">
      <c r="A1840">
        <v>13</v>
      </c>
      <c r="B1840" t="s">
        <v>26</v>
      </c>
      <c r="D1840">
        <v>13.66</v>
      </c>
      <c r="E1840">
        <v>264.03500000000003</v>
      </c>
      <c r="F1840">
        <v>222.42599999999999</v>
      </c>
      <c r="G1840">
        <v>17.385000000000002</v>
      </c>
      <c r="H1840" t="s">
        <v>13</v>
      </c>
    </row>
    <row r="1841" spans="1:10" x14ac:dyDescent="0.4">
      <c r="A1841">
        <v>14</v>
      </c>
      <c r="B1841" t="s">
        <v>27</v>
      </c>
      <c r="D1841">
        <v>13.66</v>
      </c>
      <c r="E1841">
        <v>208530.359</v>
      </c>
      <c r="F1841">
        <v>226.19200000000001</v>
      </c>
      <c r="G1841">
        <v>18871.507000000001</v>
      </c>
      <c r="H1841" t="s">
        <v>13</v>
      </c>
    </row>
    <row r="1842" spans="1:10" x14ac:dyDescent="0.4">
      <c r="A1842">
        <v>15</v>
      </c>
      <c r="B1842" t="s">
        <v>28</v>
      </c>
      <c r="D1842">
        <v>13.67</v>
      </c>
      <c r="E1842">
        <v>226677.25</v>
      </c>
      <c r="F1842">
        <v>314.00900000000001</v>
      </c>
      <c r="G1842">
        <v>1949.23</v>
      </c>
      <c r="H1842" t="s">
        <v>13</v>
      </c>
    </row>
    <row r="1843" spans="1:10" x14ac:dyDescent="0.4">
      <c r="A1843">
        <v>16</v>
      </c>
      <c r="B1843" t="s">
        <v>29</v>
      </c>
      <c r="D1843">
        <v>13.68</v>
      </c>
      <c r="E1843">
        <v>212668.875</v>
      </c>
      <c r="F1843">
        <v>235.11500000000001</v>
      </c>
      <c r="G1843">
        <v>7448.8379999999997</v>
      </c>
      <c r="H1843" t="s">
        <v>13</v>
      </c>
    </row>
    <row r="1845" spans="1:10" x14ac:dyDescent="0.4">
      <c r="A1845" t="s">
        <v>123</v>
      </c>
    </row>
    <row r="1847" spans="1:10" x14ac:dyDescent="0.4">
      <c r="B1847" t="s">
        <v>3</v>
      </c>
      <c r="C1847" t="s">
        <v>4</v>
      </c>
      <c r="D1847" t="s">
        <v>5</v>
      </c>
      <c r="E1847" t="s">
        <v>6</v>
      </c>
      <c r="F1847" t="s">
        <v>7</v>
      </c>
      <c r="G1847" t="s">
        <v>8</v>
      </c>
      <c r="H1847" t="s">
        <v>9</v>
      </c>
      <c r="I1847" t="s">
        <v>10</v>
      </c>
      <c r="J1847" t="s">
        <v>11</v>
      </c>
    </row>
    <row r="1848" spans="1:10" x14ac:dyDescent="0.4">
      <c r="A1848">
        <v>1</v>
      </c>
      <c r="B1848" t="s">
        <v>12</v>
      </c>
      <c r="D1848">
        <v>13.6</v>
      </c>
      <c r="E1848">
        <v>64.025999999999996</v>
      </c>
      <c r="F1848">
        <v>818.54200000000003</v>
      </c>
      <c r="G1848">
        <v>6.2690000000000001</v>
      </c>
      <c r="H1848" t="s">
        <v>16</v>
      </c>
    </row>
    <row r="1849" spans="1:10" x14ac:dyDescent="0.4">
      <c r="A1849">
        <v>2</v>
      </c>
      <c r="B1849" t="s">
        <v>14</v>
      </c>
      <c r="D1849">
        <v>13.63</v>
      </c>
      <c r="E1849">
        <v>81.680000000000007</v>
      </c>
      <c r="F1849">
        <v>878.93100000000004</v>
      </c>
      <c r="G1849">
        <v>2.78</v>
      </c>
      <c r="H1849" t="s">
        <v>16</v>
      </c>
    </row>
    <row r="1850" spans="1:10" x14ac:dyDescent="0.4">
      <c r="A1850">
        <v>3</v>
      </c>
      <c r="B1850" t="s">
        <v>15</v>
      </c>
      <c r="D1850">
        <v>13.63</v>
      </c>
      <c r="E1850">
        <v>293.44799999999998</v>
      </c>
      <c r="F1850">
        <v>947.3</v>
      </c>
      <c r="G1850">
        <v>0.78900000000000003</v>
      </c>
      <c r="H1850" t="s">
        <v>16</v>
      </c>
    </row>
    <row r="1851" spans="1:10" x14ac:dyDescent="0.4">
      <c r="A1851">
        <v>4</v>
      </c>
      <c r="B1851" t="s">
        <v>17</v>
      </c>
      <c r="D1851">
        <v>13.63</v>
      </c>
      <c r="E1851">
        <v>1353.2470000000001</v>
      </c>
      <c r="F1851">
        <v>785.46900000000005</v>
      </c>
      <c r="G1851">
        <v>10334</v>
      </c>
      <c r="H1851" t="s">
        <v>13</v>
      </c>
    </row>
    <row r="1852" spans="1:10" x14ac:dyDescent="0.4">
      <c r="A1852">
        <v>5</v>
      </c>
      <c r="B1852" t="s">
        <v>18</v>
      </c>
      <c r="D1852">
        <v>13.63</v>
      </c>
      <c r="E1852">
        <v>1956.3209999999999</v>
      </c>
      <c r="F1852">
        <v>1347.0239999999999</v>
      </c>
      <c r="G1852">
        <v>45.921999999999997</v>
      </c>
      <c r="H1852" t="s">
        <v>16</v>
      </c>
    </row>
    <row r="1853" spans="1:10" x14ac:dyDescent="0.4">
      <c r="A1853">
        <v>6</v>
      </c>
      <c r="B1853" t="s">
        <v>19</v>
      </c>
      <c r="D1853">
        <v>13.56</v>
      </c>
      <c r="E1853">
        <v>12368.653</v>
      </c>
      <c r="F1853">
        <v>950.48500000000001</v>
      </c>
      <c r="G1853">
        <v>392.74299999999999</v>
      </c>
      <c r="H1853" t="s">
        <v>13</v>
      </c>
    </row>
    <row r="1854" spans="1:10" x14ac:dyDescent="0.4">
      <c r="A1854">
        <v>7</v>
      </c>
      <c r="B1854" t="s">
        <v>20</v>
      </c>
      <c r="D1854">
        <v>13.57</v>
      </c>
      <c r="E1854">
        <v>21653.168000000001</v>
      </c>
      <c r="F1854">
        <v>675.61300000000006</v>
      </c>
      <c r="G1854">
        <v>137.79300000000001</v>
      </c>
      <c r="H1854" t="s">
        <v>13</v>
      </c>
    </row>
    <row r="1855" spans="1:10" x14ac:dyDescent="0.4">
      <c r="A1855">
        <v>8</v>
      </c>
      <c r="B1855" t="s">
        <v>21</v>
      </c>
      <c r="D1855">
        <v>13.6</v>
      </c>
      <c r="E1855">
        <v>40225.934000000001</v>
      </c>
      <c r="F1855">
        <v>669.51800000000003</v>
      </c>
      <c r="G1855">
        <v>1547.915</v>
      </c>
      <c r="H1855" t="s">
        <v>13</v>
      </c>
    </row>
    <row r="1856" spans="1:10" x14ac:dyDescent="0.4">
      <c r="A1856">
        <v>9</v>
      </c>
      <c r="B1856" t="s">
        <v>22</v>
      </c>
      <c r="D1856">
        <v>13.61</v>
      </c>
      <c r="E1856">
        <v>33.078000000000003</v>
      </c>
      <c r="G1856">
        <v>3.7269999999999999</v>
      </c>
      <c r="H1856" t="s">
        <v>13</v>
      </c>
    </row>
    <row r="1857" spans="1:10" x14ac:dyDescent="0.4">
      <c r="A1857">
        <v>10</v>
      </c>
      <c r="B1857" t="s">
        <v>22</v>
      </c>
      <c r="D1857">
        <v>13.08</v>
      </c>
      <c r="E1857">
        <v>15.693</v>
      </c>
      <c r="G1857">
        <v>144</v>
      </c>
      <c r="H1857" t="s">
        <v>13</v>
      </c>
    </row>
    <row r="1858" spans="1:10" x14ac:dyDescent="0.4">
      <c r="A1858">
        <v>11</v>
      </c>
      <c r="B1858" t="s">
        <v>24</v>
      </c>
      <c r="D1858">
        <v>13.89</v>
      </c>
      <c r="E1858">
        <v>247.53100000000001</v>
      </c>
      <c r="F1858">
        <v>454.851</v>
      </c>
      <c r="G1858">
        <v>2047</v>
      </c>
      <c r="H1858" t="s">
        <v>13</v>
      </c>
    </row>
    <row r="1859" spans="1:10" x14ac:dyDescent="0.4">
      <c r="A1859">
        <v>12</v>
      </c>
      <c r="B1859" t="s">
        <v>25</v>
      </c>
      <c r="D1859">
        <v>13.89</v>
      </c>
      <c r="E1859">
        <v>173.19300000000001</v>
      </c>
      <c r="F1859">
        <v>327.91</v>
      </c>
      <c r="G1859">
        <v>4.3390000000000004</v>
      </c>
      <c r="H1859" t="s">
        <v>13</v>
      </c>
    </row>
    <row r="1860" spans="1:10" x14ac:dyDescent="0.4">
      <c r="A1860">
        <v>13</v>
      </c>
      <c r="B1860" t="s">
        <v>26</v>
      </c>
      <c r="D1860">
        <v>13.88</v>
      </c>
      <c r="E1860">
        <v>117.842</v>
      </c>
      <c r="F1860">
        <v>222.42599999999999</v>
      </c>
      <c r="G1860">
        <v>5.1150000000000002</v>
      </c>
      <c r="H1860" t="s">
        <v>16</v>
      </c>
    </row>
    <row r="1861" spans="1:10" x14ac:dyDescent="0.4">
      <c r="A1861">
        <v>14</v>
      </c>
      <c r="B1861" t="s">
        <v>27</v>
      </c>
      <c r="D1861">
        <v>13.66</v>
      </c>
      <c r="E1861">
        <v>7995.0690000000004</v>
      </c>
      <c r="F1861">
        <v>226.19200000000001</v>
      </c>
      <c r="G1861">
        <v>63972</v>
      </c>
      <c r="H1861" t="s">
        <v>13</v>
      </c>
    </row>
    <row r="1862" spans="1:10" x14ac:dyDescent="0.4">
      <c r="A1862">
        <v>15</v>
      </c>
      <c r="B1862" t="s">
        <v>28</v>
      </c>
      <c r="D1862">
        <v>13.67</v>
      </c>
      <c r="E1862">
        <v>8570.5550000000003</v>
      </c>
      <c r="F1862">
        <v>314.00900000000001</v>
      </c>
      <c r="G1862">
        <v>511.15600000000001</v>
      </c>
      <c r="H1862" t="s">
        <v>13</v>
      </c>
    </row>
    <row r="1863" spans="1:10" x14ac:dyDescent="0.4">
      <c r="A1863">
        <v>16</v>
      </c>
      <c r="B1863" t="s">
        <v>29</v>
      </c>
      <c r="D1863">
        <v>13.68</v>
      </c>
      <c r="E1863">
        <v>7812.5680000000002</v>
      </c>
      <c r="F1863">
        <v>235.11500000000001</v>
      </c>
      <c r="G1863">
        <v>420.322</v>
      </c>
      <c r="H1863" t="s">
        <v>13</v>
      </c>
    </row>
    <row r="1865" spans="1:10" x14ac:dyDescent="0.4">
      <c r="A1865" t="s">
        <v>124</v>
      </c>
    </row>
    <row r="1867" spans="1:10" x14ac:dyDescent="0.4">
      <c r="B1867" t="s">
        <v>3</v>
      </c>
      <c r="C1867" t="s">
        <v>4</v>
      </c>
      <c r="D1867" t="s">
        <v>5</v>
      </c>
      <c r="E1867" t="s">
        <v>6</v>
      </c>
      <c r="F1867" t="s">
        <v>7</v>
      </c>
      <c r="G1867" t="s">
        <v>8</v>
      </c>
      <c r="H1867" t="s">
        <v>9</v>
      </c>
      <c r="I1867" t="s">
        <v>10</v>
      </c>
      <c r="J1867" t="s">
        <v>11</v>
      </c>
    </row>
    <row r="1868" spans="1:10" x14ac:dyDescent="0.4">
      <c r="A1868">
        <v>1</v>
      </c>
      <c r="B1868" t="s">
        <v>12</v>
      </c>
      <c r="D1868">
        <v>16.489999999999998</v>
      </c>
      <c r="E1868">
        <v>9366.2909999999993</v>
      </c>
      <c r="G1868">
        <v>268.81299999999999</v>
      </c>
      <c r="H1868" t="s">
        <v>13</v>
      </c>
      <c r="I1868">
        <v>9366.2909999999993</v>
      </c>
    </row>
    <row r="1869" spans="1:10" x14ac:dyDescent="0.4">
      <c r="A1869">
        <v>2</v>
      </c>
      <c r="B1869" t="s">
        <v>14</v>
      </c>
      <c r="D1869">
        <v>16.52</v>
      </c>
      <c r="E1869">
        <v>8227.4500000000007</v>
      </c>
      <c r="G1869">
        <v>73245</v>
      </c>
      <c r="H1869" t="s">
        <v>13</v>
      </c>
      <c r="I1869">
        <v>8227.4500000000007</v>
      </c>
    </row>
    <row r="1870" spans="1:10" x14ac:dyDescent="0.4">
      <c r="A1870">
        <v>3</v>
      </c>
      <c r="B1870" t="s">
        <v>15</v>
      </c>
      <c r="D1870">
        <v>16.52</v>
      </c>
      <c r="E1870">
        <v>8592.9390000000003</v>
      </c>
      <c r="G1870">
        <v>465.22699999999998</v>
      </c>
      <c r="H1870" t="s">
        <v>13</v>
      </c>
      <c r="I1870">
        <v>8592.9390000000003</v>
      </c>
    </row>
    <row r="1871" spans="1:10" x14ac:dyDescent="0.4">
      <c r="A1871">
        <v>4</v>
      </c>
      <c r="B1871" t="s">
        <v>17</v>
      </c>
      <c r="D1871">
        <v>16.510000000000002</v>
      </c>
      <c r="E1871">
        <v>8009.04</v>
      </c>
      <c r="G1871">
        <v>68369</v>
      </c>
      <c r="H1871" t="s">
        <v>13</v>
      </c>
      <c r="I1871">
        <v>8009.04</v>
      </c>
    </row>
    <row r="1872" spans="1:10" x14ac:dyDescent="0.4">
      <c r="A1872">
        <v>5</v>
      </c>
      <c r="B1872" t="s">
        <v>18</v>
      </c>
      <c r="D1872">
        <v>16.5</v>
      </c>
      <c r="E1872">
        <v>9820.1129999999994</v>
      </c>
      <c r="G1872">
        <v>88.962000000000003</v>
      </c>
      <c r="H1872" t="s">
        <v>13</v>
      </c>
      <c r="I1872">
        <v>9820.1129999999994</v>
      </c>
    </row>
    <row r="1873" spans="1:10" x14ac:dyDescent="0.4">
      <c r="A1873">
        <v>6</v>
      </c>
      <c r="B1873" t="s">
        <v>19</v>
      </c>
      <c r="D1873">
        <v>16.489999999999998</v>
      </c>
      <c r="E1873">
        <v>8875.2129999999997</v>
      </c>
      <c r="G1873">
        <v>77238</v>
      </c>
      <c r="H1873" t="s">
        <v>13</v>
      </c>
      <c r="I1873">
        <v>8875.2129999999997</v>
      </c>
    </row>
    <row r="1874" spans="1:10" x14ac:dyDescent="0.4">
      <c r="A1874">
        <v>7</v>
      </c>
      <c r="B1874" t="s">
        <v>20</v>
      </c>
      <c r="D1874">
        <v>16.489999999999998</v>
      </c>
      <c r="E1874">
        <v>6292.6949999999997</v>
      </c>
      <c r="G1874">
        <v>53555</v>
      </c>
      <c r="H1874" t="s">
        <v>13</v>
      </c>
      <c r="I1874">
        <v>6292.6949999999997</v>
      </c>
    </row>
    <row r="1875" spans="1:10" x14ac:dyDescent="0.4">
      <c r="A1875">
        <v>8</v>
      </c>
      <c r="B1875" t="s">
        <v>21</v>
      </c>
      <c r="D1875">
        <v>16.5</v>
      </c>
      <c r="E1875">
        <v>7803.31</v>
      </c>
      <c r="G1875">
        <v>68320</v>
      </c>
      <c r="H1875" t="s">
        <v>13</v>
      </c>
      <c r="I1875">
        <v>7803.31</v>
      </c>
    </row>
    <row r="1876" spans="1:10" x14ac:dyDescent="0.4">
      <c r="A1876">
        <v>9</v>
      </c>
      <c r="B1876" t="s">
        <v>22</v>
      </c>
      <c r="D1876">
        <v>16.510000000000002</v>
      </c>
      <c r="E1876">
        <v>19.677</v>
      </c>
      <c r="G1876">
        <v>193</v>
      </c>
      <c r="H1876" t="s">
        <v>13</v>
      </c>
      <c r="I1876">
        <v>19.677</v>
      </c>
    </row>
    <row r="1877" spans="1:10" x14ac:dyDescent="0.4">
      <c r="A1877">
        <v>10</v>
      </c>
      <c r="B1877" t="s">
        <v>22</v>
      </c>
      <c r="D1877">
        <v>16.64</v>
      </c>
      <c r="E1877">
        <v>0.218</v>
      </c>
      <c r="G1877">
        <v>3</v>
      </c>
      <c r="H1877" t="s">
        <v>13</v>
      </c>
      <c r="I1877">
        <v>0.218</v>
      </c>
    </row>
    <row r="1878" spans="1:10" x14ac:dyDescent="0.4">
      <c r="A1878">
        <v>11</v>
      </c>
      <c r="B1878" t="s">
        <v>24</v>
      </c>
      <c r="D1878">
        <v>16.54</v>
      </c>
      <c r="E1878">
        <v>1812.627</v>
      </c>
      <c r="G1878">
        <v>15812</v>
      </c>
      <c r="H1878" t="s">
        <v>13</v>
      </c>
      <c r="I1878">
        <v>1812.627</v>
      </c>
    </row>
    <row r="1879" spans="1:10" x14ac:dyDescent="0.4">
      <c r="A1879">
        <v>12</v>
      </c>
      <c r="B1879" t="s">
        <v>25</v>
      </c>
      <c r="D1879">
        <v>16.55</v>
      </c>
      <c r="E1879">
        <v>2140.8530000000001</v>
      </c>
      <c r="G1879">
        <v>52.127000000000002</v>
      </c>
      <c r="H1879" t="s">
        <v>13</v>
      </c>
      <c r="I1879">
        <v>2140.8530000000001</v>
      </c>
    </row>
    <row r="1880" spans="1:10" x14ac:dyDescent="0.4">
      <c r="A1880">
        <v>13</v>
      </c>
      <c r="B1880" t="s">
        <v>26</v>
      </c>
      <c r="D1880">
        <v>16.559999999999999</v>
      </c>
      <c r="E1880">
        <v>2104.6669999999999</v>
      </c>
      <c r="G1880">
        <v>18920</v>
      </c>
      <c r="H1880" t="s">
        <v>13</v>
      </c>
      <c r="I1880">
        <v>2104.6669999999999</v>
      </c>
    </row>
    <row r="1881" spans="1:10" x14ac:dyDescent="0.4">
      <c r="A1881">
        <v>14</v>
      </c>
      <c r="B1881" t="s">
        <v>27</v>
      </c>
      <c r="D1881">
        <v>16.57</v>
      </c>
      <c r="E1881">
        <v>2157.7869999999998</v>
      </c>
      <c r="G1881">
        <v>21009</v>
      </c>
      <c r="H1881" t="s">
        <v>13</v>
      </c>
      <c r="I1881">
        <v>2157.7869999999998</v>
      </c>
    </row>
    <row r="1882" spans="1:10" x14ac:dyDescent="0.4">
      <c r="A1882">
        <v>15</v>
      </c>
      <c r="B1882" t="s">
        <v>28</v>
      </c>
      <c r="D1882">
        <v>16.579999999999998</v>
      </c>
      <c r="E1882">
        <v>2467.77</v>
      </c>
      <c r="G1882">
        <v>63.715000000000003</v>
      </c>
      <c r="H1882" t="s">
        <v>13</v>
      </c>
      <c r="I1882">
        <v>2467.77</v>
      </c>
    </row>
    <row r="1883" spans="1:10" x14ac:dyDescent="0.4">
      <c r="A1883">
        <v>16</v>
      </c>
      <c r="B1883" t="s">
        <v>29</v>
      </c>
      <c r="D1883">
        <v>16.59</v>
      </c>
      <c r="E1883">
        <v>2130.2979999999998</v>
      </c>
      <c r="G1883">
        <v>56.976999999999997</v>
      </c>
      <c r="H1883" t="s">
        <v>13</v>
      </c>
      <c r="I1883">
        <v>2130.2979999999998</v>
      </c>
    </row>
    <row r="1885" spans="1:10" x14ac:dyDescent="0.4">
      <c r="A1885" t="s">
        <v>125</v>
      </c>
    </row>
    <row r="1887" spans="1:10" x14ac:dyDescent="0.4">
      <c r="B1887" t="s">
        <v>3</v>
      </c>
      <c r="C1887" t="s">
        <v>4</v>
      </c>
      <c r="D1887" t="s">
        <v>5</v>
      </c>
      <c r="E1887" t="s">
        <v>6</v>
      </c>
      <c r="F1887" t="s">
        <v>7</v>
      </c>
      <c r="G1887" t="s">
        <v>8</v>
      </c>
      <c r="H1887" t="s">
        <v>9</v>
      </c>
      <c r="I1887" t="s">
        <v>10</v>
      </c>
      <c r="J1887" t="s">
        <v>11</v>
      </c>
    </row>
    <row r="1888" spans="1:10" x14ac:dyDescent="0.4">
      <c r="A1888">
        <v>1</v>
      </c>
      <c r="B1888" t="s">
        <v>12</v>
      </c>
      <c r="D1888">
        <v>16.489999999999998</v>
      </c>
      <c r="E1888">
        <v>8805.5110000000004</v>
      </c>
      <c r="G1888">
        <v>311.75299999999999</v>
      </c>
      <c r="H1888" t="s">
        <v>13</v>
      </c>
      <c r="I1888">
        <v>8805.5110000000004</v>
      </c>
    </row>
    <row r="1889" spans="1:9" x14ac:dyDescent="0.4">
      <c r="A1889">
        <v>2</v>
      </c>
      <c r="B1889" t="s">
        <v>14</v>
      </c>
      <c r="D1889">
        <v>16.52</v>
      </c>
      <c r="E1889">
        <v>8225.7739999999994</v>
      </c>
      <c r="G1889">
        <v>687.33299999999997</v>
      </c>
      <c r="H1889" t="s">
        <v>13</v>
      </c>
      <c r="I1889">
        <v>8225.7739999999994</v>
      </c>
    </row>
    <row r="1890" spans="1:9" x14ac:dyDescent="0.4">
      <c r="A1890">
        <v>3</v>
      </c>
      <c r="B1890" t="s">
        <v>15</v>
      </c>
      <c r="D1890">
        <v>16.52</v>
      </c>
      <c r="E1890">
        <v>8206.0879999999997</v>
      </c>
      <c r="G1890">
        <v>72812</v>
      </c>
      <c r="H1890" t="s">
        <v>13</v>
      </c>
      <c r="I1890">
        <v>8206.0879999999997</v>
      </c>
    </row>
    <row r="1891" spans="1:9" x14ac:dyDescent="0.4">
      <c r="A1891">
        <v>4</v>
      </c>
      <c r="B1891" t="s">
        <v>17</v>
      </c>
      <c r="D1891">
        <v>16.510000000000002</v>
      </c>
      <c r="E1891">
        <v>7974.2309999999998</v>
      </c>
      <c r="G1891">
        <v>917.38800000000003</v>
      </c>
      <c r="H1891" t="s">
        <v>13</v>
      </c>
      <c r="I1891">
        <v>7974.2309999999998</v>
      </c>
    </row>
    <row r="1892" spans="1:9" x14ac:dyDescent="0.4">
      <c r="A1892">
        <v>5</v>
      </c>
      <c r="B1892" t="s">
        <v>18</v>
      </c>
      <c r="D1892">
        <v>16.5</v>
      </c>
      <c r="E1892">
        <v>9726.7780000000002</v>
      </c>
      <c r="G1892">
        <v>634.33399999999995</v>
      </c>
      <c r="H1892" t="s">
        <v>13</v>
      </c>
      <c r="I1892">
        <v>9726.7780000000002</v>
      </c>
    </row>
    <row r="1893" spans="1:9" x14ac:dyDescent="0.4">
      <c r="A1893">
        <v>6</v>
      </c>
      <c r="B1893" t="s">
        <v>19</v>
      </c>
      <c r="D1893">
        <v>16.48</v>
      </c>
      <c r="E1893">
        <v>8449.7260000000006</v>
      </c>
      <c r="G1893">
        <v>164.37299999999999</v>
      </c>
      <c r="H1893" t="s">
        <v>13</v>
      </c>
      <c r="I1893">
        <v>8449.7260000000006</v>
      </c>
    </row>
    <row r="1894" spans="1:9" x14ac:dyDescent="0.4">
      <c r="A1894">
        <v>7</v>
      </c>
      <c r="B1894" t="s">
        <v>20</v>
      </c>
      <c r="D1894">
        <v>16.489999999999998</v>
      </c>
      <c r="E1894">
        <v>6390.6670000000004</v>
      </c>
      <c r="G1894">
        <v>244.70099999999999</v>
      </c>
      <c r="H1894" t="s">
        <v>13</v>
      </c>
      <c r="I1894">
        <v>6390.6670000000004</v>
      </c>
    </row>
    <row r="1895" spans="1:9" x14ac:dyDescent="0.4">
      <c r="A1895">
        <v>8</v>
      </c>
      <c r="B1895" t="s">
        <v>21</v>
      </c>
      <c r="D1895">
        <v>16.510000000000002</v>
      </c>
      <c r="E1895">
        <v>7988.8239999999996</v>
      </c>
      <c r="G1895">
        <v>1559.751</v>
      </c>
      <c r="H1895" t="s">
        <v>13</v>
      </c>
      <c r="I1895">
        <v>7988.8239999999996</v>
      </c>
    </row>
    <row r="1896" spans="1:9" x14ac:dyDescent="0.4">
      <c r="A1896">
        <v>9</v>
      </c>
      <c r="B1896" t="s">
        <v>22</v>
      </c>
      <c r="D1896">
        <v>16.420000000000002</v>
      </c>
      <c r="E1896">
        <v>12.127000000000001</v>
      </c>
      <c r="G1896">
        <v>117</v>
      </c>
      <c r="H1896" t="s">
        <v>13</v>
      </c>
      <c r="I1896">
        <v>12.127000000000001</v>
      </c>
    </row>
    <row r="1897" spans="1:9" x14ac:dyDescent="0.4">
      <c r="A1897">
        <v>10</v>
      </c>
      <c r="B1897" t="s">
        <v>22</v>
      </c>
      <c r="D1897">
        <v>16.579999999999998</v>
      </c>
      <c r="E1897">
        <v>0.46700000000000003</v>
      </c>
      <c r="G1897">
        <v>6</v>
      </c>
      <c r="H1897" t="s">
        <v>13</v>
      </c>
      <c r="I1897">
        <v>0.46700000000000003</v>
      </c>
    </row>
    <row r="1898" spans="1:9" x14ac:dyDescent="0.4">
      <c r="A1898">
        <v>11</v>
      </c>
      <c r="B1898" t="s">
        <v>24</v>
      </c>
      <c r="D1898">
        <v>16.53</v>
      </c>
      <c r="E1898">
        <v>2056.203</v>
      </c>
      <c r="G1898">
        <v>18523</v>
      </c>
      <c r="H1898" t="s">
        <v>13</v>
      </c>
      <c r="I1898">
        <v>2056.203</v>
      </c>
    </row>
    <row r="1899" spans="1:9" x14ac:dyDescent="0.4">
      <c r="A1899">
        <v>12</v>
      </c>
      <c r="B1899" t="s">
        <v>25</v>
      </c>
      <c r="D1899">
        <v>16.55</v>
      </c>
      <c r="E1899">
        <v>2037.1420000000001</v>
      </c>
      <c r="G1899">
        <v>172.24100000000001</v>
      </c>
      <c r="H1899" t="s">
        <v>13</v>
      </c>
      <c r="I1899">
        <v>2037.1420000000001</v>
      </c>
    </row>
    <row r="1900" spans="1:9" x14ac:dyDescent="0.4">
      <c r="A1900">
        <v>13</v>
      </c>
      <c r="B1900" t="s">
        <v>26</v>
      </c>
      <c r="D1900">
        <v>16.559999999999999</v>
      </c>
      <c r="E1900">
        <v>2209.288</v>
      </c>
      <c r="G1900">
        <v>54.701999999999998</v>
      </c>
      <c r="H1900" t="s">
        <v>13</v>
      </c>
      <c r="I1900">
        <v>2209.288</v>
      </c>
    </row>
    <row r="1901" spans="1:9" x14ac:dyDescent="0.4">
      <c r="A1901">
        <v>14</v>
      </c>
      <c r="B1901" t="s">
        <v>27</v>
      </c>
      <c r="D1901">
        <v>16.57</v>
      </c>
      <c r="E1901">
        <v>1869.894</v>
      </c>
      <c r="G1901">
        <v>163.95</v>
      </c>
      <c r="H1901" t="s">
        <v>13</v>
      </c>
      <c r="I1901">
        <v>1869.894</v>
      </c>
    </row>
    <row r="1902" spans="1:9" x14ac:dyDescent="0.4">
      <c r="A1902">
        <v>15</v>
      </c>
      <c r="B1902" t="s">
        <v>28</v>
      </c>
      <c r="D1902">
        <v>16.579999999999998</v>
      </c>
      <c r="E1902">
        <v>2527.9789999999998</v>
      </c>
      <c r="G1902">
        <v>22463</v>
      </c>
      <c r="H1902" t="s">
        <v>13</v>
      </c>
      <c r="I1902">
        <v>2527.9789999999998</v>
      </c>
    </row>
    <row r="1903" spans="1:9" x14ac:dyDescent="0.4">
      <c r="A1903">
        <v>16</v>
      </c>
      <c r="B1903" t="s">
        <v>29</v>
      </c>
      <c r="D1903">
        <v>16.59</v>
      </c>
      <c r="E1903">
        <v>2192.2660000000001</v>
      </c>
      <c r="G1903">
        <v>128.56100000000001</v>
      </c>
      <c r="H1903" t="s">
        <v>13</v>
      </c>
      <c r="I1903">
        <v>2192.2660000000001</v>
      </c>
    </row>
    <row r="1905" spans="1:10" x14ac:dyDescent="0.4">
      <c r="A1905" t="s">
        <v>126</v>
      </c>
    </row>
    <row r="1907" spans="1:10" x14ac:dyDescent="0.4">
      <c r="B1907" t="s">
        <v>3</v>
      </c>
      <c r="C1907" t="s">
        <v>4</v>
      </c>
      <c r="D1907" t="s">
        <v>5</v>
      </c>
      <c r="E1907" t="s">
        <v>6</v>
      </c>
      <c r="F1907" t="s">
        <v>7</v>
      </c>
      <c r="G1907" t="s">
        <v>8</v>
      </c>
      <c r="H1907" t="s">
        <v>9</v>
      </c>
      <c r="I1907" t="s">
        <v>10</v>
      </c>
      <c r="J1907" t="s">
        <v>11</v>
      </c>
    </row>
    <row r="1908" spans="1:10" x14ac:dyDescent="0.4">
      <c r="A1908">
        <v>1</v>
      </c>
      <c r="B1908" t="s">
        <v>12</v>
      </c>
      <c r="D1908">
        <v>15.14</v>
      </c>
      <c r="E1908">
        <v>3983.5309999999999</v>
      </c>
      <c r="F1908">
        <v>68189.008000000002</v>
      </c>
      <c r="G1908">
        <v>26.872</v>
      </c>
      <c r="H1908" t="s">
        <v>13</v>
      </c>
    </row>
    <row r="1909" spans="1:10" x14ac:dyDescent="0.4">
      <c r="A1909">
        <v>2</v>
      </c>
      <c r="B1909" t="s">
        <v>14</v>
      </c>
      <c r="D1909">
        <v>15.17</v>
      </c>
      <c r="E1909">
        <v>6130.9589999999998</v>
      </c>
      <c r="F1909">
        <v>61484.391000000003</v>
      </c>
      <c r="G1909">
        <v>164.126</v>
      </c>
      <c r="H1909" t="s">
        <v>13</v>
      </c>
    </row>
    <row r="1910" spans="1:10" x14ac:dyDescent="0.4">
      <c r="A1910">
        <v>3</v>
      </c>
      <c r="B1910" t="s">
        <v>15</v>
      </c>
      <c r="D1910">
        <v>15.17</v>
      </c>
      <c r="E1910">
        <v>11482.545</v>
      </c>
      <c r="F1910">
        <v>63501.434000000001</v>
      </c>
      <c r="G1910">
        <v>72902</v>
      </c>
      <c r="H1910" t="s">
        <v>13</v>
      </c>
    </row>
    <row r="1911" spans="1:10" x14ac:dyDescent="0.4">
      <c r="A1911">
        <v>4</v>
      </c>
      <c r="B1911" t="s">
        <v>17</v>
      </c>
      <c r="D1911">
        <v>15.17</v>
      </c>
      <c r="E1911">
        <v>35478.269999999997</v>
      </c>
      <c r="F1911">
        <v>57149.976999999999</v>
      </c>
      <c r="G1911">
        <v>1015.5650000000001</v>
      </c>
      <c r="H1911" t="s">
        <v>13</v>
      </c>
    </row>
    <row r="1912" spans="1:10" x14ac:dyDescent="0.4">
      <c r="A1912">
        <v>5</v>
      </c>
      <c r="B1912" t="s">
        <v>18</v>
      </c>
      <c r="D1912">
        <v>15.15</v>
      </c>
      <c r="E1912">
        <v>63231.913999999997</v>
      </c>
      <c r="F1912">
        <v>71495.452999999994</v>
      </c>
      <c r="G1912">
        <v>2362.4899999999998</v>
      </c>
      <c r="H1912" t="s">
        <v>13</v>
      </c>
    </row>
    <row r="1913" spans="1:10" x14ac:dyDescent="0.4">
      <c r="A1913">
        <v>6</v>
      </c>
      <c r="B1913" t="s">
        <v>19</v>
      </c>
      <c r="D1913">
        <v>15.13</v>
      </c>
      <c r="E1913">
        <v>265786.59399999998</v>
      </c>
      <c r="F1913">
        <v>55511.487999999998</v>
      </c>
      <c r="G1913">
        <v>997.17600000000004</v>
      </c>
      <c r="H1913" t="s">
        <v>13</v>
      </c>
    </row>
    <row r="1914" spans="1:10" x14ac:dyDescent="0.4">
      <c r="A1914">
        <v>7</v>
      </c>
      <c r="B1914" t="s">
        <v>20</v>
      </c>
      <c r="D1914">
        <v>15.13</v>
      </c>
      <c r="E1914">
        <v>466660</v>
      </c>
      <c r="F1914">
        <v>42641.690999999999</v>
      </c>
      <c r="G1914">
        <v>8034.8620000000001</v>
      </c>
      <c r="H1914" t="s">
        <v>13</v>
      </c>
    </row>
    <row r="1915" spans="1:10" x14ac:dyDescent="0.4">
      <c r="A1915">
        <v>8</v>
      </c>
      <c r="B1915" t="s">
        <v>21</v>
      </c>
      <c r="D1915">
        <v>15.14</v>
      </c>
      <c r="E1915">
        <v>979481.875</v>
      </c>
      <c r="F1915">
        <v>48928.695</v>
      </c>
      <c r="G1915">
        <v>7103.9930000000004</v>
      </c>
      <c r="H1915" t="s">
        <v>13</v>
      </c>
    </row>
    <row r="1916" spans="1:10" x14ac:dyDescent="0.4">
      <c r="A1916">
        <v>9</v>
      </c>
      <c r="B1916" t="s">
        <v>22</v>
      </c>
      <c r="D1916">
        <v>15.17</v>
      </c>
      <c r="E1916">
        <v>2745.4</v>
      </c>
      <c r="F1916">
        <v>142.221</v>
      </c>
      <c r="G1916">
        <v>16394</v>
      </c>
      <c r="H1916" t="s">
        <v>13</v>
      </c>
    </row>
    <row r="1917" spans="1:10" x14ac:dyDescent="0.4">
      <c r="A1917">
        <v>10</v>
      </c>
      <c r="B1917" t="s">
        <v>22</v>
      </c>
      <c r="D1917">
        <v>15.18</v>
      </c>
      <c r="E1917">
        <v>1154.211</v>
      </c>
      <c r="F1917">
        <v>51.685000000000002</v>
      </c>
      <c r="G1917">
        <v>7210</v>
      </c>
      <c r="H1917" t="s">
        <v>13</v>
      </c>
    </row>
    <row r="1918" spans="1:10" x14ac:dyDescent="0.4">
      <c r="A1918">
        <v>11</v>
      </c>
      <c r="B1918" t="s">
        <v>24</v>
      </c>
      <c r="D1918">
        <v>15.17</v>
      </c>
      <c r="E1918">
        <v>541.81799999999998</v>
      </c>
      <c r="F1918">
        <v>23240.384999999998</v>
      </c>
      <c r="G1918">
        <v>10.423</v>
      </c>
      <c r="H1918" t="s">
        <v>13</v>
      </c>
    </row>
    <row r="1919" spans="1:10" x14ac:dyDescent="0.4">
      <c r="A1919">
        <v>12</v>
      </c>
      <c r="B1919" t="s">
        <v>25</v>
      </c>
      <c r="D1919">
        <v>15.23</v>
      </c>
      <c r="E1919">
        <v>12.718</v>
      </c>
      <c r="F1919">
        <v>20862.050999999999</v>
      </c>
      <c r="G1919">
        <v>108</v>
      </c>
      <c r="H1919" t="s">
        <v>13</v>
      </c>
    </row>
    <row r="1920" spans="1:10" x14ac:dyDescent="0.4">
      <c r="A1920">
        <v>13</v>
      </c>
      <c r="B1920" t="s">
        <v>26</v>
      </c>
      <c r="D1920">
        <v>15.2</v>
      </c>
      <c r="E1920">
        <v>73.296999999999997</v>
      </c>
      <c r="F1920">
        <v>19219.835999999999</v>
      </c>
      <c r="G1920">
        <v>475</v>
      </c>
      <c r="H1920" t="s">
        <v>13</v>
      </c>
    </row>
    <row r="1921" spans="1:10" x14ac:dyDescent="0.4">
      <c r="A1921">
        <v>14</v>
      </c>
      <c r="B1921" t="s">
        <v>27</v>
      </c>
      <c r="D1921">
        <v>15.21</v>
      </c>
      <c r="E1921">
        <v>185035.766</v>
      </c>
      <c r="F1921">
        <v>19767.511999999999</v>
      </c>
      <c r="G1921">
        <v>3214.4059999999999</v>
      </c>
      <c r="H1921" t="s">
        <v>13</v>
      </c>
    </row>
    <row r="1922" spans="1:10" x14ac:dyDescent="0.4">
      <c r="A1922">
        <v>15</v>
      </c>
      <c r="B1922" t="s">
        <v>28</v>
      </c>
      <c r="D1922">
        <v>15.21</v>
      </c>
      <c r="E1922">
        <v>194341.17199999999</v>
      </c>
      <c r="F1922">
        <v>20699.598000000002</v>
      </c>
      <c r="G1922">
        <v>2008.0609999999999</v>
      </c>
      <c r="H1922" t="s">
        <v>13</v>
      </c>
    </row>
    <row r="1923" spans="1:10" x14ac:dyDescent="0.4">
      <c r="A1923">
        <v>16</v>
      </c>
      <c r="B1923" t="s">
        <v>29</v>
      </c>
      <c r="D1923">
        <v>15.23</v>
      </c>
      <c r="E1923">
        <v>179323.09400000001</v>
      </c>
      <c r="F1923">
        <v>17356.738000000001</v>
      </c>
      <c r="G1923">
        <v>2044.404</v>
      </c>
      <c r="H1923" t="s">
        <v>13</v>
      </c>
    </row>
    <row r="1925" spans="1:10" x14ac:dyDescent="0.4">
      <c r="A1925" t="s">
        <v>127</v>
      </c>
    </row>
    <row r="1927" spans="1:10" x14ac:dyDescent="0.4">
      <c r="B1927" t="s">
        <v>3</v>
      </c>
      <c r="C1927" t="s">
        <v>4</v>
      </c>
      <c r="D1927" t="s">
        <v>5</v>
      </c>
      <c r="E1927" t="s">
        <v>6</v>
      </c>
      <c r="F1927" t="s">
        <v>7</v>
      </c>
      <c r="G1927" t="s">
        <v>8</v>
      </c>
      <c r="H1927" t="s">
        <v>9</v>
      </c>
      <c r="I1927" t="s">
        <v>10</v>
      </c>
      <c r="J1927" t="s">
        <v>11</v>
      </c>
    </row>
    <row r="1928" spans="1:10" x14ac:dyDescent="0.4">
      <c r="A1928">
        <v>1</v>
      </c>
      <c r="B1928" t="s">
        <v>12</v>
      </c>
      <c r="D1928">
        <v>15.14</v>
      </c>
      <c r="E1928">
        <v>68189.008000000002</v>
      </c>
      <c r="G1928">
        <v>1342.261</v>
      </c>
      <c r="H1928" t="s">
        <v>13</v>
      </c>
      <c r="I1928">
        <v>68189.008000000002</v>
      </c>
    </row>
    <row r="1929" spans="1:10" x14ac:dyDescent="0.4">
      <c r="A1929">
        <v>2</v>
      </c>
      <c r="B1929" t="s">
        <v>14</v>
      </c>
      <c r="D1929">
        <v>15.17</v>
      </c>
      <c r="E1929">
        <v>61484.391000000003</v>
      </c>
      <c r="G1929">
        <v>628.66300000000001</v>
      </c>
      <c r="H1929" t="s">
        <v>13</v>
      </c>
      <c r="I1929">
        <v>61484.391000000003</v>
      </c>
    </row>
    <row r="1930" spans="1:10" x14ac:dyDescent="0.4">
      <c r="A1930">
        <v>3</v>
      </c>
      <c r="B1930" t="s">
        <v>15</v>
      </c>
      <c r="D1930">
        <v>15.17</v>
      </c>
      <c r="E1930">
        <v>63501.434000000001</v>
      </c>
      <c r="G1930">
        <v>690.82100000000003</v>
      </c>
      <c r="H1930" t="s">
        <v>13</v>
      </c>
      <c r="I1930">
        <v>63501.434000000001</v>
      </c>
    </row>
    <row r="1931" spans="1:10" x14ac:dyDescent="0.4">
      <c r="A1931">
        <v>4</v>
      </c>
      <c r="B1931" t="s">
        <v>17</v>
      </c>
      <c r="D1931">
        <v>15.17</v>
      </c>
      <c r="E1931">
        <v>57149.976999999999</v>
      </c>
      <c r="G1931">
        <v>777.88800000000003</v>
      </c>
      <c r="H1931" t="s">
        <v>13</v>
      </c>
      <c r="I1931">
        <v>57149.976999999999</v>
      </c>
    </row>
    <row r="1932" spans="1:10" x14ac:dyDescent="0.4">
      <c r="A1932">
        <v>5</v>
      </c>
      <c r="B1932" t="s">
        <v>18</v>
      </c>
      <c r="D1932">
        <v>15.15</v>
      </c>
      <c r="E1932">
        <v>71495.452999999994</v>
      </c>
      <c r="G1932">
        <v>195.84200000000001</v>
      </c>
      <c r="H1932" t="s">
        <v>13</v>
      </c>
      <c r="I1932">
        <v>71495.452999999994</v>
      </c>
    </row>
    <row r="1933" spans="1:10" x14ac:dyDescent="0.4">
      <c r="A1933">
        <v>6</v>
      </c>
      <c r="B1933" t="s">
        <v>19</v>
      </c>
      <c r="D1933">
        <v>15.13</v>
      </c>
      <c r="E1933">
        <v>55511.487999999998</v>
      </c>
      <c r="G1933">
        <v>1431.4169999999999</v>
      </c>
      <c r="H1933" t="s">
        <v>13</v>
      </c>
      <c r="I1933">
        <v>55511.487999999998</v>
      </c>
    </row>
    <row r="1934" spans="1:10" x14ac:dyDescent="0.4">
      <c r="A1934">
        <v>7</v>
      </c>
      <c r="B1934" t="s">
        <v>20</v>
      </c>
      <c r="D1934">
        <v>15.13</v>
      </c>
      <c r="E1934">
        <v>42641.690999999999</v>
      </c>
      <c r="G1934">
        <v>244.67400000000001</v>
      </c>
      <c r="H1934" t="s">
        <v>13</v>
      </c>
      <c r="I1934">
        <v>42641.690999999999</v>
      </c>
    </row>
    <row r="1935" spans="1:10" x14ac:dyDescent="0.4">
      <c r="A1935">
        <v>8</v>
      </c>
      <c r="B1935" t="s">
        <v>21</v>
      </c>
      <c r="D1935">
        <v>15.15</v>
      </c>
      <c r="E1935">
        <v>48928.695</v>
      </c>
      <c r="G1935">
        <v>1156.0709999999999</v>
      </c>
      <c r="H1935" t="s">
        <v>13</v>
      </c>
      <c r="I1935">
        <v>48928.695</v>
      </c>
    </row>
    <row r="1936" spans="1:10" x14ac:dyDescent="0.4">
      <c r="A1936">
        <v>9</v>
      </c>
      <c r="B1936" t="s">
        <v>22</v>
      </c>
      <c r="D1936">
        <v>15.14</v>
      </c>
      <c r="E1936">
        <v>142.221</v>
      </c>
      <c r="G1936">
        <v>1202</v>
      </c>
      <c r="H1936" t="s">
        <v>13</v>
      </c>
      <c r="I1936">
        <v>142.221</v>
      </c>
    </row>
    <row r="1937" spans="1:10" x14ac:dyDescent="0.4">
      <c r="A1937">
        <v>10</v>
      </c>
      <c r="B1937" t="s">
        <v>22</v>
      </c>
      <c r="D1937">
        <v>15.18</v>
      </c>
      <c r="E1937">
        <v>51.685000000000002</v>
      </c>
      <c r="G1937">
        <v>459</v>
      </c>
      <c r="H1937" t="s">
        <v>13</v>
      </c>
      <c r="I1937">
        <v>51.685000000000002</v>
      </c>
    </row>
    <row r="1938" spans="1:10" x14ac:dyDescent="0.4">
      <c r="A1938">
        <v>11</v>
      </c>
      <c r="B1938" t="s">
        <v>24</v>
      </c>
      <c r="D1938">
        <v>15.18</v>
      </c>
      <c r="E1938">
        <v>23240.384999999998</v>
      </c>
      <c r="G1938">
        <v>612.91600000000005</v>
      </c>
      <c r="H1938" t="s">
        <v>13</v>
      </c>
      <c r="I1938">
        <v>23240.384999999998</v>
      </c>
    </row>
    <row r="1939" spans="1:10" x14ac:dyDescent="0.4">
      <c r="A1939">
        <v>12</v>
      </c>
      <c r="B1939" t="s">
        <v>25</v>
      </c>
      <c r="D1939">
        <v>15.18</v>
      </c>
      <c r="E1939">
        <v>20862.050999999999</v>
      </c>
      <c r="G1939">
        <v>466.95400000000001</v>
      </c>
      <c r="H1939" t="s">
        <v>13</v>
      </c>
      <c r="I1939">
        <v>20862.050999999999</v>
      </c>
    </row>
    <row r="1940" spans="1:10" x14ac:dyDescent="0.4">
      <c r="A1940">
        <v>13</v>
      </c>
      <c r="B1940" t="s">
        <v>26</v>
      </c>
      <c r="D1940">
        <v>15.2</v>
      </c>
      <c r="E1940">
        <v>19219.835999999999</v>
      </c>
      <c r="G1940">
        <v>839.24300000000005</v>
      </c>
      <c r="H1940" t="s">
        <v>13</v>
      </c>
      <c r="I1940">
        <v>19219.835999999999</v>
      </c>
    </row>
    <row r="1941" spans="1:10" x14ac:dyDescent="0.4">
      <c r="A1941">
        <v>14</v>
      </c>
      <c r="B1941" t="s">
        <v>27</v>
      </c>
      <c r="D1941">
        <v>15.2</v>
      </c>
      <c r="E1941">
        <v>19767.511999999999</v>
      </c>
      <c r="G1941">
        <v>252.64699999999999</v>
      </c>
      <c r="H1941" t="s">
        <v>13</v>
      </c>
      <c r="I1941">
        <v>19767.511999999999</v>
      </c>
    </row>
    <row r="1942" spans="1:10" x14ac:dyDescent="0.4">
      <c r="A1942">
        <v>15</v>
      </c>
      <c r="B1942" t="s">
        <v>28</v>
      </c>
      <c r="D1942">
        <v>15.23</v>
      </c>
      <c r="E1942">
        <v>20699.598000000002</v>
      </c>
      <c r="G1942">
        <v>438.15300000000002</v>
      </c>
      <c r="H1942" t="s">
        <v>13</v>
      </c>
      <c r="I1942">
        <v>20699.598000000002</v>
      </c>
    </row>
    <row r="1943" spans="1:10" x14ac:dyDescent="0.4">
      <c r="A1943">
        <v>16</v>
      </c>
      <c r="B1943" t="s">
        <v>29</v>
      </c>
      <c r="D1943">
        <v>15.23</v>
      </c>
      <c r="E1943">
        <v>17356.738000000001</v>
      </c>
      <c r="G1943">
        <v>582.90800000000002</v>
      </c>
      <c r="H1943" t="s">
        <v>13</v>
      </c>
      <c r="I1943">
        <v>17356.738000000001</v>
      </c>
    </row>
    <row r="1945" spans="1:10" x14ac:dyDescent="0.4">
      <c r="A1945" t="s">
        <v>128</v>
      </c>
    </row>
    <row r="1947" spans="1:10" x14ac:dyDescent="0.4">
      <c r="B1947" t="s">
        <v>3</v>
      </c>
      <c r="C1947" t="s">
        <v>4</v>
      </c>
      <c r="D1947" t="s">
        <v>5</v>
      </c>
      <c r="E1947" t="s">
        <v>6</v>
      </c>
      <c r="F1947" t="s">
        <v>7</v>
      </c>
      <c r="G1947" t="s">
        <v>8</v>
      </c>
      <c r="H1947" t="s">
        <v>9</v>
      </c>
      <c r="I1947" t="s">
        <v>10</v>
      </c>
      <c r="J1947" t="s">
        <v>11</v>
      </c>
    </row>
    <row r="1948" spans="1:10" x14ac:dyDescent="0.4">
      <c r="A1948">
        <v>1</v>
      </c>
      <c r="B1948" t="s">
        <v>12</v>
      </c>
      <c r="D1948">
        <v>14.78</v>
      </c>
      <c r="E1948">
        <v>176.054</v>
      </c>
      <c r="F1948">
        <v>818.54200000000003</v>
      </c>
      <c r="G1948">
        <v>6.1239999999999997</v>
      </c>
      <c r="H1948" t="s">
        <v>13</v>
      </c>
    </row>
    <row r="1949" spans="1:10" x14ac:dyDescent="0.4">
      <c r="A1949">
        <v>2</v>
      </c>
      <c r="B1949" t="s">
        <v>14</v>
      </c>
      <c r="D1949">
        <v>14.81</v>
      </c>
      <c r="E1949">
        <v>138.09</v>
      </c>
      <c r="F1949">
        <v>878.93100000000004</v>
      </c>
      <c r="G1949">
        <v>5.0830000000000002</v>
      </c>
      <c r="H1949" t="s">
        <v>13</v>
      </c>
    </row>
    <row r="1950" spans="1:10" x14ac:dyDescent="0.4">
      <c r="A1950">
        <v>3</v>
      </c>
      <c r="B1950" t="s">
        <v>15</v>
      </c>
      <c r="D1950">
        <v>14.81</v>
      </c>
      <c r="E1950">
        <v>149.58600000000001</v>
      </c>
      <c r="F1950">
        <v>947.3</v>
      </c>
      <c r="G1950">
        <v>1060</v>
      </c>
      <c r="H1950" t="s">
        <v>13</v>
      </c>
    </row>
    <row r="1951" spans="1:10" x14ac:dyDescent="0.4">
      <c r="A1951">
        <v>4</v>
      </c>
      <c r="B1951" t="s">
        <v>17</v>
      </c>
      <c r="D1951">
        <v>14.84</v>
      </c>
      <c r="E1951">
        <v>556.37199999999996</v>
      </c>
      <c r="F1951">
        <v>785.46900000000005</v>
      </c>
      <c r="G1951">
        <v>2.859</v>
      </c>
      <c r="H1951" t="s">
        <v>16</v>
      </c>
    </row>
    <row r="1952" spans="1:10" x14ac:dyDescent="0.4">
      <c r="A1952">
        <v>5</v>
      </c>
      <c r="B1952" t="s">
        <v>18</v>
      </c>
      <c r="D1952">
        <v>14.8</v>
      </c>
      <c r="E1952">
        <v>854.27700000000004</v>
      </c>
      <c r="F1952">
        <v>1347.0239999999999</v>
      </c>
      <c r="G1952">
        <v>20.524000000000001</v>
      </c>
      <c r="H1952" t="s">
        <v>13</v>
      </c>
    </row>
    <row r="1953" spans="1:10" x14ac:dyDescent="0.4">
      <c r="A1953">
        <v>6</v>
      </c>
      <c r="B1953" t="s">
        <v>19</v>
      </c>
      <c r="D1953">
        <v>14.77</v>
      </c>
      <c r="E1953">
        <v>2860.8319999999999</v>
      </c>
      <c r="F1953">
        <v>950.48500000000001</v>
      </c>
      <c r="G1953">
        <v>17855</v>
      </c>
      <c r="H1953" t="s">
        <v>13</v>
      </c>
    </row>
    <row r="1954" spans="1:10" x14ac:dyDescent="0.4">
      <c r="A1954">
        <v>7</v>
      </c>
      <c r="B1954" t="s">
        <v>20</v>
      </c>
      <c r="D1954">
        <v>14.78</v>
      </c>
      <c r="E1954">
        <v>5530.6369999999997</v>
      </c>
      <c r="F1954">
        <v>675.61300000000006</v>
      </c>
      <c r="G1954">
        <v>31.346</v>
      </c>
      <c r="H1954" t="s">
        <v>13</v>
      </c>
    </row>
    <row r="1955" spans="1:10" x14ac:dyDescent="0.4">
      <c r="A1955">
        <v>8</v>
      </c>
      <c r="B1955" t="s">
        <v>21</v>
      </c>
      <c r="D1955">
        <v>14.8</v>
      </c>
      <c r="E1955">
        <v>12096.596</v>
      </c>
      <c r="F1955">
        <v>669.51800000000003</v>
      </c>
      <c r="G1955">
        <v>295.23599999999999</v>
      </c>
      <c r="H1955" t="s">
        <v>13</v>
      </c>
    </row>
    <row r="1956" spans="1:10" x14ac:dyDescent="0.4">
      <c r="A1956">
        <v>9</v>
      </c>
      <c r="B1956" t="s">
        <v>22</v>
      </c>
      <c r="D1956">
        <v>14.83</v>
      </c>
      <c r="E1956">
        <v>67.355999999999995</v>
      </c>
      <c r="G1956">
        <v>456</v>
      </c>
      <c r="H1956" t="s">
        <v>13</v>
      </c>
    </row>
    <row r="1957" spans="1:10" x14ac:dyDescent="0.4">
      <c r="A1957">
        <v>10</v>
      </c>
      <c r="B1957" t="s">
        <v>22</v>
      </c>
      <c r="D1957">
        <v>14.97</v>
      </c>
      <c r="E1957">
        <v>56.265000000000001</v>
      </c>
      <c r="G1957">
        <v>345</v>
      </c>
      <c r="H1957" t="s">
        <v>13</v>
      </c>
    </row>
    <row r="1958" spans="1:10" x14ac:dyDescent="0.4">
      <c r="A1958">
        <v>11</v>
      </c>
      <c r="B1958" t="s">
        <v>24</v>
      </c>
      <c r="D1958">
        <v>14.81</v>
      </c>
      <c r="E1958">
        <v>871.87599999999998</v>
      </c>
      <c r="F1958">
        <v>454.851</v>
      </c>
      <c r="G1958">
        <v>68.051000000000002</v>
      </c>
      <c r="H1958" t="s">
        <v>13</v>
      </c>
    </row>
    <row r="1959" spans="1:10" x14ac:dyDescent="0.4">
      <c r="A1959">
        <v>12</v>
      </c>
      <c r="B1959" t="s">
        <v>25</v>
      </c>
      <c r="D1959">
        <v>14.83</v>
      </c>
      <c r="E1959">
        <v>58.473999999999997</v>
      </c>
      <c r="F1959">
        <v>327.91</v>
      </c>
      <c r="G1959">
        <v>368</v>
      </c>
      <c r="H1959" t="s">
        <v>13</v>
      </c>
    </row>
    <row r="1960" spans="1:10" x14ac:dyDescent="0.4">
      <c r="A1960">
        <v>13</v>
      </c>
      <c r="B1960" t="s">
        <v>26</v>
      </c>
      <c r="D1960">
        <v>14.91</v>
      </c>
      <c r="E1960">
        <v>107.29600000000001</v>
      </c>
      <c r="F1960">
        <v>222.42599999999999</v>
      </c>
      <c r="G1960">
        <v>8.1660000000000004</v>
      </c>
      <c r="H1960" t="s">
        <v>13</v>
      </c>
    </row>
    <row r="1961" spans="1:10" x14ac:dyDescent="0.4">
      <c r="A1961">
        <v>14</v>
      </c>
      <c r="B1961" t="s">
        <v>27</v>
      </c>
      <c r="D1961">
        <v>14.84</v>
      </c>
      <c r="E1961">
        <v>2915.8420000000001</v>
      </c>
      <c r="F1961">
        <v>226.19200000000001</v>
      </c>
      <c r="G1961">
        <v>16.713000000000001</v>
      </c>
      <c r="H1961" t="s">
        <v>16</v>
      </c>
    </row>
    <row r="1962" spans="1:10" x14ac:dyDescent="0.4">
      <c r="A1962">
        <v>15</v>
      </c>
      <c r="B1962" t="s">
        <v>28</v>
      </c>
      <c r="D1962">
        <v>14.88</v>
      </c>
      <c r="E1962">
        <v>2162.63</v>
      </c>
      <c r="F1962">
        <v>314.00900000000001</v>
      </c>
      <c r="G1962">
        <v>14188</v>
      </c>
      <c r="H1962" t="s">
        <v>13</v>
      </c>
    </row>
    <row r="1963" spans="1:10" x14ac:dyDescent="0.4">
      <c r="A1963">
        <v>16</v>
      </c>
      <c r="B1963" t="s">
        <v>29</v>
      </c>
      <c r="D1963">
        <v>14.88</v>
      </c>
      <c r="E1963">
        <v>2602.3069999999998</v>
      </c>
      <c r="F1963">
        <v>235.11500000000001</v>
      </c>
      <c r="G1963">
        <v>59.633000000000003</v>
      </c>
      <c r="H1963" t="s">
        <v>13</v>
      </c>
    </row>
    <row r="1965" spans="1:10" x14ac:dyDescent="0.4">
      <c r="A1965" t="s">
        <v>129</v>
      </c>
    </row>
    <row r="1967" spans="1:10" x14ac:dyDescent="0.4">
      <c r="B1967" t="s">
        <v>3</v>
      </c>
      <c r="C1967" t="s">
        <v>4</v>
      </c>
      <c r="D1967" t="s">
        <v>5</v>
      </c>
      <c r="E1967" t="s">
        <v>6</v>
      </c>
      <c r="F1967" t="s">
        <v>7</v>
      </c>
      <c r="G1967" t="s">
        <v>8</v>
      </c>
      <c r="H1967" t="s">
        <v>9</v>
      </c>
      <c r="I1967" t="s">
        <v>10</v>
      </c>
      <c r="J1967" t="s">
        <v>11</v>
      </c>
    </row>
    <row r="1968" spans="1:10" x14ac:dyDescent="0.4">
      <c r="A1968">
        <v>1</v>
      </c>
      <c r="B1968" t="s">
        <v>12</v>
      </c>
      <c r="D1968">
        <v>14.63</v>
      </c>
      <c r="E1968">
        <v>28.295000000000002</v>
      </c>
      <c r="F1968">
        <v>818.54200000000003</v>
      </c>
      <c r="G1968">
        <v>1.7390000000000001</v>
      </c>
      <c r="H1968" t="s">
        <v>16</v>
      </c>
    </row>
    <row r="1969" spans="1:8" x14ac:dyDescent="0.4">
      <c r="A1969">
        <v>2</v>
      </c>
      <c r="B1969" t="s">
        <v>14</v>
      </c>
      <c r="D1969">
        <v>14.83</v>
      </c>
      <c r="E1969">
        <v>126.51300000000001</v>
      </c>
      <c r="F1969">
        <v>878.93100000000004</v>
      </c>
      <c r="G1969">
        <v>1.724</v>
      </c>
      <c r="H1969" t="s">
        <v>16</v>
      </c>
    </row>
    <row r="1970" spans="1:8" x14ac:dyDescent="0.4">
      <c r="A1970">
        <v>3</v>
      </c>
      <c r="B1970" t="s">
        <v>15</v>
      </c>
      <c r="D1970">
        <v>15.03</v>
      </c>
      <c r="E1970">
        <v>25.109000000000002</v>
      </c>
      <c r="F1970">
        <v>947.3</v>
      </c>
      <c r="G1970">
        <v>118</v>
      </c>
      <c r="H1970" t="s">
        <v>13</v>
      </c>
    </row>
    <row r="1971" spans="1:8" x14ac:dyDescent="0.4">
      <c r="A1971">
        <v>4</v>
      </c>
      <c r="B1971" t="s">
        <v>17</v>
      </c>
      <c r="D1971">
        <v>14.81</v>
      </c>
      <c r="E1971">
        <v>371.85899999999998</v>
      </c>
      <c r="F1971">
        <v>785.46900000000005</v>
      </c>
      <c r="G1971">
        <v>2.0640000000000001</v>
      </c>
      <c r="H1971" t="s">
        <v>13</v>
      </c>
    </row>
    <row r="1972" spans="1:8" x14ac:dyDescent="0.4">
      <c r="A1972">
        <v>5</v>
      </c>
      <c r="B1972" t="s">
        <v>18</v>
      </c>
      <c r="D1972">
        <v>14.83</v>
      </c>
      <c r="E1972">
        <v>375.42700000000002</v>
      </c>
      <c r="F1972">
        <v>1347.0239999999999</v>
      </c>
      <c r="G1972">
        <v>11.151999999999999</v>
      </c>
      <c r="H1972" t="s">
        <v>13</v>
      </c>
    </row>
    <row r="1973" spans="1:8" x14ac:dyDescent="0.4">
      <c r="A1973">
        <v>6</v>
      </c>
      <c r="B1973" t="s">
        <v>19</v>
      </c>
      <c r="D1973">
        <v>14.77</v>
      </c>
      <c r="E1973">
        <v>1476.3620000000001</v>
      </c>
      <c r="F1973">
        <v>950.48500000000001</v>
      </c>
      <c r="G1973">
        <v>204.54900000000001</v>
      </c>
      <c r="H1973" t="s">
        <v>13</v>
      </c>
    </row>
    <row r="1974" spans="1:8" x14ac:dyDescent="0.4">
      <c r="A1974">
        <v>7</v>
      </c>
      <c r="B1974" t="s">
        <v>20</v>
      </c>
      <c r="D1974">
        <v>14.78</v>
      </c>
      <c r="E1974">
        <v>2202.8110000000001</v>
      </c>
      <c r="F1974">
        <v>675.61300000000006</v>
      </c>
      <c r="G1974">
        <v>49.716000000000001</v>
      </c>
      <c r="H1974" t="s">
        <v>13</v>
      </c>
    </row>
    <row r="1975" spans="1:8" x14ac:dyDescent="0.4">
      <c r="A1975">
        <v>8</v>
      </c>
      <c r="B1975" t="s">
        <v>21</v>
      </c>
      <c r="D1975">
        <v>14.8</v>
      </c>
      <c r="E1975">
        <v>5618.1509999999998</v>
      </c>
      <c r="F1975">
        <v>669.51800000000003</v>
      </c>
      <c r="G1975">
        <v>37914</v>
      </c>
      <c r="H1975" t="s">
        <v>13</v>
      </c>
    </row>
    <row r="1976" spans="1:8" x14ac:dyDescent="0.4">
      <c r="A1976">
        <v>9</v>
      </c>
      <c r="B1976" t="s">
        <v>22</v>
      </c>
      <c r="D1976">
        <v>14.86</v>
      </c>
      <c r="E1976">
        <v>66.558999999999997</v>
      </c>
      <c r="G1976">
        <v>1.3859999999999999</v>
      </c>
      <c r="H1976" t="s">
        <v>13</v>
      </c>
    </row>
    <row r="1977" spans="1:8" x14ac:dyDescent="0.4">
      <c r="A1977">
        <v>10</v>
      </c>
      <c r="B1977" t="s">
        <v>22</v>
      </c>
      <c r="D1977">
        <v>14.83</v>
      </c>
      <c r="E1977">
        <v>25.603999999999999</v>
      </c>
      <c r="G1977">
        <v>216</v>
      </c>
      <c r="H1977" t="s">
        <v>13</v>
      </c>
    </row>
    <row r="1978" spans="1:8" x14ac:dyDescent="0.4">
      <c r="A1978">
        <v>11</v>
      </c>
      <c r="B1978" t="s">
        <v>24</v>
      </c>
      <c r="D1978">
        <v>14.81</v>
      </c>
      <c r="E1978">
        <v>514.95699999999999</v>
      </c>
      <c r="F1978">
        <v>454.851</v>
      </c>
      <c r="G1978">
        <v>15.381</v>
      </c>
      <c r="H1978" t="s">
        <v>13</v>
      </c>
    </row>
    <row r="1979" spans="1:8" x14ac:dyDescent="0.4">
      <c r="A1979">
        <v>12</v>
      </c>
      <c r="B1979" t="s">
        <v>25</v>
      </c>
      <c r="D1979">
        <v>14.7</v>
      </c>
      <c r="E1979">
        <v>28.093</v>
      </c>
      <c r="F1979">
        <v>327.91</v>
      </c>
      <c r="G1979">
        <v>18.657</v>
      </c>
      <c r="H1979" t="s">
        <v>13</v>
      </c>
    </row>
    <row r="1980" spans="1:8" x14ac:dyDescent="0.4">
      <c r="A1980">
        <v>13</v>
      </c>
      <c r="B1980" t="s">
        <v>26</v>
      </c>
      <c r="D1980">
        <v>14.8</v>
      </c>
      <c r="E1980">
        <v>11.499000000000001</v>
      </c>
      <c r="F1980">
        <v>222.42599999999999</v>
      </c>
      <c r="G1980">
        <v>0.25900000000000001</v>
      </c>
      <c r="H1980" t="s">
        <v>13</v>
      </c>
    </row>
    <row r="1981" spans="1:8" x14ac:dyDescent="0.4">
      <c r="A1981">
        <v>14</v>
      </c>
      <c r="B1981" t="s">
        <v>27</v>
      </c>
      <c r="D1981">
        <v>14.86</v>
      </c>
      <c r="E1981">
        <v>1160.9059999999999</v>
      </c>
      <c r="F1981">
        <v>226.19200000000001</v>
      </c>
      <c r="G1981">
        <v>25.937999999999999</v>
      </c>
      <c r="H1981" t="s">
        <v>13</v>
      </c>
    </row>
    <row r="1982" spans="1:8" x14ac:dyDescent="0.4">
      <c r="A1982">
        <v>15</v>
      </c>
      <c r="B1982" t="s">
        <v>28</v>
      </c>
      <c r="D1982">
        <v>14.88</v>
      </c>
      <c r="E1982">
        <v>979.41499999999996</v>
      </c>
      <c r="F1982">
        <v>314.00900000000001</v>
      </c>
      <c r="G1982">
        <v>95.308000000000007</v>
      </c>
      <c r="H1982" t="s">
        <v>13</v>
      </c>
    </row>
    <row r="1983" spans="1:8" x14ac:dyDescent="0.4">
      <c r="A1983">
        <v>16</v>
      </c>
      <c r="B1983" t="s">
        <v>29</v>
      </c>
      <c r="D1983">
        <v>14.91</v>
      </c>
      <c r="E1983">
        <v>479.21600000000001</v>
      </c>
      <c r="F1983">
        <v>235.11500000000001</v>
      </c>
      <c r="G1983">
        <v>15.260999999999999</v>
      </c>
      <c r="H1983" t="s">
        <v>13</v>
      </c>
    </row>
    <row r="1985" spans="1:10" x14ac:dyDescent="0.4">
      <c r="A1985" t="s">
        <v>130</v>
      </c>
    </row>
    <row r="1987" spans="1:10" x14ac:dyDescent="0.4">
      <c r="B1987" t="s">
        <v>3</v>
      </c>
      <c r="C1987" t="s">
        <v>4</v>
      </c>
      <c r="D1987" t="s">
        <v>5</v>
      </c>
      <c r="E1987" t="s">
        <v>6</v>
      </c>
      <c r="F1987" t="s">
        <v>7</v>
      </c>
      <c r="G1987" t="s">
        <v>8</v>
      </c>
      <c r="H1987" t="s">
        <v>9</v>
      </c>
      <c r="I1987" t="s">
        <v>10</v>
      </c>
      <c r="J1987" t="s">
        <v>11</v>
      </c>
    </row>
    <row r="1988" spans="1:10" x14ac:dyDescent="0.4">
      <c r="A1988">
        <v>1</v>
      </c>
      <c r="B1988" t="s">
        <v>12</v>
      </c>
      <c r="D1988">
        <v>14.78</v>
      </c>
      <c r="E1988">
        <v>818.54200000000003</v>
      </c>
      <c r="G1988">
        <v>28.516999999999999</v>
      </c>
      <c r="H1988" t="s">
        <v>13</v>
      </c>
      <c r="I1988">
        <v>818.54200000000003</v>
      </c>
    </row>
    <row r="1989" spans="1:10" x14ac:dyDescent="0.4">
      <c r="A1989">
        <v>2</v>
      </c>
      <c r="B1989" t="s">
        <v>14</v>
      </c>
      <c r="D1989">
        <v>14.81</v>
      </c>
      <c r="E1989">
        <v>878.93100000000004</v>
      </c>
      <c r="G1989">
        <v>12.276999999999999</v>
      </c>
      <c r="H1989" t="s">
        <v>13</v>
      </c>
      <c r="I1989">
        <v>878.93100000000004</v>
      </c>
    </row>
    <row r="1990" spans="1:10" x14ac:dyDescent="0.4">
      <c r="A1990">
        <v>3</v>
      </c>
      <c r="B1990" t="s">
        <v>15</v>
      </c>
      <c r="D1990">
        <v>14.83</v>
      </c>
      <c r="E1990">
        <v>947.3</v>
      </c>
      <c r="G1990">
        <v>41.296999999999997</v>
      </c>
      <c r="H1990" t="s">
        <v>13</v>
      </c>
      <c r="I1990">
        <v>947.3</v>
      </c>
    </row>
    <row r="1991" spans="1:10" x14ac:dyDescent="0.4">
      <c r="A1991">
        <v>4</v>
      </c>
      <c r="B1991" t="s">
        <v>17</v>
      </c>
      <c r="D1991">
        <v>14.83</v>
      </c>
      <c r="E1991">
        <v>785.46900000000005</v>
      </c>
      <c r="G1991">
        <v>4.7640000000000002</v>
      </c>
      <c r="H1991" t="s">
        <v>13</v>
      </c>
      <c r="I1991">
        <v>785.46900000000005</v>
      </c>
    </row>
    <row r="1992" spans="1:10" x14ac:dyDescent="0.4">
      <c r="A1992">
        <v>5</v>
      </c>
      <c r="B1992" t="s">
        <v>18</v>
      </c>
      <c r="D1992">
        <v>14.81</v>
      </c>
      <c r="E1992">
        <v>1347.0239999999999</v>
      </c>
      <c r="G1992">
        <v>2.0019999999999998</v>
      </c>
      <c r="H1992" t="s">
        <v>13</v>
      </c>
      <c r="I1992">
        <v>1347.0239999999999</v>
      </c>
    </row>
    <row r="1993" spans="1:10" x14ac:dyDescent="0.4">
      <c r="A1993">
        <v>6</v>
      </c>
      <c r="B1993" t="s">
        <v>19</v>
      </c>
      <c r="D1993">
        <v>14.77</v>
      </c>
      <c r="E1993">
        <v>950.48500000000001</v>
      </c>
      <c r="G1993">
        <v>13.145</v>
      </c>
      <c r="H1993" t="s">
        <v>13</v>
      </c>
      <c r="I1993">
        <v>950.48500000000001</v>
      </c>
    </row>
    <row r="1994" spans="1:10" x14ac:dyDescent="0.4">
      <c r="A1994">
        <v>7</v>
      </c>
      <c r="B1994" t="s">
        <v>20</v>
      </c>
      <c r="D1994">
        <v>14.77</v>
      </c>
      <c r="E1994">
        <v>675.61300000000006</v>
      </c>
      <c r="G1994">
        <v>4747</v>
      </c>
      <c r="H1994" t="s">
        <v>13</v>
      </c>
      <c r="I1994">
        <v>675.61300000000006</v>
      </c>
    </row>
    <row r="1995" spans="1:10" x14ac:dyDescent="0.4">
      <c r="A1995">
        <v>8</v>
      </c>
      <c r="B1995" t="s">
        <v>21</v>
      </c>
      <c r="D1995">
        <v>14.8</v>
      </c>
      <c r="E1995">
        <v>669.51800000000003</v>
      </c>
      <c r="G1995">
        <v>4.2279999999999998</v>
      </c>
      <c r="H1995" t="s">
        <v>13</v>
      </c>
      <c r="I1995">
        <v>669.51800000000003</v>
      </c>
    </row>
    <row r="1996" spans="1:10" x14ac:dyDescent="0.4">
      <c r="A1996">
        <v>9</v>
      </c>
      <c r="B1996" t="s">
        <v>22</v>
      </c>
    </row>
    <row r="1997" spans="1:10" x14ac:dyDescent="0.4">
      <c r="A1997">
        <v>10</v>
      </c>
      <c r="B1997" t="s">
        <v>22</v>
      </c>
    </row>
    <row r="1998" spans="1:10" x14ac:dyDescent="0.4">
      <c r="A1998">
        <v>11</v>
      </c>
      <c r="B1998" t="s">
        <v>24</v>
      </c>
      <c r="D1998">
        <v>14.83</v>
      </c>
      <c r="E1998">
        <v>454.851</v>
      </c>
      <c r="G1998">
        <v>5.8630000000000004</v>
      </c>
      <c r="H1998" t="s">
        <v>13</v>
      </c>
      <c r="I1998">
        <v>454.851</v>
      </c>
    </row>
    <row r="1999" spans="1:10" x14ac:dyDescent="0.4">
      <c r="A1999">
        <v>12</v>
      </c>
      <c r="B1999" t="s">
        <v>25</v>
      </c>
      <c r="D1999">
        <v>14.83</v>
      </c>
      <c r="E1999">
        <v>327.91</v>
      </c>
      <c r="G1999">
        <v>34.179000000000002</v>
      </c>
      <c r="H1999" t="s">
        <v>13</v>
      </c>
      <c r="I1999">
        <v>327.91</v>
      </c>
    </row>
    <row r="2000" spans="1:10" x14ac:dyDescent="0.4">
      <c r="A2000">
        <v>13</v>
      </c>
      <c r="B2000" t="s">
        <v>26</v>
      </c>
      <c r="D2000">
        <v>14.84</v>
      </c>
      <c r="E2000">
        <v>222.42599999999999</v>
      </c>
      <c r="G2000">
        <v>3.05</v>
      </c>
      <c r="H2000" t="s">
        <v>13</v>
      </c>
      <c r="I2000">
        <v>222.42599999999999</v>
      </c>
    </row>
    <row r="2001" spans="1:10" x14ac:dyDescent="0.4">
      <c r="A2001">
        <v>14</v>
      </c>
      <c r="B2001" t="s">
        <v>27</v>
      </c>
      <c r="D2001">
        <v>14.83</v>
      </c>
      <c r="E2001">
        <v>226.19200000000001</v>
      </c>
      <c r="G2001">
        <v>1.6479999999999999</v>
      </c>
      <c r="H2001" t="s">
        <v>13</v>
      </c>
      <c r="I2001">
        <v>226.19200000000001</v>
      </c>
    </row>
    <row r="2002" spans="1:10" x14ac:dyDescent="0.4">
      <c r="A2002">
        <v>15</v>
      </c>
      <c r="B2002" t="s">
        <v>28</v>
      </c>
      <c r="D2002">
        <v>14.88</v>
      </c>
      <c r="E2002">
        <v>314.00900000000001</v>
      </c>
      <c r="G2002">
        <v>10.427</v>
      </c>
      <c r="H2002" t="s">
        <v>13</v>
      </c>
      <c r="I2002">
        <v>314.00900000000001</v>
      </c>
    </row>
    <row r="2003" spans="1:10" x14ac:dyDescent="0.4">
      <c r="A2003">
        <v>16</v>
      </c>
      <c r="B2003" t="s">
        <v>29</v>
      </c>
      <c r="D2003">
        <v>14.88</v>
      </c>
      <c r="E2003">
        <v>235.11500000000001</v>
      </c>
      <c r="G2003">
        <v>3.4049999999999998</v>
      </c>
      <c r="H2003" t="s">
        <v>13</v>
      </c>
      <c r="I2003">
        <v>235.11500000000001</v>
      </c>
    </row>
    <row r="2005" spans="1:10" x14ac:dyDescent="0.4">
      <c r="A2005" t="s">
        <v>131</v>
      </c>
    </row>
    <row r="2007" spans="1:10" x14ac:dyDescent="0.4">
      <c r="B2007" t="s">
        <v>3</v>
      </c>
      <c r="C2007" t="s">
        <v>4</v>
      </c>
      <c r="D2007" t="s">
        <v>5</v>
      </c>
      <c r="E2007" t="s">
        <v>6</v>
      </c>
      <c r="F2007" t="s">
        <v>7</v>
      </c>
      <c r="G2007" t="s">
        <v>8</v>
      </c>
      <c r="H2007" t="s">
        <v>9</v>
      </c>
      <c r="I2007" t="s">
        <v>10</v>
      </c>
      <c r="J2007" t="s">
        <v>11</v>
      </c>
    </row>
    <row r="2008" spans="1:10" x14ac:dyDescent="0.4">
      <c r="A2008">
        <v>1</v>
      </c>
      <c r="B2008" t="s">
        <v>12</v>
      </c>
      <c r="D2008">
        <v>14.78</v>
      </c>
      <c r="E2008">
        <v>1074.4670000000001</v>
      </c>
      <c r="G2008">
        <v>7134</v>
      </c>
      <c r="H2008" t="s">
        <v>13</v>
      </c>
      <c r="I2008">
        <v>1074.4670000000001</v>
      </c>
    </row>
    <row r="2009" spans="1:10" x14ac:dyDescent="0.4">
      <c r="A2009">
        <v>2</v>
      </c>
      <c r="B2009" t="s">
        <v>14</v>
      </c>
      <c r="D2009">
        <v>14.83</v>
      </c>
      <c r="E2009">
        <v>414.73</v>
      </c>
      <c r="G2009">
        <v>2766</v>
      </c>
      <c r="H2009" t="s">
        <v>13</v>
      </c>
      <c r="I2009">
        <v>414.73</v>
      </c>
    </row>
    <row r="2010" spans="1:10" x14ac:dyDescent="0.4">
      <c r="A2010">
        <v>3</v>
      </c>
      <c r="B2010" t="s">
        <v>15</v>
      </c>
      <c r="D2010">
        <v>14.81</v>
      </c>
      <c r="E2010">
        <v>826.69799999999998</v>
      </c>
      <c r="G2010">
        <v>13.784000000000001</v>
      </c>
      <c r="H2010" t="s">
        <v>13</v>
      </c>
      <c r="I2010">
        <v>826.69799999999998</v>
      </c>
    </row>
    <row r="2011" spans="1:10" x14ac:dyDescent="0.4">
      <c r="A2011">
        <v>4</v>
      </c>
      <c r="B2011" t="s">
        <v>17</v>
      </c>
      <c r="D2011">
        <v>14.81</v>
      </c>
      <c r="E2011">
        <v>716.38199999999995</v>
      </c>
      <c r="G2011">
        <v>12.672000000000001</v>
      </c>
      <c r="H2011" t="s">
        <v>13</v>
      </c>
      <c r="I2011">
        <v>716.38199999999995</v>
      </c>
    </row>
    <row r="2012" spans="1:10" x14ac:dyDescent="0.4">
      <c r="A2012">
        <v>5</v>
      </c>
      <c r="B2012" t="s">
        <v>18</v>
      </c>
      <c r="D2012">
        <v>14.8</v>
      </c>
      <c r="E2012">
        <v>1114.145</v>
      </c>
      <c r="G2012">
        <v>8148</v>
      </c>
      <c r="H2012" t="s">
        <v>13</v>
      </c>
      <c r="I2012">
        <v>1114.145</v>
      </c>
    </row>
    <row r="2013" spans="1:10" x14ac:dyDescent="0.4">
      <c r="A2013">
        <v>6</v>
      </c>
      <c r="B2013" t="s">
        <v>19</v>
      </c>
      <c r="D2013">
        <v>14.77</v>
      </c>
      <c r="E2013">
        <v>655.24199999999996</v>
      </c>
      <c r="G2013">
        <v>4505</v>
      </c>
      <c r="H2013" t="s">
        <v>13</v>
      </c>
      <c r="I2013">
        <v>655.24199999999996</v>
      </c>
    </row>
    <row r="2014" spans="1:10" x14ac:dyDescent="0.4">
      <c r="A2014">
        <v>7</v>
      </c>
      <c r="B2014" t="s">
        <v>20</v>
      </c>
      <c r="D2014">
        <v>14.78</v>
      </c>
      <c r="E2014">
        <v>281.267</v>
      </c>
      <c r="G2014">
        <v>8.3469999999999995</v>
      </c>
      <c r="H2014" t="s">
        <v>13</v>
      </c>
      <c r="I2014">
        <v>281.267</v>
      </c>
    </row>
    <row r="2015" spans="1:10" x14ac:dyDescent="0.4">
      <c r="A2015">
        <v>8</v>
      </c>
      <c r="B2015" t="s">
        <v>21</v>
      </c>
      <c r="D2015">
        <v>14.8</v>
      </c>
      <c r="E2015">
        <v>590.654</v>
      </c>
      <c r="G2015">
        <v>3923</v>
      </c>
      <c r="H2015" t="s">
        <v>13</v>
      </c>
      <c r="I2015">
        <v>590.654</v>
      </c>
    </row>
    <row r="2016" spans="1:10" x14ac:dyDescent="0.4">
      <c r="A2016">
        <v>9</v>
      </c>
      <c r="B2016" t="s">
        <v>22</v>
      </c>
    </row>
    <row r="2017" spans="1:10" x14ac:dyDescent="0.4">
      <c r="A2017">
        <v>10</v>
      </c>
      <c r="B2017" t="s">
        <v>22</v>
      </c>
    </row>
    <row r="2018" spans="1:10" x14ac:dyDescent="0.4">
      <c r="A2018">
        <v>11</v>
      </c>
      <c r="B2018" t="s">
        <v>24</v>
      </c>
      <c r="D2018">
        <v>14.81</v>
      </c>
      <c r="E2018">
        <v>211.39500000000001</v>
      </c>
      <c r="G2018">
        <v>1493</v>
      </c>
      <c r="H2018" t="s">
        <v>13</v>
      </c>
      <c r="I2018">
        <v>211.39500000000001</v>
      </c>
    </row>
    <row r="2019" spans="1:10" x14ac:dyDescent="0.4">
      <c r="A2019">
        <v>12</v>
      </c>
      <c r="B2019" t="s">
        <v>25</v>
      </c>
      <c r="D2019">
        <v>14.84</v>
      </c>
      <c r="E2019">
        <v>209.01599999999999</v>
      </c>
      <c r="G2019">
        <v>7.4669999999999996</v>
      </c>
      <c r="H2019" t="s">
        <v>13</v>
      </c>
      <c r="I2019">
        <v>209.01599999999999</v>
      </c>
    </row>
    <row r="2020" spans="1:10" x14ac:dyDescent="0.4">
      <c r="A2020">
        <v>13</v>
      </c>
      <c r="B2020" t="s">
        <v>26</v>
      </c>
      <c r="D2020">
        <v>14.83</v>
      </c>
      <c r="E2020">
        <v>313.41399999999999</v>
      </c>
      <c r="G2020">
        <v>2490</v>
      </c>
      <c r="H2020" t="s">
        <v>13</v>
      </c>
      <c r="I2020">
        <v>313.41399999999999</v>
      </c>
    </row>
    <row r="2021" spans="1:10" x14ac:dyDescent="0.4">
      <c r="A2021">
        <v>14</v>
      </c>
      <c r="B2021" t="s">
        <v>27</v>
      </c>
      <c r="D2021">
        <v>14.86</v>
      </c>
      <c r="E2021">
        <v>102.19199999999999</v>
      </c>
      <c r="G2021">
        <v>747</v>
      </c>
      <c r="H2021" t="s">
        <v>13</v>
      </c>
      <c r="I2021">
        <v>102.19199999999999</v>
      </c>
    </row>
    <row r="2022" spans="1:10" x14ac:dyDescent="0.4">
      <c r="A2022">
        <v>15</v>
      </c>
      <c r="B2022" t="s">
        <v>28</v>
      </c>
      <c r="D2022">
        <v>14.88</v>
      </c>
      <c r="E2022">
        <v>112.026</v>
      </c>
      <c r="G2022">
        <v>9.5909999999999993</v>
      </c>
      <c r="H2022" t="s">
        <v>13</v>
      </c>
      <c r="I2022">
        <v>112.026</v>
      </c>
    </row>
    <row r="2023" spans="1:10" x14ac:dyDescent="0.4">
      <c r="A2023">
        <v>16</v>
      </c>
      <c r="B2023" t="s">
        <v>29</v>
      </c>
      <c r="D2023">
        <v>14.89</v>
      </c>
      <c r="E2023">
        <v>205.43899999999999</v>
      </c>
      <c r="G2023">
        <v>1347</v>
      </c>
      <c r="H2023" t="s">
        <v>13</v>
      </c>
      <c r="I2023">
        <v>205.43899999999999</v>
      </c>
    </row>
    <row r="2025" spans="1:10" x14ac:dyDescent="0.4">
      <c r="A2025" t="s">
        <v>132</v>
      </c>
    </row>
    <row r="2027" spans="1:10" x14ac:dyDescent="0.4">
      <c r="B2027" t="s">
        <v>3</v>
      </c>
      <c r="C2027" t="s">
        <v>4</v>
      </c>
      <c r="D2027" t="s">
        <v>5</v>
      </c>
      <c r="E2027" t="s">
        <v>6</v>
      </c>
      <c r="F2027" t="s">
        <v>7</v>
      </c>
      <c r="G2027" t="s">
        <v>8</v>
      </c>
      <c r="H2027" t="s">
        <v>9</v>
      </c>
      <c r="I2027" t="s">
        <v>10</v>
      </c>
      <c r="J2027" t="s">
        <v>11</v>
      </c>
    </row>
    <row r="2028" spans="1:10" x14ac:dyDescent="0.4">
      <c r="A2028">
        <v>1</v>
      </c>
      <c r="B2028" t="s">
        <v>12</v>
      </c>
      <c r="D2028">
        <v>14.43</v>
      </c>
      <c r="E2028">
        <v>231.505</v>
      </c>
      <c r="F2028">
        <v>66948.406000000003</v>
      </c>
      <c r="G2028">
        <v>3.649</v>
      </c>
      <c r="H2028" t="s">
        <v>13</v>
      </c>
    </row>
    <row r="2029" spans="1:10" x14ac:dyDescent="0.4">
      <c r="A2029">
        <v>2</v>
      </c>
      <c r="B2029" t="s">
        <v>14</v>
      </c>
      <c r="D2029">
        <v>14.46</v>
      </c>
      <c r="E2029">
        <v>473.92099999999999</v>
      </c>
      <c r="F2029">
        <v>59700.34</v>
      </c>
      <c r="G2029">
        <v>2.673</v>
      </c>
      <c r="H2029" t="s">
        <v>13</v>
      </c>
    </row>
    <row r="2030" spans="1:10" x14ac:dyDescent="0.4">
      <c r="A2030">
        <v>3</v>
      </c>
      <c r="B2030" t="s">
        <v>15</v>
      </c>
      <c r="D2030">
        <v>14.46</v>
      </c>
      <c r="E2030">
        <v>977.38199999999995</v>
      </c>
      <c r="F2030">
        <v>61532.309000000001</v>
      </c>
      <c r="G2030">
        <v>58.621000000000002</v>
      </c>
      <c r="H2030" t="s">
        <v>13</v>
      </c>
    </row>
    <row r="2031" spans="1:10" x14ac:dyDescent="0.4">
      <c r="A2031">
        <v>4</v>
      </c>
      <c r="B2031" t="s">
        <v>17</v>
      </c>
      <c r="D2031">
        <v>14.48</v>
      </c>
      <c r="E2031">
        <v>2410.2240000000002</v>
      </c>
      <c r="F2031">
        <v>55660.843999999997</v>
      </c>
      <c r="G2031">
        <v>65.293999999999997</v>
      </c>
      <c r="H2031" t="s">
        <v>13</v>
      </c>
    </row>
    <row r="2032" spans="1:10" x14ac:dyDescent="0.4">
      <c r="A2032">
        <v>5</v>
      </c>
      <c r="B2032" t="s">
        <v>18</v>
      </c>
      <c r="D2032">
        <v>14.48</v>
      </c>
      <c r="E2032">
        <v>4633.3230000000003</v>
      </c>
      <c r="F2032">
        <v>65274.495999999999</v>
      </c>
      <c r="G2032">
        <v>252.048</v>
      </c>
      <c r="H2032" t="s">
        <v>16</v>
      </c>
    </row>
    <row r="2033" spans="1:10" x14ac:dyDescent="0.4">
      <c r="A2033">
        <v>6</v>
      </c>
      <c r="B2033" t="s">
        <v>19</v>
      </c>
      <c r="D2033">
        <v>14.42</v>
      </c>
      <c r="E2033">
        <v>19750.473000000002</v>
      </c>
      <c r="F2033">
        <v>54658.042999999998</v>
      </c>
      <c r="G2033">
        <v>127425</v>
      </c>
      <c r="H2033" t="s">
        <v>16</v>
      </c>
    </row>
    <row r="2034" spans="1:10" x14ac:dyDescent="0.4">
      <c r="A2034">
        <v>7</v>
      </c>
      <c r="B2034" t="s">
        <v>20</v>
      </c>
      <c r="D2034">
        <v>14.43</v>
      </c>
      <c r="E2034">
        <v>38774.004000000001</v>
      </c>
      <c r="F2034">
        <v>43532.866999999998</v>
      </c>
      <c r="G2034">
        <v>271.10599999999999</v>
      </c>
      <c r="H2034" t="s">
        <v>16</v>
      </c>
    </row>
    <row r="2035" spans="1:10" x14ac:dyDescent="0.4">
      <c r="A2035">
        <v>8</v>
      </c>
      <c r="B2035" t="s">
        <v>21</v>
      </c>
      <c r="D2035">
        <v>14.45</v>
      </c>
      <c r="E2035">
        <v>77288.016000000003</v>
      </c>
      <c r="F2035">
        <v>49701.245999999999</v>
      </c>
      <c r="G2035">
        <v>1418.33</v>
      </c>
      <c r="H2035" t="s">
        <v>16</v>
      </c>
    </row>
    <row r="2036" spans="1:10" x14ac:dyDescent="0.4">
      <c r="A2036">
        <v>9</v>
      </c>
      <c r="B2036" t="s">
        <v>22</v>
      </c>
      <c r="D2036">
        <v>14.45</v>
      </c>
      <c r="E2036">
        <v>72.495000000000005</v>
      </c>
      <c r="F2036">
        <v>47.896999999999998</v>
      </c>
      <c r="G2036">
        <v>16.535</v>
      </c>
      <c r="H2036" t="s">
        <v>13</v>
      </c>
    </row>
    <row r="2037" spans="1:10" x14ac:dyDescent="0.4">
      <c r="A2037">
        <v>10</v>
      </c>
      <c r="B2037" t="s">
        <v>22</v>
      </c>
      <c r="D2037">
        <v>14.48</v>
      </c>
      <c r="E2037">
        <v>42.524999999999999</v>
      </c>
      <c r="F2037">
        <v>20.297999999999998</v>
      </c>
      <c r="G2037">
        <v>349</v>
      </c>
      <c r="H2037" t="s">
        <v>13</v>
      </c>
    </row>
    <row r="2038" spans="1:10" x14ac:dyDescent="0.4">
      <c r="A2038">
        <v>11</v>
      </c>
      <c r="B2038" t="s">
        <v>24</v>
      </c>
      <c r="D2038">
        <v>14.46</v>
      </c>
      <c r="E2038">
        <v>2.35</v>
      </c>
      <c r="F2038">
        <v>22850.368999999999</v>
      </c>
      <c r="G2038">
        <v>22</v>
      </c>
      <c r="H2038" t="s">
        <v>13</v>
      </c>
    </row>
    <row r="2039" spans="1:10" x14ac:dyDescent="0.4">
      <c r="A2039">
        <v>12</v>
      </c>
      <c r="B2039" t="s">
        <v>25</v>
      </c>
      <c r="F2039">
        <v>22397.273000000001</v>
      </c>
    </row>
    <row r="2040" spans="1:10" x14ac:dyDescent="0.4">
      <c r="A2040">
        <v>13</v>
      </c>
      <c r="B2040" t="s">
        <v>26</v>
      </c>
      <c r="F2040">
        <v>20408.438999999998</v>
      </c>
    </row>
    <row r="2041" spans="1:10" x14ac:dyDescent="0.4">
      <c r="A2041">
        <v>14</v>
      </c>
      <c r="B2041" t="s">
        <v>27</v>
      </c>
      <c r="D2041">
        <v>14.51</v>
      </c>
      <c r="E2041">
        <v>13268.116</v>
      </c>
      <c r="F2041">
        <v>20513.978999999999</v>
      </c>
      <c r="G2041">
        <v>116.599</v>
      </c>
      <c r="H2041" t="s">
        <v>16</v>
      </c>
    </row>
    <row r="2042" spans="1:10" x14ac:dyDescent="0.4">
      <c r="A2042">
        <v>15</v>
      </c>
      <c r="B2042" t="s">
        <v>28</v>
      </c>
      <c r="D2042">
        <v>14.52</v>
      </c>
      <c r="E2042">
        <v>14231.771000000001</v>
      </c>
      <c r="F2042">
        <v>22867.717000000001</v>
      </c>
      <c r="G2042">
        <v>172.501</v>
      </c>
      <c r="H2042" t="s">
        <v>16</v>
      </c>
    </row>
    <row r="2043" spans="1:10" x14ac:dyDescent="0.4">
      <c r="A2043">
        <v>16</v>
      </c>
      <c r="B2043" t="s">
        <v>29</v>
      </c>
      <c r="D2043">
        <v>14.54</v>
      </c>
      <c r="E2043">
        <v>14172.501</v>
      </c>
      <c r="F2043">
        <v>20747.598000000002</v>
      </c>
      <c r="G2043">
        <v>268.12200000000001</v>
      </c>
      <c r="H2043" t="s">
        <v>16</v>
      </c>
    </row>
    <row r="2045" spans="1:10" x14ac:dyDescent="0.4">
      <c r="A2045" t="s">
        <v>133</v>
      </c>
    </row>
    <row r="2047" spans="1:10" x14ac:dyDescent="0.4">
      <c r="B2047" t="s">
        <v>3</v>
      </c>
      <c r="C2047" t="s">
        <v>4</v>
      </c>
      <c r="D2047" t="s">
        <v>5</v>
      </c>
      <c r="E2047" t="s">
        <v>6</v>
      </c>
      <c r="F2047" t="s">
        <v>7</v>
      </c>
      <c r="G2047" t="s">
        <v>8</v>
      </c>
      <c r="H2047" t="s">
        <v>9</v>
      </c>
      <c r="I2047" t="s">
        <v>10</v>
      </c>
      <c r="J2047" t="s">
        <v>11</v>
      </c>
    </row>
    <row r="2048" spans="1:10" x14ac:dyDescent="0.4">
      <c r="A2048">
        <v>1</v>
      </c>
      <c r="B2048" t="s">
        <v>12</v>
      </c>
      <c r="F2048">
        <v>27552.616999999998</v>
      </c>
    </row>
    <row r="2049" spans="1:8" x14ac:dyDescent="0.4">
      <c r="A2049">
        <v>2</v>
      </c>
      <c r="B2049" t="s">
        <v>14</v>
      </c>
      <c r="D2049">
        <v>14.45</v>
      </c>
      <c r="E2049">
        <v>139.256</v>
      </c>
      <c r="F2049">
        <v>23288.723000000002</v>
      </c>
      <c r="G2049">
        <v>5.8280000000000003</v>
      </c>
      <c r="H2049" t="s">
        <v>13</v>
      </c>
    </row>
    <row r="2050" spans="1:8" x14ac:dyDescent="0.4">
      <c r="A2050">
        <v>3</v>
      </c>
      <c r="B2050" t="s">
        <v>15</v>
      </c>
      <c r="D2050">
        <v>14.51</v>
      </c>
      <c r="E2050">
        <v>34.722999999999999</v>
      </c>
      <c r="F2050">
        <v>24521.111000000001</v>
      </c>
      <c r="G2050">
        <v>3.3410000000000002</v>
      </c>
      <c r="H2050" t="s">
        <v>13</v>
      </c>
    </row>
    <row r="2051" spans="1:8" x14ac:dyDescent="0.4">
      <c r="A2051">
        <v>4</v>
      </c>
      <c r="B2051" t="s">
        <v>17</v>
      </c>
      <c r="D2051">
        <v>14.46</v>
      </c>
      <c r="E2051">
        <v>535.70000000000005</v>
      </c>
      <c r="F2051">
        <v>22443.776999999998</v>
      </c>
      <c r="G2051">
        <v>3.7610000000000001</v>
      </c>
      <c r="H2051" t="s">
        <v>13</v>
      </c>
    </row>
    <row r="2052" spans="1:8" x14ac:dyDescent="0.4">
      <c r="A2052">
        <v>5</v>
      </c>
      <c r="B2052" t="s">
        <v>18</v>
      </c>
      <c r="D2052">
        <v>14.45</v>
      </c>
      <c r="E2052">
        <v>463.47300000000001</v>
      </c>
      <c r="F2052">
        <v>25318.438999999998</v>
      </c>
      <c r="G2052">
        <v>3.3420000000000001</v>
      </c>
      <c r="H2052" t="s">
        <v>13</v>
      </c>
    </row>
    <row r="2053" spans="1:8" x14ac:dyDescent="0.4">
      <c r="A2053">
        <v>6</v>
      </c>
      <c r="B2053" t="s">
        <v>19</v>
      </c>
      <c r="D2053">
        <v>14.42</v>
      </c>
      <c r="E2053">
        <v>2371</v>
      </c>
      <c r="F2053">
        <v>20607.958999999999</v>
      </c>
      <c r="G2053">
        <v>105.667</v>
      </c>
      <c r="H2053" t="s">
        <v>16</v>
      </c>
    </row>
    <row r="2054" spans="1:8" x14ac:dyDescent="0.4">
      <c r="A2054">
        <v>7</v>
      </c>
      <c r="B2054" t="s">
        <v>20</v>
      </c>
      <c r="D2054">
        <v>14.42</v>
      </c>
      <c r="E2054">
        <v>4208.902</v>
      </c>
      <c r="F2054">
        <v>17506.748</v>
      </c>
      <c r="G2054">
        <v>21.556000000000001</v>
      </c>
      <c r="H2054" t="s">
        <v>16</v>
      </c>
    </row>
    <row r="2055" spans="1:8" x14ac:dyDescent="0.4">
      <c r="A2055">
        <v>8</v>
      </c>
      <c r="B2055" t="s">
        <v>21</v>
      </c>
      <c r="D2055">
        <v>14.45</v>
      </c>
      <c r="E2055">
        <v>10416.929</v>
      </c>
      <c r="F2055">
        <v>19765.048999999999</v>
      </c>
      <c r="G2055">
        <v>202.94300000000001</v>
      </c>
      <c r="H2055" t="s">
        <v>16</v>
      </c>
    </row>
    <row r="2056" spans="1:8" x14ac:dyDescent="0.4">
      <c r="A2056">
        <v>9</v>
      </c>
      <c r="B2056" t="s">
        <v>22</v>
      </c>
      <c r="F2056">
        <v>66.075000000000003</v>
      </c>
    </row>
    <row r="2057" spans="1:8" x14ac:dyDescent="0.4">
      <c r="A2057">
        <v>10</v>
      </c>
      <c r="B2057" t="s">
        <v>22</v>
      </c>
      <c r="F2057">
        <v>183.95699999999999</v>
      </c>
    </row>
    <row r="2058" spans="1:8" x14ac:dyDescent="0.4">
      <c r="A2058">
        <v>11</v>
      </c>
      <c r="B2058" t="s">
        <v>24</v>
      </c>
      <c r="F2058">
        <v>8514.8040000000001</v>
      </c>
    </row>
    <row r="2059" spans="1:8" x14ac:dyDescent="0.4">
      <c r="A2059">
        <v>12</v>
      </c>
      <c r="B2059" t="s">
        <v>25</v>
      </c>
      <c r="F2059">
        <v>8083.7219999999998</v>
      </c>
    </row>
    <row r="2060" spans="1:8" x14ac:dyDescent="0.4">
      <c r="A2060">
        <v>13</v>
      </c>
      <c r="B2060" t="s">
        <v>26</v>
      </c>
      <c r="F2060">
        <v>7758.7560000000003</v>
      </c>
    </row>
    <row r="2061" spans="1:8" x14ac:dyDescent="0.4">
      <c r="A2061">
        <v>14</v>
      </c>
      <c r="B2061" t="s">
        <v>27</v>
      </c>
      <c r="D2061">
        <v>14.52</v>
      </c>
      <c r="E2061">
        <v>2234.0830000000001</v>
      </c>
      <c r="F2061">
        <v>8307.9719999999998</v>
      </c>
      <c r="G2061">
        <v>16.678000000000001</v>
      </c>
      <c r="H2061" t="s">
        <v>16</v>
      </c>
    </row>
    <row r="2062" spans="1:8" x14ac:dyDescent="0.4">
      <c r="A2062">
        <v>15</v>
      </c>
      <c r="B2062" t="s">
        <v>28</v>
      </c>
      <c r="D2062">
        <v>14.54</v>
      </c>
      <c r="E2062">
        <v>1981.4570000000001</v>
      </c>
      <c r="F2062">
        <v>8575.5220000000008</v>
      </c>
      <c r="G2062">
        <v>13094</v>
      </c>
      <c r="H2062" t="s">
        <v>16</v>
      </c>
    </row>
    <row r="2063" spans="1:8" x14ac:dyDescent="0.4">
      <c r="A2063">
        <v>16</v>
      </c>
      <c r="B2063" t="s">
        <v>29</v>
      </c>
      <c r="D2063">
        <v>14.52</v>
      </c>
      <c r="E2063">
        <v>1638.075</v>
      </c>
      <c r="F2063">
        <v>8175.201</v>
      </c>
      <c r="G2063">
        <v>21.794</v>
      </c>
      <c r="H2063" t="s">
        <v>16</v>
      </c>
    </row>
    <row r="2065" spans="1:10" x14ac:dyDescent="0.4">
      <c r="A2065" t="s">
        <v>134</v>
      </c>
    </row>
    <row r="2067" spans="1:10" x14ac:dyDescent="0.4">
      <c r="B2067" t="s">
        <v>3</v>
      </c>
      <c r="C2067" t="s">
        <v>4</v>
      </c>
      <c r="D2067" t="s">
        <v>5</v>
      </c>
      <c r="E2067" t="s">
        <v>6</v>
      </c>
      <c r="F2067" t="s">
        <v>7</v>
      </c>
      <c r="G2067" t="s">
        <v>8</v>
      </c>
      <c r="H2067" t="s">
        <v>9</v>
      </c>
      <c r="I2067" t="s">
        <v>10</v>
      </c>
      <c r="J2067" t="s">
        <v>11</v>
      </c>
    </row>
    <row r="2068" spans="1:10" x14ac:dyDescent="0.4">
      <c r="A2068">
        <v>1</v>
      </c>
      <c r="B2068" t="s">
        <v>12</v>
      </c>
      <c r="D2068">
        <v>18.850000000000001</v>
      </c>
      <c r="E2068">
        <v>62.884</v>
      </c>
      <c r="F2068">
        <v>4028.7710000000002</v>
      </c>
      <c r="G2068">
        <v>29.71</v>
      </c>
      <c r="H2068" t="s">
        <v>13</v>
      </c>
    </row>
    <row r="2069" spans="1:10" x14ac:dyDescent="0.4">
      <c r="A2069">
        <v>2</v>
      </c>
      <c r="B2069" t="s">
        <v>14</v>
      </c>
      <c r="D2069">
        <v>18.87</v>
      </c>
      <c r="E2069">
        <v>45.131999999999998</v>
      </c>
      <c r="F2069">
        <v>3693.433</v>
      </c>
      <c r="G2069">
        <v>16.123000000000001</v>
      </c>
      <c r="H2069" t="s">
        <v>13</v>
      </c>
    </row>
    <row r="2070" spans="1:10" x14ac:dyDescent="0.4">
      <c r="A2070">
        <v>3</v>
      </c>
      <c r="B2070" t="s">
        <v>15</v>
      </c>
      <c r="D2070">
        <v>18.86</v>
      </c>
      <c r="E2070">
        <v>91.652000000000001</v>
      </c>
      <c r="F2070">
        <v>3784.5830000000001</v>
      </c>
      <c r="G2070">
        <v>13.144</v>
      </c>
      <c r="H2070" t="s">
        <v>16</v>
      </c>
    </row>
    <row r="2071" spans="1:10" x14ac:dyDescent="0.4">
      <c r="A2071">
        <v>4</v>
      </c>
      <c r="B2071" t="s">
        <v>17</v>
      </c>
      <c r="D2071">
        <v>18.86</v>
      </c>
      <c r="E2071">
        <v>218.398</v>
      </c>
      <c r="F2071">
        <v>3633.3960000000002</v>
      </c>
      <c r="G2071">
        <v>58.134999999999998</v>
      </c>
      <c r="H2071" t="s">
        <v>16</v>
      </c>
    </row>
    <row r="2072" spans="1:10" x14ac:dyDescent="0.4">
      <c r="A2072">
        <v>5</v>
      </c>
      <c r="B2072" t="s">
        <v>18</v>
      </c>
      <c r="D2072">
        <v>18.84</v>
      </c>
      <c r="E2072">
        <v>458.09300000000002</v>
      </c>
      <c r="F2072">
        <v>4115.0119999999997</v>
      </c>
      <c r="G2072">
        <v>89.176000000000002</v>
      </c>
      <c r="H2072" t="s">
        <v>16</v>
      </c>
    </row>
    <row r="2073" spans="1:10" x14ac:dyDescent="0.4">
      <c r="A2073">
        <v>6</v>
      </c>
      <c r="B2073" t="s">
        <v>19</v>
      </c>
      <c r="D2073">
        <v>18.84</v>
      </c>
      <c r="E2073">
        <v>2110.4659999999999</v>
      </c>
      <c r="F2073">
        <v>3380.7719999999999</v>
      </c>
      <c r="G2073">
        <v>638.47500000000002</v>
      </c>
      <c r="H2073" t="s">
        <v>16</v>
      </c>
    </row>
    <row r="2074" spans="1:10" x14ac:dyDescent="0.4">
      <c r="A2074">
        <v>7</v>
      </c>
      <c r="B2074" t="s">
        <v>20</v>
      </c>
      <c r="D2074">
        <v>18.850000000000001</v>
      </c>
      <c r="E2074">
        <v>3697.5619999999999</v>
      </c>
      <c r="F2074">
        <v>2952.9450000000002</v>
      </c>
      <c r="G2074">
        <v>1680.6010000000001</v>
      </c>
      <c r="H2074" t="s">
        <v>16</v>
      </c>
    </row>
    <row r="2075" spans="1:10" x14ac:dyDescent="0.4">
      <c r="A2075">
        <v>8</v>
      </c>
      <c r="B2075" t="s">
        <v>21</v>
      </c>
      <c r="D2075">
        <v>18.86</v>
      </c>
      <c r="E2075">
        <v>7585.0309999999999</v>
      </c>
      <c r="F2075">
        <v>3244.3690000000001</v>
      </c>
      <c r="G2075">
        <v>840.13599999999997</v>
      </c>
      <c r="H2075" t="s">
        <v>16</v>
      </c>
    </row>
    <row r="2076" spans="1:10" x14ac:dyDescent="0.4">
      <c r="A2076">
        <v>9</v>
      </c>
      <c r="B2076" t="s">
        <v>22</v>
      </c>
      <c r="D2076">
        <v>18.86</v>
      </c>
      <c r="E2076">
        <v>269.91000000000003</v>
      </c>
      <c r="F2076">
        <v>96.73</v>
      </c>
      <c r="G2076">
        <v>79.668000000000006</v>
      </c>
      <c r="H2076" t="s">
        <v>13</v>
      </c>
    </row>
    <row r="2077" spans="1:10" x14ac:dyDescent="0.4">
      <c r="A2077">
        <v>10</v>
      </c>
      <c r="B2077" t="s">
        <v>22</v>
      </c>
      <c r="D2077">
        <v>18.86</v>
      </c>
      <c r="E2077">
        <v>42.228000000000002</v>
      </c>
      <c r="F2077">
        <v>27.687000000000001</v>
      </c>
      <c r="G2077">
        <v>16.495000000000001</v>
      </c>
      <c r="H2077" t="s">
        <v>13</v>
      </c>
    </row>
    <row r="2078" spans="1:10" x14ac:dyDescent="0.4">
      <c r="A2078">
        <v>11</v>
      </c>
      <c r="B2078" t="s">
        <v>24</v>
      </c>
      <c r="D2078">
        <v>18.87</v>
      </c>
      <c r="E2078">
        <v>35.863</v>
      </c>
      <c r="F2078">
        <v>1283.732</v>
      </c>
      <c r="G2078">
        <v>9.3149999999999995</v>
      </c>
      <c r="H2078" t="s">
        <v>13</v>
      </c>
    </row>
    <row r="2079" spans="1:10" x14ac:dyDescent="0.4">
      <c r="A2079">
        <v>12</v>
      </c>
      <c r="B2079" t="s">
        <v>25</v>
      </c>
      <c r="D2079">
        <v>18.88</v>
      </c>
      <c r="E2079">
        <v>25.28</v>
      </c>
      <c r="F2079">
        <v>1194.124</v>
      </c>
      <c r="G2079">
        <v>11.173</v>
      </c>
      <c r="H2079" t="s">
        <v>13</v>
      </c>
    </row>
    <row r="2080" spans="1:10" x14ac:dyDescent="0.4">
      <c r="A2080">
        <v>13</v>
      </c>
      <c r="B2080" t="s">
        <v>26</v>
      </c>
      <c r="D2080">
        <v>18.920000000000002</v>
      </c>
      <c r="E2080">
        <v>3.7730000000000001</v>
      </c>
      <c r="F2080">
        <v>1266.078</v>
      </c>
      <c r="G2080">
        <v>1.585</v>
      </c>
      <c r="H2080" t="s">
        <v>16</v>
      </c>
    </row>
    <row r="2081" spans="1:10" x14ac:dyDescent="0.4">
      <c r="A2081">
        <v>14</v>
      </c>
      <c r="B2081" t="s">
        <v>27</v>
      </c>
      <c r="D2081">
        <v>18.89</v>
      </c>
      <c r="E2081">
        <v>1224.6210000000001</v>
      </c>
      <c r="F2081">
        <v>1121.5329999999999</v>
      </c>
      <c r="G2081">
        <v>323.90300000000002</v>
      </c>
      <c r="H2081" t="s">
        <v>13</v>
      </c>
    </row>
    <row r="2082" spans="1:10" x14ac:dyDescent="0.4">
      <c r="A2082">
        <v>15</v>
      </c>
      <c r="B2082" t="s">
        <v>28</v>
      </c>
      <c r="D2082">
        <v>18.899999999999999</v>
      </c>
      <c r="E2082">
        <v>1438.788</v>
      </c>
      <c r="F2082">
        <v>1236.175</v>
      </c>
      <c r="G2082">
        <v>177.37899999999999</v>
      </c>
      <c r="H2082" t="s">
        <v>13</v>
      </c>
    </row>
    <row r="2083" spans="1:10" x14ac:dyDescent="0.4">
      <c r="A2083">
        <v>16</v>
      </c>
      <c r="B2083" t="s">
        <v>29</v>
      </c>
      <c r="D2083">
        <v>18.899999999999999</v>
      </c>
      <c r="E2083">
        <v>1257.1079999999999</v>
      </c>
      <c r="F2083">
        <v>1076.6990000000001</v>
      </c>
      <c r="G2083">
        <v>1248.6279999999999</v>
      </c>
      <c r="H2083" t="s">
        <v>16</v>
      </c>
    </row>
    <row r="2085" spans="1:10" x14ac:dyDescent="0.4">
      <c r="A2085" t="s">
        <v>135</v>
      </c>
    </row>
    <row r="2087" spans="1:10" x14ac:dyDescent="0.4">
      <c r="B2087" t="s">
        <v>3</v>
      </c>
      <c r="C2087" t="s">
        <v>4</v>
      </c>
      <c r="D2087" t="s">
        <v>5</v>
      </c>
      <c r="E2087" t="s">
        <v>6</v>
      </c>
      <c r="F2087" t="s">
        <v>7</v>
      </c>
      <c r="G2087" t="s">
        <v>8</v>
      </c>
      <c r="H2087" t="s">
        <v>9</v>
      </c>
      <c r="I2087" t="s">
        <v>10</v>
      </c>
      <c r="J2087" t="s">
        <v>11</v>
      </c>
    </row>
    <row r="2088" spans="1:10" x14ac:dyDescent="0.4">
      <c r="A2088">
        <v>1</v>
      </c>
      <c r="B2088" t="s">
        <v>12</v>
      </c>
      <c r="D2088">
        <v>18.84</v>
      </c>
      <c r="E2088">
        <v>12.177</v>
      </c>
      <c r="F2088">
        <v>863.60299999999995</v>
      </c>
      <c r="G2088">
        <v>5.5419999999999998</v>
      </c>
      <c r="H2088" t="s">
        <v>13</v>
      </c>
    </row>
    <row r="2089" spans="1:10" x14ac:dyDescent="0.4">
      <c r="A2089">
        <v>2</v>
      </c>
      <c r="B2089" t="s">
        <v>14</v>
      </c>
      <c r="D2089">
        <v>18.86</v>
      </c>
      <c r="E2089">
        <v>15.263999999999999</v>
      </c>
      <c r="F2089">
        <v>880.98</v>
      </c>
      <c r="G2089">
        <v>29.648</v>
      </c>
      <c r="H2089" t="s">
        <v>13</v>
      </c>
    </row>
    <row r="2090" spans="1:10" x14ac:dyDescent="0.4">
      <c r="A2090">
        <v>3</v>
      </c>
      <c r="B2090" t="s">
        <v>15</v>
      </c>
      <c r="D2090">
        <v>18.86</v>
      </c>
      <c r="E2090">
        <v>13.205</v>
      </c>
      <c r="F2090">
        <v>883.39700000000005</v>
      </c>
      <c r="G2090">
        <v>16.334</v>
      </c>
      <c r="H2090" t="s">
        <v>13</v>
      </c>
    </row>
    <row r="2091" spans="1:10" x14ac:dyDescent="0.4">
      <c r="A2091">
        <v>4</v>
      </c>
      <c r="B2091" t="s">
        <v>17</v>
      </c>
      <c r="D2091">
        <v>18.87</v>
      </c>
      <c r="E2091">
        <v>51.929000000000002</v>
      </c>
      <c r="F2091">
        <v>875.07299999999998</v>
      </c>
      <c r="G2091">
        <v>17.242000000000001</v>
      </c>
      <c r="H2091" t="s">
        <v>13</v>
      </c>
    </row>
    <row r="2092" spans="1:10" x14ac:dyDescent="0.4">
      <c r="A2092">
        <v>5</v>
      </c>
      <c r="B2092" t="s">
        <v>18</v>
      </c>
      <c r="D2092">
        <v>18.850000000000001</v>
      </c>
      <c r="E2092">
        <v>93.918000000000006</v>
      </c>
      <c r="F2092">
        <v>947.53200000000004</v>
      </c>
      <c r="G2092">
        <v>52.572000000000003</v>
      </c>
      <c r="H2092" t="s">
        <v>16</v>
      </c>
    </row>
    <row r="2093" spans="1:10" x14ac:dyDescent="0.4">
      <c r="A2093">
        <v>6</v>
      </c>
      <c r="B2093" t="s">
        <v>19</v>
      </c>
      <c r="D2093">
        <v>18.850000000000001</v>
      </c>
      <c r="E2093">
        <v>381.16</v>
      </c>
      <c r="F2093">
        <v>789.32600000000002</v>
      </c>
      <c r="G2093">
        <v>128.595</v>
      </c>
      <c r="H2093" t="s">
        <v>13</v>
      </c>
    </row>
    <row r="2094" spans="1:10" x14ac:dyDescent="0.4">
      <c r="A2094">
        <v>7</v>
      </c>
      <c r="B2094" t="s">
        <v>20</v>
      </c>
      <c r="D2094">
        <v>18.850000000000001</v>
      </c>
      <c r="E2094">
        <v>734.79100000000005</v>
      </c>
      <c r="F2094">
        <v>632.25900000000001</v>
      </c>
      <c r="G2094">
        <v>366.976</v>
      </c>
      <c r="H2094" t="s">
        <v>16</v>
      </c>
    </row>
    <row r="2095" spans="1:10" x14ac:dyDescent="0.4">
      <c r="A2095">
        <v>8</v>
      </c>
      <c r="B2095" t="s">
        <v>21</v>
      </c>
      <c r="D2095">
        <v>18.86</v>
      </c>
      <c r="E2095">
        <v>1625.297</v>
      </c>
      <c r="F2095">
        <v>756.32799999999997</v>
      </c>
      <c r="G2095">
        <v>437.18299999999999</v>
      </c>
      <c r="H2095" t="s">
        <v>16</v>
      </c>
    </row>
    <row r="2096" spans="1:10" x14ac:dyDescent="0.4">
      <c r="A2096">
        <v>9</v>
      </c>
      <c r="B2096" t="s">
        <v>22</v>
      </c>
      <c r="D2096">
        <v>18.87</v>
      </c>
      <c r="E2096">
        <v>31.106000000000002</v>
      </c>
      <c r="F2096">
        <v>24.042999999999999</v>
      </c>
      <c r="G2096">
        <v>31.602</v>
      </c>
      <c r="H2096" t="s">
        <v>13</v>
      </c>
    </row>
    <row r="2097" spans="1:10" x14ac:dyDescent="0.4">
      <c r="A2097">
        <v>10</v>
      </c>
      <c r="B2097" t="s">
        <v>22</v>
      </c>
      <c r="D2097">
        <v>18.86</v>
      </c>
      <c r="E2097">
        <v>7.8310000000000004</v>
      </c>
      <c r="F2097">
        <v>3.859</v>
      </c>
      <c r="G2097">
        <v>7.1070000000000002</v>
      </c>
      <c r="H2097" t="s">
        <v>13</v>
      </c>
    </row>
    <row r="2098" spans="1:10" x14ac:dyDescent="0.4">
      <c r="A2098">
        <v>11</v>
      </c>
      <c r="B2098" t="s">
        <v>24</v>
      </c>
      <c r="D2098">
        <v>18.87</v>
      </c>
      <c r="E2098">
        <v>6.4279999999999999</v>
      </c>
      <c r="F2098">
        <v>271.56099999999998</v>
      </c>
      <c r="G2098">
        <v>32.207999999999998</v>
      </c>
      <c r="H2098" t="s">
        <v>13</v>
      </c>
    </row>
    <row r="2099" spans="1:10" x14ac:dyDescent="0.4">
      <c r="A2099">
        <v>12</v>
      </c>
      <c r="B2099" t="s">
        <v>25</v>
      </c>
      <c r="D2099">
        <v>18.96</v>
      </c>
      <c r="E2099">
        <v>1.3660000000000001</v>
      </c>
      <c r="F2099">
        <v>278.04700000000003</v>
      </c>
      <c r="G2099">
        <v>8.9390000000000001</v>
      </c>
      <c r="H2099" t="s">
        <v>13</v>
      </c>
    </row>
    <row r="2100" spans="1:10" x14ac:dyDescent="0.4">
      <c r="A2100">
        <v>13</v>
      </c>
      <c r="B2100" t="s">
        <v>26</v>
      </c>
      <c r="D2100">
        <v>18.84</v>
      </c>
      <c r="E2100">
        <v>5.2169999999999996</v>
      </c>
      <c r="F2100">
        <v>309.649</v>
      </c>
      <c r="G2100">
        <v>40.933999999999997</v>
      </c>
      <c r="H2100" t="s">
        <v>13</v>
      </c>
    </row>
    <row r="2101" spans="1:10" x14ac:dyDescent="0.4">
      <c r="A2101">
        <v>14</v>
      </c>
      <c r="B2101" t="s">
        <v>27</v>
      </c>
      <c r="D2101">
        <v>18.88</v>
      </c>
      <c r="E2101">
        <v>275.66199999999998</v>
      </c>
      <c r="F2101">
        <v>231.245</v>
      </c>
      <c r="G2101">
        <v>39.082000000000001</v>
      </c>
      <c r="H2101" t="s">
        <v>16</v>
      </c>
    </row>
    <row r="2102" spans="1:10" x14ac:dyDescent="0.4">
      <c r="A2102">
        <v>15</v>
      </c>
      <c r="B2102" t="s">
        <v>28</v>
      </c>
      <c r="D2102">
        <v>18.899999999999999</v>
      </c>
      <c r="E2102">
        <v>271.68400000000003</v>
      </c>
      <c r="F2102">
        <v>275.50099999999998</v>
      </c>
      <c r="G2102">
        <v>65.381</v>
      </c>
      <c r="H2102" t="s">
        <v>13</v>
      </c>
    </row>
    <row r="2103" spans="1:10" x14ac:dyDescent="0.4">
      <c r="A2103">
        <v>16</v>
      </c>
      <c r="B2103" t="s">
        <v>29</v>
      </c>
      <c r="D2103">
        <v>18.899999999999999</v>
      </c>
      <c r="E2103">
        <v>255.81899999999999</v>
      </c>
      <c r="F2103">
        <v>221.268</v>
      </c>
      <c r="G2103">
        <v>71.762</v>
      </c>
      <c r="H2103" t="s">
        <v>13</v>
      </c>
    </row>
    <row r="2105" spans="1:10" x14ac:dyDescent="0.4">
      <c r="A2105" t="s">
        <v>136</v>
      </c>
    </row>
    <row r="2107" spans="1:10" x14ac:dyDescent="0.4">
      <c r="B2107" t="s">
        <v>3</v>
      </c>
      <c r="C2107" t="s">
        <v>4</v>
      </c>
      <c r="D2107" t="s">
        <v>5</v>
      </c>
      <c r="E2107" t="s">
        <v>6</v>
      </c>
      <c r="F2107" t="s">
        <v>7</v>
      </c>
      <c r="G2107" t="s">
        <v>8</v>
      </c>
      <c r="H2107" t="s">
        <v>9</v>
      </c>
      <c r="I2107" t="s">
        <v>10</v>
      </c>
      <c r="J2107" t="s">
        <v>11</v>
      </c>
    </row>
    <row r="2108" spans="1:10" x14ac:dyDescent="0.4">
      <c r="A2108">
        <v>1</v>
      </c>
      <c r="B2108" t="s">
        <v>12</v>
      </c>
      <c r="D2108">
        <v>14.42</v>
      </c>
      <c r="E2108">
        <v>66948.406000000003</v>
      </c>
      <c r="G2108">
        <v>1461.5129999999999</v>
      </c>
      <c r="H2108" t="s">
        <v>13</v>
      </c>
      <c r="I2108">
        <v>66948.406000000003</v>
      </c>
    </row>
    <row r="2109" spans="1:10" x14ac:dyDescent="0.4">
      <c r="A2109">
        <v>2</v>
      </c>
      <c r="B2109" t="s">
        <v>14</v>
      </c>
      <c r="D2109">
        <v>14.45</v>
      </c>
      <c r="E2109">
        <v>59700.34</v>
      </c>
      <c r="G2109">
        <v>1292.999</v>
      </c>
      <c r="H2109" t="s">
        <v>13</v>
      </c>
      <c r="I2109">
        <v>59700.34</v>
      </c>
    </row>
    <row r="2110" spans="1:10" x14ac:dyDescent="0.4">
      <c r="A2110">
        <v>3</v>
      </c>
      <c r="B2110" t="s">
        <v>15</v>
      </c>
      <c r="D2110">
        <v>14.45</v>
      </c>
      <c r="E2110">
        <v>61532.309000000001</v>
      </c>
      <c r="G2110">
        <v>2462.2130000000002</v>
      </c>
      <c r="H2110" t="s">
        <v>13</v>
      </c>
      <c r="I2110">
        <v>61532.309000000001</v>
      </c>
    </row>
    <row r="2111" spans="1:10" x14ac:dyDescent="0.4">
      <c r="A2111">
        <v>4</v>
      </c>
      <c r="B2111" t="s">
        <v>17</v>
      </c>
      <c r="D2111">
        <v>14.46</v>
      </c>
      <c r="E2111">
        <v>55660.843999999997</v>
      </c>
      <c r="G2111">
        <v>602.51599999999996</v>
      </c>
      <c r="H2111" t="s">
        <v>13</v>
      </c>
      <c r="I2111">
        <v>55660.843999999997</v>
      </c>
    </row>
    <row r="2112" spans="1:10" x14ac:dyDescent="0.4">
      <c r="A2112">
        <v>5</v>
      </c>
      <c r="B2112" t="s">
        <v>18</v>
      </c>
      <c r="D2112">
        <v>14.46</v>
      </c>
      <c r="E2112">
        <v>65274.495999999999</v>
      </c>
      <c r="G2112">
        <v>1330.07</v>
      </c>
      <c r="H2112" t="s">
        <v>13</v>
      </c>
      <c r="I2112">
        <v>65274.495999999999</v>
      </c>
    </row>
    <row r="2113" spans="1:10" x14ac:dyDescent="0.4">
      <c r="A2113">
        <v>6</v>
      </c>
      <c r="B2113" t="s">
        <v>19</v>
      </c>
      <c r="D2113">
        <v>14.4</v>
      </c>
      <c r="E2113">
        <v>54658.042999999998</v>
      </c>
      <c r="G2113">
        <v>725.51599999999996</v>
      </c>
      <c r="H2113" t="s">
        <v>13</v>
      </c>
      <c r="I2113">
        <v>54658.042999999998</v>
      </c>
    </row>
    <row r="2114" spans="1:10" x14ac:dyDescent="0.4">
      <c r="A2114">
        <v>7</v>
      </c>
      <c r="B2114" t="s">
        <v>20</v>
      </c>
      <c r="D2114">
        <v>14.42</v>
      </c>
      <c r="E2114">
        <v>43532.866999999998</v>
      </c>
      <c r="G2114">
        <v>233.18600000000001</v>
      </c>
      <c r="H2114" t="s">
        <v>13</v>
      </c>
      <c r="I2114">
        <v>43532.866999999998</v>
      </c>
    </row>
    <row r="2115" spans="1:10" x14ac:dyDescent="0.4">
      <c r="A2115">
        <v>8</v>
      </c>
      <c r="B2115" t="s">
        <v>21</v>
      </c>
      <c r="D2115">
        <v>14.43</v>
      </c>
      <c r="E2115">
        <v>49701.245999999999</v>
      </c>
      <c r="G2115">
        <v>708.87900000000002</v>
      </c>
      <c r="H2115" t="s">
        <v>13</v>
      </c>
      <c r="I2115">
        <v>49701.245999999999</v>
      </c>
    </row>
    <row r="2116" spans="1:10" x14ac:dyDescent="0.4">
      <c r="A2116">
        <v>9</v>
      </c>
      <c r="B2116" t="s">
        <v>22</v>
      </c>
      <c r="D2116">
        <v>14.49</v>
      </c>
      <c r="E2116">
        <v>47.896999999999998</v>
      </c>
      <c r="G2116">
        <v>368</v>
      </c>
      <c r="H2116" t="s">
        <v>13</v>
      </c>
      <c r="I2116">
        <v>47.896999999999998</v>
      </c>
    </row>
    <row r="2117" spans="1:10" x14ac:dyDescent="0.4">
      <c r="A2117">
        <v>10</v>
      </c>
      <c r="B2117" t="s">
        <v>22</v>
      </c>
      <c r="D2117">
        <v>14.49</v>
      </c>
      <c r="E2117">
        <v>20.297999999999998</v>
      </c>
      <c r="G2117">
        <v>62.814999999999998</v>
      </c>
      <c r="H2117" t="s">
        <v>13</v>
      </c>
      <c r="I2117">
        <v>20.297999999999998</v>
      </c>
    </row>
    <row r="2118" spans="1:10" x14ac:dyDescent="0.4">
      <c r="A2118">
        <v>11</v>
      </c>
      <c r="B2118" t="s">
        <v>24</v>
      </c>
      <c r="D2118">
        <v>14.48</v>
      </c>
      <c r="E2118">
        <v>22850.368999999999</v>
      </c>
      <c r="G2118">
        <v>180.09899999999999</v>
      </c>
      <c r="H2118" t="s">
        <v>13</v>
      </c>
      <c r="I2118">
        <v>22850.368999999999</v>
      </c>
    </row>
    <row r="2119" spans="1:10" x14ac:dyDescent="0.4">
      <c r="A2119">
        <v>12</v>
      </c>
      <c r="B2119" t="s">
        <v>25</v>
      </c>
      <c r="D2119">
        <v>14.48</v>
      </c>
      <c r="E2119">
        <v>22397.273000000001</v>
      </c>
      <c r="G2119">
        <v>816.46400000000006</v>
      </c>
      <c r="H2119" t="s">
        <v>13</v>
      </c>
      <c r="I2119">
        <v>22397.273000000001</v>
      </c>
    </row>
    <row r="2120" spans="1:10" x14ac:dyDescent="0.4">
      <c r="A2120">
        <v>13</v>
      </c>
      <c r="B2120" t="s">
        <v>26</v>
      </c>
      <c r="D2120">
        <v>14.49</v>
      </c>
      <c r="E2120">
        <v>20408.438999999998</v>
      </c>
      <c r="G2120">
        <v>114.042</v>
      </c>
      <c r="H2120" t="s">
        <v>13</v>
      </c>
      <c r="I2120">
        <v>20408.438999999998</v>
      </c>
    </row>
    <row r="2121" spans="1:10" x14ac:dyDescent="0.4">
      <c r="A2121">
        <v>14</v>
      </c>
      <c r="B2121" t="s">
        <v>27</v>
      </c>
      <c r="D2121">
        <v>14.51</v>
      </c>
      <c r="E2121">
        <v>20513.978999999999</v>
      </c>
      <c r="G2121">
        <v>1048.529</v>
      </c>
      <c r="H2121" t="s">
        <v>13</v>
      </c>
      <c r="I2121">
        <v>20513.978999999999</v>
      </c>
    </row>
    <row r="2122" spans="1:10" x14ac:dyDescent="0.4">
      <c r="A2122">
        <v>15</v>
      </c>
      <c r="B2122" t="s">
        <v>28</v>
      </c>
      <c r="D2122">
        <v>14.52</v>
      </c>
      <c r="E2122">
        <v>22867.717000000001</v>
      </c>
      <c r="G2122">
        <v>1661.606</v>
      </c>
      <c r="H2122" t="s">
        <v>13</v>
      </c>
      <c r="I2122">
        <v>22867.717000000001</v>
      </c>
    </row>
    <row r="2123" spans="1:10" x14ac:dyDescent="0.4">
      <c r="A2123">
        <v>16</v>
      </c>
      <c r="B2123" t="s">
        <v>29</v>
      </c>
      <c r="D2123">
        <v>14.52</v>
      </c>
      <c r="E2123">
        <v>20747.598000000002</v>
      </c>
      <c r="G2123">
        <v>288.19400000000002</v>
      </c>
      <c r="H2123" t="s">
        <v>13</v>
      </c>
      <c r="I2123">
        <v>20747.598000000002</v>
      </c>
    </row>
    <row r="2125" spans="1:10" x14ac:dyDescent="0.4">
      <c r="A2125" t="s">
        <v>137</v>
      </c>
    </row>
    <row r="2127" spans="1:10" x14ac:dyDescent="0.4">
      <c r="B2127" t="s">
        <v>3</v>
      </c>
      <c r="C2127" t="s">
        <v>4</v>
      </c>
      <c r="D2127" t="s">
        <v>5</v>
      </c>
      <c r="E2127" t="s">
        <v>6</v>
      </c>
      <c r="F2127" t="s">
        <v>7</v>
      </c>
      <c r="G2127" t="s">
        <v>8</v>
      </c>
      <c r="H2127" t="s">
        <v>9</v>
      </c>
      <c r="I2127" t="s">
        <v>10</v>
      </c>
      <c r="J2127" t="s">
        <v>11</v>
      </c>
    </row>
    <row r="2128" spans="1:10" x14ac:dyDescent="0.4">
      <c r="A2128">
        <v>1</v>
      </c>
      <c r="B2128" t="s">
        <v>12</v>
      </c>
      <c r="D2128">
        <v>14.42</v>
      </c>
      <c r="E2128">
        <v>27552.616999999998</v>
      </c>
      <c r="G2128">
        <v>632.505</v>
      </c>
      <c r="H2128" t="s">
        <v>13</v>
      </c>
      <c r="I2128">
        <v>27552.616999999998</v>
      </c>
    </row>
    <row r="2129" spans="1:9" x14ac:dyDescent="0.4">
      <c r="A2129">
        <v>2</v>
      </c>
      <c r="B2129" t="s">
        <v>14</v>
      </c>
      <c r="D2129">
        <v>14.45</v>
      </c>
      <c r="E2129">
        <v>23288.723000000002</v>
      </c>
      <c r="G2129">
        <v>340.69400000000002</v>
      </c>
      <c r="H2129" t="s">
        <v>13</v>
      </c>
      <c r="I2129">
        <v>23288.723000000002</v>
      </c>
    </row>
    <row r="2130" spans="1:9" x14ac:dyDescent="0.4">
      <c r="A2130">
        <v>3</v>
      </c>
      <c r="B2130" t="s">
        <v>15</v>
      </c>
      <c r="D2130">
        <v>14.45</v>
      </c>
      <c r="E2130">
        <v>24521.111000000001</v>
      </c>
      <c r="G2130">
        <v>289.20999999999998</v>
      </c>
      <c r="H2130" t="s">
        <v>13</v>
      </c>
      <c r="I2130">
        <v>24521.111000000001</v>
      </c>
    </row>
    <row r="2131" spans="1:9" x14ac:dyDescent="0.4">
      <c r="A2131">
        <v>4</v>
      </c>
      <c r="B2131" t="s">
        <v>17</v>
      </c>
      <c r="D2131">
        <v>14.46</v>
      </c>
      <c r="E2131">
        <v>22443.776999999998</v>
      </c>
      <c r="G2131">
        <v>110.639</v>
      </c>
      <c r="H2131" t="s">
        <v>13</v>
      </c>
      <c r="I2131">
        <v>22443.776999999998</v>
      </c>
    </row>
    <row r="2132" spans="1:9" x14ac:dyDescent="0.4">
      <c r="A2132">
        <v>5</v>
      </c>
      <c r="B2132" t="s">
        <v>18</v>
      </c>
      <c r="D2132">
        <v>14.46</v>
      </c>
      <c r="E2132">
        <v>25318.438999999998</v>
      </c>
      <c r="G2132">
        <v>1014.107</v>
      </c>
      <c r="H2132" t="s">
        <v>13</v>
      </c>
      <c r="I2132">
        <v>25318.438999999998</v>
      </c>
    </row>
    <row r="2133" spans="1:9" x14ac:dyDescent="0.4">
      <c r="A2133">
        <v>6</v>
      </c>
      <c r="B2133" t="s">
        <v>19</v>
      </c>
      <c r="D2133">
        <v>14.4</v>
      </c>
      <c r="E2133">
        <v>20607.958999999999</v>
      </c>
      <c r="G2133">
        <v>182.75899999999999</v>
      </c>
      <c r="H2133" t="s">
        <v>13</v>
      </c>
      <c r="I2133">
        <v>20607.958999999999</v>
      </c>
    </row>
    <row r="2134" spans="1:9" x14ac:dyDescent="0.4">
      <c r="A2134">
        <v>7</v>
      </c>
      <c r="B2134" t="s">
        <v>20</v>
      </c>
      <c r="D2134">
        <v>14.42</v>
      </c>
      <c r="E2134">
        <v>17506.748</v>
      </c>
      <c r="G2134">
        <v>260.786</v>
      </c>
      <c r="H2134" t="s">
        <v>13</v>
      </c>
      <c r="I2134">
        <v>17506.748</v>
      </c>
    </row>
    <row r="2135" spans="1:9" x14ac:dyDescent="0.4">
      <c r="A2135">
        <v>8</v>
      </c>
      <c r="B2135" t="s">
        <v>21</v>
      </c>
      <c r="D2135">
        <v>14.43</v>
      </c>
      <c r="E2135">
        <v>19765.048999999999</v>
      </c>
      <c r="G2135">
        <v>984.46799999999996</v>
      </c>
      <c r="H2135" t="s">
        <v>13</v>
      </c>
      <c r="I2135">
        <v>19765.048999999999</v>
      </c>
    </row>
    <row r="2136" spans="1:9" x14ac:dyDescent="0.4">
      <c r="A2136">
        <v>9</v>
      </c>
      <c r="B2136" t="s">
        <v>22</v>
      </c>
      <c r="D2136">
        <v>14.04</v>
      </c>
      <c r="E2136">
        <v>66.075000000000003</v>
      </c>
      <c r="G2136">
        <v>2.133</v>
      </c>
      <c r="H2136" t="s">
        <v>13</v>
      </c>
      <c r="I2136">
        <v>66.075000000000003</v>
      </c>
    </row>
    <row r="2137" spans="1:9" x14ac:dyDescent="0.4">
      <c r="A2137">
        <v>10</v>
      </c>
      <c r="B2137" t="s">
        <v>22</v>
      </c>
      <c r="D2137">
        <v>14.35</v>
      </c>
      <c r="E2137">
        <v>183.95699999999999</v>
      </c>
      <c r="G2137">
        <v>5.4</v>
      </c>
      <c r="H2137" t="s">
        <v>13</v>
      </c>
      <c r="I2137">
        <v>183.95699999999999</v>
      </c>
    </row>
    <row r="2138" spans="1:9" x14ac:dyDescent="0.4">
      <c r="A2138">
        <v>11</v>
      </c>
      <c r="B2138" t="s">
        <v>24</v>
      </c>
      <c r="D2138">
        <v>14.48</v>
      </c>
      <c r="E2138">
        <v>8514.8040000000001</v>
      </c>
      <c r="G2138">
        <v>171.67</v>
      </c>
      <c r="H2138" t="s">
        <v>13</v>
      </c>
      <c r="I2138">
        <v>8514.8040000000001</v>
      </c>
    </row>
    <row r="2139" spans="1:9" x14ac:dyDescent="0.4">
      <c r="A2139">
        <v>12</v>
      </c>
      <c r="B2139" t="s">
        <v>25</v>
      </c>
      <c r="D2139">
        <v>14.48</v>
      </c>
      <c r="E2139">
        <v>8083.7219999999998</v>
      </c>
      <c r="G2139">
        <v>314.68099999999998</v>
      </c>
      <c r="H2139" t="s">
        <v>13</v>
      </c>
      <c r="I2139">
        <v>8083.7219999999998</v>
      </c>
    </row>
    <row r="2140" spans="1:9" x14ac:dyDescent="0.4">
      <c r="A2140">
        <v>13</v>
      </c>
      <c r="B2140" t="s">
        <v>26</v>
      </c>
      <c r="D2140">
        <v>14.49</v>
      </c>
      <c r="E2140">
        <v>7758.7560000000003</v>
      </c>
      <c r="G2140">
        <v>135.25399999999999</v>
      </c>
      <c r="H2140" t="s">
        <v>36</v>
      </c>
      <c r="I2140">
        <v>7758.7560000000003</v>
      </c>
    </row>
    <row r="2141" spans="1:9" x14ac:dyDescent="0.4">
      <c r="A2141">
        <v>14</v>
      </c>
      <c r="B2141" t="s">
        <v>27</v>
      </c>
      <c r="D2141">
        <v>14.51</v>
      </c>
      <c r="E2141">
        <v>8307.9719999999998</v>
      </c>
      <c r="G2141">
        <v>133.76900000000001</v>
      </c>
      <c r="H2141" t="s">
        <v>13</v>
      </c>
      <c r="I2141">
        <v>8307.9719999999998</v>
      </c>
    </row>
    <row r="2142" spans="1:9" x14ac:dyDescent="0.4">
      <c r="A2142">
        <v>15</v>
      </c>
      <c r="B2142" t="s">
        <v>28</v>
      </c>
      <c r="D2142">
        <v>14.51</v>
      </c>
      <c r="E2142">
        <v>8575.5220000000008</v>
      </c>
      <c r="G2142">
        <v>422.93200000000002</v>
      </c>
      <c r="H2142" t="s">
        <v>13</v>
      </c>
      <c r="I2142">
        <v>8575.5220000000008</v>
      </c>
    </row>
    <row r="2143" spans="1:9" x14ac:dyDescent="0.4">
      <c r="A2143">
        <v>16</v>
      </c>
      <c r="B2143" t="s">
        <v>29</v>
      </c>
      <c r="D2143">
        <v>14.52</v>
      </c>
      <c r="E2143">
        <v>8175.201</v>
      </c>
      <c r="G2143">
        <v>108.94199999999999</v>
      </c>
      <c r="H2143" t="s">
        <v>13</v>
      </c>
      <c r="I2143">
        <v>8175.201</v>
      </c>
    </row>
    <row r="2145" spans="1:10" x14ac:dyDescent="0.4">
      <c r="A2145" t="s">
        <v>138</v>
      </c>
    </row>
    <row r="2147" spans="1:10" x14ac:dyDescent="0.4">
      <c r="B2147" t="s">
        <v>3</v>
      </c>
      <c r="C2147" t="s">
        <v>4</v>
      </c>
      <c r="D2147" t="s">
        <v>5</v>
      </c>
      <c r="E2147" t="s">
        <v>6</v>
      </c>
      <c r="F2147" t="s">
        <v>7</v>
      </c>
      <c r="G2147" t="s">
        <v>8</v>
      </c>
      <c r="H2147" t="s">
        <v>9</v>
      </c>
      <c r="I2147" t="s">
        <v>10</v>
      </c>
      <c r="J2147" t="s">
        <v>11</v>
      </c>
    </row>
    <row r="2148" spans="1:10" x14ac:dyDescent="0.4">
      <c r="A2148">
        <v>1</v>
      </c>
      <c r="B2148" t="s">
        <v>12</v>
      </c>
      <c r="D2148">
        <v>18.82</v>
      </c>
      <c r="E2148">
        <v>4028.7710000000002</v>
      </c>
      <c r="G2148">
        <v>3546.84</v>
      </c>
      <c r="H2148" t="s">
        <v>13</v>
      </c>
      <c r="I2148">
        <v>4028.7710000000002</v>
      </c>
    </row>
    <row r="2149" spans="1:10" x14ac:dyDescent="0.4">
      <c r="A2149">
        <v>2</v>
      </c>
      <c r="B2149" t="s">
        <v>14</v>
      </c>
      <c r="D2149">
        <v>18.829999999999998</v>
      </c>
      <c r="E2149">
        <v>3693.433</v>
      </c>
      <c r="G2149">
        <v>2012.182</v>
      </c>
      <c r="H2149" t="s">
        <v>13</v>
      </c>
      <c r="I2149">
        <v>3693.433</v>
      </c>
    </row>
    <row r="2150" spans="1:10" x14ac:dyDescent="0.4">
      <c r="A2150">
        <v>3</v>
      </c>
      <c r="B2150" t="s">
        <v>15</v>
      </c>
      <c r="D2150">
        <v>18.829999999999998</v>
      </c>
      <c r="E2150">
        <v>3784.5830000000001</v>
      </c>
      <c r="G2150">
        <v>1392.7090000000001</v>
      </c>
      <c r="H2150" t="s">
        <v>13</v>
      </c>
      <c r="I2150">
        <v>3784.5830000000001</v>
      </c>
    </row>
    <row r="2151" spans="1:10" x14ac:dyDescent="0.4">
      <c r="A2151">
        <v>4</v>
      </c>
      <c r="B2151" t="s">
        <v>17</v>
      </c>
      <c r="D2151">
        <v>18.84</v>
      </c>
      <c r="E2151">
        <v>3633.3960000000002</v>
      </c>
      <c r="G2151">
        <v>1166.595</v>
      </c>
      <c r="H2151" t="s">
        <v>13</v>
      </c>
      <c r="I2151">
        <v>3633.3960000000002</v>
      </c>
    </row>
    <row r="2152" spans="1:10" x14ac:dyDescent="0.4">
      <c r="A2152">
        <v>5</v>
      </c>
      <c r="B2152" t="s">
        <v>18</v>
      </c>
      <c r="D2152">
        <v>18.809999999999999</v>
      </c>
      <c r="E2152">
        <v>4115.0119999999997</v>
      </c>
      <c r="G2152">
        <v>4226.2060000000001</v>
      </c>
      <c r="H2152" t="s">
        <v>13</v>
      </c>
      <c r="I2152">
        <v>4115.0119999999997</v>
      </c>
    </row>
    <row r="2153" spans="1:10" x14ac:dyDescent="0.4">
      <c r="A2153">
        <v>6</v>
      </c>
      <c r="B2153" t="s">
        <v>19</v>
      </c>
      <c r="D2153">
        <v>18.809999999999999</v>
      </c>
      <c r="E2153">
        <v>3380.7719999999999</v>
      </c>
      <c r="G2153">
        <v>2326.9110000000001</v>
      </c>
      <c r="H2153" t="s">
        <v>13</v>
      </c>
      <c r="I2153">
        <v>3380.7719999999999</v>
      </c>
    </row>
    <row r="2154" spans="1:10" x14ac:dyDescent="0.4">
      <c r="A2154">
        <v>7</v>
      </c>
      <c r="B2154" t="s">
        <v>20</v>
      </c>
      <c r="D2154">
        <v>18.809999999999999</v>
      </c>
      <c r="E2154">
        <v>2952.9450000000002</v>
      </c>
      <c r="G2154">
        <v>2240.5369999999998</v>
      </c>
      <c r="H2154" t="s">
        <v>13</v>
      </c>
      <c r="I2154">
        <v>2952.9450000000002</v>
      </c>
    </row>
    <row r="2155" spans="1:10" x14ac:dyDescent="0.4">
      <c r="A2155">
        <v>8</v>
      </c>
      <c r="B2155" t="s">
        <v>21</v>
      </c>
      <c r="D2155">
        <v>18.82</v>
      </c>
      <c r="E2155">
        <v>3244.3690000000001</v>
      </c>
      <c r="G2155">
        <v>1119.8689999999999</v>
      </c>
      <c r="H2155" t="s">
        <v>13</v>
      </c>
      <c r="I2155">
        <v>3244.3690000000001</v>
      </c>
    </row>
    <row r="2156" spans="1:10" x14ac:dyDescent="0.4">
      <c r="A2156">
        <v>9</v>
      </c>
      <c r="B2156" t="s">
        <v>22</v>
      </c>
      <c r="D2156">
        <v>18.829999999999998</v>
      </c>
      <c r="E2156">
        <v>96.73</v>
      </c>
      <c r="G2156">
        <v>276.125</v>
      </c>
      <c r="H2156" t="s">
        <v>13</v>
      </c>
      <c r="I2156">
        <v>96.73</v>
      </c>
    </row>
    <row r="2157" spans="1:10" x14ac:dyDescent="0.4">
      <c r="A2157">
        <v>10</v>
      </c>
      <c r="B2157" t="s">
        <v>22</v>
      </c>
      <c r="D2157">
        <v>18.84</v>
      </c>
      <c r="E2157">
        <v>27.687000000000001</v>
      </c>
      <c r="G2157">
        <v>21.587</v>
      </c>
      <c r="H2157" t="s">
        <v>13</v>
      </c>
      <c r="I2157">
        <v>27.687000000000001</v>
      </c>
    </row>
    <row r="2158" spans="1:10" x14ac:dyDescent="0.4">
      <c r="A2158">
        <v>11</v>
      </c>
      <c r="B2158" t="s">
        <v>24</v>
      </c>
      <c r="D2158">
        <v>18.84</v>
      </c>
      <c r="E2158">
        <v>1283.732</v>
      </c>
      <c r="G2158">
        <v>1789.5250000000001</v>
      </c>
      <c r="H2158" t="s">
        <v>13</v>
      </c>
      <c r="I2158">
        <v>1283.732</v>
      </c>
    </row>
    <row r="2159" spans="1:10" x14ac:dyDescent="0.4">
      <c r="A2159">
        <v>12</v>
      </c>
      <c r="B2159" t="s">
        <v>25</v>
      </c>
      <c r="D2159">
        <v>18.84</v>
      </c>
      <c r="E2159">
        <v>1194.124</v>
      </c>
      <c r="G2159">
        <v>1130.1559999999999</v>
      </c>
      <c r="H2159" t="s">
        <v>13</v>
      </c>
      <c r="I2159">
        <v>1194.124</v>
      </c>
    </row>
    <row r="2160" spans="1:10" x14ac:dyDescent="0.4">
      <c r="A2160">
        <v>13</v>
      </c>
      <c r="B2160" t="s">
        <v>26</v>
      </c>
      <c r="D2160">
        <v>18.84</v>
      </c>
      <c r="E2160">
        <v>1266.078</v>
      </c>
      <c r="G2160">
        <v>732.85699999999997</v>
      </c>
      <c r="H2160" t="s">
        <v>13</v>
      </c>
      <c r="I2160">
        <v>1266.078</v>
      </c>
    </row>
    <row r="2161" spans="1:10" x14ac:dyDescent="0.4">
      <c r="A2161">
        <v>14</v>
      </c>
      <c r="B2161" t="s">
        <v>27</v>
      </c>
      <c r="D2161">
        <v>18.850000000000001</v>
      </c>
      <c r="E2161">
        <v>1121.5329999999999</v>
      </c>
      <c r="G2161">
        <v>4424.1030000000001</v>
      </c>
      <c r="H2161" t="s">
        <v>13</v>
      </c>
      <c r="I2161">
        <v>1121.5329999999999</v>
      </c>
    </row>
    <row r="2162" spans="1:10" x14ac:dyDescent="0.4">
      <c r="A2162">
        <v>15</v>
      </c>
      <c r="B2162" t="s">
        <v>28</v>
      </c>
      <c r="D2162">
        <v>18.86</v>
      </c>
      <c r="E2162">
        <v>1236.175</v>
      </c>
      <c r="G2162">
        <v>2166.5839999999998</v>
      </c>
      <c r="H2162" t="s">
        <v>13</v>
      </c>
      <c r="I2162">
        <v>1236.175</v>
      </c>
    </row>
    <row r="2163" spans="1:10" x14ac:dyDescent="0.4">
      <c r="A2163">
        <v>16</v>
      </c>
      <c r="B2163" t="s">
        <v>29</v>
      </c>
      <c r="D2163">
        <v>18.86</v>
      </c>
      <c r="E2163">
        <v>1076.6990000000001</v>
      </c>
      <c r="G2163">
        <v>419.096</v>
      </c>
      <c r="H2163" t="s">
        <v>13</v>
      </c>
      <c r="I2163">
        <v>1076.6990000000001</v>
      </c>
    </row>
    <row r="2165" spans="1:10" x14ac:dyDescent="0.4">
      <c r="A2165" t="s">
        <v>139</v>
      </c>
    </row>
    <row r="2167" spans="1:10" x14ac:dyDescent="0.4">
      <c r="B2167" t="s">
        <v>3</v>
      </c>
      <c r="C2167" t="s">
        <v>4</v>
      </c>
      <c r="D2167" t="s">
        <v>5</v>
      </c>
      <c r="E2167" t="s">
        <v>6</v>
      </c>
      <c r="F2167" t="s">
        <v>7</v>
      </c>
      <c r="G2167" t="s">
        <v>8</v>
      </c>
      <c r="H2167" t="s">
        <v>9</v>
      </c>
      <c r="I2167" t="s">
        <v>10</v>
      </c>
      <c r="J2167" t="s">
        <v>11</v>
      </c>
    </row>
    <row r="2168" spans="1:10" x14ac:dyDescent="0.4">
      <c r="A2168">
        <v>1</v>
      </c>
      <c r="B2168" t="s">
        <v>12</v>
      </c>
      <c r="D2168">
        <v>18.82</v>
      </c>
      <c r="E2168">
        <v>863.60299999999995</v>
      </c>
      <c r="G2168">
        <v>432.92700000000002</v>
      </c>
      <c r="H2168" t="s">
        <v>13</v>
      </c>
      <c r="I2168">
        <v>863.60299999999995</v>
      </c>
    </row>
    <row r="2169" spans="1:10" x14ac:dyDescent="0.4">
      <c r="A2169">
        <v>2</v>
      </c>
      <c r="B2169" t="s">
        <v>14</v>
      </c>
      <c r="D2169">
        <v>18.829999999999998</v>
      </c>
      <c r="E2169">
        <v>880.98</v>
      </c>
      <c r="G2169">
        <v>309.57100000000003</v>
      </c>
      <c r="H2169" t="s">
        <v>13</v>
      </c>
      <c r="I2169">
        <v>880.98</v>
      </c>
    </row>
    <row r="2170" spans="1:10" x14ac:dyDescent="0.4">
      <c r="A2170">
        <v>3</v>
      </c>
      <c r="B2170" t="s">
        <v>15</v>
      </c>
      <c r="D2170">
        <v>18.829999999999998</v>
      </c>
      <c r="E2170">
        <v>883.39700000000005</v>
      </c>
      <c r="G2170">
        <v>5486.6040000000003</v>
      </c>
      <c r="H2170" t="s">
        <v>13</v>
      </c>
      <c r="I2170">
        <v>883.39700000000005</v>
      </c>
    </row>
    <row r="2171" spans="1:10" x14ac:dyDescent="0.4">
      <c r="A2171">
        <v>4</v>
      </c>
      <c r="B2171" t="s">
        <v>17</v>
      </c>
      <c r="D2171">
        <v>18.84</v>
      </c>
      <c r="E2171">
        <v>875.07299999999998</v>
      </c>
      <c r="G2171">
        <v>303.54000000000002</v>
      </c>
      <c r="H2171" t="s">
        <v>13</v>
      </c>
      <c r="I2171">
        <v>875.07299999999998</v>
      </c>
    </row>
    <row r="2172" spans="1:10" x14ac:dyDescent="0.4">
      <c r="A2172">
        <v>5</v>
      </c>
      <c r="B2172" t="s">
        <v>18</v>
      </c>
      <c r="D2172">
        <v>18.809999999999999</v>
      </c>
      <c r="E2172">
        <v>947.53200000000004</v>
      </c>
      <c r="G2172">
        <v>1492.1510000000001</v>
      </c>
      <c r="H2172" t="s">
        <v>13</v>
      </c>
      <c r="I2172">
        <v>947.53200000000004</v>
      </c>
    </row>
    <row r="2173" spans="1:10" x14ac:dyDescent="0.4">
      <c r="A2173">
        <v>6</v>
      </c>
      <c r="B2173" t="s">
        <v>19</v>
      </c>
      <c r="D2173">
        <v>18.82</v>
      </c>
      <c r="E2173">
        <v>789.32600000000002</v>
      </c>
      <c r="G2173">
        <v>193.07599999999999</v>
      </c>
      <c r="H2173" t="s">
        <v>13</v>
      </c>
      <c r="I2173">
        <v>789.32600000000002</v>
      </c>
    </row>
    <row r="2174" spans="1:10" x14ac:dyDescent="0.4">
      <c r="A2174">
        <v>7</v>
      </c>
      <c r="B2174" t="s">
        <v>20</v>
      </c>
      <c r="D2174">
        <v>18.82</v>
      </c>
      <c r="E2174">
        <v>632.25900000000001</v>
      </c>
      <c r="G2174">
        <v>312.10199999999998</v>
      </c>
      <c r="H2174" t="s">
        <v>13</v>
      </c>
      <c r="I2174">
        <v>632.25900000000001</v>
      </c>
    </row>
    <row r="2175" spans="1:10" x14ac:dyDescent="0.4">
      <c r="A2175">
        <v>8</v>
      </c>
      <c r="B2175" t="s">
        <v>21</v>
      </c>
      <c r="D2175">
        <v>18.82</v>
      </c>
      <c r="E2175">
        <v>756.32799999999997</v>
      </c>
      <c r="G2175">
        <v>651.37</v>
      </c>
      <c r="H2175" t="s">
        <v>13</v>
      </c>
      <c r="I2175">
        <v>756.32799999999997</v>
      </c>
    </row>
    <row r="2176" spans="1:10" x14ac:dyDescent="0.4">
      <c r="A2176">
        <v>9</v>
      </c>
      <c r="B2176" t="s">
        <v>22</v>
      </c>
      <c r="D2176">
        <v>18.84</v>
      </c>
      <c r="E2176">
        <v>24.042999999999999</v>
      </c>
      <c r="G2176">
        <v>13.401</v>
      </c>
      <c r="H2176" t="s">
        <v>13</v>
      </c>
      <c r="I2176">
        <v>24.042999999999999</v>
      </c>
    </row>
    <row r="2177" spans="1:10" x14ac:dyDescent="0.4">
      <c r="A2177">
        <v>10</v>
      </c>
      <c r="B2177" t="s">
        <v>22</v>
      </c>
      <c r="D2177">
        <v>18.89</v>
      </c>
      <c r="E2177">
        <v>3.859</v>
      </c>
      <c r="G2177">
        <v>7.7320000000000002</v>
      </c>
      <c r="H2177" t="s">
        <v>13</v>
      </c>
      <c r="I2177">
        <v>3.859</v>
      </c>
    </row>
    <row r="2178" spans="1:10" x14ac:dyDescent="0.4">
      <c r="A2178">
        <v>11</v>
      </c>
      <c r="B2178" t="s">
        <v>24</v>
      </c>
      <c r="D2178">
        <v>18.84</v>
      </c>
      <c r="E2178">
        <v>271.56099999999998</v>
      </c>
      <c r="G2178">
        <v>191.988</v>
      </c>
      <c r="H2178" t="s">
        <v>13</v>
      </c>
      <c r="I2178">
        <v>271.56099999999998</v>
      </c>
    </row>
    <row r="2179" spans="1:10" x14ac:dyDescent="0.4">
      <c r="A2179">
        <v>12</v>
      </c>
      <c r="B2179" t="s">
        <v>25</v>
      </c>
      <c r="D2179">
        <v>18.84</v>
      </c>
      <c r="E2179">
        <v>278.04700000000003</v>
      </c>
      <c r="G2179">
        <v>250.62899999999999</v>
      </c>
      <c r="H2179" t="s">
        <v>13</v>
      </c>
      <c r="I2179">
        <v>278.04700000000003</v>
      </c>
    </row>
    <row r="2180" spans="1:10" x14ac:dyDescent="0.4">
      <c r="A2180">
        <v>13</v>
      </c>
      <c r="B2180" t="s">
        <v>26</v>
      </c>
      <c r="D2180">
        <v>18.84</v>
      </c>
      <c r="E2180">
        <v>309.649</v>
      </c>
      <c r="G2180">
        <v>171.03200000000001</v>
      </c>
      <c r="H2180" t="s">
        <v>13</v>
      </c>
      <c r="I2180">
        <v>309.649</v>
      </c>
    </row>
    <row r="2181" spans="1:10" x14ac:dyDescent="0.4">
      <c r="A2181">
        <v>14</v>
      </c>
      <c r="B2181" t="s">
        <v>27</v>
      </c>
      <c r="D2181">
        <v>18.850000000000001</v>
      </c>
      <c r="E2181">
        <v>231.245</v>
      </c>
      <c r="G2181">
        <v>62.695</v>
      </c>
      <c r="H2181" t="s">
        <v>13</v>
      </c>
      <c r="I2181">
        <v>231.245</v>
      </c>
    </row>
    <row r="2182" spans="1:10" x14ac:dyDescent="0.4">
      <c r="A2182">
        <v>15</v>
      </c>
      <c r="B2182" t="s">
        <v>28</v>
      </c>
      <c r="D2182">
        <v>18.86</v>
      </c>
      <c r="E2182">
        <v>275.50099999999998</v>
      </c>
      <c r="G2182">
        <v>1372.0119999999999</v>
      </c>
      <c r="H2182" t="s">
        <v>13</v>
      </c>
      <c r="I2182">
        <v>275.50099999999998</v>
      </c>
    </row>
    <row r="2183" spans="1:10" x14ac:dyDescent="0.4">
      <c r="A2183">
        <v>16</v>
      </c>
      <c r="B2183" t="s">
        <v>29</v>
      </c>
      <c r="D2183">
        <v>18.87</v>
      </c>
      <c r="E2183">
        <v>221.268</v>
      </c>
      <c r="G2183">
        <v>104.34</v>
      </c>
      <c r="H2183" t="s">
        <v>13</v>
      </c>
      <c r="I2183">
        <v>221.268</v>
      </c>
    </row>
    <row r="2185" spans="1:10" x14ac:dyDescent="0.4">
      <c r="A2185" t="s">
        <v>140</v>
      </c>
    </row>
    <row r="2187" spans="1:10" x14ac:dyDescent="0.4">
      <c r="B2187" t="s">
        <v>3</v>
      </c>
      <c r="C2187" t="s">
        <v>4</v>
      </c>
      <c r="D2187" t="s">
        <v>5</v>
      </c>
      <c r="E2187" t="s">
        <v>6</v>
      </c>
      <c r="F2187" t="s">
        <v>7</v>
      </c>
      <c r="G2187" t="s">
        <v>8</v>
      </c>
      <c r="H2187" t="s">
        <v>9</v>
      </c>
      <c r="I2187" t="s">
        <v>10</v>
      </c>
      <c r="J2187" t="s">
        <v>11</v>
      </c>
    </row>
    <row r="2188" spans="1:10" x14ac:dyDescent="0.4">
      <c r="A2188">
        <v>1</v>
      </c>
      <c r="B2188" t="s">
        <v>12</v>
      </c>
      <c r="D2188">
        <v>14.89</v>
      </c>
      <c r="E2188">
        <v>174.23099999999999</v>
      </c>
      <c r="F2188">
        <v>65057.813000000002</v>
      </c>
      <c r="G2188">
        <v>2.4140000000000001</v>
      </c>
      <c r="H2188" t="s">
        <v>13</v>
      </c>
    </row>
    <row r="2189" spans="1:10" x14ac:dyDescent="0.4">
      <c r="A2189">
        <v>2</v>
      </c>
      <c r="B2189" t="s">
        <v>14</v>
      </c>
      <c r="D2189">
        <v>14.91</v>
      </c>
      <c r="E2189">
        <v>343.613</v>
      </c>
      <c r="F2189">
        <v>57750.675999999999</v>
      </c>
      <c r="G2189">
        <v>2173</v>
      </c>
      <c r="H2189" t="s">
        <v>16</v>
      </c>
    </row>
    <row r="2190" spans="1:10" x14ac:dyDescent="0.4">
      <c r="A2190">
        <v>3</v>
      </c>
      <c r="B2190" t="s">
        <v>15</v>
      </c>
      <c r="D2190">
        <v>14.91</v>
      </c>
      <c r="E2190">
        <v>676.68700000000001</v>
      </c>
      <c r="F2190">
        <v>59400.440999999999</v>
      </c>
      <c r="G2190">
        <v>7.1529999999999996</v>
      </c>
      <c r="H2190" t="s">
        <v>13</v>
      </c>
    </row>
    <row r="2191" spans="1:10" x14ac:dyDescent="0.4">
      <c r="A2191">
        <v>4</v>
      </c>
      <c r="B2191" t="s">
        <v>17</v>
      </c>
      <c r="D2191">
        <v>14.93</v>
      </c>
      <c r="E2191">
        <v>2795.1309999999999</v>
      </c>
      <c r="F2191">
        <v>50625.987999999998</v>
      </c>
      <c r="G2191">
        <v>17002</v>
      </c>
      <c r="H2191" t="s">
        <v>13</v>
      </c>
    </row>
    <row r="2192" spans="1:10" x14ac:dyDescent="0.4">
      <c r="A2192">
        <v>5</v>
      </c>
      <c r="B2192" t="s">
        <v>18</v>
      </c>
      <c r="D2192">
        <v>14.91</v>
      </c>
      <c r="E2192">
        <v>4300.5649999999996</v>
      </c>
      <c r="F2192">
        <v>60298.527000000002</v>
      </c>
      <c r="G2192">
        <v>68.822999999999993</v>
      </c>
      <c r="H2192" t="s">
        <v>16</v>
      </c>
    </row>
    <row r="2193" spans="1:10" x14ac:dyDescent="0.4">
      <c r="A2193">
        <v>6</v>
      </c>
      <c r="B2193" t="s">
        <v>19</v>
      </c>
      <c r="D2193">
        <v>14.88</v>
      </c>
      <c r="E2193">
        <v>22214.008000000002</v>
      </c>
      <c r="F2193">
        <v>51469.858999999997</v>
      </c>
      <c r="G2193">
        <v>415.06200000000001</v>
      </c>
      <c r="H2193" t="s">
        <v>16</v>
      </c>
    </row>
    <row r="2194" spans="1:10" x14ac:dyDescent="0.4">
      <c r="A2194">
        <v>7</v>
      </c>
      <c r="B2194" t="s">
        <v>20</v>
      </c>
      <c r="D2194">
        <v>14.89</v>
      </c>
      <c r="E2194">
        <v>37532.332000000002</v>
      </c>
      <c r="F2194">
        <v>41948.843999999997</v>
      </c>
      <c r="G2194">
        <v>828.56600000000003</v>
      </c>
      <c r="H2194" t="s">
        <v>16</v>
      </c>
    </row>
    <row r="2195" spans="1:10" x14ac:dyDescent="0.4">
      <c r="A2195">
        <v>8</v>
      </c>
      <c r="B2195" t="s">
        <v>21</v>
      </c>
      <c r="D2195">
        <v>14.91</v>
      </c>
      <c r="E2195">
        <v>77194.710999999996</v>
      </c>
      <c r="F2195">
        <v>45131.258000000002</v>
      </c>
      <c r="G2195">
        <v>650.64700000000005</v>
      </c>
      <c r="H2195" t="s">
        <v>16</v>
      </c>
    </row>
    <row r="2196" spans="1:10" x14ac:dyDescent="0.4">
      <c r="A2196">
        <v>9</v>
      </c>
      <c r="B2196" t="s">
        <v>22</v>
      </c>
      <c r="D2196">
        <v>14.93</v>
      </c>
      <c r="E2196">
        <v>43.64</v>
      </c>
      <c r="F2196">
        <v>64.016000000000005</v>
      </c>
      <c r="G2196">
        <v>2.8090000000000002</v>
      </c>
      <c r="H2196" t="s">
        <v>13</v>
      </c>
    </row>
    <row r="2197" spans="1:10" x14ac:dyDescent="0.4">
      <c r="A2197">
        <v>10</v>
      </c>
      <c r="B2197" t="s">
        <v>22</v>
      </c>
      <c r="D2197">
        <v>14.96</v>
      </c>
      <c r="E2197">
        <v>109.797</v>
      </c>
      <c r="F2197">
        <v>14.842000000000001</v>
      </c>
      <c r="G2197">
        <v>10.141</v>
      </c>
      <c r="H2197" t="s">
        <v>13</v>
      </c>
    </row>
    <row r="2198" spans="1:10" x14ac:dyDescent="0.4">
      <c r="A2198">
        <v>11</v>
      </c>
      <c r="B2198" t="s">
        <v>24</v>
      </c>
      <c r="F2198">
        <v>19023.546999999999</v>
      </c>
    </row>
    <row r="2199" spans="1:10" x14ac:dyDescent="0.4">
      <c r="A2199">
        <v>12</v>
      </c>
      <c r="B2199" t="s">
        <v>25</v>
      </c>
      <c r="D2199">
        <v>14.93</v>
      </c>
      <c r="E2199">
        <v>19.087</v>
      </c>
      <c r="F2199">
        <v>19876.041000000001</v>
      </c>
      <c r="G2199">
        <v>164</v>
      </c>
      <c r="H2199" t="s">
        <v>13</v>
      </c>
    </row>
    <row r="2200" spans="1:10" x14ac:dyDescent="0.4">
      <c r="A2200">
        <v>13</v>
      </c>
      <c r="B2200" t="s">
        <v>26</v>
      </c>
      <c r="F2200">
        <v>19622.186000000002</v>
      </c>
    </row>
    <row r="2201" spans="1:10" x14ac:dyDescent="0.4">
      <c r="A2201">
        <v>14</v>
      </c>
      <c r="B2201" t="s">
        <v>27</v>
      </c>
      <c r="D2201">
        <v>14.97</v>
      </c>
      <c r="E2201">
        <v>14167.78</v>
      </c>
      <c r="F2201">
        <v>19773.830000000002</v>
      </c>
      <c r="G2201">
        <v>462.88200000000001</v>
      </c>
      <c r="H2201" t="s">
        <v>16</v>
      </c>
    </row>
    <row r="2202" spans="1:10" x14ac:dyDescent="0.4">
      <c r="A2202">
        <v>15</v>
      </c>
      <c r="B2202" t="s">
        <v>28</v>
      </c>
      <c r="D2202">
        <v>14.97</v>
      </c>
      <c r="E2202">
        <v>14409.267</v>
      </c>
      <c r="F2202">
        <v>21252.592000000001</v>
      </c>
      <c r="G2202">
        <v>203.405</v>
      </c>
      <c r="H2202" t="s">
        <v>16</v>
      </c>
    </row>
    <row r="2203" spans="1:10" x14ac:dyDescent="0.4">
      <c r="A2203">
        <v>16</v>
      </c>
      <c r="B2203" t="s">
        <v>29</v>
      </c>
      <c r="D2203">
        <v>14.99</v>
      </c>
      <c r="E2203">
        <v>14605.328</v>
      </c>
      <c r="F2203">
        <v>19102.932000000001</v>
      </c>
      <c r="G2203">
        <v>1261.511</v>
      </c>
      <c r="H2203" t="s">
        <v>13</v>
      </c>
    </row>
    <row r="2205" spans="1:10" x14ac:dyDescent="0.4">
      <c r="A2205" t="s">
        <v>141</v>
      </c>
    </row>
    <row r="2207" spans="1:10" x14ac:dyDescent="0.4">
      <c r="B2207" t="s">
        <v>3</v>
      </c>
      <c r="C2207" t="s">
        <v>4</v>
      </c>
      <c r="D2207" t="s">
        <v>5</v>
      </c>
      <c r="E2207" t="s">
        <v>6</v>
      </c>
      <c r="F2207" t="s">
        <v>7</v>
      </c>
      <c r="G2207" t="s">
        <v>8</v>
      </c>
      <c r="H2207" t="s">
        <v>9</v>
      </c>
      <c r="I2207" t="s">
        <v>10</v>
      </c>
      <c r="J2207" t="s">
        <v>11</v>
      </c>
    </row>
    <row r="2208" spans="1:10" x14ac:dyDescent="0.4">
      <c r="A2208">
        <v>1</v>
      </c>
      <c r="B2208" t="s">
        <v>12</v>
      </c>
      <c r="D2208">
        <v>14.86</v>
      </c>
      <c r="E2208">
        <v>18.594000000000001</v>
      </c>
      <c r="F2208">
        <v>20135.782999999999</v>
      </c>
      <c r="G2208">
        <v>155</v>
      </c>
      <c r="H2208" t="s">
        <v>13</v>
      </c>
    </row>
    <row r="2209" spans="1:8" x14ac:dyDescent="0.4">
      <c r="A2209">
        <v>2</v>
      </c>
      <c r="B2209" t="s">
        <v>14</v>
      </c>
      <c r="D2209">
        <v>14.93</v>
      </c>
      <c r="E2209">
        <v>85.423000000000002</v>
      </c>
      <c r="F2209">
        <v>17568.809000000001</v>
      </c>
      <c r="G2209">
        <v>565</v>
      </c>
      <c r="H2209" t="s">
        <v>13</v>
      </c>
    </row>
    <row r="2210" spans="1:8" x14ac:dyDescent="0.4">
      <c r="A2210">
        <v>3</v>
      </c>
      <c r="B2210" t="s">
        <v>15</v>
      </c>
      <c r="D2210">
        <v>14.93</v>
      </c>
      <c r="E2210">
        <v>211.12899999999999</v>
      </c>
      <c r="F2210">
        <v>17795.822</v>
      </c>
      <c r="G2210">
        <v>3.0979999999999999</v>
      </c>
      <c r="H2210" t="s">
        <v>13</v>
      </c>
    </row>
    <row r="2211" spans="1:8" x14ac:dyDescent="0.4">
      <c r="A2211">
        <v>4</v>
      </c>
      <c r="B2211" t="s">
        <v>17</v>
      </c>
      <c r="D2211">
        <v>14.93</v>
      </c>
      <c r="E2211">
        <v>601.58500000000004</v>
      </c>
      <c r="F2211">
        <v>14504.334000000001</v>
      </c>
      <c r="G2211">
        <v>7.9420000000000002</v>
      </c>
      <c r="H2211" t="s">
        <v>13</v>
      </c>
    </row>
    <row r="2212" spans="1:8" x14ac:dyDescent="0.4">
      <c r="A2212">
        <v>5</v>
      </c>
      <c r="B2212" t="s">
        <v>18</v>
      </c>
      <c r="D2212">
        <v>14.91</v>
      </c>
      <c r="E2212">
        <v>1692.5329999999999</v>
      </c>
      <c r="F2212">
        <v>18945.103999999999</v>
      </c>
      <c r="G2212">
        <v>269.55200000000002</v>
      </c>
      <c r="H2212" t="s">
        <v>16</v>
      </c>
    </row>
    <row r="2213" spans="1:8" x14ac:dyDescent="0.4">
      <c r="A2213">
        <v>6</v>
      </c>
      <c r="B2213" t="s">
        <v>19</v>
      </c>
      <c r="D2213">
        <v>14.88</v>
      </c>
      <c r="E2213">
        <v>7286.69</v>
      </c>
      <c r="F2213">
        <v>15134.777</v>
      </c>
      <c r="G2213">
        <v>161.72900000000001</v>
      </c>
      <c r="H2213" t="s">
        <v>16</v>
      </c>
    </row>
    <row r="2214" spans="1:8" x14ac:dyDescent="0.4">
      <c r="A2214">
        <v>7</v>
      </c>
      <c r="B2214" t="s">
        <v>20</v>
      </c>
      <c r="D2214">
        <v>14.89</v>
      </c>
      <c r="E2214">
        <v>13649.487999999999</v>
      </c>
      <c r="F2214">
        <v>11936.276</v>
      </c>
      <c r="G2214">
        <v>564.08600000000001</v>
      </c>
      <c r="H2214" t="s">
        <v>16</v>
      </c>
    </row>
    <row r="2215" spans="1:8" x14ac:dyDescent="0.4">
      <c r="A2215">
        <v>8</v>
      </c>
      <c r="B2215" t="s">
        <v>21</v>
      </c>
      <c r="D2215">
        <v>14.91</v>
      </c>
      <c r="E2215">
        <v>26386.59</v>
      </c>
      <c r="F2215">
        <v>15042.936</v>
      </c>
      <c r="G2215">
        <v>798.94100000000003</v>
      </c>
      <c r="H2215" t="s">
        <v>16</v>
      </c>
    </row>
    <row r="2216" spans="1:8" x14ac:dyDescent="0.4">
      <c r="A2216">
        <v>9</v>
      </c>
      <c r="B2216" t="s">
        <v>22</v>
      </c>
      <c r="D2216">
        <v>14.91</v>
      </c>
      <c r="E2216">
        <v>121.91200000000001</v>
      </c>
      <c r="F2216">
        <v>3.2</v>
      </c>
      <c r="G2216">
        <v>994</v>
      </c>
      <c r="H2216" t="s">
        <v>13</v>
      </c>
    </row>
    <row r="2217" spans="1:8" x14ac:dyDescent="0.4">
      <c r="A2217">
        <v>10</v>
      </c>
      <c r="B2217" t="s">
        <v>22</v>
      </c>
      <c r="D2217">
        <v>14.86</v>
      </c>
      <c r="E2217">
        <v>14</v>
      </c>
      <c r="F2217">
        <v>1.631</v>
      </c>
      <c r="G2217">
        <v>120</v>
      </c>
      <c r="H2217" t="s">
        <v>13</v>
      </c>
    </row>
    <row r="2218" spans="1:8" x14ac:dyDescent="0.4">
      <c r="A2218">
        <v>11</v>
      </c>
      <c r="B2218" t="s">
        <v>24</v>
      </c>
      <c r="D2218">
        <v>14.94</v>
      </c>
      <c r="E2218">
        <v>6.6779999999999999</v>
      </c>
      <c r="F2218">
        <v>6142.0969999999998</v>
      </c>
      <c r="G2218">
        <v>51</v>
      </c>
      <c r="H2218" t="s">
        <v>13</v>
      </c>
    </row>
    <row r="2219" spans="1:8" x14ac:dyDescent="0.4">
      <c r="A2219">
        <v>12</v>
      </c>
      <c r="B2219" t="s">
        <v>25</v>
      </c>
      <c r="F2219">
        <v>7099.8069999999998</v>
      </c>
    </row>
    <row r="2220" spans="1:8" x14ac:dyDescent="0.4">
      <c r="A2220">
        <v>13</v>
      </c>
      <c r="B2220" t="s">
        <v>26</v>
      </c>
      <c r="F2220">
        <v>6009.8959999999997</v>
      </c>
    </row>
    <row r="2221" spans="1:8" x14ac:dyDescent="0.4">
      <c r="A2221">
        <v>14</v>
      </c>
      <c r="B2221" t="s">
        <v>27</v>
      </c>
      <c r="D2221">
        <v>14.97</v>
      </c>
      <c r="E2221">
        <v>3593.913</v>
      </c>
      <c r="F2221">
        <v>6132.5439999999999</v>
      </c>
      <c r="G2221">
        <v>66.149000000000001</v>
      </c>
      <c r="H2221" t="s">
        <v>16</v>
      </c>
    </row>
    <row r="2222" spans="1:8" x14ac:dyDescent="0.4">
      <c r="A2222">
        <v>15</v>
      </c>
      <c r="B2222" t="s">
        <v>28</v>
      </c>
      <c r="D2222">
        <v>14.97</v>
      </c>
      <c r="E2222">
        <v>4778.8090000000002</v>
      </c>
      <c r="F2222">
        <v>6032.3829999999998</v>
      </c>
      <c r="G2222">
        <v>37.430999999999997</v>
      </c>
      <c r="H2222" t="s">
        <v>16</v>
      </c>
    </row>
    <row r="2223" spans="1:8" x14ac:dyDescent="0.4">
      <c r="A2223">
        <v>16</v>
      </c>
      <c r="B2223" t="s">
        <v>29</v>
      </c>
      <c r="D2223">
        <v>14.99</v>
      </c>
      <c r="E2223">
        <v>4734.3310000000001</v>
      </c>
      <c r="F2223">
        <v>5738.2960000000003</v>
      </c>
      <c r="G2223">
        <v>395.34899999999999</v>
      </c>
      <c r="H2223" t="s">
        <v>16</v>
      </c>
    </row>
    <row r="2225" spans="1:10" x14ac:dyDescent="0.4">
      <c r="A2225" t="s">
        <v>142</v>
      </c>
    </row>
    <row r="2227" spans="1:10" x14ac:dyDescent="0.4">
      <c r="B2227" t="s">
        <v>3</v>
      </c>
      <c r="C2227" t="s">
        <v>4</v>
      </c>
      <c r="D2227" t="s">
        <v>5</v>
      </c>
      <c r="E2227" t="s">
        <v>6</v>
      </c>
      <c r="F2227" t="s">
        <v>7</v>
      </c>
      <c r="G2227" t="s">
        <v>8</v>
      </c>
      <c r="H2227" t="s">
        <v>9</v>
      </c>
      <c r="I2227" t="s">
        <v>10</v>
      </c>
      <c r="J2227" t="s">
        <v>11</v>
      </c>
    </row>
    <row r="2228" spans="1:10" x14ac:dyDescent="0.4">
      <c r="A2228">
        <v>1</v>
      </c>
      <c r="B2228" t="s">
        <v>12</v>
      </c>
      <c r="D2228">
        <v>14.88</v>
      </c>
      <c r="E2228">
        <v>65057.813000000002</v>
      </c>
      <c r="G2228">
        <v>1164.623</v>
      </c>
      <c r="H2228" t="s">
        <v>13</v>
      </c>
      <c r="I2228">
        <v>65057.813000000002</v>
      </c>
    </row>
    <row r="2229" spans="1:10" x14ac:dyDescent="0.4">
      <c r="A2229">
        <v>2</v>
      </c>
      <c r="B2229" t="s">
        <v>14</v>
      </c>
      <c r="D2229">
        <v>14.89</v>
      </c>
      <c r="E2229">
        <v>57750.675999999999</v>
      </c>
      <c r="G2229">
        <v>569.13499999999999</v>
      </c>
      <c r="H2229" t="s">
        <v>13</v>
      </c>
      <c r="I2229">
        <v>57750.675999999999</v>
      </c>
    </row>
    <row r="2230" spans="1:10" x14ac:dyDescent="0.4">
      <c r="A2230">
        <v>3</v>
      </c>
      <c r="B2230" t="s">
        <v>15</v>
      </c>
      <c r="D2230">
        <v>14.89</v>
      </c>
      <c r="E2230">
        <v>59400.440999999999</v>
      </c>
      <c r="G2230">
        <v>795.80899999999997</v>
      </c>
      <c r="H2230" t="s">
        <v>13</v>
      </c>
      <c r="I2230">
        <v>59400.440999999999</v>
      </c>
    </row>
    <row r="2231" spans="1:10" x14ac:dyDescent="0.4">
      <c r="A2231">
        <v>4</v>
      </c>
      <c r="B2231" t="s">
        <v>17</v>
      </c>
      <c r="D2231">
        <v>14.91</v>
      </c>
      <c r="E2231">
        <v>50625.987999999998</v>
      </c>
      <c r="G2231">
        <v>1163.925</v>
      </c>
      <c r="H2231" t="s">
        <v>13</v>
      </c>
      <c r="I2231">
        <v>50625.987999999998</v>
      </c>
    </row>
    <row r="2232" spans="1:10" x14ac:dyDescent="0.4">
      <c r="A2232">
        <v>5</v>
      </c>
      <c r="B2232" t="s">
        <v>18</v>
      </c>
      <c r="D2232">
        <v>14.89</v>
      </c>
      <c r="E2232">
        <v>60298.527000000002</v>
      </c>
      <c r="G2232">
        <v>1980.374</v>
      </c>
      <c r="H2232" t="s">
        <v>13</v>
      </c>
      <c r="I2232">
        <v>60298.527000000002</v>
      </c>
    </row>
    <row r="2233" spans="1:10" x14ac:dyDescent="0.4">
      <c r="A2233">
        <v>6</v>
      </c>
      <c r="B2233" t="s">
        <v>19</v>
      </c>
      <c r="D2233">
        <v>14.86</v>
      </c>
      <c r="E2233">
        <v>51469.858999999997</v>
      </c>
      <c r="G2233">
        <v>112.995</v>
      </c>
      <c r="H2233" t="s">
        <v>13</v>
      </c>
      <c r="I2233">
        <v>51469.858999999997</v>
      </c>
    </row>
    <row r="2234" spans="1:10" x14ac:dyDescent="0.4">
      <c r="A2234">
        <v>7</v>
      </c>
      <c r="B2234" t="s">
        <v>20</v>
      </c>
      <c r="D2234">
        <v>14.88</v>
      </c>
      <c r="E2234">
        <v>41948.843999999997</v>
      </c>
      <c r="G2234">
        <v>2489.3330000000001</v>
      </c>
      <c r="H2234" t="s">
        <v>13</v>
      </c>
      <c r="I2234">
        <v>41948.843999999997</v>
      </c>
    </row>
    <row r="2235" spans="1:10" x14ac:dyDescent="0.4">
      <c r="A2235">
        <v>8</v>
      </c>
      <c r="B2235" t="s">
        <v>21</v>
      </c>
      <c r="D2235">
        <v>14.89</v>
      </c>
      <c r="E2235">
        <v>45131.258000000002</v>
      </c>
      <c r="G2235">
        <v>723.649</v>
      </c>
      <c r="H2235" t="s">
        <v>13</v>
      </c>
      <c r="I2235">
        <v>45131.258000000002</v>
      </c>
    </row>
    <row r="2236" spans="1:10" x14ac:dyDescent="0.4">
      <c r="A2236">
        <v>9</v>
      </c>
      <c r="B2236" t="s">
        <v>22</v>
      </c>
      <c r="D2236">
        <v>14.89</v>
      </c>
      <c r="E2236">
        <v>64.016000000000005</v>
      </c>
      <c r="G2236">
        <v>453</v>
      </c>
      <c r="H2236" t="s">
        <v>13</v>
      </c>
      <c r="I2236">
        <v>64.016000000000005</v>
      </c>
    </row>
    <row r="2237" spans="1:10" x14ac:dyDescent="0.4">
      <c r="A2237">
        <v>10</v>
      </c>
      <c r="B2237" t="s">
        <v>22</v>
      </c>
      <c r="D2237">
        <v>14.93</v>
      </c>
      <c r="E2237">
        <v>14.842000000000001</v>
      </c>
      <c r="G2237">
        <v>125</v>
      </c>
      <c r="H2237" t="s">
        <v>13</v>
      </c>
      <c r="I2237">
        <v>14.842000000000001</v>
      </c>
    </row>
    <row r="2238" spans="1:10" x14ac:dyDescent="0.4">
      <c r="A2238">
        <v>11</v>
      </c>
      <c r="B2238" t="s">
        <v>24</v>
      </c>
      <c r="D2238">
        <v>14.93</v>
      </c>
      <c r="E2238">
        <v>19023.546999999999</v>
      </c>
      <c r="G2238">
        <v>388.65600000000001</v>
      </c>
      <c r="H2238" t="s">
        <v>13</v>
      </c>
      <c r="I2238">
        <v>19023.546999999999</v>
      </c>
    </row>
    <row r="2239" spans="1:10" x14ac:dyDescent="0.4">
      <c r="A2239">
        <v>12</v>
      </c>
      <c r="B2239" t="s">
        <v>25</v>
      </c>
      <c r="D2239">
        <v>14.93</v>
      </c>
      <c r="E2239">
        <v>19876.041000000001</v>
      </c>
      <c r="G2239">
        <v>244.96700000000001</v>
      </c>
      <c r="H2239" t="s">
        <v>13</v>
      </c>
      <c r="I2239">
        <v>19876.041000000001</v>
      </c>
    </row>
    <row r="2240" spans="1:10" x14ac:dyDescent="0.4">
      <c r="A2240">
        <v>13</v>
      </c>
      <c r="B2240" t="s">
        <v>26</v>
      </c>
      <c r="D2240">
        <v>14.93</v>
      </c>
      <c r="E2240">
        <v>19622.186000000002</v>
      </c>
      <c r="G2240">
        <v>574.50400000000002</v>
      </c>
      <c r="H2240" t="s">
        <v>13</v>
      </c>
      <c r="I2240">
        <v>19622.186000000002</v>
      </c>
    </row>
    <row r="2241" spans="1:10" x14ac:dyDescent="0.4">
      <c r="A2241">
        <v>14</v>
      </c>
      <c r="B2241" t="s">
        <v>27</v>
      </c>
      <c r="D2241">
        <v>14.94</v>
      </c>
      <c r="E2241">
        <v>19773.830000000002</v>
      </c>
      <c r="G2241">
        <v>651.68100000000004</v>
      </c>
      <c r="H2241" t="s">
        <v>13</v>
      </c>
      <c r="I2241">
        <v>19773.830000000002</v>
      </c>
    </row>
    <row r="2242" spans="1:10" x14ac:dyDescent="0.4">
      <c r="A2242">
        <v>15</v>
      </c>
      <c r="B2242" t="s">
        <v>28</v>
      </c>
      <c r="D2242">
        <v>14.96</v>
      </c>
      <c r="E2242">
        <v>21252.592000000001</v>
      </c>
      <c r="G2242">
        <v>747.78700000000003</v>
      </c>
      <c r="H2242" t="s">
        <v>13</v>
      </c>
      <c r="I2242">
        <v>21252.592000000001</v>
      </c>
    </row>
    <row r="2243" spans="1:10" x14ac:dyDescent="0.4">
      <c r="A2243">
        <v>16</v>
      </c>
      <c r="B2243" t="s">
        <v>29</v>
      </c>
      <c r="D2243">
        <v>14.97</v>
      </c>
      <c r="E2243">
        <v>19102.932000000001</v>
      </c>
      <c r="G2243">
        <v>90.119</v>
      </c>
      <c r="H2243" t="s">
        <v>13</v>
      </c>
      <c r="I2243">
        <v>19102.932000000001</v>
      </c>
    </row>
    <row r="2245" spans="1:10" x14ac:dyDescent="0.4">
      <c r="A2245" t="s">
        <v>143</v>
      </c>
    </row>
    <row r="2247" spans="1:10" x14ac:dyDescent="0.4">
      <c r="B2247" t="s">
        <v>3</v>
      </c>
      <c r="C2247" t="s">
        <v>4</v>
      </c>
      <c r="D2247" t="s">
        <v>5</v>
      </c>
      <c r="E2247" t="s">
        <v>6</v>
      </c>
      <c r="F2247" t="s">
        <v>7</v>
      </c>
      <c r="G2247" t="s">
        <v>8</v>
      </c>
      <c r="H2247" t="s">
        <v>9</v>
      </c>
      <c r="I2247" t="s">
        <v>10</v>
      </c>
      <c r="J2247" t="s">
        <v>11</v>
      </c>
    </row>
    <row r="2248" spans="1:10" x14ac:dyDescent="0.4">
      <c r="A2248">
        <v>1</v>
      </c>
      <c r="B2248" t="s">
        <v>12</v>
      </c>
      <c r="D2248">
        <v>14.88</v>
      </c>
      <c r="E2248">
        <v>20135.782999999999</v>
      </c>
      <c r="G2248">
        <v>521.35599999999999</v>
      </c>
      <c r="H2248" t="s">
        <v>13</v>
      </c>
      <c r="I2248">
        <v>20135.782999999999</v>
      </c>
    </row>
    <row r="2249" spans="1:10" x14ac:dyDescent="0.4">
      <c r="A2249">
        <v>2</v>
      </c>
      <c r="B2249" t="s">
        <v>14</v>
      </c>
      <c r="D2249">
        <v>14.89</v>
      </c>
      <c r="E2249">
        <v>17568.809000000001</v>
      </c>
      <c r="G2249">
        <v>107483</v>
      </c>
      <c r="H2249" t="s">
        <v>13</v>
      </c>
      <c r="I2249">
        <v>17568.809000000001</v>
      </c>
    </row>
    <row r="2250" spans="1:10" x14ac:dyDescent="0.4">
      <c r="A2250">
        <v>3</v>
      </c>
      <c r="B2250" t="s">
        <v>15</v>
      </c>
      <c r="D2250">
        <v>14.91</v>
      </c>
      <c r="E2250">
        <v>17795.822</v>
      </c>
      <c r="G2250">
        <v>297.27600000000001</v>
      </c>
      <c r="H2250" t="s">
        <v>13</v>
      </c>
      <c r="I2250">
        <v>17795.822</v>
      </c>
    </row>
    <row r="2251" spans="1:10" x14ac:dyDescent="0.4">
      <c r="A2251">
        <v>4</v>
      </c>
      <c r="B2251" t="s">
        <v>17</v>
      </c>
      <c r="D2251">
        <v>14.91</v>
      </c>
      <c r="E2251">
        <v>14504.334000000001</v>
      </c>
      <c r="G2251">
        <v>474.31599999999997</v>
      </c>
      <c r="H2251" t="s">
        <v>13</v>
      </c>
      <c r="I2251">
        <v>14504.334000000001</v>
      </c>
    </row>
    <row r="2252" spans="1:10" x14ac:dyDescent="0.4">
      <c r="A2252">
        <v>5</v>
      </c>
      <c r="B2252" t="s">
        <v>18</v>
      </c>
      <c r="D2252">
        <v>14.89</v>
      </c>
      <c r="E2252">
        <v>18945.103999999999</v>
      </c>
      <c r="G2252">
        <v>677.60400000000004</v>
      </c>
      <c r="H2252" t="s">
        <v>13</v>
      </c>
      <c r="I2252">
        <v>18945.103999999999</v>
      </c>
    </row>
    <row r="2253" spans="1:10" x14ac:dyDescent="0.4">
      <c r="A2253">
        <v>6</v>
      </c>
      <c r="B2253" t="s">
        <v>19</v>
      </c>
      <c r="D2253">
        <v>14.86</v>
      </c>
      <c r="E2253">
        <v>15134.777</v>
      </c>
      <c r="G2253">
        <v>245.10499999999999</v>
      </c>
      <c r="H2253" t="s">
        <v>13</v>
      </c>
      <c r="I2253">
        <v>15134.777</v>
      </c>
    </row>
    <row r="2254" spans="1:10" x14ac:dyDescent="0.4">
      <c r="A2254">
        <v>7</v>
      </c>
      <c r="B2254" t="s">
        <v>20</v>
      </c>
      <c r="D2254">
        <v>14.88</v>
      </c>
      <c r="E2254">
        <v>11936.276</v>
      </c>
      <c r="G2254">
        <v>275.12599999999998</v>
      </c>
      <c r="H2254" t="s">
        <v>13</v>
      </c>
      <c r="I2254">
        <v>11936.276</v>
      </c>
    </row>
    <row r="2255" spans="1:10" x14ac:dyDescent="0.4">
      <c r="A2255">
        <v>8</v>
      </c>
      <c r="B2255" t="s">
        <v>21</v>
      </c>
      <c r="D2255">
        <v>14.89</v>
      </c>
      <c r="E2255">
        <v>15042.936</v>
      </c>
      <c r="G2255">
        <v>236.548</v>
      </c>
      <c r="H2255" t="s">
        <v>13</v>
      </c>
      <c r="I2255">
        <v>15042.936</v>
      </c>
    </row>
    <row r="2256" spans="1:10" x14ac:dyDescent="0.4">
      <c r="A2256">
        <v>9</v>
      </c>
      <c r="B2256" t="s">
        <v>22</v>
      </c>
      <c r="D2256">
        <v>14.88</v>
      </c>
      <c r="E2256">
        <v>3.2</v>
      </c>
      <c r="G2256">
        <v>27</v>
      </c>
      <c r="H2256" t="s">
        <v>13</v>
      </c>
      <c r="I2256">
        <v>3.2</v>
      </c>
    </row>
    <row r="2257" spans="1:10" x14ac:dyDescent="0.4">
      <c r="A2257">
        <v>10</v>
      </c>
      <c r="B2257" t="s">
        <v>22</v>
      </c>
      <c r="D2257">
        <v>14.48</v>
      </c>
      <c r="E2257">
        <v>1.631</v>
      </c>
      <c r="G2257">
        <v>15</v>
      </c>
      <c r="H2257" t="s">
        <v>13</v>
      </c>
      <c r="I2257">
        <v>1.631</v>
      </c>
    </row>
    <row r="2258" spans="1:10" x14ac:dyDescent="0.4">
      <c r="A2258">
        <v>11</v>
      </c>
      <c r="B2258" t="s">
        <v>24</v>
      </c>
      <c r="D2258">
        <v>14.91</v>
      </c>
      <c r="E2258">
        <v>6142.0969999999998</v>
      </c>
      <c r="G2258">
        <v>145.166</v>
      </c>
      <c r="H2258" t="s">
        <v>13</v>
      </c>
      <c r="I2258">
        <v>6142.0969999999998</v>
      </c>
    </row>
    <row r="2259" spans="1:10" x14ac:dyDescent="0.4">
      <c r="A2259">
        <v>12</v>
      </c>
      <c r="B2259" t="s">
        <v>25</v>
      </c>
      <c r="D2259">
        <v>14.93</v>
      </c>
      <c r="E2259">
        <v>7099.8069999999998</v>
      </c>
      <c r="G2259">
        <v>37.853999999999999</v>
      </c>
      <c r="H2259" t="s">
        <v>13</v>
      </c>
      <c r="I2259">
        <v>7099.8069999999998</v>
      </c>
    </row>
    <row r="2260" spans="1:10" x14ac:dyDescent="0.4">
      <c r="A2260">
        <v>13</v>
      </c>
      <c r="B2260" t="s">
        <v>26</v>
      </c>
      <c r="D2260">
        <v>14.93</v>
      </c>
      <c r="E2260">
        <v>6009.8959999999997</v>
      </c>
      <c r="G2260">
        <v>16.984000000000002</v>
      </c>
      <c r="H2260" t="s">
        <v>13</v>
      </c>
      <c r="I2260">
        <v>6009.8959999999997</v>
      </c>
    </row>
    <row r="2261" spans="1:10" x14ac:dyDescent="0.4">
      <c r="A2261">
        <v>14</v>
      </c>
      <c r="B2261" t="s">
        <v>27</v>
      </c>
      <c r="D2261">
        <v>14.96</v>
      </c>
      <c r="E2261">
        <v>6132.5439999999999</v>
      </c>
      <c r="G2261">
        <v>518.39099999999996</v>
      </c>
      <c r="H2261" t="s">
        <v>13</v>
      </c>
      <c r="I2261">
        <v>6132.5439999999999</v>
      </c>
    </row>
    <row r="2262" spans="1:10" x14ac:dyDescent="0.4">
      <c r="A2262">
        <v>15</v>
      </c>
      <c r="B2262" t="s">
        <v>28</v>
      </c>
      <c r="D2262">
        <v>14.96</v>
      </c>
      <c r="E2262">
        <v>6032.3829999999998</v>
      </c>
      <c r="G2262">
        <v>110.23</v>
      </c>
      <c r="H2262" t="s">
        <v>13</v>
      </c>
      <c r="I2262">
        <v>6032.3829999999998</v>
      </c>
    </row>
    <row r="2263" spans="1:10" x14ac:dyDescent="0.4">
      <c r="A2263">
        <v>16</v>
      </c>
      <c r="B2263" t="s">
        <v>29</v>
      </c>
      <c r="D2263">
        <v>14.96</v>
      </c>
      <c r="E2263">
        <v>5738.2960000000003</v>
      </c>
      <c r="G2263">
        <v>300.923</v>
      </c>
      <c r="H2263" t="s">
        <v>13</v>
      </c>
      <c r="I2263">
        <v>5738.2960000000003</v>
      </c>
    </row>
    <row r="2265" spans="1:10" x14ac:dyDescent="0.4">
      <c r="A2265" t="s">
        <v>144</v>
      </c>
    </row>
    <row r="2267" spans="1:10" x14ac:dyDescent="0.4">
      <c r="B2267" t="s">
        <v>3</v>
      </c>
      <c r="C2267" t="s">
        <v>4</v>
      </c>
      <c r="D2267" t="s">
        <v>5</v>
      </c>
      <c r="E2267" t="s">
        <v>6</v>
      </c>
      <c r="F2267" t="s">
        <v>7</v>
      </c>
      <c r="G2267" t="s">
        <v>8</v>
      </c>
      <c r="H2267" t="s">
        <v>9</v>
      </c>
      <c r="I2267" t="s">
        <v>10</v>
      </c>
      <c r="J2267" t="s">
        <v>11</v>
      </c>
    </row>
    <row r="2268" spans="1:10" x14ac:dyDescent="0.4">
      <c r="A2268">
        <v>1</v>
      </c>
      <c r="B2268" t="s">
        <v>12</v>
      </c>
      <c r="D2268">
        <v>15.51</v>
      </c>
      <c r="E2268">
        <v>8.4550000000000001</v>
      </c>
      <c r="F2268">
        <v>1699.5650000000001</v>
      </c>
      <c r="G2268">
        <v>73</v>
      </c>
      <c r="H2268" t="s">
        <v>16</v>
      </c>
    </row>
    <row r="2269" spans="1:10" x14ac:dyDescent="0.4">
      <c r="A2269">
        <v>2</v>
      </c>
      <c r="B2269" t="s">
        <v>14</v>
      </c>
      <c r="D2269">
        <v>15.56</v>
      </c>
      <c r="E2269">
        <v>70.995000000000005</v>
      </c>
      <c r="F2269">
        <v>1218.8520000000001</v>
      </c>
      <c r="G2269">
        <v>3.1869999999999998</v>
      </c>
      <c r="H2269" t="s">
        <v>13</v>
      </c>
    </row>
    <row r="2270" spans="1:10" x14ac:dyDescent="0.4">
      <c r="A2270">
        <v>3</v>
      </c>
      <c r="B2270" t="s">
        <v>15</v>
      </c>
      <c r="D2270">
        <v>15.53</v>
      </c>
      <c r="E2270">
        <v>286.072</v>
      </c>
      <c r="F2270">
        <v>1578.6590000000001</v>
      </c>
      <c r="G2270">
        <v>2076</v>
      </c>
      <c r="H2270" t="s">
        <v>13</v>
      </c>
    </row>
    <row r="2271" spans="1:10" x14ac:dyDescent="0.4">
      <c r="A2271">
        <v>4</v>
      </c>
      <c r="B2271" t="s">
        <v>17</v>
      </c>
      <c r="D2271">
        <v>15.54</v>
      </c>
      <c r="E2271">
        <v>369.68</v>
      </c>
      <c r="F2271">
        <v>1176.884</v>
      </c>
      <c r="G2271">
        <v>2570</v>
      </c>
      <c r="H2271" t="s">
        <v>13</v>
      </c>
    </row>
    <row r="2272" spans="1:10" x14ac:dyDescent="0.4">
      <c r="A2272">
        <v>5</v>
      </c>
      <c r="B2272" t="s">
        <v>18</v>
      </c>
      <c r="D2272">
        <v>15.54</v>
      </c>
      <c r="E2272">
        <v>954.67899999999997</v>
      </c>
      <c r="F2272">
        <v>1460.0920000000001</v>
      </c>
      <c r="G2272">
        <v>31.667999999999999</v>
      </c>
      <c r="H2272" t="s">
        <v>13</v>
      </c>
    </row>
    <row r="2273" spans="1:10" x14ac:dyDescent="0.4">
      <c r="A2273">
        <v>6</v>
      </c>
      <c r="B2273" t="s">
        <v>19</v>
      </c>
      <c r="D2273">
        <v>15.51</v>
      </c>
      <c r="E2273">
        <v>4268.4139999999998</v>
      </c>
      <c r="F2273">
        <v>762.21</v>
      </c>
      <c r="G2273">
        <v>27330</v>
      </c>
      <c r="H2273" t="s">
        <v>13</v>
      </c>
    </row>
    <row r="2274" spans="1:10" x14ac:dyDescent="0.4">
      <c r="A2274">
        <v>7</v>
      </c>
      <c r="B2274" t="s">
        <v>20</v>
      </c>
      <c r="D2274">
        <v>15.53</v>
      </c>
      <c r="E2274">
        <v>7789.8549999999996</v>
      </c>
      <c r="F2274">
        <v>854.96799999999996</v>
      </c>
      <c r="G2274">
        <v>174.57599999999999</v>
      </c>
      <c r="H2274" t="s">
        <v>13</v>
      </c>
    </row>
    <row r="2275" spans="1:10" x14ac:dyDescent="0.4">
      <c r="A2275">
        <v>8</v>
      </c>
      <c r="B2275" t="s">
        <v>21</v>
      </c>
      <c r="D2275">
        <v>15.53</v>
      </c>
      <c r="E2275">
        <v>16204.569</v>
      </c>
      <c r="F2275">
        <v>850.52</v>
      </c>
      <c r="G2275">
        <v>670.13</v>
      </c>
      <c r="H2275" t="s">
        <v>13</v>
      </c>
    </row>
    <row r="2276" spans="1:10" x14ac:dyDescent="0.4">
      <c r="A2276">
        <v>9</v>
      </c>
      <c r="B2276" t="s">
        <v>22</v>
      </c>
      <c r="D2276">
        <v>15.2</v>
      </c>
      <c r="E2276">
        <v>12.849</v>
      </c>
      <c r="G2276">
        <v>2.8319999999999999</v>
      </c>
      <c r="H2276" t="s">
        <v>13</v>
      </c>
    </row>
    <row r="2277" spans="1:10" x14ac:dyDescent="0.4">
      <c r="A2277">
        <v>10</v>
      </c>
      <c r="B2277" t="s">
        <v>22</v>
      </c>
    </row>
    <row r="2278" spans="1:10" x14ac:dyDescent="0.4">
      <c r="A2278">
        <v>11</v>
      </c>
      <c r="B2278" t="s">
        <v>24</v>
      </c>
      <c r="D2278">
        <v>15.57</v>
      </c>
      <c r="E2278">
        <v>28.151</v>
      </c>
      <c r="F2278">
        <v>280.92899999999997</v>
      </c>
      <c r="G2278">
        <v>7.0279999999999996</v>
      </c>
      <c r="H2278" t="s">
        <v>13</v>
      </c>
    </row>
    <row r="2279" spans="1:10" x14ac:dyDescent="0.4">
      <c r="A2279">
        <v>12</v>
      </c>
      <c r="B2279" t="s">
        <v>25</v>
      </c>
      <c r="D2279">
        <v>15.59</v>
      </c>
      <c r="E2279">
        <v>35.575000000000003</v>
      </c>
      <c r="F2279">
        <v>232.08199999999999</v>
      </c>
      <c r="G2279">
        <v>12.106999999999999</v>
      </c>
      <c r="H2279" t="s">
        <v>13</v>
      </c>
    </row>
    <row r="2280" spans="1:10" x14ac:dyDescent="0.4">
      <c r="A2280">
        <v>13</v>
      </c>
      <c r="B2280" t="s">
        <v>26</v>
      </c>
      <c r="F2280">
        <v>402.233</v>
      </c>
    </row>
    <row r="2281" spans="1:10" x14ac:dyDescent="0.4">
      <c r="A2281">
        <v>14</v>
      </c>
      <c r="B2281" t="s">
        <v>27</v>
      </c>
      <c r="D2281">
        <v>15.59</v>
      </c>
      <c r="E2281">
        <v>2810.0740000000001</v>
      </c>
      <c r="F2281">
        <v>226.458</v>
      </c>
      <c r="G2281">
        <v>18983</v>
      </c>
      <c r="H2281" t="s">
        <v>13</v>
      </c>
    </row>
    <row r="2282" spans="1:10" x14ac:dyDescent="0.4">
      <c r="A2282">
        <v>15</v>
      </c>
      <c r="B2282" t="s">
        <v>28</v>
      </c>
      <c r="D2282">
        <v>15.61</v>
      </c>
      <c r="E2282">
        <v>2270.172</v>
      </c>
      <c r="F2282">
        <v>147.33699999999999</v>
      </c>
      <c r="G2282">
        <v>15624</v>
      </c>
      <c r="H2282" t="s">
        <v>13</v>
      </c>
    </row>
    <row r="2283" spans="1:10" x14ac:dyDescent="0.4">
      <c r="A2283">
        <v>16</v>
      </c>
      <c r="B2283" t="s">
        <v>29</v>
      </c>
      <c r="D2283">
        <v>15.61</v>
      </c>
      <c r="E2283">
        <v>2898.7370000000001</v>
      </c>
      <c r="F2283">
        <v>151.755</v>
      </c>
      <c r="G2283">
        <v>12.781000000000001</v>
      </c>
      <c r="H2283" t="s">
        <v>13</v>
      </c>
    </row>
    <row r="2285" spans="1:10" x14ac:dyDescent="0.4">
      <c r="A2285" t="s">
        <v>145</v>
      </c>
    </row>
    <row r="2287" spans="1:10" x14ac:dyDescent="0.4">
      <c r="B2287" t="s">
        <v>3</v>
      </c>
      <c r="C2287" t="s">
        <v>4</v>
      </c>
      <c r="D2287" t="s">
        <v>5</v>
      </c>
      <c r="E2287" t="s">
        <v>6</v>
      </c>
      <c r="F2287" t="s">
        <v>7</v>
      </c>
      <c r="G2287" t="s">
        <v>8</v>
      </c>
      <c r="H2287" t="s">
        <v>9</v>
      </c>
      <c r="I2287" t="s">
        <v>10</v>
      </c>
      <c r="J2287" t="s">
        <v>11</v>
      </c>
    </row>
    <row r="2288" spans="1:10" x14ac:dyDescent="0.4">
      <c r="A2288">
        <v>1</v>
      </c>
      <c r="B2288" t="s">
        <v>12</v>
      </c>
      <c r="D2288">
        <v>15.53</v>
      </c>
      <c r="E2288">
        <v>23.370999999999999</v>
      </c>
      <c r="F2288">
        <v>1699.5650000000001</v>
      </c>
      <c r="G2288">
        <v>0.96399999999999997</v>
      </c>
      <c r="H2288" t="s">
        <v>16</v>
      </c>
    </row>
    <row r="2289" spans="1:8" x14ac:dyDescent="0.4">
      <c r="A2289">
        <v>2</v>
      </c>
      <c r="B2289" t="s">
        <v>14</v>
      </c>
      <c r="D2289">
        <v>15.45</v>
      </c>
      <c r="E2289">
        <v>27.55</v>
      </c>
      <c r="F2289">
        <v>1218.8520000000001</v>
      </c>
      <c r="G2289">
        <v>205</v>
      </c>
      <c r="H2289" t="s">
        <v>16</v>
      </c>
    </row>
    <row r="2290" spans="1:8" x14ac:dyDescent="0.4">
      <c r="A2290">
        <v>3</v>
      </c>
      <c r="B2290" t="s">
        <v>15</v>
      </c>
      <c r="D2290">
        <v>15.59</v>
      </c>
      <c r="E2290">
        <v>44.436</v>
      </c>
      <c r="F2290">
        <v>1578.6590000000001</v>
      </c>
      <c r="G2290">
        <v>1.774</v>
      </c>
      <c r="H2290" t="s">
        <v>13</v>
      </c>
    </row>
    <row r="2291" spans="1:8" x14ac:dyDescent="0.4">
      <c r="A2291">
        <v>4</v>
      </c>
      <c r="B2291" t="s">
        <v>17</v>
      </c>
      <c r="D2291">
        <v>15.53</v>
      </c>
      <c r="E2291">
        <v>235.613</v>
      </c>
      <c r="F2291">
        <v>1176.884</v>
      </c>
      <c r="G2291">
        <v>12.975</v>
      </c>
      <c r="H2291" t="s">
        <v>16</v>
      </c>
    </row>
    <row r="2292" spans="1:8" x14ac:dyDescent="0.4">
      <c r="A2292">
        <v>5</v>
      </c>
      <c r="B2292" t="s">
        <v>18</v>
      </c>
      <c r="D2292">
        <v>15.54</v>
      </c>
      <c r="E2292">
        <v>758.89599999999996</v>
      </c>
      <c r="F2292">
        <v>1460.0920000000001</v>
      </c>
      <c r="G2292">
        <v>2.5299999999999998</v>
      </c>
      <c r="H2292" t="s">
        <v>13</v>
      </c>
    </row>
    <row r="2293" spans="1:8" x14ac:dyDescent="0.4">
      <c r="A2293">
        <v>6</v>
      </c>
      <c r="B2293" t="s">
        <v>19</v>
      </c>
      <c r="D2293">
        <v>15.51</v>
      </c>
      <c r="E2293">
        <v>2727.8409999999999</v>
      </c>
      <c r="F2293">
        <v>762.21</v>
      </c>
      <c r="G2293">
        <v>31.445</v>
      </c>
      <c r="H2293" t="s">
        <v>16</v>
      </c>
    </row>
    <row r="2294" spans="1:8" x14ac:dyDescent="0.4">
      <c r="A2294">
        <v>7</v>
      </c>
      <c r="B2294" t="s">
        <v>20</v>
      </c>
      <c r="D2294">
        <v>15.51</v>
      </c>
      <c r="E2294">
        <v>5620.0379999999996</v>
      </c>
      <c r="F2294">
        <v>854.96799999999996</v>
      </c>
      <c r="G2294">
        <v>82.653999999999996</v>
      </c>
      <c r="H2294" t="s">
        <v>13</v>
      </c>
    </row>
    <row r="2295" spans="1:8" x14ac:dyDescent="0.4">
      <c r="A2295">
        <v>8</v>
      </c>
      <c r="B2295" t="s">
        <v>21</v>
      </c>
      <c r="D2295">
        <v>15.53</v>
      </c>
      <c r="E2295">
        <v>11334.844999999999</v>
      </c>
      <c r="F2295">
        <v>850.52</v>
      </c>
      <c r="G2295">
        <v>130.529</v>
      </c>
      <c r="H2295" t="s">
        <v>13</v>
      </c>
    </row>
    <row r="2296" spans="1:8" x14ac:dyDescent="0.4">
      <c r="A2296">
        <v>9</v>
      </c>
      <c r="B2296" t="s">
        <v>22</v>
      </c>
      <c r="D2296">
        <v>15.54</v>
      </c>
      <c r="E2296">
        <v>1.821</v>
      </c>
      <c r="G2296">
        <v>1.048</v>
      </c>
      <c r="H2296" t="s">
        <v>13</v>
      </c>
    </row>
    <row r="2297" spans="1:8" x14ac:dyDescent="0.4">
      <c r="A2297">
        <v>10</v>
      </c>
      <c r="B2297" t="s">
        <v>22</v>
      </c>
      <c r="D2297">
        <v>15.68</v>
      </c>
      <c r="E2297">
        <v>195.501</v>
      </c>
      <c r="G2297">
        <v>2.569</v>
      </c>
      <c r="H2297" t="s">
        <v>13</v>
      </c>
    </row>
    <row r="2298" spans="1:8" x14ac:dyDescent="0.4">
      <c r="A2298">
        <v>11</v>
      </c>
      <c r="B2298" t="s">
        <v>24</v>
      </c>
      <c r="D2298">
        <v>15.57</v>
      </c>
      <c r="E2298">
        <v>116.185</v>
      </c>
      <c r="F2298">
        <v>280.92899999999997</v>
      </c>
      <c r="G2298">
        <v>9.0399999999999991</v>
      </c>
      <c r="H2298" t="s">
        <v>13</v>
      </c>
    </row>
    <row r="2299" spans="1:8" x14ac:dyDescent="0.4">
      <c r="A2299">
        <v>12</v>
      </c>
      <c r="B2299" t="s">
        <v>25</v>
      </c>
      <c r="D2299">
        <v>15.86</v>
      </c>
      <c r="E2299">
        <v>54.323</v>
      </c>
      <c r="F2299">
        <v>232.08199999999999</v>
      </c>
      <c r="G2299">
        <v>1.8140000000000001</v>
      </c>
      <c r="H2299" t="s">
        <v>13</v>
      </c>
    </row>
    <row r="2300" spans="1:8" x14ac:dyDescent="0.4">
      <c r="A2300">
        <v>13</v>
      </c>
      <c r="B2300" t="s">
        <v>26</v>
      </c>
      <c r="D2300">
        <v>15.56</v>
      </c>
      <c r="E2300">
        <v>153.94900000000001</v>
      </c>
      <c r="F2300">
        <v>402.233</v>
      </c>
      <c r="G2300">
        <v>3.06</v>
      </c>
      <c r="H2300" t="s">
        <v>13</v>
      </c>
    </row>
    <row r="2301" spans="1:8" x14ac:dyDescent="0.4">
      <c r="A2301">
        <v>14</v>
      </c>
      <c r="B2301" t="s">
        <v>27</v>
      </c>
      <c r="D2301">
        <v>15.59</v>
      </c>
      <c r="E2301">
        <v>1643.799</v>
      </c>
      <c r="F2301">
        <v>226.458</v>
      </c>
      <c r="G2301">
        <v>16.044</v>
      </c>
      <c r="H2301" t="s">
        <v>13</v>
      </c>
    </row>
    <row r="2302" spans="1:8" x14ac:dyDescent="0.4">
      <c r="A2302">
        <v>15</v>
      </c>
      <c r="B2302" t="s">
        <v>28</v>
      </c>
      <c r="D2302">
        <v>15.59</v>
      </c>
      <c r="E2302">
        <v>1474.133</v>
      </c>
      <c r="F2302">
        <v>147.33699999999999</v>
      </c>
      <c r="G2302">
        <v>9258</v>
      </c>
      <c r="H2302" t="s">
        <v>13</v>
      </c>
    </row>
    <row r="2303" spans="1:8" x14ac:dyDescent="0.4">
      <c r="A2303">
        <v>16</v>
      </c>
      <c r="B2303" t="s">
        <v>29</v>
      </c>
      <c r="D2303">
        <v>15.61</v>
      </c>
      <c r="E2303">
        <v>1936.4</v>
      </c>
      <c r="F2303">
        <v>151.755</v>
      </c>
      <c r="G2303">
        <v>58.805</v>
      </c>
      <c r="H2303" t="s">
        <v>13</v>
      </c>
    </row>
    <row r="2305" spans="1:10" x14ac:dyDescent="0.4">
      <c r="A2305" t="s">
        <v>146</v>
      </c>
    </row>
    <row r="2307" spans="1:10" x14ac:dyDescent="0.4">
      <c r="B2307" t="s">
        <v>3</v>
      </c>
      <c r="C2307" t="s">
        <v>4</v>
      </c>
      <c r="D2307" t="s">
        <v>5</v>
      </c>
      <c r="E2307" t="s">
        <v>6</v>
      </c>
      <c r="F2307" t="s">
        <v>7</v>
      </c>
      <c r="G2307" t="s">
        <v>8</v>
      </c>
      <c r="H2307" t="s">
        <v>9</v>
      </c>
      <c r="I2307" t="s">
        <v>10</v>
      </c>
      <c r="J2307" t="s">
        <v>11</v>
      </c>
    </row>
    <row r="2308" spans="1:10" x14ac:dyDescent="0.4">
      <c r="A2308">
        <v>1</v>
      </c>
      <c r="B2308" t="s">
        <v>12</v>
      </c>
      <c r="D2308">
        <v>15.53</v>
      </c>
      <c r="E2308">
        <v>1699.5650000000001</v>
      </c>
      <c r="G2308">
        <v>86.54</v>
      </c>
      <c r="H2308" t="s">
        <v>13</v>
      </c>
      <c r="I2308">
        <v>1699.5650000000001</v>
      </c>
    </row>
    <row r="2309" spans="1:10" x14ac:dyDescent="0.4">
      <c r="A2309">
        <v>2</v>
      </c>
      <c r="B2309" t="s">
        <v>14</v>
      </c>
      <c r="D2309">
        <v>15.53</v>
      </c>
      <c r="E2309">
        <v>1218.8520000000001</v>
      </c>
      <c r="G2309">
        <v>8971</v>
      </c>
      <c r="H2309" t="s">
        <v>13</v>
      </c>
      <c r="I2309">
        <v>1218.8520000000001</v>
      </c>
    </row>
    <row r="2310" spans="1:10" x14ac:dyDescent="0.4">
      <c r="A2310">
        <v>3</v>
      </c>
      <c r="B2310" t="s">
        <v>15</v>
      </c>
      <c r="D2310">
        <v>15.55</v>
      </c>
      <c r="E2310">
        <v>1578.6590000000001</v>
      </c>
      <c r="G2310">
        <v>11.635</v>
      </c>
      <c r="H2310" t="s">
        <v>13</v>
      </c>
      <c r="I2310">
        <v>1578.6590000000001</v>
      </c>
    </row>
    <row r="2311" spans="1:10" x14ac:dyDescent="0.4">
      <c r="A2311">
        <v>4</v>
      </c>
      <c r="B2311" t="s">
        <v>17</v>
      </c>
      <c r="D2311">
        <v>15.56</v>
      </c>
      <c r="E2311">
        <v>1176.884</v>
      </c>
      <c r="G2311">
        <v>128.01</v>
      </c>
      <c r="H2311" t="s">
        <v>13</v>
      </c>
      <c r="I2311">
        <v>1176.884</v>
      </c>
    </row>
    <row r="2312" spans="1:10" x14ac:dyDescent="0.4">
      <c r="A2312">
        <v>5</v>
      </c>
      <c r="B2312" t="s">
        <v>18</v>
      </c>
      <c r="D2312">
        <v>15.53</v>
      </c>
      <c r="E2312">
        <v>1460.0920000000001</v>
      </c>
      <c r="G2312">
        <v>10116</v>
      </c>
      <c r="H2312" t="s">
        <v>13</v>
      </c>
      <c r="I2312">
        <v>1460.0920000000001</v>
      </c>
    </row>
    <row r="2313" spans="1:10" x14ac:dyDescent="0.4">
      <c r="A2313">
        <v>6</v>
      </c>
      <c r="B2313" t="s">
        <v>19</v>
      </c>
      <c r="D2313">
        <v>15.51</v>
      </c>
      <c r="E2313">
        <v>762.21</v>
      </c>
      <c r="G2313">
        <v>4977</v>
      </c>
      <c r="H2313" t="s">
        <v>13</v>
      </c>
      <c r="I2313">
        <v>762.21</v>
      </c>
    </row>
    <row r="2314" spans="1:10" x14ac:dyDescent="0.4">
      <c r="A2314">
        <v>7</v>
      </c>
      <c r="B2314" t="s">
        <v>20</v>
      </c>
      <c r="D2314">
        <v>15.51</v>
      </c>
      <c r="E2314">
        <v>854.96799999999996</v>
      </c>
      <c r="G2314">
        <v>6252</v>
      </c>
      <c r="H2314" t="s">
        <v>13</v>
      </c>
      <c r="I2314">
        <v>854.96799999999996</v>
      </c>
    </row>
    <row r="2315" spans="1:10" x14ac:dyDescent="0.4">
      <c r="A2315">
        <v>8</v>
      </c>
      <c r="B2315" t="s">
        <v>21</v>
      </c>
      <c r="D2315">
        <v>15.53</v>
      </c>
      <c r="E2315">
        <v>850.52</v>
      </c>
      <c r="G2315">
        <v>6259</v>
      </c>
      <c r="H2315" t="s">
        <v>13</v>
      </c>
      <c r="I2315">
        <v>850.52</v>
      </c>
    </row>
    <row r="2316" spans="1:10" x14ac:dyDescent="0.4">
      <c r="A2316">
        <v>9</v>
      </c>
      <c r="B2316" t="s">
        <v>22</v>
      </c>
    </row>
    <row r="2317" spans="1:10" x14ac:dyDescent="0.4">
      <c r="A2317">
        <v>10</v>
      </c>
      <c r="B2317" t="s">
        <v>22</v>
      </c>
    </row>
    <row r="2318" spans="1:10" x14ac:dyDescent="0.4">
      <c r="A2318">
        <v>11</v>
      </c>
      <c r="B2318" t="s">
        <v>24</v>
      </c>
      <c r="D2318">
        <v>15.54</v>
      </c>
      <c r="E2318">
        <v>280.92899999999997</v>
      </c>
      <c r="G2318">
        <v>10.343999999999999</v>
      </c>
      <c r="H2318" t="s">
        <v>13</v>
      </c>
      <c r="I2318">
        <v>280.92899999999997</v>
      </c>
    </row>
    <row r="2319" spans="1:10" x14ac:dyDescent="0.4">
      <c r="A2319">
        <v>12</v>
      </c>
      <c r="B2319" t="s">
        <v>25</v>
      </c>
      <c r="D2319">
        <v>15.57</v>
      </c>
      <c r="E2319">
        <v>232.08199999999999</v>
      </c>
      <c r="G2319">
        <v>1479</v>
      </c>
      <c r="H2319" t="s">
        <v>13</v>
      </c>
      <c r="I2319">
        <v>232.08199999999999</v>
      </c>
    </row>
    <row r="2320" spans="1:10" x14ac:dyDescent="0.4">
      <c r="A2320">
        <v>13</v>
      </c>
      <c r="B2320" t="s">
        <v>26</v>
      </c>
      <c r="D2320">
        <v>15.56</v>
      </c>
      <c r="E2320">
        <v>402.233</v>
      </c>
      <c r="G2320">
        <v>2795</v>
      </c>
      <c r="H2320" t="s">
        <v>13</v>
      </c>
      <c r="I2320">
        <v>402.233</v>
      </c>
    </row>
    <row r="2321" spans="1:10" x14ac:dyDescent="0.4">
      <c r="A2321">
        <v>14</v>
      </c>
      <c r="B2321" t="s">
        <v>27</v>
      </c>
      <c r="D2321">
        <v>15.56</v>
      </c>
      <c r="E2321">
        <v>226.458</v>
      </c>
      <c r="G2321">
        <v>1677</v>
      </c>
      <c r="H2321" t="s">
        <v>13</v>
      </c>
      <c r="I2321">
        <v>226.458</v>
      </c>
    </row>
    <row r="2322" spans="1:10" x14ac:dyDescent="0.4">
      <c r="A2322">
        <v>15</v>
      </c>
      <c r="B2322" t="s">
        <v>28</v>
      </c>
      <c r="D2322">
        <v>15.62</v>
      </c>
      <c r="E2322">
        <v>147.33699999999999</v>
      </c>
      <c r="G2322">
        <v>1151</v>
      </c>
      <c r="H2322" t="s">
        <v>13</v>
      </c>
      <c r="I2322">
        <v>147.33699999999999</v>
      </c>
    </row>
    <row r="2323" spans="1:10" x14ac:dyDescent="0.4">
      <c r="A2323">
        <v>16</v>
      </c>
      <c r="B2323" t="s">
        <v>29</v>
      </c>
      <c r="D2323">
        <v>15.58</v>
      </c>
      <c r="E2323">
        <v>151.755</v>
      </c>
      <c r="G2323">
        <v>1137</v>
      </c>
      <c r="H2323" t="s">
        <v>13</v>
      </c>
      <c r="I2323">
        <v>151.755</v>
      </c>
    </row>
    <row r="2325" spans="1:10" x14ac:dyDescent="0.4">
      <c r="A2325" t="s">
        <v>147</v>
      </c>
    </row>
    <row r="2327" spans="1:10" x14ac:dyDescent="0.4">
      <c r="B2327" t="s">
        <v>3</v>
      </c>
      <c r="C2327" t="s">
        <v>4</v>
      </c>
      <c r="D2327" t="s">
        <v>5</v>
      </c>
      <c r="E2327" t="s">
        <v>6</v>
      </c>
      <c r="F2327" t="s">
        <v>7</v>
      </c>
      <c r="G2327" t="s">
        <v>8</v>
      </c>
      <c r="H2327" t="s">
        <v>9</v>
      </c>
      <c r="I2327" t="s">
        <v>10</v>
      </c>
      <c r="J2327" t="s">
        <v>11</v>
      </c>
    </row>
    <row r="2328" spans="1:10" x14ac:dyDescent="0.4">
      <c r="A2328">
        <v>1</v>
      </c>
      <c r="B2328" t="s">
        <v>12</v>
      </c>
      <c r="D2328">
        <v>15.53</v>
      </c>
      <c r="E2328">
        <v>2075.3200000000002</v>
      </c>
      <c r="G2328">
        <v>154.24600000000001</v>
      </c>
      <c r="H2328" t="s">
        <v>13</v>
      </c>
      <c r="I2328">
        <v>2075.3200000000002</v>
      </c>
    </row>
    <row r="2329" spans="1:10" x14ac:dyDescent="0.4">
      <c r="A2329">
        <v>2</v>
      </c>
      <c r="B2329" t="s">
        <v>14</v>
      </c>
      <c r="D2329">
        <v>15.55</v>
      </c>
      <c r="E2329">
        <v>1493.9</v>
      </c>
      <c r="G2329">
        <v>9664</v>
      </c>
      <c r="H2329" t="s">
        <v>13</v>
      </c>
      <c r="I2329">
        <v>1493.9</v>
      </c>
    </row>
    <row r="2330" spans="1:10" x14ac:dyDescent="0.4">
      <c r="A2330">
        <v>3</v>
      </c>
      <c r="B2330" t="s">
        <v>15</v>
      </c>
      <c r="D2330">
        <v>15.55</v>
      </c>
      <c r="E2330">
        <v>1612.42</v>
      </c>
      <c r="G2330">
        <v>43.881999999999998</v>
      </c>
      <c r="H2330" t="s">
        <v>13</v>
      </c>
      <c r="I2330">
        <v>1612.42</v>
      </c>
    </row>
    <row r="2331" spans="1:10" x14ac:dyDescent="0.4">
      <c r="A2331">
        <v>4</v>
      </c>
      <c r="B2331" t="s">
        <v>17</v>
      </c>
      <c r="D2331">
        <v>15.54</v>
      </c>
      <c r="E2331">
        <v>1737.0630000000001</v>
      </c>
      <c r="G2331">
        <v>2282.721</v>
      </c>
      <c r="H2331" t="s">
        <v>13</v>
      </c>
      <c r="I2331">
        <v>1737.0630000000001</v>
      </c>
    </row>
    <row r="2332" spans="1:10" x14ac:dyDescent="0.4">
      <c r="A2332">
        <v>5</v>
      </c>
      <c r="B2332" t="s">
        <v>18</v>
      </c>
      <c r="D2332">
        <v>15.53</v>
      </c>
      <c r="E2332">
        <v>1934.1089999999999</v>
      </c>
      <c r="G2332">
        <v>62.158999999999999</v>
      </c>
      <c r="H2332" t="s">
        <v>13</v>
      </c>
      <c r="I2332">
        <v>1934.1089999999999</v>
      </c>
    </row>
    <row r="2333" spans="1:10" x14ac:dyDescent="0.4">
      <c r="A2333">
        <v>6</v>
      </c>
      <c r="B2333" t="s">
        <v>19</v>
      </c>
      <c r="D2333">
        <v>15.51</v>
      </c>
      <c r="E2333">
        <v>1187.0909999999999</v>
      </c>
      <c r="G2333">
        <v>8363</v>
      </c>
      <c r="H2333" t="s">
        <v>13</v>
      </c>
      <c r="I2333">
        <v>1187.0909999999999</v>
      </c>
    </row>
    <row r="2334" spans="1:10" x14ac:dyDescent="0.4">
      <c r="A2334">
        <v>7</v>
      </c>
      <c r="B2334" t="s">
        <v>20</v>
      </c>
      <c r="D2334">
        <v>15.53</v>
      </c>
      <c r="E2334">
        <v>1023.909</v>
      </c>
      <c r="G2334">
        <v>110.098</v>
      </c>
      <c r="H2334" t="s">
        <v>13</v>
      </c>
      <c r="I2334">
        <v>1023.909</v>
      </c>
    </row>
    <row r="2335" spans="1:10" x14ac:dyDescent="0.4">
      <c r="A2335">
        <v>8</v>
      </c>
      <c r="B2335" t="s">
        <v>21</v>
      </c>
      <c r="D2335">
        <v>15.53</v>
      </c>
      <c r="E2335">
        <v>1412.8920000000001</v>
      </c>
      <c r="G2335">
        <v>9823</v>
      </c>
      <c r="H2335" t="s">
        <v>13</v>
      </c>
      <c r="I2335">
        <v>1412.8920000000001</v>
      </c>
    </row>
    <row r="2336" spans="1:10" x14ac:dyDescent="0.4">
      <c r="A2336">
        <v>9</v>
      </c>
      <c r="B2336" t="s">
        <v>22</v>
      </c>
    </row>
    <row r="2337" spans="1:10" x14ac:dyDescent="0.4">
      <c r="A2337">
        <v>10</v>
      </c>
      <c r="B2337" t="s">
        <v>22</v>
      </c>
    </row>
    <row r="2338" spans="1:10" x14ac:dyDescent="0.4">
      <c r="A2338">
        <v>11</v>
      </c>
      <c r="B2338" t="s">
        <v>24</v>
      </c>
      <c r="D2338">
        <v>15.56</v>
      </c>
      <c r="E2338">
        <v>427.298</v>
      </c>
      <c r="G2338">
        <v>7.4039999999999999</v>
      </c>
      <c r="H2338" t="s">
        <v>13</v>
      </c>
      <c r="I2338">
        <v>427.298</v>
      </c>
    </row>
    <row r="2339" spans="1:10" x14ac:dyDescent="0.4">
      <c r="A2339">
        <v>12</v>
      </c>
      <c r="B2339" t="s">
        <v>25</v>
      </c>
      <c r="D2339">
        <v>15.57</v>
      </c>
      <c r="E2339">
        <v>432.10500000000002</v>
      </c>
      <c r="G2339">
        <v>3314</v>
      </c>
      <c r="H2339" t="s">
        <v>13</v>
      </c>
      <c r="I2339">
        <v>432.10500000000002</v>
      </c>
    </row>
    <row r="2340" spans="1:10" x14ac:dyDescent="0.4">
      <c r="A2340">
        <v>13</v>
      </c>
      <c r="B2340" t="s">
        <v>26</v>
      </c>
      <c r="D2340">
        <v>15.59</v>
      </c>
      <c r="E2340">
        <v>318.387</v>
      </c>
      <c r="G2340">
        <v>3.1429999999999998</v>
      </c>
      <c r="H2340" t="s">
        <v>13</v>
      </c>
      <c r="I2340">
        <v>318.387</v>
      </c>
    </row>
    <row r="2341" spans="1:10" x14ac:dyDescent="0.4">
      <c r="A2341">
        <v>14</v>
      </c>
      <c r="B2341" t="s">
        <v>27</v>
      </c>
      <c r="D2341">
        <v>15.61</v>
      </c>
      <c r="E2341">
        <v>720.678</v>
      </c>
      <c r="G2341">
        <v>61.78</v>
      </c>
      <c r="H2341" t="s">
        <v>13</v>
      </c>
      <c r="I2341">
        <v>720.678</v>
      </c>
    </row>
    <row r="2342" spans="1:10" x14ac:dyDescent="0.4">
      <c r="A2342">
        <v>15</v>
      </c>
      <c r="B2342" t="s">
        <v>28</v>
      </c>
      <c r="D2342">
        <v>15.61</v>
      </c>
      <c r="E2342">
        <v>452.36200000000002</v>
      </c>
      <c r="G2342">
        <v>3189</v>
      </c>
      <c r="H2342" t="s">
        <v>13</v>
      </c>
      <c r="I2342">
        <v>452.36200000000002</v>
      </c>
    </row>
    <row r="2343" spans="1:10" x14ac:dyDescent="0.4">
      <c r="A2343">
        <v>16</v>
      </c>
      <c r="B2343" t="s">
        <v>29</v>
      </c>
      <c r="D2343">
        <v>15.62</v>
      </c>
      <c r="E2343">
        <v>357.911</v>
      </c>
      <c r="G2343">
        <v>2454</v>
      </c>
      <c r="H2343" t="s">
        <v>13</v>
      </c>
      <c r="I2343">
        <v>357.911</v>
      </c>
    </row>
    <row r="2345" spans="1:10" x14ac:dyDescent="0.4">
      <c r="A2345" t="s">
        <v>148</v>
      </c>
    </row>
    <row r="2347" spans="1:10" x14ac:dyDescent="0.4">
      <c r="B2347" t="s">
        <v>3</v>
      </c>
      <c r="C2347" t="s">
        <v>4</v>
      </c>
      <c r="D2347" t="s">
        <v>5</v>
      </c>
      <c r="E2347" t="s">
        <v>6</v>
      </c>
      <c r="F2347" t="s">
        <v>7</v>
      </c>
      <c r="G2347" t="s">
        <v>8</v>
      </c>
      <c r="H2347" t="s">
        <v>9</v>
      </c>
      <c r="I2347" t="s">
        <v>10</v>
      </c>
      <c r="J2347" t="s">
        <v>11</v>
      </c>
    </row>
    <row r="2348" spans="1:10" x14ac:dyDescent="0.4">
      <c r="A2348">
        <v>1</v>
      </c>
      <c r="B2348" t="s">
        <v>12</v>
      </c>
      <c r="D2348">
        <v>15.17</v>
      </c>
      <c r="E2348">
        <v>3736.6170000000002</v>
      </c>
      <c r="F2348">
        <v>1699.5650000000001</v>
      </c>
      <c r="G2348">
        <v>292.255</v>
      </c>
      <c r="H2348" t="s">
        <v>13</v>
      </c>
    </row>
    <row r="2349" spans="1:10" x14ac:dyDescent="0.4">
      <c r="A2349">
        <v>2</v>
      </c>
      <c r="B2349" t="s">
        <v>14</v>
      </c>
      <c r="D2349">
        <v>15.19</v>
      </c>
      <c r="E2349">
        <v>4584.7150000000001</v>
      </c>
      <c r="F2349">
        <v>1218.8520000000001</v>
      </c>
      <c r="G2349">
        <v>32503</v>
      </c>
      <c r="H2349" t="s">
        <v>13</v>
      </c>
    </row>
    <row r="2350" spans="1:10" x14ac:dyDescent="0.4">
      <c r="A2350">
        <v>3</v>
      </c>
      <c r="B2350" t="s">
        <v>15</v>
      </c>
      <c r="D2350">
        <v>15.19</v>
      </c>
      <c r="E2350">
        <v>9262.2109999999993</v>
      </c>
      <c r="F2350">
        <v>1578.6590000000001</v>
      </c>
      <c r="G2350">
        <v>66728</v>
      </c>
      <c r="H2350" t="s">
        <v>13</v>
      </c>
    </row>
    <row r="2351" spans="1:10" x14ac:dyDescent="0.4">
      <c r="A2351">
        <v>4</v>
      </c>
      <c r="B2351" t="s">
        <v>17</v>
      </c>
      <c r="D2351">
        <v>15.2</v>
      </c>
      <c r="E2351">
        <v>27300.710999999999</v>
      </c>
      <c r="F2351">
        <v>1176.884</v>
      </c>
      <c r="G2351">
        <v>1288.806</v>
      </c>
      <c r="H2351" t="s">
        <v>13</v>
      </c>
    </row>
    <row r="2352" spans="1:10" x14ac:dyDescent="0.4">
      <c r="A2352">
        <v>5</v>
      </c>
      <c r="B2352" t="s">
        <v>18</v>
      </c>
      <c r="D2352">
        <v>15.17</v>
      </c>
      <c r="E2352">
        <v>46589.152000000002</v>
      </c>
      <c r="F2352">
        <v>1460.0920000000001</v>
      </c>
      <c r="G2352">
        <v>529.10400000000004</v>
      </c>
      <c r="H2352" t="s">
        <v>13</v>
      </c>
    </row>
    <row r="2353" spans="1:10" x14ac:dyDescent="0.4">
      <c r="A2353">
        <v>6</v>
      </c>
      <c r="B2353" t="s">
        <v>19</v>
      </c>
      <c r="D2353">
        <v>15.14</v>
      </c>
      <c r="E2353">
        <v>207353.03099999999</v>
      </c>
      <c r="F2353">
        <v>762.21</v>
      </c>
      <c r="G2353">
        <v>5015.2030000000004</v>
      </c>
      <c r="H2353" t="s">
        <v>13</v>
      </c>
    </row>
    <row r="2354" spans="1:10" x14ac:dyDescent="0.4">
      <c r="A2354">
        <v>7</v>
      </c>
      <c r="B2354" t="s">
        <v>20</v>
      </c>
      <c r="D2354">
        <v>15.16</v>
      </c>
      <c r="E2354">
        <v>363562.125</v>
      </c>
      <c r="F2354">
        <v>854.96799999999996</v>
      </c>
      <c r="G2354">
        <v>6343.2979999999998</v>
      </c>
      <c r="H2354" t="s">
        <v>13</v>
      </c>
    </row>
    <row r="2355" spans="1:10" x14ac:dyDescent="0.4">
      <c r="A2355">
        <v>8</v>
      </c>
      <c r="B2355" t="s">
        <v>21</v>
      </c>
      <c r="D2355">
        <v>15.17</v>
      </c>
      <c r="E2355">
        <v>724200.375</v>
      </c>
      <c r="F2355">
        <v>850.52</v>
      </c>
      <c r="G2355">
        <v>4563.527</v>
      </c>
      <c r="H2355" t="s">
        <v>13</v>
      </c>
    </row>
    <row r="2356" spans="1:10" x14ac:dyDescent="0.4">
      <c r="A2356">
        <v>9</v>
      </c>
      <c r="B2356" t="s">
        <v>22</v>
      </c>
      <c r="D2356">
        <v>15.19</v>
      </c>
      <c r="E2356">
        <v>2195.6669999999999</v>
      </c>
      <c r="G2356">
        <v>102.893</v>
      </c>
      <c r="H2356" t="s">
        <v>13</v>
      </c>
    </row>
    <row r="2357" spans="1:10" x14ac:dyDescent="0.4">
      <c r="A2357">
        <v>10</v>
      </c>
      <c r="B2357" t="s">
        <v>22</v>
      </c>
      <c r="D2357">
        <v>15.2</v>
      </c>
      <c r="E2357">
        <v>1325.172</v>
      </c>
      <c r="G2357">
        <v>342.39499999999998</v>
      </c>
      <c r="H2357" t="s">
        <v>13</v>
      </c>
    </row>
    <row r="2358" spans="1:10" x14ac:dyDescent="0.4">
      <c r="A2358">
        <v>11</v>
      </c>
      <c r="B2358" t="s">
        <v>24</v>
      </c>
      <c r="D2358">
        <v>15.2</v>
      </c>
      <c r="E2358">
        <v>587.95399999999995</v>
      </c>
      <c r="F2358">
        <v>280.92899999999997</v>
      </c>
      <c r="G2358">
        <v>4367</v>
      </c>
      <c r="H2358" t="s">
        <v>13</v>
      </c>
    </row>
    <row r="2359" spans="1:10" x14ac:dyDescent="0.4">
      <c r="A2359">
        <v>12</v>
      </c>
      <c r="B2359" t="s">
        <v>25</v>
      </c>
      <c r="D2359">
        <v>15.23</v>
      </c>
      <c r="E2359">
        <v>184.00200000000001</v>
      </c>
      <c r="F2359">
        <v>232.08199999999999</v>
      </c>
      <c r="G2359">
        <v>1458</v>
      </c>
      <c r="H2359" t="s">
        <v>13</v>
      </c>
    </row>
    <row r="2360" spans="1:10" x14ac:dyDescent="0.4">
      <c r="A2360">
        <v>13</v>
      </c>
      <c r="B2360" t="s">
        <v>26</v>
      </c>
      <c r="D2360">
        <v>15.22</v>
      </c>
      <c r="E2360">
        <v>68.619</v>
      </c>
      <c r="F2360">
        <v>402.233</v>
      </c>
      <c r="G2360">
        <v>1.77</v>
      </c>
      <c r="H2360" t="s">
        <v>13</v>
      </c>
    </row>
    <row r="2361" spans="1:10" x14ac:dyDescent="0.4">
      <c r="A2361">
        <v>14</v>
      </c>
      <c r="B2361" t="s">
        <v>27</v>
      </c>
      <c r="D2361">
        <v>15.23</v>
      </c>
      <c r="E2361">
        <v>136825.42199999999</v>
      </c>
      <c r="F2361">
        <v>226.458</v>
      </c>
      <c r="G2361">
        <v>928930</v>
      </c>
      <c r="H2361" t="s">
        <v>13</v>
      </c>
    </row>
    <row r="2362" spans="1:10" x14ac:dyDescent="0.4">
      <c r="A2362">
        <v>15</v>
      </c>
      <c r="B2362" t="s">
        <v>28</v>
      </c>
      <c r="D2362">
        <v>15.25</v>
      </c>
      <c r="E2362">
        <v>140776.09400000001</v>
      </c>
      <c r="F2362">
        <v>147.33699999999999</v>
      </c>
      <c r="G2362">
        <v>1392.415</v>
      </c>
      <c r="H2362" t="s">
        <v>13</v>
      </c>
    </row>
    <row r="2363" spans="1:10" x14ac:dyDescent="0.4">
      <c r="A2363">
        <v>16</v>
      </c>
      <c r="B2363" t="s">
        <v>29</v>
      </c>
      <c r="D2363">
        <v>15.25</v>
      </c>
      <c r="E2363">
        <v>134448.84400000001</v>
      </c>
      <c r="F2363">
        <v>151.755</v>
      </c>
      <c r="G2363">
        <v>2702.1570000000002</v>
      </c>
      <c r="H2363" t="s">
        <v>13</v>
      </c>
    </row>
    <row r="2365" spans="1:10" x14ac:dyDescent="0.4">
      <c r="A2365" t="s">
        <v>149</v>
      </c>
    </row>
    <row r="2367" spans="1:10" x14ac:dyDescent="0.4">
      <c r="B2367" t="s">
        <v>3</v>
      </c>
      <c r="C2367" t="s">
        <v>4</v>
      </c>
      <c r="D2367" t="s">
        <v>5</v>
      </c>
      <c r="E2367" t="s">
        <v>6</v>
      </c>
      <c r="F2367" t="s">
        <v>7</v>
      </c>
      <c r="G2367" t="s">
        <v>8</v>
      </c>
      <c r="H2367" t="s">
        <v>9</v>
      </c>
      <c r="I2367" t="s">
        <v>10</v>
      </c>
      <c r="J2367" t="s">
        <v>11</v>
      </c>
    </row>
    <row r="2368" spans="1:10" x14ac:dyDescent="0.4">
      <c r="A2368">
        <v>1</v>
      </c>
      <c r="B2368" t="s">
        <v>12</v>
      </c>
      <c r="D2368">
        <v>15.16</v>
      </c>
      <c r="E2368">
        <v>40.566000000000003</v>
      </c>
      <c r="F2368">
        <v>1699.5650000000001</v>
      </c>
      <c r="G2368">
        <v>4.819</v>
      </c>
      <c r="H2368" t="s">
        <v>13</v>
      </c>
    </row>
    <row r="2369" spans="1:8" x14ac:dyDescent="0.4">
      <c r="A2369">
        <v>2</v>
      </c>
      <c r="B2369" t="s">
        <v>14</v>
      </c>
      <c r="D2369">
        <v>15.17</v>
      </c>
      <c r="E2369">
        <v>240.874</v>
      </c>
      <c r="F2369">
        <v>1218.8520000000001</v>
      </c>
      <c r="G2369">
        <v>18.914999999999999</v>
      </c>
      <c r="H2369" t="s">
        <v>13</v>
      </c>
    </row>
    <row r="2370" spans="1:8" x14ac:dyDescent="0.4">
      <c r="A2370">
        <v>3</v>
      </c>
      <c r="B2370" t="s">
        <v>15</v>
      </c>
      <c r="D2370">
        <v>15.2</v>
      </c>
      <c r="E2370">
        <v>322.125</v>
      </c>
      <c r="F2370">
        <v>1578.6590000000001</v>
      </c>
      <c r="G2370">
        <v>2.4950000000000001</v>
      </c>
      <c r="H2370" t="s">
        <v>13</v>
      </c>
    </row>
    <row r="2371" spans="1:8" x14ac:dyDescent="0.4">
      <c r="A2371">
        <v>4</v>
      </c>
      <c r="B2371" t="s">
        <v>17</v>
      </c>
      <c r="D2371">
        <v>15.2</v>
      </c>
      <c r="E2371">
        <v>1128.32</v>
      </c>
      <c r="F2371">
        <v>1176.884</v>
      </c>
      <c r="G2371">
        <v>7526</v>
      </c>
      <c r="H2371" t="s">
        <v>13</v>
      </c>
    </row>
    <row r="2372" spans="1:8" x14ac:dyDescent="0.4">
      <c r="A2372">
        <v>5</v>
      </c>
      <c r="B2372" t="s">
        <v>18</v>
      </c>
      <c r="D2372">
        <v>15.17</v>
      </c>
      <c r="E2372">
        <v>2579.3820000000001</v>
      </c>
      <c r="F2372">
        <v>1460.0920000000001</v>
      </c>
      <c r="G2372">
        <v>18812</v>
      </c>
      <c r="H2372" t="s">
        <v>13</v>
      </c>
    </row>
    <row r="2373" spans="1:8" x14ac:dyDescent="0.4">
      <c r="A2373">
        <v>6</v>
      </c>
      <c r="B2373" t="s">
        <v>19</v>
      </c>
      <c r="D2373">
        <v>15.14</v>
      </c>
      <c r="E2373">
        <v>11403.254999999999</v>
      </c>
      <c r="F2373">
        <v>762.21</v>
      </c>
      <c r="G2373">
        <v>267.42099999999999</v>
      </c>
      <c r="H2373" t="s">
        <v>13</v>
      </c>
    </row>
    <row r="2374" spans="1:8" x14ac:dyDescent="0.4">
      <c r="A2374">
        <v>7</v>
      </c>
      <c r="B2374" t="s">
        <v>20</v>
      </c>
      <c r="D2374">
        <v>15.16</v>
      </c>
      <c r="E2374">
        <v>19045.782999999999</v>
      </c>
      <c r="F2374">
        <v>854.96799999999996</v>
      </c>
      <c r="G2374">
        <v>1051.347</v>
      </c>
      <c r="H2374" t="s">
        <v>13</v>
      </c>
    </row>
    <row r="2375" spans="1:8" x14ac:dyDescent="0.4">
      <c r="A2375">
        <v>8</v>
      </c>
      <c r="B2375" t="s">
        <v>21</v>
      </c>
      <c r="D2375">
        <v>15.17</v>
      </c>
      <c r="E2375">
        <v>38088.667999999998</v>
      </c>
      <c r="F2375">
        <v>850.52</v>
      </c>
      <c r="G2375">
        <v>5799.45</v>
      </c>
      <c r="H2375" t="s">
        <v>13</v>
      </c>
    </row>
    <row r="2376" spans="1:8" x14ac:dyDescent="0.4">
      <c r="A2376">
        <v>9</v>
      </c>
      <c r="B2376" t="s">
        <v>22</v>
      </c>
      <c r="D2376">
        <v>15.25</v>
      </c>
      <c r="E2376">
        <v>9.4369999999999994</v>
      </c>
      <c r="G2376">
        <v>70</v>
      </c>
      <c r="H2376" t="s">
        <v>13</v>
      </c>
    </row>
    <row r="2377" spans="1:8" x14ac:dyDescent="0.4">
      <c r="A2377">
        <v>10</v>
      </c>
      <c r="B2377" t="s">
        <v>22</v>
      </c>
      <c r="D2377">
        <v>15.19</v>
      </c>
      <c r="E2377">
        <v>16.282</v>
      </c>
      <c r="G2377">
        <v>145</v>
      </c>
      <c r="H2377" t="s">
        <v>13</v>
      </c>
    </row>
    <row r="2378" spans="1:8" x14ac:dyDescent="0.4">
      <c r="A2378">
        <v>11</v>
      </c>
      <c r="B2378" t="s">
        <v>24</v>
      </c>
      <c r="F2378">
        <v>280.92899999999997</v>
      </c>
    </row>
    <row r="2379" spans="1:8" x14ac:dyDescent="0.4">
      <c r="A2379">
        <v>12</v>
      </c>
      <c r="B2379" t="s">
        <v>25</v>
      </c>
      <c r="F2379">
        <v>232.08199999999999</v>
      </c>
    </row>
    <row r="2380" spans="1:8" x14ac:dyDescent="0.4">
      <c r="A2380">
        <v>13</v>
      </c>
      <c r="B2380" t="s">
        <v>26</v>
      </c>
      <c r="F2380">
        <v>402.233</v>
      </c>
    </row>
    <row r="2381" spans="1:8" x14ac:dyDescent="0.4">
      <c r="A2381">
        <v>14</v>
      </c>
      <c r="B2381" t="s">
        <v>27</v>
      </c>
      <c r="D2381">
        <v>15.23</v>
      </c>
      <c r="E2381">
        <v>6725.8180000000002</v>
      </c>
      <c r="F2381">
        <v>226.458</v>
      </c>
      <c r="G2381">
        <v>1689.1179999999999</v>
      </c>
      <c r="H2381" t="s">
        <v>13</v>
      </c>
    </row>
    <row r="2382" spans="1:8" x14ac:dyDescent="0.4">
      <c r="A2382">
        <v>15</v>
      </c>
      <c r="B2382" t="s">
        <v>28</v>
      </c>
      <c r="D2382">
        <v>15.23</v>
      </c>
      <c r="E2382">
        <v>7635.9229999999998</v>
      </c>
      <c r="F2382">
        <v>147.33699999999999</v>
      </c>
      <c r="G2382">
        <v>51300</v>
      </c>
      <c r="H2382" t="s">
        <v>13</v>
      </c>
    </row>
    <row r="2383" spans="1:8" x14ac:dyDescent="0.4">
      <c r="A2383">
        <v>16</v>
      </c>
      <c r="B2383" t="s">
        <v>29</v>
      </c>
      <c r="D2383">
        <v>15.25</v>
      </c>
      <c r="E2383">
        <v>6764.9089999999997</v>
      </c>
      <c r="F2383">
        <v>151.755</v>
      </c>
      <c r="G2383">
        <v>610.59500000000003</v>
      </c>
      <c r="H2383" t="s">
        <v>13</v>
      </c>
    </row>
    <row r="2385" spans="1:10" x14ac:dyDescent="0.4">
      <c r="A2385" t="s">
        <v>150</v>
      </c>
    </row>
    <row r="2387" spans="1:10" x14ac:dyDescent="0.4">
      <c r="B2387" t="s">
        <v>3</v>
      </c>
      <c r="C2387" t="s">
        <v>4</v>
      </c>
      <c r="D2387" t="s">
        <v>5</v>
      </c>
      <c r="E2387" t="s">
        <v>6</v>
      </c>
      <c r="F2387" t="s">
        <v>7</v>
      </c>
      <c r="G2387" t="s">
        <v>8</v>
      </c>
      <c r="H2387" t="s">
        <v>9</v>
      </c>
      <c r="I2387" t="s">
        <v>10</v>
      </c>
      <c r="J2387" t="s">
        <v>11</v>
      </c>
    </row>
    <row r="2388" spans="1:10" x14ac:dyDescent="0.4">
      <c r="A2388">
        <v>1</v>
      </c>
      <c r="B2388" t="s">
        <v>12</v>
      </c>
      <c r="D2388">
        <v>16.170000000000002</v>
      </c>
      <c r="E2388">
        <v>85.766000000000005</v>
      </c>
      <c r="F2388">
        <v>1320.569</v>
      </c>
      <c r="G2388">
        <v>788</v>
      </c>
      <c r="H2388" t="s">
        <v>13</v>
      </c>
    </row>
    <row r="2389" spans="1:10" x14ac:dyDescent="0.4">
      <c r="A2389">
        <v>2</v>
      </c>
      <c r="B2389" t="s">
        <v>14</v>
      </c>
      <c r="D2389">
        <v>16.38</v>
      </c>
      <c r="E2389">
        <v>18.231999999999999</v>
      </c>
      <c r="F2389">
        <v>1092.248</v>
      </c>
      <c r="G2389">
        <v>103</v>
      </c>
      <c r="H2389" t="s">
        <v>16</v>
      </c>
    </row>
    <row r="2390" spans="1:10" x14ac:dyDescent="0.4">
      <c r="A2390">
        <v>3</v>
      </c>
      <c r="B2390" t="s">
        <v>15</v>
      </c>
      <c r="D2390">
        <v>16.25</v>
      </c>
      <c r="E2390">
        <v>78.977999999999994</v>
      </c>
      <c r="F2390">
        <v>1259.575</v>
      </c>
      <c r="G2390">
        <v>5.1779999999999999</v>
      </c>
      <c r="H2390" t="s">
        <v>13</v>
      </c>
    </row>
    <row r="2391" spans="1:10" x14ac:dyDescent="0.4">
      <c r="A2391">
        <v>4</v>
      </c>
      <c r="B2391" t="s">
        <v>17</v>
      </c>
      <c r="D2391">
        <v>16.2</v>
      </c>
      <c r="E2391">
        <v>272.04300000000001</v>
      </c>
      <c r="F2391">
        <v>1040.1510000000001</v>
      </c>
      <c r="G2391">
        <v>2283</v>
      </c>
      <c r="H2391" t="s">
        <v>16</v>
      </c>
    </row>
    <row r="2392" spans="1:10" x14ac:dyDescent="0.4">
      <c r="A2392">
        <v>5</v>
      </c>
      <c r="B2392" t="s">
        <v>18</v>
      </c>
      <c r="D2392">
        <v>16.170000000000002</v>
      </c>
      <c r="E2392">
        <v>586.31399999999996</v>
      </c>
      <c r="F2392">
        <v>1405.741</v>
      </c>
      <c r="G2392">
        <v>17.030999999999999</v>
      </c>
      <c r="H2392" t="s">
        <v>13</v>
      </c>
    </row>
    <row r="2393" spans="1:10" x14ac:dyDescent="0.4">
      <c r="A2393">
        <v>6</v>
      </c>
      <c r="B2393" t="s">
        <v>19</v>
      </c>
      <c r="D2393">
        <v>16.170000000000002</v>
      </c>
      <c r="E2393">
        <v>2975.0590000000002</v>
      </c>
      <c r="F2393">
        <v>1256.498</v>
      </c>
      <c r="G2393">
        <v>131.30500000000001</v>
      </c>
      <c r="H2393" t="s">
        <v>13</v>
      </c>
    </row>
    <row r="2394" spans="1:10" x14ac:dyDescent="0.4">
      <c r="A2394">
        <v>7</v>
      </c>
      <c r="B2394" t="s">
        <v>20</v>
      </c>
      <c r="D2394">
        <v>16.170000000000002</v>
      </c>
      <c r="E2394">
        <v>5041.9539999999997</v>
      </c>
      <c r="F2394">
        <v>964.71</v>
      </c>
      <c r="G2394">
        <v>36707</v>
      </c>
      <c r="H2394" t="s">
        <v>13</v>
      </c>
    </row>
    <row r="2395" spans="1:10" x14ac:dyDescent="0.4">
      <c r="A2395">
        <v>8</v>
      </c>
      <c r="B2395" t="s">
        <v>21</v>
      </c>
      <c r="D2395">
        <v>16.190000000000001</v>
      </c>
      <c r="E2395">
        <v>11849.252</v>
      </c>
      <c r="F2395">
        <v>1026.499</v>
      </c>
      <c r="G2395">
        <v>174.35300000000001</v>
      </c>
      <c r="H2395" t="s">
        <v>13</v>
      </c>
    </row>
    <row r="2396" spans="1:10" x14ac:dyDescent="0.4">
      <c r="A2396">
        <v>9</v>
      </c>
      <c r="B2396" t="s">
        <v>22</v>
      </c>
      <c r="D2396">
        <v>16.11</v>
      </c>
      <c r="E2396">
        <v>7.0780000000000003</v>
      </c>
      <c r="F2396">
        <v>11.688000000000001</v>
      </c>
      <c r="G2396">
        <v>67</v>
      </c>
      <c r="H2396" t="s">
        <v>13</v>
      </c>
    </row>
    <row r="2397" spans="1:10" x14ac:dyDescent="0.4">
      <c r="A2397">
        <v>10</v>
      </c>
      <c r="B2397" t="s">
        <v>22</v>
      </c>
      <c r="F2397">
        <v>3.6389999999999998</v>
      </c>
    </row>
    <row r="2398" spans="1:10" x14ac:dyDescent="0.4">
      <c r="A2398">
        <v>11</v>
      </c>
      <c r="B2398" t="s">
        <v>24</v>
      </c>
      <c r="D2398">
        <v>16.22</v>
      </c>
      <c r="E2398">
        <v>374.72</v>
      </c>
      <c r="F2398">
        <v>414.52800000000002</v>
      </c>
      <c r="G2398">
        <v>10.906000000000001</v>
      </c>
      <c r="H2398" t="s">
        <v>13</v>
      </c>
    </row>
    <row r="2399" spans="1:10" x14ac:dyDescent="0.4">
      <c r="A2399">
        <v>12</v>
      </c>
      <c r="B2399" t="s">
        <v>25</v>
      </c>
      <c r="F2399">
        <v>503.01</v>
      </c>
    </row>
    <row r="2400" spans="1:10" x14ac:dyDescent="0.4">
      <c r="A2400">
        <v>13</v>
      </c>
      <c r="B2400" t="s">
        <v>26</v>
      </c>
      <c r="F2400">
        <v>431.25700000000001</v>
      </c>
    </row>
    <row r="2401" spans="1:10" x14ac:dyDescent="0.4">
      <c r="A2401">
        <v>14</v>
      </c>
      <c r="B2401" t="s">
        <v>27</v>
      </c>
      <c r="D2401">
        <v>16.239999999999998</v>
      </c>
      <c r="E2401">
        <v>1873.1279999999999</v>
      </c>
      <c r="F2401">
        <v>427.40100000000001</v>
      </c>
      <c r="G2401">
        <v>191.51900000000001</v>
      </c>
      <c r="H2401" t="s">
        <v>13</v>
      </c>
    </row>
    <row r="2402" spans="1:10" x14ac:dyDescent="0.4">
      <c r="A2402">
        <v>15</v>
      </c>
      <c r="B2402" t="s">
        <v>28</v>
      </c>
      <c r="D2402">
        <v>16.239999999999998</v>
      </c>
      <c r="E2402">
        <v>1862.518</v>
      </c>
      <c r="F2402">
        <v>452.262</v>
      </c>
      <c r="G2402">
        <v>317.99</v>
      </c>
      <c r="H2402" t="s">
        <v>13</v>
      </c>
    </row>
    <row r="2403" spans="1:10" x14ac:dyDescent="0.4">
      <c r="A2403">
        <v>16</v>
      </c>
      <c r="B2403" t="s">
        <v>29</v>
      </c>
      <c r="D2403">
        <v>16.25</v>
      </c>
      <c r="E2403">
        <v>1874.3240000000001</v>
      </c>
      <c r="F2403">
        <v>344.20600000000002</v>
      </c>
      <c r="G2403">
        <v>69.715000000000003</v>
      </c>
      <c r="H2403" t="s">
        <v>13</v>
      </c>
    </row>
    <row r="2405" spans="1:10" x14ac:dyDescent="0.4">
      <c r="A2405" t="s">
        <v>151</v>
      </c>
    </row>
    <row r="2407" spans="1:10" x14ac:dyDescent="0.4">
      <c r="B2407" t="s">
        <v>3</v>
      </c>
      <c r="C2407" t="s">
        <v>4</v>
      </c>
      <c r="D2407" t="s">
        <v>5</v>
      </c>
      <c r="E2407" t="s">
        <v>6</v>
      </c>
      <c r="F2407" t="s">
        <v>7</v>
      </c>
      <c r="G2407" t="s">
        <v>8</v>
      </c>
      <c r="H2407" t="s">
        <v>9</v>
      </c>
      <c r="I2407" t="s">
        <v>10</v>
      </c>
      <c r="J2407" t="s">
        <v>11</v>
      </c>
    </row>
    <row r="2408" spans="1:10" x14ac:dyDescent="0.4">
      <c r="A2408">
        <v>1</v>
      </c>
      <c r="B2408" t="s">
        <v>12</v>
      </c>
      <c r="F2408">
        <v>1320.569</v>
      </c>
    </row>
    <row r="2409" spans="1:10" x14ac:dyDescent="0.4">
      <c r="A2409">
        <v>2</v>
      </c>
      <c r="B2409" t="s">
        <v>14</v>
      </c>
      <c r="D2409">
        <v>15.67</v>
      </c>
      <c r="E2409">
        <v>1.262</v>
      </c>
      <c r="F2409">
        <v>1092.248</v>
      </c>
      <c r="G2409">
        <v>11</v>
      </c>
      <c r="H2409" t="s">
        <v>13</v>
      </c>
    </row>
    <row r="2410" spans="1:10" x14ac:dyDescent="0.4">
      <c r="A2410">
        <v>3</v>
      </c>
      <c r="B2410" t="s">
        <v>15</v>
      </c>
      <c r="D2410">
        <v>16.38</v>
      </c>
      <c r="E2410">
        <v>0.80200000000000005</v>
      </c>
      <c r="F2410">
        <v>1259.575</v>
      </c>
      <c r="G2410">
        <v>9</v>
      </c>
      <c r="H2410" t="s">
        <v>13</v>
      </c>
    </row>
    <row r="2411" spans="1:10" x14ac:dyDescent="0.4">
      <c r="A2411">
        <v>4</v>
      </c>
      <c r="B2411" t="s">
        <v>17</v>
      </c>
      <c r="D2411">
        <v>16.22</v>
      </c>
      <c r="E2411">
        <v>94.924000000000007</v>
      </c>
      <c r="F2411">
        <v>1040.1510000000001</v>
      </c>
      <c r="G2411">
        <v>6.702</v>
      </c>
      <c r="H2411" t="s">
        <v>16</v>
      </c>
    </row>
    <row r="2412" spans="1:10" x14ac:dyDescent="0.4">
      <c r="A2412">
        <v>5</v>
      </c>
      <c r="B2412" t="s">
        <v>18</v>
      </c>
      <c r="D2412">
        <v>16.170000000000002</v>
      </c>
      <c r="E2412">
        <v>176.85</v>
      </c>
      <c r="F2412">
        <v>1405.741</v>
      </c>
      <c r="G2412">
        <v>1429</v>
      </c>
      <c r="H2412" t="s">
        <v>13</v>
      </c>
    </row>
    <row r="2413" spans="1:10" x14ac:dyDescent="0.4">
      <c r="A2413">
        <v>6</v>
      </c>
      <c r="B2413" t="s">
        <v>19</v>
      </c>
      <c r="D2413">
        <v>16.16</v>
      </c>
      <c r="E2413">
        <v>560.56299999999999</v>
      </c>
      <c r="F2413">
        <v>1256.498</v>
      </c>
      <c r="G2413">
        <v>4654</v>
      </c>
      <c r="H2413" t="s">
        <v>13</v>
      </c>
    </row>
    <row r="2414" spans="1:10" x14ac:dyDescent="0.4">
      <c r="A2414">
        <v>7</v>
      </c>
      <c r="B2414" t="s">
        <v>20</v>
      </c>
      <c r="D2414">
        <v>16.170000000000002</v>
      </c>
      <c r="E2414">
        <v>1444.1389999999999</v>
      </c>
      <c r="F2414">
        <v>964.71</v>
      </c>
      <c r="G2414">
        <v>24.821999999999999</v>
      </c>
      <c r="H2414" t="s">
        <v>13</v>
      </c>
    </row>
    <row r="2415" spans="1:10" x14ac:dyDescent="0.4">
      <c r="A2415">
        <v>8</v>
      </c>
      <c r="B2415" t="s">
        <v>21</v>
      </c>
      <c r="D2415">
        <v>16.190000000000001</v>
      </c>
      <c r="E2415">
        <v>2722.672</v>
      </c>
      <c r="F2415">
        <v>1026.499</v>
      </c>
      <c r="G2415">
        <v>76.977000000000004</v>
      </c>
      <c r="H2415" t="s">
        <v>13</v>
      </c>
    </row>
    <row r="2416" spans="1:10" x14ac:dyDescent="0.4">
      <c r="A2416">
        <v>9</v>
      </c>
      <c r="B2416" t="s">
        <v>22</v>
      </c>
      <c r="F2416">
        <v>11.688000000000001</v>
      </c>
    </row>
    <row r="2417" spans="1:10" x14ac:dyDescent="0.4">
      <c r="A2417">
        <v>10</v>
      </c>
      <c r="B2417" t="s">
        <v>22</v>
      </c>
      <c r="D2417">
        <v>16.260000000000002</v>
      </c>
      <c r="E2417">
        <v>12.186</v>
      </c>
      <c r="F2417">
        <v>3.6389999999999998</v>
      </c>
      <c r="G2417">
        <v>3.56</v>
      </c>
      <c r="H2417" t="s">
        <v>13</v>
      </c>
    </row>
    <row r="2418" spans="1:10" x14ac:dyDescent="0.4">
      <c r="A2418">
        <v>11</v>
      </c>
      <c r="B2418" t="s">
        <v>24</v>
      </c>
      <c r="D2418">
        <v>16.18</v>
      </c>
      <c r="E2418">
        <v>16.977</v>
      </c>
      <c r="F2418">
        <v>414.52800000000002</v>
      </c>
      <c r="G2418">
        <v>167</v>
      </c>
      <c r="H2418" t="s">
        <v>13</v>
      </c>
    </row>
    <row r="2419" spans="1:10" x14ac:dyDescent="0.4">
      <c r="A2419">
        <v>12</v>
      </c>
      <c r="B2419" t="s">
        <v>25</v>
      </c>
      <c r="D2419">
        <v>16.649999999999999</v>
      </c>
      <c r="E2419">
        <v>20.215</v>
      </c>
      <c r="F2419">
        <v>503.01</v>
      </c>
      <c r="G2419">
        <v>243</v>
      </c>
      <c r="H2419" t="s">
        <v>13</v>
      </c>
    </row>
    <row r="2420" spans="1:10" x14ac:dyDescent="0.4">
      <c r="A2420">
        <v>13</v>
      </c>
      <c r="B2420" t="s">
        <v>26</v>
      </c>
      <c r="D2420">
        <v>16.39</v>
      </c>
      <c r="E2420">
        <v>2.0230000000000001</v>
      </c>
      <c r="F2420">
        <v>431.25700000000001</v>
      </c>
      <c r="G2420">
        <v>22</v>
      </c>
      <c r="H2420" t="s">
        <v>13</v>
      </c>
    </row>
    <row r="2421" spans="1:10" x14ac:dyDescent="0.4">
      <c r="A2421">
        <v>14</v>
      </c>
      <c r="B2421" t="s">
        <v>27</v>
      </c>
      <c r="D2421">
        <v>16.260000000000002</v>
      </c>
      <c r="E2421">
        <v>482.48200000000003</v>
      </c>
      <c r="F2421">
        <v>427.40100000000001</v>
      </c>
      <c r="G2421">
        <v>2.5819999999999999</v>
      </c>
      <c r="H2421" t="s">
        <v>13</v>
      </c>
    </row>
    <row r="2422" spans="1:10" x14ac:dyDescent="0.4">
      <c r="A2422">
        <v>15</v>
      </c>
      <c r="B2422" t="s">
        <v>28</v>
      </c>
      <c r="D2422">
        <v>16.239999999999998</v>
      </c>
      <c r="E2422">
        <v>454.68799999999999</v>
      </c>
      <c r="F2422">
        <v>452.262</v>
      </c>
      <c r="G2422">
        <v>3355</v>
      </c>
      <c r="H2422" t="s">
        <v>13</v>
      </c>
    </row>
    <row r="2423" spans="1:10" x14ac:dyDescent="0.4">
      <c r="A2423">
        <v>16</v>
      </c>
      <c r="B2423" t="s">
        <v>29</v>
      </c>
      <c r="D2423">
        <v>16.25</v>
      </c>
      <c r="E2423">
        <v>518.34299999999996</v>
      </c>
      <c r="F2423">
        <v>344.20600000000002</v>
      </c>
      <c r="G2423">
        <v>8.6940000000000008</v>
      </c>
      <c r="H2423" t="s">
        <v>13</v>
      </c>
    </row>
    <row r="2425" spans="1:10" x14ac:dyDescent="0.4">
      <c r="A2425" t="s">
        <v>560</v>
      </c>
    </row>
    <row r="2427" spans="1:10" x14ac:dyDescent="0.4">
      <c r="B2427" t="s">
        <v>3</v>
      </c>
      <c r="C2427" t="s">
        <v>4</v>
      </c>
      <c r="D2427" t="s">
        <v>5</v>
      </c>
      <c r="E2427" t="s">
        <v>6</v>
      </c>
      <c r="F2427" t="s">
        <v>7</v>
      </c>
      <c r="G2427" t="s">
        <v>8</v>
      </c>
      <c r="H2427" t="s">
        <v>9</v>
      </c>
      <c r="I2427" t="s">
        <v>10</v>
      </c>
      <c r="J2427" t="s">
        <v>11</v>
      </c>
    </row>
    <row r="2428" spans="1:10" x14ac:dyDescent="0.4">
      <c r="A2428">
        <v>1</v>
      </c>
      <c r="B2428" t="s">
        <v>12</v>
      </c>
      <c r="D2428">
        <v>16.760000000000002</v>
      </c>
      <c r="E2428">
        <v>70.06</v>
      </c>
      <c r="F2428">
        <v>1320.569</v>
      </c>
      <c r="G2428">
        <v>4.5060000000000002</v>
      </c>
      <c r="H2428" t="s">
        <v>13</v>
      </c>
    </row>
    <row r="2429" spans="1:10" x14ac:dyDescent="0.4">
      <c r="A2429">
        <v>2</v>
      </c>
      <c r="B2429" t="s">
        <v>14</v>
      </c>
      <c r="D2429">
        <v>16.77</v>
      </c>
      <c r="E2429">
        <v>250.58799999999999</v>
      </c>
      <c r="F2429">
        <v>1092.248</v>
      </c>
      <c r="G2429">
        <v>12.074</v>
      </c>
      <c r="H2429" t="s">
        <v>13</v>
      </c>
    </row>
    <row r="2430" spans="1:10" x14ac:dyDescent="0.4">
      <c r="A2430">
        <v>3</v>
      </c>
      <c r="B2430" t="s">
        <v>15</v>
      </c>
      <c r="D2430">
        <v>16.77</v>
      </c>
      <c r="E2430">
        <v>331.60700000000003</v>
      </c>
      <c r="F2430">
        <v>1259.575</v>
      </c>
      <c r="G2430">
        <v>38.789000000000001</v>
      </c>
      <c r="H2430" t="s">
        <v>13</v>
      </c>
    </row>
    <row r="2431" spans="1:10" x14ac:dyDescent="0.4">
      <c r="A2431">
        <v>4</v>
      </c>
      <c r="B2431" t="s">
        <v>17</v>
      </c>
      <c r="D2431">
        <v>16.78</v>
      </c>
      <c r="E2431">
        <v>672.61199999999997</v>
      </c>
      <c r="F2431">
        <v>1040.1510000000001</v>
      </c>
      <c r="G2431">
        <v>1273.7360000000001</v>
      </c>
      <c r="H2431" t="s">
        <v>13</v>
      </c>
    </row>
    <row r="2432" spans="1:10" x14ac:dyDescent="0.4">
      <c r="A2432">
        <v>5</v>
      </c>
      <c r="B2432" t="s">
        <v>18</v>
      </c>
      <c r="D2432">
        <v>16.739999999999998</v>
      </c>
      <c r="E2432">
        <v>1250.665</v>
      </c>
      <c r="F2432">
        <v>1405.741</v>
      </c>
      <c r="G2432">
        <v>431.178</v>
      </c>
      <c r="H2432" t="s">
        <v>13</v>
      </c>
    </row>
    <row r="2433" spans="1:10" x14ac:dyDescent="0.4">
      <c r="A2433">
        <v>6</v>
      </c>
      <c r="B2433" t="s">
        <v>19</v>
      </c>
      <c r="D2433">
        <v>16.75</v>
      </c>
      <c r="E2433">
        <v>4841.3119999999999</v>
      </c>
      <c r="F2433">
        <v>1256.498</v>
      </c>
      <c r="G2433">
        <v>128.38800000000001</v>
      </c>
      <c r="H2433" t="s">
        <v>13</v>
      </c>
    </row>
    <row r="2434" spans="1:10" x14ac:dyDescent="0.4">
      <c r="A2434">
        <v>7</v>
      </c>
      <c r="B2434" t="s">
        <v>20</v>
      </c>
      <c r="D2434">
        <v>16.75</v>
      </c>
      <c r="E2434">
        <v>7773.2120000000004</v>
      </c>
      <c r="F2434">
        <v>964.71</v>
      </c>
      <c r="G2434">
        <v>868.00199999999995</v>
      </c>
      <c r="H2434" t="s">
        <v>13</v>
      </c>
    </row>
    <row r="2435" spans="1:10" x14ac:dyDescent="0.4">
      <c r="A2435">
        <v>8</v>
      </c>
      <c r="B2435" t="s">
        <v>21</v>
      </c>
      <c r="D2435">
        <v>16.760000000000002</v>
      </c>
      <c r="E2435">
        <v>16775.973000000002</v>
      </c>
      <c r="F2435">
        <v>1026.499</v>
      </c>
      <c r="G2435">
        <v>910.85400000000004</v>
      </c>
      <c r="H2435" t="s">
        <v>13</v>
      </c>
    </row>
    <row r="2436" spans="1:10" x14ac:dyDescent="0.4">
      <c r="A2436">
        <v>9</v>
      </c>
      <c r="B2436" t="s">
        <v>22</v>
      </c>
      <c r="D2436">
        <v>16.75</v>
      </c>
      <c r="E2436">
        <v>154.50399999999999</v>
      </c>
      <c r="F2436">
        <v>11.688000000000001</v>
      </c>
      <c r="G2436">
        <v>20.754000000000001</v>
      </c>
      <c r="H2436" t="s">
        <v>13</v>
      </c>
    </row>
    <row r="2437" spans="1:10" x14ac:dyDescent="0.4">
      <c r="A2437">
        <v>10</v>
      </c>
      <c r="B2437" t="s">
        <v>22</v>
      </c>
      <c r="D2437">
        <v>16.79</v>
      </c>
      <c r="E2437">
        <v>41.798000000000002</v>
      </c>
      <c r="F2437">
        <v>3.6389999999999998</v>
      </c>
      <c r="G2437">
        <v>9.3889999999999993</v>
      </c>
      <c r="H2437" t="s">
        <v>13</v>
      </c>
    </row>
    <row r="2438" spans="1:10" x14ac:dyDescent="0.4">
      <c r="A2438">
        <v>11</v>
      </c>
      <c r="B2438" t="s">
        <v>24</v>
      </c>
      <c r="D2438">
        <v>16.79</v>
      </c>
      <c r="E2438">
        <v>112.26</v>
      </c>
      <c r="F2438">
        <v>414.52800000000002</v>
      </c>
      <c r="G2438">
        <v>51.662999999999997</v>
      </c>
      <c r="H2438" t="s">
        <v>13</v>
      </c>
    </row>
    <row r="2439" spans="1:10" x14ac:dyDescent="0.4">
      <c r="A2439">
        <v>12</v>
      </c>
      <c r="B2439" t="s">
        <v>25</v>
      </c>
      <c r="D2439">
        <v>16.82</v>
      </c>
      <c r="E2439">
        <v>51.198999999999998</v>
      </c>
      <c r="F2439">
        <v>503.01</v>
      </c>
      <c r="G2439">
        <v>10.923</v>
      </c>
      <c r="H2439" t="s">
        <v>13</v>
      </c>
    </row>
    <row r="2440" spans="1:10" x14ac:dyDescent="0.4">
      <c r="A2440">
        <v>13</v>
      </c>
      <c r="B2440" t="s">
        <v>26</v>
      </c>
      <c r="D2440">
        <v>16.920000000000002</v>
      </c>
      <c r="E2440">
        <v>28.77</v>
      </c>
      <c r="F2440">
        <v>431.25700000000001</v>
      </c>
      <c r="G2440">
        <v>1.4319999999999999</v>
      </c>
      <c r="H2440" t="s">
        <v>13</v>
      </c>
    </row>
    <row r="2441" spans="1:10" x14ac:dyDescent="0.4">
      <c r="A2441">
        <v>14</v>
      </c>
      <c r="B2441" t="s">
        <v>27</v>
      </c>
      <c r="D2441">
        <v>16.8</v>
      </c>
      <c r="E2441">
        <v>2840.0909999999999</v>
      </c>
      <c r="F2441">
        <v>427.40100000000001</v>
      </c>
      <c r="G2441">
        <v>190.577</v>
      </c>
      <c r="H2441" t="s">
        <v>13</v>
      </c>
    </row>
    <row r="2442" spans="1:10" x14ac:dyDescent="0.4">
      <c r="A2442">
        <v>15</v>
      </c>
      <c r="B2442" t="s">
        <v>28</v>
      </c>
      <c r="D2442">
        <v>16.8</v>
      </c>
      <c r="E2442">
        <v>2903.2080000000001</v>
      </c>
      <c r="F2442">
        <v>452.262</v>
      </c>
      <c r="G2442">
        <v>203.512</v>
      </c>
      <c r="H2442" t="s">
        <v>13</v>
      </c>
    </row>
    <row r="2443" spans="1:10" x14ac:dyDescent="0.4">
      <c r="A2443">
        <v>16</v>
      </c>
      <c r="B2443" t="s">
        <v>29</v>
      </c>
      <c r="D2443">
        <v>16.82</v>
      </c>
      <c r="E2443">
        <v>2867.3449999999998</v>
      </c>
      <c r="F2443">
        <v>344.20600000000002</v>
      </c>
      <c r="G2443">
        <v>705.46799999999996</v>
      </c>
      <c r="H2443" t="s">
        <v>13</v>
      </c>
    </row>
    <row r="2445" spans="1:10" x14ac:dyDescent="0.4">
      <c r="A2445" t="s">
        <v>153</v>
      </c>
    </row>
    <row r="2447" spans="1:10" x14ac:dyDescent="0.4">
      <c r="B2447" t="s">
        <v>3</v>
      </c>
      <c r="C2447" t="s">
        <v>4</v>
      </c>
      <c r="D2447" t="s">
        <v>5</v>
      </c>
      <c r="E2447" t="s">
        <v>6</v>
      </c>
      <c r="F2447" t="s">
        <v>7</v>
      </c>
      <c r="G2447" t="s">
        <v>8</v>
      </c>
      <c r="H2447" t="s">
        <v>9</v>
      </c>
      <c r="I2447" t="s">
        <v>10</v>
      </c>
      <c r="J2447" t="s">
        <v>11</v>
      </c>
    </row>
    <row r="2448" spans="1:10" x14ac:dyDescent="0.4">
      <c r="A2448">
        <v>1</v>
      </c>
      <c r="B2448" t="s">
        <v>12</v>
      </c>
      <c r="D2448">
        <v>16.760000000000002</v>
      </c>
      <c r="E2448">
        <v>245.047</v>
      </c>
      <c r="F2448">
        <v>1320.569</v>
      </c>
      <c r="G2448">
        <v>7.8810000000000002</v>
      </c>
      <c r="H2448" t="s">
        <v>13</v>
      </c>
    </row>
    <row r="2449" spans="1:8" x14ac:dyDescent="0.4">
      <c r="A2449">
        <v>2</v>
      </c>
      <c r="B2449" t="s">
        <v>14</v>
      </c>
      <c r="D2449">
        <v>16.77</v>
      </c>
      <c r="E2449">
        <v>212.19800000000001</v>
      </c>
      <c r="F2449">
        <v>1092.248</v>
      </c>
      <c r="G2449">
        <v>4.6139999999999999</v>
      </c>
      <c r="H2449" t="s">
        <v>13</v>
      </c>
    </row>
    <row r="2450" spans="1:8" x14ac:dyDescent="0.4">
      <c r="A2450">
        <v>3</v>
      </c>
      <c r="B2450" t="s">
        <v>15</v>
      </c>
      <c r="D2450">
        <v>16.77</v>
      </c>
      <c r="E2450">
        <v>322.25900000000001</v>
      </c>
      <c r="F2450">
        <v>1259.575</v>
      </c>
      <c r="G2450">
        <v>21.422000000000001</v>
      </c>
      <c r="H2450" t="s">
        <v>13</v>
      </c>
    </row>
    <row r="2451" spans="1:8" x14ac:dyDescent="0.4">
      <c r="A2451">
        <v>4</v>
      </c>
      <c r="B2451" t="s">
        <v>17</v>
      </c>
      <c r="D2451">
        <v>16.78</v>
      </c>
      <c r="E2451">
        <v>1175.0940000000001</v>
      </c>
      <c r="F2451">
        <v>1040.1510000000001</v>
      </c>
      <c r="G2451">
        <v>107.803</v>
      </c>
      <c r="H2451" t="s">
        <v>13</v>
      </c>
    </row>
    <row r="2452" spans="1:8" x14ac:dyDescent="0.4">
      <c r="A2452">
        <v>5</v>
      </c>
      <c r="B2452" t="s">
        <v>18</v>
      </c>
      <c r="D2452">
        <v>16.75</v>
      </c>
      <c r="E2452">
        <v>1661.7919999999999</v>
      </c>
      <c r="F2452">
        <v>1405.741</v>
      </c>
      <c r="G2452">
        <v>105.245</v>
      </c>
      <c r="H2452" t="s">
        <v>13</v>
      </c>
    </row>
    <row r="2453" spans="1:8" x14ac:dyDescent="0.4">
      <c r="A2453">
        <v>6</v>
      </c>
      <c r="B2453" t="s">
        <v>19</v>
      </c>
      <c r="D2453">
        <v>16.739999999999998</v>
      </c>
      <c r="E2453">
        <v>6657.53</v>
      </c>
      <c r="F2453">
        <v>1256.498</v>
      </c>
      <c r="G2453">
        <v>447.61099999999999</v>
      </c>
      <c r="H2453" t="s">
        <v>16</v>
      </c>
    </row>
    <row r="2454" spans="1:8" x14ac:dyDescent="0.4">
      <c r="A2454">
        <v>7</v>
      </c>
      <c r="B2454" t="s">
        <v>20</v>
      </c>
      <c r="D2454">
        <v>16.75</v>
      </c>
      <c r="E2454">
        <v>10734.407999999999</v>
      </c>
      <c r="F2454">
        <v>964.71</v>
      </c>
      <c r="G2454">
        <v>261.57600000000002</v>
      </c>
      <c r="H2454" t="s">
        <v>13</v>
      </c>
    </row>
    <row r="2455" spans="1:8" x14ac:dyDescent="0.4">
      <c r="A2455">
        <v>8</v>
      </c>
      <c r="B2455" t="s">
        <v>21</v>
      </c>
      <c r="D2455">
        <v>16.760000000000002</v>
      </c>
      <c r="E2455">
        <v>23252.657999999999</v>
      </c>
      <c r="F2455">
        <v>1026.499</v>
      </c>
      <c r="G2455">
        <v>1153.5050000000001</v>
      </c>
      <c r="H2455" t="s">
        <v>16</v>
      </c>
    </row>
    <row r="2456" spans="1:8" x14ac:dyDescent="0.4">
      <c r="A2456">
        <v>9</v>
      </c>
      <c r="B2456" t="s">
        <v>22</v>
      </c>
      <c r="D2456">
        <v>16.78</v>
      </c>
      <c r="E2456">
        <v>168.08099999999999</v>
      </c>
      <c r="F2456">
        <v>11.688000000000001</v>
      </c>
      <c r="G2456">
        <v>9.5779999999999994</v>
      </c>
      <c r="H2456" t="s">
        <v>13</v>
      </c>
    </row>
    <row r="2457" spans="1:8" x14ac:dyDescent="0.4">
      <c r="A2457">
        <v>10</v>
      </c>
      <c r="B2457" t="s">
        <v>22</v>
      </c>
      <c r="D2457">
        <v>16.78</v>
      </c>
      <c r="E2457">
        <v>119.959</v>
      </c>
      <c r="F2457">
        <v>3.6389999999999998</v>
      </c>
      <c r="G2457">
        <v>4.7320000000000002</v>
      </c>
      <c r="H2457" t="s">
        <v>13</v>
      </c>
    </row>
    <row r="2458" spans="1:8" x14ac:dyDescent="0.4">
      <c r="A2458">
        <v>11</v>
      </c>
      <c r="B2458" t="s">
        <v>24</v>
      </c>
      <c r="D2458">
        <v>16.78</v>
      </c>
      <c r="E2458">
        <v>138.452</v>
      </c>
      <c r="F2458">
        <v>414.52800000000002</v>
      </c>
      <c r="G2458">
        <v>15.614000000000001</v>
      </c>
      <c r="H2458" t="s">
        <v>16</v>
      </c>
    </row>
    <row r="2459" spans="1:8" x14ac:dyDescent="0.4">
      <c r="A2459">
        <v>12</v>
      </c>
      <c r="B2459" t="s">
        <v>25</v>
      </c>
      <c r="D2459">
        <v>16.7</v>
      </c>
      <c r="E2459">
        <v>70.972999999999999</v>
      </c>
      <c r="F2459">
        <v>503.01</v>
      </c>
      <c r="G2459">
        <v>1.5169999999999999</v>
      </c>
      <c r="H2459" t="s">
        <v>16</v>
      </c>
    </row>
    <row r="2460" spans="1:8" x14ac:dyDescent="0.4">
      <c r="A2460">
        <v>13</v>
      </c>
      <c r="B2460" t="s">
        <v>26</v>
      </c>
      <c r="D2460">
        <v>16.899999999999999</v>
      </c>
      <c r="E2460">
        <v>89.614000000000004</v>
      </c>
      <c r="F2460">
        <v>431.25700000000001</v>
      </c>
      <c r="G2460">
        <v>2.2639999999999998</v>
      </c>
      <c r="H2460" t="s">
        <v>16</v>
      </c>
    </row>
    <row r="2461" spans="1:8" x14ac:dyDescent="0.4">
      <c r="A2461">
        <v>14</v>
      </c>
      <c r="B2461" t="s">
        <v>27</v>
      </c>
      <c r="D2461">
        <v>16.8</v>
      </c>
      <c r="E2461">
        <v>3586.4430000000002</v>
      </c>
      <c r="F2461">
        <v>427.40100000000001</v>
      </c>
      <c r="G2461">
        <v>189.41200000000001</v>
      </c>
      <c r="H2461" t="s">
        <v>13</v>
      </c>
    </row>
    <row r="2462" spans="1:8" x14ac:dyDescent="0.4">
      <c r="A2462">
        <v>15</v>
      </c>
      <c r="B2462" t="s">
        <v>28</v>
      </c>
      <c r="D2462">
        <v>16.8</v>
      </c>
      <c r="E2462">
        <v>3983.8580000000002</v>
      </c>
      <c r="F2462">
        <v>452.262</v>
      </c>
      <c r="G2462">
        <v>288.67399999999998</v>
      </c>
      <c r="H2462" t="s">
        <v>13</v>
      </c>
    </row>
    <row r="2463" spans="1:8" x14ac:dyDescent="0.4">
      <c r="A2463">
        <v>16</v>
      </c>
      <c r="B2463" t="s">
        <v>29</v>
      </c>
      <c r="D2463">
        <v>16.82</v>
      </c>
      <c r="E2463">
        <v>3070.4090000000001</v>
      </c>
      <c r="F2463">
        <v>344.20600000000002</v>
      </c>
      <c r="G2463">
        <v>194.31200000000001</v>
      </c>
      <c r="H2463" t="s">
        <v>13</v>
      </c>
    </row>
    <row r="2465" spans="1:10" x14ac:dyDescent="0.4">
      <c r="A2465" t="s">
        <v>154</v>
      </c>
    </row>
    <row r="2467" spans="1:10" x14ac:dyDescent="0.4">
      <c r="B2467" t="s">
        <v>3</v>
      </c>
      <c r="C2467" t="s">
        <v>4</v>
      </c>
      <c r="D2467" t="s">
        <v>5</v>
      </c>
      <c r="E2467" t="s">
        <v>6</v>
      </c>
      <c r="F2467" t="s">
        <v>7</v>
      </c>
      <c r="G2467" t="s">
        <v>8</v>
      </c>
      <c r="H2467" t="s">
        <v>9</v>
      </c>
      <c r="I2467" t="s">
        <v>10</v>
      </c>
      <c r="J2467" t="s">
        <v>11</v>
      </c>
    </row>
    <row r="2468" spans="1:10" x14ac:dyDescent="0.4">
      <c r="A2468">
        <v>1</v>
      </c>
      <c r="B2468" t="s">
        <v>12</v>
      </c>
      <c r="D2468">
        <v>16.75</v>
      </c>
      <c r="E2468">
        <v>1320.569</v>
      </c>
      <c r="G2468">
        <v>155.66200000000001</v>
      </c>
      <c r="H2468" t="s">
        <v>13</v>
      </c>
      <c r="I2468">
        <v>1320.569</v>
      </c>
    </row>
    <row r="2469" spans="1:10" x14ac:dyDescent="0.4">
      <c r="A2469">
        <v>2</v>
      </c>
      <c r="B2469" t="s">
        <v>14</v>
      </c>
      <c r="D2469">
        <v>16.760000000000002</v>
      </c>
      <c r="E2469">
        <v>1092.248</v>
      </c>
      <c r="G2469">
        <v>117.31699999999999</v>
      </c>
      <c r="H2469" t="s">
        <v>13</v>
      </c>
      <c r="I2469">
        <v>1092.248</v>
      </c>
    </row>
    <row r="2470" spans="1:10" x14ac:dyDescent="0.4">
      <c r="A2470">
        <v>3</v>
      </c>
      <c r="B2470" t="s">
        <v>15</v>
      </c>
      <c r="D2470">
        <v>16.77</v>
      </c>
      <c r="E2470">
        <v>1259.575</v>
      </c>
      <c r="G2470">
        <v>154.517</v>
      </c>
      <c r="H2470" t="s">
        <v>16</v>
      </c>
      <c r="I2470">
        <v>1259.575</v>
      </c>
    </row>
    <row r="2471" spans="1:10" x14ac:dyDescent="0.4">
      <c r="A2471">
        <v>4</v>
      </c>
      <c r="B2471" t="s">
        <v>17</v>
      </c>
      <c r="D2471">
        <v>16.77</v>
      </c>
      <c r="E2471">
        <v>1040.1510000000001</v>
      </c>
      <c r="G2471">
        <v>105.313</v>
      </c>
      <c r="H2471" t="s">
        <v>13</v>
      </c>
      <c r="I2471">
        <v>1040.1510000000001</v>
      </c>
    </row>
    <row r="2472" spans="1:10" x14ac:dyDescent="0.4">
      <c r="A2472">
        <v>5</v>
      </c>
      <c r="B2472" t="s">
        <v>18</v>
      </c>
      <c r="D2472">
        <v>16.75</v>
      </c>
      <c r="E2472">
        <v>1405.741</v>
      </c>
      <c r="G2472">
        <v>92.051000000000002</v>
      </c>
      <c r="H2472" t="s">
        <v>13</v>
      </c>
      <c r="I2472">
        <v>1405.741</v>
      </c>
    </row>
    <row r="2473" spans="1:10" x14ac:dyDescent="0.4">
      <c r="A2473">
        <v>6</v>
      </c>
      <c r="B2473" t="s">
        <v>19</v>
      </c>
      <c r="D2473">
        <v>16.739999999999998</v>
      </c>
      <c r="E2473">
        <v>1256.498</v>
      </c>
      <c r="G2473">
        <v>144.89699999999999</v>
      </c>
      <c r="H2473" t="s">
        <v>13</v>
      </c>
      <c r="I2473">
        <v>1256.498</v>
      </c>
    </row>
    <row r="2474" spans="1:10" x14ac:dyDescent="0.4">
      <c r="A2474">
        <v>7</v>
      </c>
      <c r="B2474" t="s">
        <v>20</v>
      </c>
      <c r="D2474">
        <v>16.75</v>
      </c>
      <c r="E2474">
        <v>964.71</v>
      </c>
      <c r="G2474">
        <v>202.489</v>
      </c>
      <c r="H2474" t="s">
        <v>13</v>
      </c>
      <c r="I2474">
        <v>964.71</v>
      </c>
    </row>
    <row r="2475" spans="1:10" x14ac:dyDescent="0.4">
      <c r="A2475">
        <v>8</v>
      </c>
      <c r="B2475" t="s">
        <v>21</v>
      </c>
      <c r="D2475">
        <v>16.760000000000002</v>
      </c>
      <c r="E2475">
        <v>1026.499</v>
      </c>
      <c r="G2475">
        <v>306.67200000000003</v>
      </c>
      <c r="H2475" t="s">
        <v>13</v>
      </c>
      <c r="I2475">
        <v>1026.499</v>
      </c>
    </row>
    <row r="2476" spans="1:10" x14ac:dyDescent="0.4">
      <c r="A2476">
        <v>9</v>
      </c>
      <c r="B2476" t="s">
        <v>22</v>
      </c>
      <c r="D2476">
        <v>17.18</v>
      </c>
      <c r="E2476">
        <v>11.688000000000001</v>
      </c>
      <c r="G2476">
        <v>1.6870000000000001</v>
      </c>
      <c r="H2476" t="s">
        <v>13</v>
      </c>
      <c r="I2476">
        <v>11.688000000000001</v>
      </c>
    </row>
    <row r="2477" spans="1:10" x14ac:dyDescent="0.4">
      <c r="A2477">
        <v>10</v>
      </c>
      <c r="B2477" t="s">
        <v>22</v>
      </c>
      <c r="D2477">
        <v>16.63</v>
      </c>
      <c r="E2477">
        <v>3.6389999999999998</v>
      </c>
      <c r="G2477">
        <v>47</v>
      </c>
      <c r="H2477" t="s">
        <v>13</v>
      </c>
      <c r="I2477">
        <v>3.6389999999999998</v>
      </c>
    </row>
    <row r="2478" spans="1:10" x14ac:dyDescent="0.4">
      <c r="A2478">
        <v>11</v>
      </c>
      <c r="B2478" t="s">
        <v>24</v>
      </c>
      <c r="D2478">
        <v>16.79</v>
      </c>
      <c r="E2478">
        <v>414.52800000000002</v>
      </c>
      <c r="G2478">
        <v>34.078000000000003</v>
      </c>
      <c r="H2478" t="s">
        <v>13</v>
      </c>
      <c r="I2478">
        <v>414.52800000000002</v>
      </c>
    </row>
    <row r="2479" spans="1:10" x14ac:dyDescent="0.4">
      <c r="A2479">
        <v>12</v>
      </c>
      <c r="B2479" t="s">
        <v>25</v>
      </c>
      <c r="D2479">
        <v>16.79</v>
      </c>
      <c r="E2479">
        <v>503.01</v>
      </c>
      <c r="G2479">
        <v>238.54900000000001</v>
      </c>
      <c r="H2479" t="s">
        <v>13</v>
      </c>
      <c r="I2479">
        <v>503.01</v>
      </c>
    </row>
    <row r="2480" spans="1:10" x14ac:dyDescent="0.4">
      <c r="A2480">
        <v>13</v>
      </c>
      <c r="B2480" t="s">
        <v>26</v>
      </c>
      <c r="D2480">
        <v>16.79</v>
      </c>
      <c r="E2480">
        <v>431.25700000000001</v>
      </c>
      <c r="G2480">
        <v>51.502000000000002</v>
      </c>
      <c r="H2480" t="s">
        <v>13</v>
      </c>
      <c r="I2480">
        <v>431.25700000000001</v>
      </c>
    </row>
    <row r="2481" spans="1:10" x14ac:dyDescent="0.4">
      <c r="A2481">
        <v>14</v>
      </c>
      <c r="B2481" t="s">
        <v>27</v>
      </c>
      <c r="D2481">
        <v>16.8</v>
      </c>
      <c r="E2481">
        <v>427.40100000000001</v>
      </c>
      <c r="G2481">
        <v>364.69499999999999</v>
      </c>
      <c r="H2481" t="s">
        <v>13</v>
      </c>
      <c r="I2481">
        <v>427.40100000000001</v>
      </c>
    </row>
    <row r="2482" spans="1:10" x14ac:dyDescent="0.4">
      <c r="A2482">
        <v>15</v>
      </c>
      <c r="B2482" t="s">
        <v>28</v>
      </c>
      <c r="D2482">
        <v>16.8</v>
      </c>
      <c r="E2482">
        <v>452.262</v>
      </c>
      <c r="G2482">
        <v>3326</v>
      </c>
      <c r="H2482" t="s">
        <v>13</v>
      </c>
      <c r="I2482">
        <v>452.262</v>
      </c>
    </row>
    <row r="2483" spans="1:10" x14ac:dyDescent="0.4">
      <c r="A2483">
        <v>16</v>
      </c>
      <c r="B2483" t="s">
        <v>29</v>
      </c>
      <c r="D2483">
        <v>16.82</v>
      </c>
      <c r="E2483">
        <v>344.20600000000002</v>
      </c>
      <c r="G2483">
        <v>2421</v>
      </c>
      <c r="H2483" t="s">
        <v>13</v>
      </c>
      <c r="I2483">
        <v>344.20600000000002</v>
      </c>
    </row>
    <row r="2485" spans="1:10" x14ac:dyDescent="0.4">
      <c r="A2485" t="s">
        <v>155</v>
      </c>
    </row>
    <row r="2487" spans="1:10" x14ac:dyDescent="0.4">
      <c r="B2487" t="s">
        <v>3</v>
      </c>
      <c r="C2487" t="s">
        <v>4</v>
      </c>
      <c r="D2487" t="s">
        <v>5</v>
      </c>
      <c r="E2487" t="s">
        <v>6</v>
      </c>
      <c r="F2487" t="s">
        <v>7</v>
      </c>
      <c r="G2487" t="s">
        <v>8</v>
      </c>
      <c r="H2487" t="s">
        <v>9</v>
      </c>
      <c r="I2487" t="s">
        <v>10</v>
      </c>
      <c r="J2487" t="s">
        <v>11</v>
      </c>
    </row>
    <row r="2488" spans="1:10" x14ac:dyDescent="0.4">
      <c r="A2488">
        <v>1</v>
      </c>
      <c r="B2488" t="s">
        <v>12</v>
      </c>
      <c r="D2488">
        <v>16.75</v>
      </c>
      <c r="E2488">
        <v>3981.2979999999998</v>
      </c>
      <c r="G2488">
        <v>470.57900000000001</v>
      </c>
      <c r="H2488" t="s">
        <v>13</v>
      </c>
      <c r="I2488">
        <v>3981.2979999999998</v>
      </c>
    </row>
    <row r="2489" spans="1:10" x14ac:dyDescent="0.4">
      <c r="A2489">
        <v>2</v>
      </c>
      <c r="B2489" t="s">
        <v>14</v>
      </c>
      <c r="D2489">
        <v>16.760000000000002</v>
      </c>
      <c r="E2489">
        <v>3624.4059999999999</v>
      </c>
      <c r="G2489">
        <v>718.89499999999998</v>
      </c>
      <c r="H2489" t="s">
        <v>13</v>
      </c>
      <c r="I2489">
        <v>3624.4059999999999</v>
      </c>
    </row>
    <row r="2490" spans="1:10" x14ac:dyDescent="0.4">
      <c r="A2490">
        <v>3</v>
      </c>
      <c r="B2490" t="s">
        <v>15</v>
      </c>
      <c r="D2490">
        <v>16.760000000000002</v>
      </c>
      <c r="E2490">
        <v>3680.4960000000001</v>
      </c>
      <c r="G2490">
        <v>873.59</v>
      </c>
      <c r="H2490" t="s">
        <v>13</v>
      </c>
      <c r="I2490">
        <v>3680.4960000000001</v>
      </c>
    </row>
    <row r="2491" spans="1:10" x14ac:dyDescent="0.4">
      <c r="A2491">
        <v>4</v>
      </c>
      <c r="B2491" t="s">
        <v>17</v>
      </c>
      <c r="D2491">
        <v>16.77</v>
      </c>
      <c r="E2491">
        <v>3082.4050000000002</v>
      </c>
      <c r="G2491">
        <v>24659</v>
      </c>
      <c r="H2491" t="s">
        <v>13</v>
      </c>
      <c r="I2491">
        <v>3082.4050000000002</v>
      </c>
    </row>
    <row r="2492" spans="1:10" x14ac:dyDescent="0.4">
      <c r="A2492">
        <v>5</v>
      </c>
      <c r="B2492" t="s">
        <v>18</v>
      </c>
      <c r="D2492">
        <v>16.739999999999998</v>
      </c>
      <c r="E2492">
        <v>4000.116</v>
      </c>
      <c r="G2492">
        <v>136.25299999999999</v>
      </c>
      <c r="H2492" t="s">
        <v>13</v>
      </c>
      <c r="I2492">
        <v>4000.116</v>
      </c>
    </row>
    <row r="2493" spans="1:10" x14ac:dyDescent="0.4">
      <c r="A2493">
        <v>6</v>
      </c>
      <c r="B2493" t="s">
        <v>19</v>
      </c>
      <c r="D2493">
        <v>16.739999999999998</v>
      </c>
      <c r="E2493">
        <v>3451.7950000000001</v>
      </c>
      <c r="G2493">
        <v>27754</v>
      </c>
      <c r="H2493" t="s">
        <v>13</v>
      </c>
      <c r="I2493">
        <v>3451.7950000000001</v>
      </c>
    </row>
    <row r="2494" spans="1:10" x14ac:dyDescent="0.4">
      <c r="A2494">
        <v>7</v>
      </c>
      <c r="B2494" t="s">
        <v>20</v>
      </c>
      <c r="D2494">
        <v>16.75</v>
      </c>
      <c r="E2494">
        <v>2688.08</v>
      </c>
      <c r="G2494">
        <v>21036</v>
      </c>
      <c r="H2494" t="s">
        <v>13</v>
      </c>
      <c r="I2494">
        <v>2688.08</v>
      </c>
    </row>
    <row r="2495" spans="1:10" x14ac:dyDescent="0.4">
      <c r="A2495">
        <v>8</v>
      </c>
      <c r="B2495" t="s">
        <v>21</v>
      </c>
      <c r="D2495">
        <v>16.760000000000002</v>
      </c>
      <c r="E2495">
        <v>2546.8870000000002</v>
      </c>
      <c r="G2495">
        <v>429.65</v>
      </c>
      <c r="H2495" t="s">
        <v>13</v>
      </c>
      <c r="I2495">
        <v>2546.8870000000002</v>
      </c>
    </row>
    <row r="2496" spans="1:10" x14ac:dyDescent="0.4">
      <c r="A2496">
        <v>9</v>
      </c>
      <c r="B2496" t="s">
        <v>22</v>
      </c>
      <c r="D2496">
        <v>16.75</v>
      </c>
      <c r="E2496">
        <v>11.680999999999999</v>
      </c>
      <c r="G2496">
        <v>3.875</v>
      </c>
      <c r="H2496" t="s">
        <v>13</v>
      </c>
      <c r="I2496">
        <v>11.680999999999999</v>
      </c>
    </row>
    <row r="2497" spans="1:9" x14ac:dyDescent="0.4">
      <c r="A2497">
        <v>10</v>
      </c>
      <c r="B2497" t="s">
        <v>22</v>
      </c>
      <c r="D2497">
        <v>16.78</v>
      </c>
      <c r="E2497">
        <v>1.379</v>
      </c>
      <c r="G2497">
        <v>15</v>
      </c>
      <c r="H2497" t="s">
        <v>13</v>
      </c>
      <c r="I2497">
        <v>1.379</v>
      </c>
    </row>
    <row r="2498" spans="1:9" x14ac:dyDescent="0.4">
      <c r="A2498">
        <v>11</v>
      </c>
      <c r="B2498" t="s">
        <v>24</v>
      </c>
      <c r="D2498">
        <v>16.78</v>
      </c>
      <c r="E2498">
        <v>1255.58</v>
      </c>
      <c r="G2498">
        <v>1017.282</v>
      </c>
      <c r="H2498" t="s">
        <v>13</v>
      </c>
      <c r="I2498">
        <v>1255.58</v>
      </c>
    </row>
    <row r="2499" spans="1:9" x14ac:dyDescent="0.4">
      <c r="A2499">
        <v>12</v>
      </c>
      <c r="B2499" t="s">
        <v>25</v>
      </c>
      <c r="D2499">
        <v>16.78</v>
      </c>
      <c r="E2499">
        <v>1156.893</v>
      </c>
      <c r="G2499">
        <v>13.752000000000001</v>
      </c>
      <c r="H2499" t="s">
        <v>13</v>
      </c>
      <c r="I2499">
        <v>1156.893</v>
      </c>
    </row>
    <row r="2500" spans="1:9" x14ac:dyDescent="0.4">
      <c r="A2500">
        <v>13</v>
      </c>
      <c r="B2500" t="s">
        <v>26</v>
      </c>
      <c r="D2500">
        <v>16.79</v>
      </c>
      <c r="E2500">
        <v>1111.1079999999999</v>
      </c>
      <c r="G2500">
        <v>8505</v>
      </c>
      <c r="H2500" t="s">
        <v>13</v>
      </c>
      <c r="I2500">
        <v>1111.1079999999999</v>
      </c>
    </row>
    <row r="2501" spans="1:9" x14ac:dyDescent="0.4">
      <c r="A2501">
        <v>14</v>
      </c>
      <c r="B2501" t="s">
        <v>27</v>
      </c>
      <c r="D2501">
        <v>16.8</v>
      </c>
      <c r="E2501">
        <v>768.79700000000003</v>
      </c>
      <c r="G2501">
        <v>561.80600000000004</v>
      </c>
      <c r="H2501" t="s">
        <v>13</v>
      </c>
      <c r="I2501">
        <v>768.79700000000003</v>
      </c>
    </row>
    <row r="2502" spans="1:9" x14ac:dyDescent="0.4">
      <c r="A2502">
        <v>15</v>
      </c>
      <c r="B2502" t="s">
        <v>28</v>
      </c>
      <c r="D2502">
        <v>16.8</v>
      </c>
      <c r="E2502">
        <v>860.35</v>
      </c>
      <c r="G2502">
        <v>5772</v>
      </c>
      <c r="H2502" t="s">
        <v>13</v>
      </c>
      <c r="I2502">
        <v>860.35</v>
      </c>
    </row>
    <row r="2503" spans="1:9" x14ac:dyDescent="0.4">
      <c r="A2503">
        <v>16</v>
      </c>
      <c r="B2503" t="s">
        <v>29</v>
      </c>
      <c r="D2503">
        <v>16.82</v>
      </c>
      <c r="E2503">
        <v>737.03099999999995</v>
      </c>
      <c r="G2503">
        <v>22.417000000000002</v>
      </c>
      <c r="H2503" t="s">
        <v>13</v>
      </c>
      <c r="I2503">
        <v>737.03099999999995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0091-E69C-8345-97F9-ABE97E8AFB83}">
  <dimension ref="A1:J4378"/>
  <sheetViews>
    <sheetView topLeftCell="A4243" workbookViewId="0">
      <selection activeCell="R4261" sqref="R4261"/>
    </sheetView>
  </sheetViews>
  <sheetFormatPr defaultColWidth="11" defaultRowHeight="16" x14ac:dyDescent="0.4"/>
  <sheetData>
    <row r="1" spans="1:10" x14ac:dyDescent="0.4">
      <c r="A1" t="s">
        <v>0</v>
      </c>
    </row>
    <row r="3" spans="1:10" x14ac:dyDescent="0.4">
      <c r="A3" t="s">
        <v>183</v>
      </c>
    </row>
    <row r="5" spans="1:10" x14ac:dyDescent="0.4">
      <c r="A5" t="s">
        <v>2</v>
      </c>
    </row>
    <row r="7" spans="1:10" x14ac:dyDescent="0.4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</row>
    <row r="8" spans="1:10" x14ac:dyDescent="0.4">
      <c r="A8">
        <v>1</v>
      </c>
      <c r="B8" t="s">
        <v>182</v>
      </c>
      <c r="D8">
        <v>1.2</v>
      </c>
      <c r="E8">
        <v>12.744999999999999</v>
      </c>
      <c r="F8">
        <v>3889.819</v>
      </c>
      <c r="G8">
        <v>4.3460000000000001</v>
      </c>
      <c r="H8" t="s">
        <v>13</v>
      </c>
    </row>
    <row r="9" spans="1:10" x14ac:dyDescent="0.4">
      <c r="A9">
        <v>2</v>
      </c>
      <c r="B9" t="s">
        <v>181</v>
      </c>
      <c r="D9">
        <v>1.18</v>
      </c>
      <c r="E9">
        <v>0.48599999999999999</v>
      </c>
      <c r="F9">
        <v>3657.8580000000002</v>
      </c>
      <c r="G9">
        <v>7</v>
      </c>
      <c r="H9" t="s">
        <v>16</v>
      </c>
    </row>
    <row r="10" spans="1:10" x14ac:dyDescent="0.4">
      <c r="A10">
        <v>3</v>
      </c>
      <c r="B10" t="s">
        <v>180</v>
      </c>
      <c r="D10">
        <v>1.2</v>
      </c>
      <c r="E10">
        <v>2.919</v>
      </c>
      <c r="F10">
        <v>3596.3919999999998</v>
      </c>
      <c r="G10">
        <v>37</v>
      </c>
      <c r="H10" t="s">
        <v>13</v>
      </c>
    </row>
    <row r="11" spans="1:10" x14ac:dyDescent="0.4">
      <c r="A11">
        <v>4</v>
      </c>
      <c r="B11" t="s">
        <v>179</v>
      </c>
      <c r="D11">
        <v>1.18</v>
      </c>
      <c r="E11">
        <v>1.0860000000000001</v>
      </c>
      <c r="F11">
        <v>3827.8470000000002</v>
      </c>
      <c r="G11">
        <v>12</v>
      </c>
      <c r="H11" t="s">
        <v>13</v>
      </c>
    </row>
    <row r="12" spans="1:10" x14ac:dyDescent="0.4">
      <c r="A12">
        <v>5</v>
      </c>
      <c r="B12" t="s">
        <v>178</v>
      </c>
      <c r="D12">
        <v>1.18</v>
      </c>
      <c r="E12">
        <v>0.89900000000000002</v>
      </c>
      <c r="F12">
        <v>3623.2220000000002</v>
      </c>
      <c r="G12">
        <v>6</v>
      </c>
      <c r="H12" t="s">
        <v>13</v>
      </c>
    </row>
    <row r="13" spans="1:10" x14ac:dyDescent="0.4">
      <c r="A13">
        <v>6</v>
      </c>
      <c r="B13" t="s">
        <v>177</v>
      </c>
      <c r="D13">
        <v>1.45</v>
      </c>
      <c r="E13">
        <v>4.7380000000000004</v>
      </c>
      <c r="F13">
        <v>3093.0410000000002</v>
      </c>
      <c r="G13">
        <v>57</v>
      </c>
      <c r="H13" t="s">
        <v>13</v>
      </c>
    </row>
    <row r="14" spans="1:10" x14ac:dyDescent="0.4">
      <c r="A14">
        <v>7</v>
      </c>
      <c r="B14" t="s">
        <v>22</v>
      </c>
      <c r="H14" t="s">
        <v>95</v>
      </c>
    </row>
    <row r="15" spans="1:10" x14ac:dyDescent="0.4">
      <c r="A15">
        <v>8</v>
      </c>
      <c r="B15" t="s">
        <v>176</v>
      </c>
      <c r="D15">
        <v>1.1299999999999999</v>
      </c>
      <c r="E15">
        <v>0.88500000000000001</v>
      </c>
      <c r="F15">
        <v>3907.0450000000001</v>
      </c>
      <c r="G15">
        <v>9</v>
      </c>
      <c r="H15" t="s">
        <v>13</v>
      </c>
    </row>
    <row r="16" spans="1:10" x14ac:dyDescent="0.4">
      <c r="A16">
        <v>9</v>
      </c>
      <c r="B16" t="s">
        <v>175</v>
      </c>
      <c r="D16">
        <v>1.53</v>
      </c>
      <c r="E16">
        <v>4.5469999999999997</v>
      </c>
      <c r="F16">
        <v>3594.5419999999999</v>
      </c>
      <c r="G16">
        <v>27.271000000000001</v>
      </c>
      <c r="H16" t="s">
        <v>13</v>
      </c>
    </row>
    <row r="17" spans="1:8" x14ac:dyDescent="0.4">
      <c r="A17">
        <v>10</v>
      </c>
      <c r="B17" t="s">
        <v>174</v>
      </c>
      <c r="D17">
        <v>1.1200000000000001</v>
      </c>
      <c r="E17">
        <v>1.5980000000000001</v>
      </c>
      <c r="F17">
        <v>3586.0920000000001</v>
      </c>
      <c r="G17">
        <v>12</v>
      </c>
      <c r="H17" t="s">
        <v>16</v>
      </c>
    </row>
    <row r="18" spans="1:8" x14ac:dyDescent="0.4">
      <c r="A18">
        <v>11</v>
      </c>
      <c r="B18" t="s">
        <v>173</v>
      </c>
      <c r="D18">
        <v>1.2</v>
      </c>
      <c r="E18">
        <v>1.855</v>
      </c>
      <c r="F18">
        <v>3387.509</v>
      </c>
      <c r="G18">
        <v>26</v>
      </c>
      <c r="H18" t="s">
        <v>13</v>
      </c>
    </row>
    <row r="19" spans="1:8" x14ac:dyDescent="0.4">
      <c r="A19">
        <v>12</v>
      </c>
      <c r="B19" t="s">
        <v>172</v>
      </c>
      <c r="D19">
        <v>1.1499999999999999</v>
      </c>
      <c r="E19">
        <v>0.92300000000000004</v>
      </c>
      <c r="F19">
        <v>3401.2429999999999</v>
      </c>
      <c r="G19">
        <v>1.4950000000000001</v>
      </c>
      <c r="H19" t="s">
        <v>13</v>
      </c>
    </row>
    <row r="20" spans="1:8" x14ac:dyDescent="0.4">
      <c r="A20">
        <v>13</v>
      </c>
      <c r="B20" t="s">
        <v>171</v>
      </c>
      <c r="D20">
        <v>1.1200000000000001</v>
      </c>
      <c r="E20">
        <v>1.23</v>
      </c>
      <c r="F20">
        <v>3767.2660000000001</v>
      </c>
      <c r="G20">
        <v>13</v>
      </c>
      <c r="H20" t="s">
        <v>13</v>
      </c>
    </row>
    <row r="21" spans="1:8" x14ac:dyDescent="0.4">
      <c r="A21">
        <v>14</v>
      </c>
      <c r="B21" t="s">
        <v>22</v>
      </c>
      <c r="H21" t="s">
        <v>95</v>
      </c>
    </row>
    <row r="22" spans="1:8" x14ac:dyDescent="0.4">
      <c r="A22">
        <v>15</v>
      </c>
      <c r="B22" t="s">
        <v>170</v>
      </c>
      <c r="D22">
        <v>1.2</v>
      </c>
      <c r="E22">
        <v>2.504</v>
      </c>
      <c r="F22">
        <v>3791.8040000000001</v>
      </c>
      <c r="G22">
        <v>26</v>
      </c>
      <c r="H22" t="s">
        <v>13</v>
      </c>
    </row>
    <row r="23" spans="1:8" x14ac:dyDescent="0.4">
      <c r="A23">
        <v>16</v>
      </c>
      <c r="B23" t="s">
        <v>169</v>
      </c>
      <c r="D23">
        <v>1.18</v>
      </c>
      <c r="E23">
        <v>4.49</v>
      </c>
      <c r="F23">
        <v>3719.279</v>
      </c>
      <c r="G23">
        <v>64</v>
      </c>
      <c r="H23" t="s">
        <v>16</v>
      </c>
    </row>
    <row r="24" spans="1:8" x14ac:dyDescent="0.4">
      <c r="A24">
        <v>17</v>
      </c>
      <c r="B24" t="s">
        <v>168</v>
      </c>
      <c r="D24">
        <v>1.23</v>
      </c>
      <c r="E24">
        <v>4.4610000000000003</v>
      </c>
      <c r="F24">
        <v>4814.875</v>
      </c>
      <c r="G24">
        <v>39</v>
      </c>
      <c r="H24" t="s">
        <v>13</v>
      </c>
    </row>
    <row r="25" spans="1:8" x14ac:dyDescent="0.4">
      <c r="A25">
        <v>18</v>
      </c>
      <c r="B25" t="s">
        <v>167</v>
      </c>
      <c r="D25">
        <v>1.22</v>
      </c>
      <c r="E25">
        <v>4.2530000000000001</v>
      </c>
      <c r="F25">
        <v>4565.7340000000004</v>
      </c>
      <c r="G25">
        <v>4.3339999999999996</v>
      </c>
      <c r="H25" t="s">
        <v>13</v>
      </c>
    </row>
    <row r="26" spans="1:8" x14ac:dyDescent="0.4">
      <c r="A26">
        <v>19</v>
      </c>
      <c r="B26" t="s">
        <v>166</v>
      </c>
      <c r="D26">
        <v>1.21</v>
      </c>
      <c r="E26">
        <v>5.3150000000000004</v>
      </c>
      <c r="F26">
        <v>4775.0600000000004</v>
      </c>
      <c r="G26">
        <v>7.3810000000000002</v>
      </c>
      <c r="H26" t="s">
        <v>13</v>
      </c>
    </row>
    <row r="27" spans="1:8" x14ac:dyDescent="0.4">
      <c r="A27">
        <v>20</v>
      </c>
      <c r="B27" t="s">
        <v>165</v>
      </c>
      <c r="D27">
        <v>1.18</v>
      </c>
      <c r="E27">
        <v>4.6040000000000001</v>
      </c>
      <c r="F27">
        <v>4192.2870000000003</v>
      </c>
      <c r="G27">
        <v>2.8959999999999999</v>
      </c>
      <c r="H27" t="s">
        <v>13</v>
      </c>
    </row>
    <row r="28" spans="1:8" x14ac:dyDescent="0.4">
      <c r="A28">
        <v>21</v>
      </c>
      <c r="B28" t="s">
        <v>22</v>
      </c>
      <c r="H28" t="s">
        <v>95</v>
      </c>
    </row>
    <row r="29" spans="1:8" x14ac:dyDescent="0.4">
      <c r="A29">
        <v>22</v>
      </c>
      <c r="B29" t="s">
        <v>164</v>
      </c>
      <c r="D29">
        <v>1.18</v>
      </c>
      <c r="E29">
        <v>5.3010000000000002</v>
      </c>
      <c r="F29">
        <v>3883.3960000000002</v>
      </c>
      <c r="G29">
        <v>9.3420000000000005</v>
      </c>
      <c r="H29" t="s">
        <v>13</v>
      </c>
    </row>
    <row r="30" spans="1:8" x14ac:dyDescent="0.4">
      <c r="A30">
        <v>23</v>
      </c>
      <c r="B30" t="s">
        <v>163</v>
      </c>
      <c r="D30">
        <v>1.17</v>
      </c>
      <c r="E30">
        <v>17.779</v>
      </c>
      <c r="F30">
        <v>4786.0870000000004</v>
      </c>
      <c r="G30">
        <v>180</v>
      </c>
      <c r="H30" t="s">
        <v>13</v>
      </c>
    </row>
    <row r="31" spans="1:8" x14ac:dyDescent="0.4">
      <c r="A31">
        <v>24</v>
      </c>
      <c r="B31" t="s">
        <v>162</v>
      </c>
      <c r="D31">
        <v>1.17</v>
      </c>
      <c r="E31">
        <v>2.9470000000000001</v>
      </c>
      <c r="F31">
        <v>5066.4480000000003</v>
      </c>
      <c r="G31">
        <v>0.89500000000000002</v>
      </c>
      <c r="H31" t="s">
        <v>16</v>
      </c>
    </row>
    <row r="32" spans="1:8" x14ac:dyDescent="0.4">
      <c r="A32">
        <v>25</v>
      </c>
      <c r="B32" t="s">
        <v>161</v>
      </c>
      <c r="D32">
        <v>1.18</v>
      </c>
      <c r="E32">
        <v>3.3010000000000002</v>
      </c>
      <c r="F32">
        <v>5114.0559999999996</v>
      </c>
      <c r="G32">
        <v>2.278</v>
      </c>
      <c r="H32" t="s">
        <v>16</v>
      </c>
    </row>
    <row r="33" spans="1:10" x14ac:dyDescent="0.4">
      <c r="A33">
        <v>26</v>
      </c>
      <c r="B33" t="s">
        <v>160</v>
      </c>
      <c r="D33">
        <v>1.17</v>
      </c>
      <c r="E33">
        <v>4.1020000000000003</v>
      </c>
      <c r="F33">
        <v>4902.3639999999996</v>
      </c>
      <c r="G33">
        <v>6.4379999999999997</v>
      </c>
      <c r="H33" t="s">
        <v>16</v>
      </c>
    </row>
    <row r="34" spans="1:10" x14ac:dyDescent="0.4">
      <c r="A34">
        <v>27</v>
      </c>
      <c r="B34" t="s">
        <v>159</v>
      </c>
      <c r="D34">
        <v>1.18</v>
      </c>
      <c r="E34">
        <v>10.151</v>
      </c>
      <c r="F34">
        <v>5366.1989999999996</v>
      </c>
      <c r="G34">
        <v>4.2240000000000002</v>
      </c>
      <c r="H34" t="s">
        <v>16</v>
      </c>
    </row>
    <row r="35" spans="1:10" x14ac:dyDescent="0.4">
      <c r="A35">
        <v>28</v>
      </c>
      <c r="B35" t="s">
        <v>22</v>
      </c>
      <c r="H35" t="s">
        <v>95</v>
      </c>
    </row>
    <row r="36" spans="1:10" x14ac:dyDescent="0.4">
      <c r="A36">
        <v>29</v>
      </c>
      <c r="B36" t="s">
        <v>158</v>
      </c>
      <c r="D36">
        <v>1.21</v>
      </c>
      <c r="E36">
        <v>10.843999999999999</v>
      </c>
      <c r="F36">
        <v>5434.7240000000002</v>
      </c>
      <c r="G36">
        <v>26.382999999999999</v>
      </c>
      <c r="H36" t="s">
        <v>13</v>
      </c>
    </row>
    <row r="37" spans="1:10" x14ac:dyDescent="0.4">
      <c r="A37">
        <v>30</v>
      </c>
      <c r="B37" t="s">
        <v>157</v>
      </c>
      <c r="D37">
        <v>1.21</v>
      </c>
      <c r="E37">
        <v>13.632</v>
      </c>
      <c r="F37">
        <v>4320.2219999999998</v>
      </c>
      <c r="G37">
        <v>50.055999999999997</v>
      </c>
      <c r="H37" t="s">
        <v>13</v>
      </c>
    </row>
    <row r="38" spans="1:10" x14ac:dyDescent="0.4">
      <c r="A38">
        <v>31</v>
      </c>
      <c r="B38" t="s">
        <v>156</v>
      </c>
      <c r="D38">
        <v>1.23</v>
      </c>
      <c r="E38">
        <v>6.7990000000000004</v>
      </c>
      <c r="F38">
        <v>4778.4709999999995</v>
      </c>
      <c r="G38">
        <v>4.79</v>
      </c>
      <c r="H38" t="s">
        <v>16</v>
      </c>
    </row>
    <row r="40" spans="1:10" x14ac:dyDescent="0.4">
      <c r="A40" t="s">
        <v>30</v>
      </c>
    </row>
    <row r="42" spans="1:10" x14ac:dyDescent="0.4">
      <c r="B42" t="s">
        <v>3</v>
      </c>
      <c r="C42" t="s">
        <v>4</v>
      </c>
      <c r="D42" t="s">
        <v>5</v>
      </c>
      <c r="E42" t="s">
        <v>6</v>
      </c>
      <c r="F42" t="s">
        <v>7</v>
      </c>
      <c r="G42" t="s">
        <v>8</v>
      </c>
      <c r="H42" t="s">
        <v>9</v>
      </c>
      <c r="I42" t="s">
        <v>10</v>
      </c>
      <c r="J42" t="s">
        <v>11</v>
      </c>
    </row>
    <row r="43" spans="1:10" x14ac:dyDescent="0.4">
      <c r="A43">
        <v>1</v>
      </c>
      <c r="B43" t="s">
        <v>182</v>
      </c>
      <c r="D43">
        <v>1.66</v>
      </c>
      <c r="E43">
        <v>14.026999999999999</v>
      </c>
      <c r="F43">
        <v>3889.819</v>
      </c>
      <c r="G43">
        <v>140</v>
      </c>
      <c r="H43" t="s">
        <v>13</v>
      </c>
    </row>
    <row r="44" spans="1:10" x14ac:dyDescent="0.4">
      <c r="A44">
        <v>2</v>
      </c>
      <c r="B44" t="s">
        <v>181</v>
      </c>
      <c r="D44">
        <v>1.6</v>
      </c>
      <c r="E44">
        <v>32.680999999999997</v>
      </c>
      <c r="F44">
        <v>3657.8580000000002</v>
      </c>
      <c r="G44">
        <v>340</v>
      </c>
      <c r="H44" t="s">
        <v>13</v>
      </c>
    </row>
    <row r="45" spans="1:10" x14ac:dyDescent="0.4">
      <c r="A45">
        <v>3</v>
      </c>
      <c r="B45" t="s">
        <v>180</v>
      </c>
      <c r="D45">
        <v>1.63</v>
      </c>
      <c r="E45">
        <v>19.919</v>
      </c>
      <c r="F45">
        <v>3596.3919999999998</v>
      </c>
      <c r="G45">
        <v>22.847999999999999</v>
      </c>
      <c r="H45" t="s">
        <v>13</v>
      </c>
    </row>
    <row r="46" spans="1:10" x14ac:dyDescent="0.4">
      <c r="A46">
        <v>4</v>
      </c>
      <c r="B46" t="s">
        <v>179</v>
      </c>
      <c r="D46">
        <v>1.64</v>
      </c>
      <c r="E46">
        <v>39040.527000000002</v>
      </c>
      <c r="F46">
        <v>3827.8470000000002</v>
      </c>
      <c r="G46">
        <v>49219.707999999999</v>
      </c>
      <c r="H46" t="s">
        <v>13</v>
      </c>
    </row>
    <row r="47" spans="1:10" x14ac:dyDescent="0.4">
      <c r="A47">
        <v>5</v>
      </c>
      <c r="B47" t="s">
        <v>178</v>
      </c>
      <c r="D47">
        <v>1.63</v>
      </c>
      <c r="E47">
        <v>128.79300000000001</v>
      </c>
      <c r="F47">
        <v>3623.2220000000002</v>
      </c>
      <c r="G47">
        <v>1370</v>
      </c>
      <c r="H47" t="s">
        <v>13</v>
      </c>
    </row>
    <row r="48" spans="1:10" x14ac:dyDescent="0.4">
      <c r="A48">
        <v>6</v>
      </c>
      <c r="B48" t="s">
        <v>177</v>
      </c>
      <c r="D48">
        <v>1.58</v>
      </c>
      <c r="E48">
        <v>50.15</v>
      </c>
      <c r="F48">
        <v>3093.0410000000002</v>
      </c>
      <c r="G48">
        <v>19.530999999999999</v>
      </c>
      <c r="H48" t="s">
        <v>13</v>
      </c>
    </row>
    <row r="49" spans="1:8" x14ac:dyDescent="0.4">
      <c r="A49">
        <v>7</v>
      </c>
      <c r="B49" t="s">
        <v>22</v>
      </c>
      <c r="H49" t="s">
        <v>95</v>
      </c>
    </row>
    <row r="50" spans="1:8" x14ac:dyDescent="0.4">
      <c r="A50">
        <v>8</v>
      </c>
      <c r="B50" t="s">
        <v>176</v>
      </c>
      <c r="D50">
        <v>1.68</v>
      </c>
      <c r="E50">
        <v>4.3179999999999996</v>
      </c>
      <c r="F50">
        <v>3907.0450000000001</v>
      </c>
      <c r="G50">
        <v>49</v>
      </c>
      <c r="H50" t="s">
        <v>13</v>
      </c>
    </row>
    <row r="51" spans="1:8" x14ac:dyDescent="0.4">
      <c r="A51">
        <v>9</v>
      </c>
      <c r="B51" t="s">
        <v>175</v>
      </c>
      <c r="D51">
        <v>1.64</v>
      </c>
      <c r="E51">
        <v>317.09300000000002</v>
      </c>
      <c r="F51">
        <v>3594.5419999999999</v>
      </c>
      <c r="G51">
        <v>229.059</v>
      </c>
      <c r="H51" t="s">
        <v>13</v>
      </c>
    </row>
    <row r="52" spans="1:8" x14ac:dyDescent="0.4">
      <c r="A52">
        <v>10</v>
      </c>
      <c r="B52" t="s">
        <v>174</v>
      </c>
      <c r="D52">
        <v>1.66</v>
      </c>
      <c r="E52">
        <v>20.923999999999999</v>
      </c>
      <c r="F52">
        <v>3586.0920000000001</v>
      </c>
      <c r="G52">
        <v>219</v>
      </c>
      <c r="H52" t="s">
        <v>13</v>
      </c>
    </row>
    <row r="53" spans="1:8" x14ac:dyDescent="0.4">
      <c r="A53">
        <v>11</v>
      </c>
      <c r="B53" t="s">
        <v>173</v>
      </c>
      <c r="D53">
        <v>1.65</v>
      </c>
      <c r="E53">
        <v>14.718</v>
      </c>
      <c r="F53">
        <v>3387.509</v>
      </c>
      <c r="G53">
        <v>34.216000000000001</v>
      </c>
      <c r="H53" t="s">
        <v>13</v>
      </c>
    </row>
    <row r="54" spans="1:8" x14ac:dyDescent="0.4">
      <c r="A54">
        <v>12</v>
      </c>
      <c r="B54" t="s">
        <v>172</v>
      </c>
      <c r="D54">
        <v>1.61</v>
      </c>
      <c r="E54">
        <v>24.140999999999998</v>
      </c>
      <c r="F54">
        <v>3401.2429999999999</v>
      </c>
      <c r="G54">
        <v>42.390999999999998</v>
      </c>
      <c r="H54" t="s">
        <v>13</v>
      </c>
    </row>
    <row r="55" spans="1:8" x14ac:dyDescent="0.4">
      <c r="A55">
        <v>13</v>
      </c>
      <c r="B55" t="s">
        <v>171</v>
      </c>
      <c r="D55">
        <v>1.66</v>
      </c>
      <c r="E55">
        <v>15.093</v>
      </c>
      <c r="F55">
        <v>3767.2660000000001</v>
      </c>
      <c r="G55">
        <v>25.83</v>
      </c>
      <c r="H55" t="s">
        <v>13</v>
      </c>
    </row>
    <row r="56" spans="1:8" x14ac:dyDescent="0.4">
      <c r="A56">
        <v>14</v>
      </c>
      <c r="B56" t="s">
        <v>22</v>
      </c>
      <c r="H56" t="s">
        <v>95</v>
      </c>
    </row>
    <row r="57" spans="1:8" x14ac:dyDescent="0.4">
      <c r="A57">
        <v>15</v>
      </c>
      <c r="B57" t="s">
        <v>170</v>
      </c>
      <c r="D57">
        <v>1.62</v>
      </c>
      <c r="E57">
        <v>8.6389999999999993</v>
      </c>
      <c r="F57">
        <v>3791.8040000000001</v>
      </c>
      <c r="G57">
        <v>5.1639999999999997</v>
      </c>
      <c r="H57" t="s">
        <v>13</v>
      </c>
    </row>
    <row r="58" spans="1:8" x14ac:dyDescent="0.4">
      <c r="A58">
        <v>16</v>
      </c>
      <c r="B58" t="s">
        <v>169</v>
      </c>
      <c r="D58">
        <v>1.66</v>
      </c>
      <c r="E58">
        <v>6.9710000000000001</v>
      </c>
      <c r="F58">
        <v>3719.279</v>
      </c>
      <c r="G58">
        <v>45.65</v>
      </c>
      <c r="H58" t="s">
        <v>13</v>
      </c>
    </row>
    <row r="59" spans="1:8" x14ac:dyDescent="0.4">
      <c r="A59">
        <v>17</v>
      </c>
      <c r="B59" t="s">
        <v>168</v>
      </c>
      <c r="D59">
        <v>1.71</v>
      </c>
      <c r="E59">
        <v>14.275</v>
      </c>
      <c r="F59">
        <v>4814.875</v>
      </c>
      <c r="G59">
        <v>103.559</v>
      </c>
      <c r="H59" t="s">
        <v>13</v>
      </c>
    </row>
    <row r="60" spans="1:8" x14ac:dyDescent="0.4">
      <c r="A60">
        <v>18</v>
      </c>
      <c r="B60" t="s">
        <v>167</v>
      </c>
      <c r="D60">
        <v>1.69</v>
      </c>
      <c r="E60">
        <v>13.983000000000001</v>
      </c>
      <c r="F60">
        <v>4565.7340000000004</v>
      </c>
      <c r="G60">
        <v>74.433999999999997</v>
      </c>
      <c r="H60" t="s">
        <v>13</v>
      </c>
    </row>
    <row r="61" spans="1:8" x14ac:dyDescent="0.4">
      <c r="A61">
        <v>19</v>
      </c>
      <c r="B61" t="s">
        <v>166</v>
      </c>
      <c r="D61">
        <v>1.68</v>
      </c>
      <c r="E61">
        <v>12.382</v>
      </c>
      <c r="F61">
        <v>4775.0600000000004</v>
      </c>
      <c r="G61">
        <v>36.020000000000003</v>
      </c>
      <c r="H61" t="s">
        <v>13</v>
      </c>
    </row>
    <row r="62" spans="1:8" x14ac:dyDescent="0.4">
      <c r="A62">
        <v>20</v>
      </c>
      <c r="B62" t="s">
        <v>165</v>
      </c>
      <c r="D62">
        <v>1.67</v>
      </c>
      <c r="E62">
        <v>8.9359999999999999</v>
      </c>
      <c r="F62">
        <v>4192.2870000000003</v>
      </c>
      <c r="G62">
        <v>101</v>
      </c>
      <c r="H62" t="s">
        <v>13</v>
      </c>
    </row>
    <row r="63" spans="1:8" x14ac:dyDescent="0.4">
      <c r="A63">
        <v>21</v>
      </c>
      <c r="B63" t="s">
        <v>22</v>
      </c>
      <c r="H63" t="s">
        <v>95</v>
      </c>
    </row>
    <row r="64" spans="1:8" x14ac:dyDescent="0.4">
      <c r="A64">
        <v>22</v>
      </c>
      <c r="B64" t="s">
        <v>164</v>
      </c>
      <c r="D64">
        <v>1.66</v>
      </c>
      <c r="E64">
        <v>42.082000000000001</v>
      </c>
      <c r="F64">
        <v>3883.3960000000002</v>
      </c>
      <c r="G64">
        <v>296.988</v>
      </c>
      <c r="H64" t="s">
        <v>13</v>
      </c>
    </row>
    <row r="65" spans="1:10" x14ac:dyDescent="0.4">
      <c r="A65">
        <v>23</v>
      </c>
      <c r="B65" t="s">
        <v>163</v>
      </c>
      <c r="D65">
        <v>1.66</v>
      </c>
      <c r="E65">
        <v>19.116</v>
      </c>
      <c r="F65">
        <v>4786.0870000000004</v>
      </c>
      <c r="G65">
        <v>197</v>
      </c>
      <c r="H65" t="s">
        <v>13</v>
      </c>
    </row>
    <row r="66" spans="1:10" x14ac:dyDescent="0.4">
      <c r="A66">
        <v>24</v>
      </c>
      <c r="B66" t="s">
        <v>162</v>
      </c>
      <c r="D66">
        <v>1.69</v>
      </c>
      <c r="E66">
        <v>7.2380000000000004</v>
      </c>
      <c r="F66">
        <v>5066.4480000000003</v>
      </c>
      <c r="G66">
        <v>9.1929999999999996</v>
      </c>
      <c r="H66" t="s">
        <v>13</v>
      </c>
    </row>
    <row r="67" spans="1:10" x14ac:dyDescent="0.4">
      <c r="A67">
        <v>25</v>
      </c>
      <c r="B67" t="s">
        <v>161</v>
      </c>
      <c r="D67">
        <v>1.68</v>
      </c>
      <c r="E67">
        <v>22.152999999999999</v>
      </c>
      <c r="F67">
        <v>5114.0559999999996</v>
      </c>
      <c r="G67">
        <v>231</v>
      </c>
      <c r="H67" t="s">
        <v>13</v>
      </c>
    </row>
    <row r="68" spans="1:10" x14ac:dyDescent="0.4">
      <c r="A68">
        <v>26</v>
      </c>
      <c r="B68" t="s">
        <v>160</v>
      </c>
      <c r="D68">
        <v>1.63</v>
      </c>
      <c r="E68">
        <v>15.112</v>
      </c>
      <c r="F68">
        <v>4902.3639999999996</v>
      </c>
      <c r="G68">
        <v>164</v>
      </c>
      <c r="H68" t="s">
        <v>13</v>
      </c>
    </row>
    <row r="69" spans="1:10" x14ac:dyDescent="0.4">
      <c r="A69">
        <v>27</v>
      </c>
      <c r="B69" t="s">
        <v>159</v>
      </c>
      <c r="D69">
        <v>1.73</v>
      </c>
      <c r="E69">
        <v>14.79</v>
      </c>
      <c r="F69">
        <v>5366.1989999999996</v>
      </c>
      <c r="G69">
        <v>165</v>
      </c>
      <c r="H69" t="s">
        <v>13</v>
      </c>
    </row>
    <row r="70" spans="1:10" x14ac:dyDescent="0.4">
      <c r="A70">
        <v>28</v>
      </c>
      <c r="B70" t="s">
        <v>22</v>
      </c>
      <c r="H70" t="s">
        <v>95</v>
      </c>
    </row>
    <row r="71" spans="1:10" x14ac:dyDescent="0.4">
      <c r="A71">
        <v>29</v>
      </c>
      <c r="B71" t="s">
        <v>158</v>
      </c>
      <c r="D71">
        <v>1.68</v>
      </c>
      <c r="E71">
        <v>8.8529999999999998</v>
      </c>
      <c r="F71">
        <v>5434.7240000000002</v>
      </c>
      <c r="G71">
        <v>99</v>
      </c>
      <c r="H71" t="s">
        <v>13</v>
      </c>
    </row>
    <row r="72" spans="1:10" x14ac:dyDescent="0.4">
      <c r="A72">
        <v>30</v>
      </c>
      <c r="B72" t="s">
        <v>157</v>
      </c>
      <c r="D72">
        <v>1.62</v>
      </c>
      <c r="E72">
        <v>3.3919999999999999</v>
      </c>
      <c r="F72">
        <v>4320.2219999999998</v>
      </c>
      <c r="G72">
        <v>3.202</v>
      </c>
      <c r="H72" t="s">
        <v>13</v>
      </c>
    </row>
    <row r="73" spans="1:10" x14ac:dyDescent="0.4">
      <c r="A73">
        <v>31</v>
      </c>
      <c r="B73" t="s">
        <v>156</v>
      </c>
      <c r="D73">
        <v>1.62</v>
      </c>
      <c r="E73">
        <v>103.15900000000001</v>
      </c>
      <c r="F73">
        <v>4778.4709999999995</v>
      </c>
      <c r="G73">
        <v>60.034999999999997</v>
      </c>
      <c r="H73" t="s">
        <v>13</v>
      </c>
    </row>
    <row r="75" spans="1:10" x14ac:dyDescent="0.4">
      <c r="A75" t="s">
        <v>31</v>
      </c>
    </row>
    <row r="77" spans="1:10" x14ac:dyDescent="0.4">
      <c r="B77" t="s">
        <v>3</v>
      </c>
      <c r="C77" t="s">
        <v>4</v>
      </c>
      <c r="D77" t="s">
        <v>5</v>
      </c>
      <c r="E77" t="s">
        <v>6</v>
      </c>
      <c r="F77" t="s">
        <v>7</v>
      </c>
      <c r="G77" t="s">
        <v>8</v>
      </c>
      <c r="H77" t="s">
        <v>9</v>
      </c>
      <c r="I77" t="s">
        <v>10</v>
      </c>
      <c r="J77" t="s">
        <v>11</v>
      </c>
    </row>
    <row r="78" spans="1:10" x14ac:dyDescent="0.4">
      <c r="A78">
        <v>1</v>
      </c>
      <c r="B78" t="s">
        <v>182</v>
      </c>
      <c r="D78">
        <v>1.94</v>
      </c>
      <c r="E78">
        <v>3759.6320000000001</v>
      </c>
      <c r="F78">
        <v>3889.819</v>
      </c>
      <c r="G78">
        <v>962.43100000000004</v>
      </c>
      <c r="H78" t="s">
        <v>13</v>
      </c>
    </row>
    <row r="79" spans="1:10" x14ac:dyDescent="0.4">
      <c r="A79">
        <v>2</v>
      </c>
      <c r="B79" t="s">
        <v>181</v>
      </c>
      <c r="D79">
        <v>1.88</v>
      </c>
      <c r="E79">
        <v>3657.6689999999999</v>
      </c>
      <c r="F79">
        <v>3657.8580000000002</v>
      </c>
      <c r="G79">
        <v>608.74599999999998</v>
      </c>
      <c r="H79" t="s">
        <v>13</v>
      </c>
    </row>
    <row r="80" spans="1:10" x14ac:dyDescent="0.4">
      <c r="A80">
        <v>3</v>
      </c>
      <c r="B80" t="s">
        <v>180</v>
      </c>
      <c r="D80">
        <v>1.91</v>
      </c>
      <c r="E80">
        <v>3773.1149999999998</v>
      </c>
      <c r="F80">
        <v>3596.3919999999998</v>
      </c>
      <c r="G80">
        <v>417.464</v>
      </c>
      <c r="H80" t="s">
        <v>13</v>
      </c>
    </row>
    <row r="81" spans="1:8" x14ac:dyDescent="0.4">
      <c r="A81">
        <v>4</v>
      </c>
      <c r="B81" t="s">
        <v>179</v>
      </c>
      <c r="D81">
        <v>1.92</v>
      </c>
      <c r="E81">
        <v>3644.4830000000002</v>
      </c>
      <c r="F81">
        <v>3827.8470000000002</v>
      </c>
      <c r="G81">
        <v>951.11800000000005</v>
      </c>
      <c r="H81" t="s">
        <v>13</v>
      </c>
    </row>
    <row r="82" spans="1:8" x14ac:dyDescent="0.4">
      <c r="A82">
        <v>5</v>
      </c>
      <c r="B82" t="s">
        <v>178</v>
      </c>
      <c r="D82">
        <v>1.92</v>
      </c>
      <c r="E82">
        <v>2323.58</v>
      </c>
      <c r="F82">
        <v>3623.2220000000002</v>
      </c>
      <c r="G82">
        <v>429.10700000000003</v>
      </c>
      <c r="H82" t="s">
        <v>16</v>
      </c>
    </row>
    <row r="83" spans="1:8" x14ac:dyDescent="0.4">
      <c r="A83">
        <v>6</v>
      </c>
      <c r="B83" t="s">
        <v>177</v>
      </c>
      <c r="D83">
        <v>1.87</v>
      </c>
      <c r="E83">
        <v>3272.8470000000002</v>
      </c>
      <c r="F83">
        <v>3093.0410000000002</v>
      </c>
      <c r="G83">
        <v>458.64</v>
      </c>
      <c r="H83" t="s">
        <v>13</v>
      </c>
    </row>
    <row r="84" spans="1:8" x14ac:dyDescent="0.4">
      <c r="A84">
        <v>7</v>
      </c>
      <c r="B84" t="s">
        <v>22</v>
      </c>
      <c r="H84" t="s">
        <v>95</v>
      </c>
    </row>
    <row r="85" spans="1:8" x14ac:dyDescent="0.4">
      <c r="A85">
        <v>8</v>
      </c>
      <c r="B85" t="s">
        <v>176</v>
      </c>
      <c r="D85">
        <v>1.97</v>
      </c>
      <c r="E85">
        <v>2994.0909999999999</v>
      </c>
      <c r="F85">
        <v>3907.0450000000001</v>
      </c>
      <c r="G85">
        <v>856.60799999999995</v>
      </c>
      <c r="H85" t="s">
        <v>13</v>
      </c>
    </row>
    <row r="86" spans="1:8" x14ac:dyDescent="0.4">
      <c r="A86">
        <v>9</v>
      </c>
      <c r="B86" t="s">
        <v>175</v>
      </c>
      <c r="D86">
        <v>1.92</v>
      </c>
      <c r="E86">
        <v>3067.4119999999998</v>
      </c>
      <c r="F86">
        <v>3594.5419999999999</v>
      </c>
      <c r="G86">
        <v>706.85699999999997</v>
      </c>
      <c r="H86" t="s">
        <v>13</v>
      </c>
    </row>
    <row r="87" spans="1:8" x14ac:dyDescent="0.4">
      <c r="A87">
        <v>10</v>
      </c>
      <c r="B87" t="s">
        <v>174</v>
      </c>
      <c r="D87">
        <v>1.94</v>
      </c>
      <c r="E87">
        <v>3164.328</v>
      </c>
      <c r="F87">
        <v>3586.0920000000001</v>
      </c>
      <c r="G87">
        <v>870.83100000000002</v>
      </c>
      <c r="H87" t="s">
        <v>13</v>
      </c>
    </row>
    <row r="88" spans="1:8" x14ac:dyDescent="0.4">
      <c r="A88">
        <v>11</v>
      </c>
      <c r="B88" t="s">
        <v>173</v>
      </c>
      <c r="D88">
        <v>1.93</v>
      </c>
      <c r="E88">
        <v>4097.8810000000003</v>
      </c>
      <c r="F88">
        <v>3387.509</v>
      </c>
      <c r="G88">
        <v>852.58699999999999</v>
      </c>
      <c r="H88" t="s">
        <v>13</v>
      </c>
    </row>
    <row r="89" spans="1:8" x14ac:dyDescent="0.4">
      <c r="A89">
        <v>12</v>
      </c>
      <c r="B89" t="s">
        <v>172</v>
      </c>
      <c r="D89">
        <v>1.89</v>
      </c>
      <c r="E89">
        <v>4755.82</v>
      </c>
      <c r="F89">
        <v>3401.2429999999999</v>
      </c>
      <c r="G89">
        <v>1189.6590000000001</v>
      </c>
      <c r="H89" t="s">
        <v>13</v>
      </c>
    </row>
    <row r="90" spans="1:8" x14ac:dyDescent="0.4">
      <c r="A90">
        <v>13</v>
      </c>
      <c r="B90" t="s">
        <v>171</v>
      </c>
      <c r="D90">
        <v>1.93</v>
      </c>
      <c r="E90">
        <v>2975.819</v>
      </c>
      <c r="F90">
        <v>3767.2660000000001</v>
      </c>
      <c r="G90">
        <v>440.60199999999998</v>
      </c>
      <c r="H90" t="s">
        <v>16</v>
      </c>
    </row>
    <row r="91" spans="1:8" x14ac:dyDescent="0.4">
      <c r="A91">
        <v>14</v>
      </c>
      <c r="B91" t="s">
        <v>22</v>
      </c>
      <c r="H91" t="s">
        <v>95</v>
      </c>
    </row>
    <row r="92" spans="1:8" x14ac:dyDescent="0.4">
      <c r="A92">
        <v>15</v>
      </c>
      <c r="B92" t="s">
        <v>170</v>
      </c>
      <c r="D92">
        <v>1.89</v>
      </c>
      <c r="E92">
        <v>3237.6219999999998</v>
      </c>
      <c r="F92">
        <v>3791.8040000000001</v>
      </c>
      <c r="G92">
        <v>860.71799999999996</v>
      </c>
      <c r="H92" t="s">
        <v>16</v>
      </c>
    </row>
    <row r="93" spans="1:8" x14ac:dyDescent="0.4">
      <c r="A93">
        <v>16</v>
      </c>
      <c r="B93" t="s">
        <v>169</v>
      </c>
      <c r="D93">
        <v>1.91</v>
      </c>
      <c r="E93">
        <v>2194.7109999999998</v>
      </c>
      <c r="F93">
        <v>3719.279</v>
      </c>
      <c r="G93">
        <v>311.13099999999997</v>
      </c>
      <c r="H93" t="s">
        <v>16</v>
      </c>
    </row>
    <row r="94" spans="1:8" x14ac:dyDescent="0.4">
      <c r="A94">
        <v>17</v>
      </c>
      <c r="B94" t="s">
        <v>168</v>
      </c>
      <c r="D94">
        <v>1.98</v>
      </c>
      <c r="E94">
        <v>3846.5790000000002</v>
      </c>
      <c r="F94">
        <v>4814.875</v>
      </c>
      <c r="G94">
        <v>1400.6559999999999</v>
      </c>
      <c r="H94" t="s">
        <v>13</v>
      </c>
    </row>
    <row r="95" spans="1:8" x14ac:dyDescent="0.4">
      <c r="A95">
        <v>18</v>
      </c>
      <c r="B95" t="s">
        <v>167</v>
      </c>
      <c r="D95">
        <v>1.98</v>
      </c>
      <c r="E95">
        <v>4072.01</v>
      </c>
      <c r="F95">
        <v>4565.7340000000004</v>
      </c>
      <c r="G95">
        <v>873.17700000000002</v>
      </c>
      <c r="H95" t="s">
        <v>16</v>
      </c>
    </row>
    <row r="96" spans="1:8" x14ac:dyDescent="0.4">
      <c r="A96">
        <v>19</v>
      </c>
      <c r="B96" t="s">
        <v>166</v>
      </c>
      <c r="D96">
        <v>1.97</v>
      </c>
      <c r="E96">
        <v>2337.2489999999998</v>
      </c>
      <c r="F96">
        <v>4775.0600000000004</v>
      </c>
      <c r="G96">
        <v>253.66800000000001</v>
      </c>
      <c r="H96" t="s">
        <v>13</v>
      </c>
    </row>
    <row r="97" spans="1:10" x14ac:dyDescent="0.4">
      <c r="A97">
        <v>20</v>
      </c>
      <c r="B97" t="s">
        <v>165</v>
      </c>
      <c r="D97">
        <v>1.94</v>
      </c>
      <c r="E97">
        <v>2272.5430000000001</v>
      </c>
      <c r="F97">
        <v>4192.2870000000003</v>
      </c>
      <c r="G97">
        <v>438.64400000000001</v>
      </c>
      <c r="H97" t="s">
        <v>16</v>
      </c>
    </row>
    <row r="98" spans="1:10" x14ac:dyDescent="0.4">
      <c r="A98">
        <v>21</v>
      </c>
      <c r="B98" t="s">
        <v>22</v>
      </c>
      <c r="H98" t="s">
        <v>95</v>
      </c>
    </row>
    <row r="99" spans="1:10" x14ac:dyDescent="0.4">
      <c r="A99">
        <v>22</v>
      </c>
      <c r="B99" t="s">
        <v>164</v>
      </c>
      <c r="D99">
        <v>1.94</v>
      </c>
      <c r="E99">
        <v>4056.1379999999999</v>
      </c>
      <c r="F99">
        <v>3883.3960000000002</v>
      </c>
      <c r="G99">
        <v>1034.3889999999999</v>
      </c>
      <c r="H99" t="s">
        <v>13</v>
      </c>
    </row>
    <row r="100" spans="1:10" x14ac:dyDescent="0.4">
      <c r="A100">
        <v>23</v>
      </c>
      <c r="B100" t="s">
        <v>163</v>
      </c>
      <c r="D100">
        <v>1.94</v>
      </c>
      <c r="E100">
        <v>2971.076</v>
      </c>
      <c r="F100">
        <v>4786.0870000000004</v>
      </c>
      <c r="G100">
        <v>459.16899999999998</v>
      </c>
      <c r="H100" t="s">
        <v>13</v>
      </c>
    </row>
    <row r="101" spans="1:10" x14ac:dyDescent="0.4">
      <c r="A101">
        <v>24</v>
      </c>
      <c r="B101" t="s">
        <v>162</v>
      </c>
      <c r="D101">
        <v>1.98</v>
      </c>
      <c r="E101">
        <v>3241.3519999999999</v>
      </c>
      <c r="F101">
        <v>5066.4480000000003</v>
      </c>
      <c r="G101">
        <v>647.29700000000003</v>
      </c>
      <c r="H101" t="s">
        <v>23</v>
      </c>
    </row>
    <row r="102" spans="1:10" x14ac:dyDescent="0.4">
      <c r="A102">
        <v>25</v>
      </c>
      <c r="B102" t="s">
        <v>161</v>
      </c>
      <c r="D102">
        <v>1.97</v>
      </c>
      <c r="E102">
        <v>3779.837</v>
      </c>
      <c r="F102">
        <v>5114.0559999999996</v>
      </c>
      <c r="G102">
        <v>965.12099999999998</v>
      </c>
      <c r="H102" t="s">
        <v>13</v>
      </c>
    </row>
    <row r="103" spans="1:10" x14ac:dyDescent="0.4">
      <c r="A103">
        <v>26</v>
      </c>
      <c r="B103" t="s">
        <v>160</v>
      </c>
      <c r="D103">
        <v>1.92</v>
      </c>
      <c r="E103">
        <v>3861.8229999999999</v>
      </c>
      <c r="F103">
        <v>4902.3639999999996</v>
      </c>
      <c r="G103">
        <v>731.16300000000001</v>
      </c>
      <c r="H103" t="s">
        <v>13</v>
      </c>
    </row>
    <row r="104" spans="1:10" x14ac:dyDescent="0.4">
      <c r="A104">
        <v>27</v>
      </c>
      <c r="B104" t="s">
        <v>159</v>
      </c>
      <c r="D104">
        <v>1.99</v>
      </c>
      <c r="E104">
        <v>4528.5839999999998</v>
      </c>
      <c r="F104">
        <v>5366.1989999999996</v>
      </c>
      <c r="G104">
        <v>549.40700000000004</v>
      </c>
      <c r="H104" t="s">
        <v>13</v>
      </c>
    </row>
    <row r="105" spans="1:10" x14ac:dyDescent="0.4">
      <c r="A105">
        <v>28</v>
      </c>
      <c r="B105" t="s">
        <v>22</v>
      </c>
      <c r="H105" t="s">
        <v>95</v>
      </c>
    </row>
    <row r="106" spans="1:10" x14ac:dyDescent="0.4">
      <c r="A106">
        <v>29</v>
      </c>
      <c r="B106" t="s">
        <v>158</v>
      </c>
      <c r="D106">
        <v>1.98</v>
      </c>
      <c r="E106">
        <v>3610.17</v>
      </c>
      <c r="F106">
        <v>5434.7240000000002</v>
      </c>
      <c r="G106">
        <v>942.44600000000003</v>
      </c>
      <c r="H106" t="s">
        <v>16</v>
      </c>
    </row>
    <row r="107" spans="1:10" x14ac:dyDescent="0.4">
      <c r="A107">
        <v>30</v>
      </c>
      <c r="B107" t="s">
        <v>157</v>
      </c>
      <c r="D107">
        <v>1.92</v>
      </c>
      <c r="E107">
        <v>3400.5030000000002</v>
      </c>
      <c r="F107">
        <v>4320.2219999999998</v>
      </c>
      <c r="G107">
        <v>271.85199999999998</v>
      </c>
      <c r="H107" t="s">
        <v>16</v>
      </c>
    </row>
    <row r="108" spans="1:10" x14ac:dyDescent="0.4">
      <c r="A108">
        <v>31</v>
      </c>
      <c r="B108" t="s">
        <v>156</v>
      </c>
      <c r="D108">
        <v>1.91</v>
      </c>
      <c r="E108">
        <v>3980.31</v>
      </c>
      <c r="F108">
        <v>4778.4709999999995</v>
      </c>
      <c r="G108">
        <v>982.04600000000005</v>
      </c>
      <c r="H108" t="s">
        <v>13</v>
      </c>
    </row>
    <row r="110" spans="1:10" x14ac:dyDescent="0.4">
      <c r="A110" t="s">
        <v>32</v>
      </c>
    </row>
    <row r="112" spans="1:10" x14ac:dyDescent="0.4">
      <c r="B112" t="s">
        <v>3</v>
      </c>
      <c r="C112" t="s">
        <v>4</v>
      </c>
      <c r="D112" t="s">
        <v>5</v>
      </c>
      <c r="E112" t="s">
        <v>6</v>
      </c>
      <c r="F112" t="s">
        <v>7</v>
      </c>
      <c r="G112" t="s">
        <v>8</v>
      </c>
      <c r="H112" t="s">
        <v>9</v>
      </c>
      <c r="I112" t="s">
        <v>10</v>
      </c>
      <c r="J112" t="s">
        <v>11</v>
      </c>
    </row>
    <row r="113" spans="1:8" x14ac:dyDescent="0.4">
      <c r="A113">
        <v>1</v>
      </c>
      <c r="B113" t="s">
        <v>182</v>
      </c>
      <c r="D113">
        <v>1.78</v>
      </c>
      <c r="E113">
        <v>5.5860000000000003</v>
      </c>
      <c r="F113">
        <v>3889.819</v>
      </c>
      <c r="G113">
        <v>25.762</v>
      </c>
      <c r="H113" t="s">
        <v>13</v>
      </c>
    </row>
    <row r="114" spans="1:8" x14ac:dyDescent="0.4">
      <c r="A114">
        <v>2</v>
      </c>
      <c r="B114" t="s">
        <v>181</v>
      </c>
      <c r="D114">
        <v>1.65</v>
      </c>
      <c r="E114">
        <v>10.420999999999999</v>
      </c>
      <c r="F114">
        <v>3657.8580000000002</v>
      </c>
      <c r="G114">
        <v>47.478999999999999</v>
      </c>
      <c r="H114" t="s">
        <v>16</v>
      </c>
    </row>
    <row r="115" spans="1:8" x14ac:dyDescent="0.4">
      <c r="A115">
        <v>3</v>
      </c>
      <c r="B115" t="s">
        <v>180</v>
      </c>
      <c r="D115">
        <v>1.75</v>
      </c>
      <c r="E115">
        <v>6.1109999999999998</v>
      </c>
      <c r="F115">
        <v>3596.3919999999998</v>
      </c>
      <c r="G115">
        <v>3.4350000000000001</v>
      </c>
      <c r="H115" t="s">
        <v>13</v>
      </c>
    </row>
    <row r="116" spans="1:8" x14ac:dyDescent="0.4">
      <c r="A116">
        <v>4</v>
      </c>
      <c r="B116" t="s">
        <v>179</v>
      </c>
      <c r="D116">
        <v>1.75</v>
      </c>
      <c r="E116">
        <v>2.76</v>
      </c>
      <c r="F116">
        <v>3827.8470000000002</v>
      </c>
      <c r="G116">
        <v>1.9259999999999999</v>
      </c>
      <c r="H116" t="s">
        <v>16</v>
      </c>
    </row>
    <row r="117" spans="1:8" x14ac:dyDescent="0.4">
      <c r="A117">
        <v>5</v>
      </c>
      <c r="B117" t="s">
        <v>178</v>
      </c>
      <c r="D117">
        <v>1.75</v>
      </c>
      <c r="E117">
        <v>1.21</v>
      </c>
      <c r="F117">
        <v>3623.2220000000002</v>
      </c>
      <c r="G117">
        <v>2.097</v>
      </c>
      <c r="H117" t="s">
        <v>16</v>
      </c>
    </row>
    <row r="118" spans="1:8" x14ac:dyDescent="0.4">
      <c r="A118">
        <v>6</v>
      </c>
      <c r="B118" t="s">
        <v>177</v>
      </c>
      <c r="D118">
        <v>1.72</v>
      </c>
      <c r="E118">
        <v>4.49</v>
      </c>
      <c r="F118">
        <v>3093.0410000000002</v>
      </c>
      <c r="G118">
        <v>28</v>
      </c>
      <c r="H118" t="s">
        <v>13</v>
      </c>
    </row>
    <row r="119" spans="1:8" x14ac:dyDescent="0.4">
      <c r="A119">
        <v>7</v>
      </c>
      <c r="B119" t="s">
        <v>22</v>
      </c>
      <c r="H119" t="s">
        <v>95</v>
      </c>
    </row>
    <row r="120" spans="1:8" x14ac:dyDescent="0.4">
      <c r="A120">
        <v>8</v>
      </c>
      <c r="B120" t="s">
        <v>176</v>
      </c>
      <c r="D120">
        <v>1.73</v>
      </c>
      <c r="E120">
        <v>3.2109999999999999</v>
      </c>
      <c r="F120">
        <v>3907.0450000000001</v>
      </c>
      <c r="G120">
        <v>26</v>
      </c>
      <c r="H120" t="s">
        <v>13</v>
      </c>
    </row>
    <row r="121" spans="1:8" x14ac:dyDescent="0.4">
      <c r="A121">
        <v>9</v>
      </c>
      <c r="B121" t="s">
        <v>175</v>
      </c>
      <c r="D121">
        <v>1.77</v>
      </c>
      <c r="E121">
        <v>9.9659999999999993</v>
      </c>
      <c r="F121">
        <v>3594.5419999999999</v>
      </c>
      <c r="G121">
        <v>61.408000000000001</v>
      </c>
      <c r="H121" t="s">
        <v>13</v>
      </c>
    </row>
    <row r="122" spans="1:8" x14ac:dyDescent="0.4">
      <c r="A122">
        <v>10</v>
      </c>
      <c r="B122" t="s">
        <v>174</v>
      </c>
      <c r="D122">
        <v>1.76</v>
      </c>
      <c r="E122">
        <v>13.692</v>
      </c>
      <c r="F122">
        <v>3586.0920000000001</v>
      </c>
      <c r="G122">
        <v>2.7080000000000002</v>
      </c>
      <c r="H122" t="s">
        <v>13</v>
      </c>
    </row>
    <row r="123" spans="1:8" x14ac:dyDescent="0.4">
      <c r="A123">
        <v>11</v>
      </c>
      <c r="B123" t="s">
        <v>173</v>
      </c>
      <c r="D123">
        <v>1.71</v>
      </c>
      <c r="E123">
        <v>1.7969999999999999</v>
      </c>
      <c r="F123">
        <v>3387.509</v>
      </c>
      <c r="G123">
        <v>20</v>
      </c>
      <c r="H123" t="s">
        <v>13</v>
      </c>
    </row>
    <row r="124" spans="1:8" x14ac:dyDescent="0.4">
      <c r="A124">
        <v>12</v>
      </c>
      <c r="B124" t="s">
        <v>172</v>
      </c>
      <c r="D124">
        <v>1.73</v>
      </c>
      <c r="E124">
        <v>1.9830000000000001</v>
      </c>
      <c r="F124">
        <v>3401.2429999999999</v>
      </c>
      <c r="G124">
        <v>23</v>
      </c>
      <c r="H124" t="s">
        <v>13</v>
      </c>
    </row>
    <row r="125" spans="1:8" x14ac:dyDescent="0.4">
      <c r="A125">
        <v>13</v>
      </c>
      <c r="B125" t="s">
        <v>171</v>
      </c>
      <c r="D125">
        <v>1.34</v>
      </c>
      <c r="E125">
        <v>1.7310000000000001</v>
      </c>
      <c r="F125">
        <v>3767.2660000000001</v>
      </c>
      <c r="G125">
        <v>3.3330000000000002</v>
      </c>
      <c r="H125" t="s">
        <v>13</v>
      </c>
    </row>
    <row r="126" spans="1:8" x14ac:dyDescent="0.4">
      <c r="A126">
        <v>14</v>
      </c>
      <c r="B126" t="s">
        <v>22</v>
      </c>
      <c r="H126" t="s">
        <v>95</v>
      </c>
    </row>
    <row r="127" spans="1:8" x14ac:dyDescent="0.4">
      <c r="A127">
        <v>15</v>
      </c>
      <c r="B127" t="s">
        <v>170</v>
      </c>
      <c r="D127">
        <v>1.69</v>
      </c>
      <c r="E127">
        <v>2.5350000000000001</v>
      </c>
      <c r="F127">
        <v>3791.8040000000001</v>
      </c>
      <c r="G127">
        <v>3.98</v>
      </c>
      <c r="H127" t="s">
        <v>13</v>
      </c>
    </row>
    <row r="128" spans="1:8" x14ac:dyDescent="0.4">
      <c r="A128">
        <v>16</v>
      </c>
      <c r="B128" t="s">
        <v>169</v>
      </c>
      <c r="D128">
        <v>2.23</v>
      </c>
      <c r="E128">
        <v>1.6719999999999999</v>
      </c>
      <c r="F128">
        <v>3719.279</v>
      </c>
      <c r="G128">
        <v>6.9950000000000001</v>
      </c>
      <c r="H128" t="s">
        <v>13</v>
      </c>
    </row>
    <row r="129" spans="1:8" x14ac:dyDescent="0.4">
      <c r="A129">
        <v>17</v>
      </c>
      <c r="B129" t="s">
        <v>168</v>
      </c>
      <c r="D129">
        <v>1.82</v>
      </c>
      <c r="E129">
        <v>1.37</v>
      </c>
      <c r="F129">
        <v>4814.875</v>
      </c>
      <c r="G129">
        <v>2.669</v>
      </c>
      <c r="H129" t="s">
        <v>16</v>
      </c>
    </row>
    <row r="130" spans="1:8" x14ac:dyDescent="0.4">
      <c r="A130">
        <v>18</v>
      </c>
      <c r="B130" t="s">
        <v>167</v>
      </c>
      <c r="D130">
        <v>1.85</v>
      </c>
      <c r="E130">
        <v>3.484</v>
      </c>
      <c r="F130">
        <v>4565.7340000000004</v>
      </c>
      <c r="G130">
        <v>3.9089999999999998</v>
      </c>
      <c r="H130" t="s">
        <v>16</v>
      </c>
    </row>
    <row r="131" spans="1:8" x14ac:dyDescent="0.4">
      <c r="A131">
        <v>19</v>
      </c>
      <c r="B131" t="s">
        <v>166</v>
      </c>
      <c r="D131">
        <v>1.78</v>
      </c>
      <c r="E131">
        <v>1.4930000000000001</v>
      </c>
      <c r="F131">
        <v>4775.0600000000004</v>
      </c>
      <c r="G131">
        <v>4.8479999999999999</v>
      </c>
      <c r="H131" t="s">
        <v>16</v>
      </c>
    </row>
    <row r="132" spans="1:8" x14ac:dyDescent="0.4">
      <c r="A132">
        <v>20</v>
      </c>
      <c r="B132" t="s">
        <v>165</v>
      </c>
      <c r="D132">
        <v>1.8</v>
      </c>
      <c r="E132">
        <v>6.6310000000000002</v>
      </c>
      <c r="F132">
        <v>4192.2870000000003</v>
      </c>
      <c r="G132">
        <v>5.1619999999999999</v>
      </c>
      <c r="H132" t="s">
        <v>13</v>
      </c>
    </row>
    <row r="133" spans="1:8" x14ac:dyDescent="0.4">
      <c r="A133">
        <v>21</v>
      </c>
      <c r="B133" t="s">
        <v>22</v>
      </c>
      <c r="H133" t="s">
        <v>95</v>
      </c>
    </row>
    <row r="134" spans="1:8" x14ac:dyDescent="0.4">
      <c r="A134">
        <v>22</v>
      </c>
      <c r="B134" t="s">
        <v>164</v>
      </c>
      <c r="D134">
        <v>1.7</v>
      </c>
      <c r="E134">
        <v>9.61</v>
      </c>
      <c r="F134">
        <v>3883.3960000000002</v>
      </c>
      <c r="G134">
        <v>10.364000000000001</v>
      </c>
      <c r="H134" t="s">
        <v>13</v>
      </c>
    </row>
    <row r="135" spans="1:8" x14ac:dyDescent="0.4">
      <c r="A135">
        <v>23</v>
      </c>
      <c r="B135" t="s">
        <v>163</v>
      </c>
      <c r="D135">
        <v>1.74</v>
      </c>
      <c r="E135">
        <v>5.0640000000000001</v>
      </c>
      <c r="F135">
        <v>4786.0870000000004</v>
      </c>
      <c r="G135">
        <v>44</v>
      </c>
      <c r="H135" t="s">
        <v>16</v>
      </c>
    </row>
    <row r="136" spans="1:8" x14ac:dyDescent="0.4">
      <c r="A136">
        <v>24</v>
      </c>
      <c r="B136" t="s">
        <v>162</v>
      </c>
      <c r="D136">
        <v>1.81</v>
      </c>
      <c r="E136">
        <v>2.6030000000000002</v>
      </c>
      <c r="F136">
        <v>5066.4480000000003</v>
      </c>
      <c r="G136">
        <v>25</v>
      </c>
      <c r="H136" t="s">
        <v>13</v>
      </c>
    </row>
    <row r="137" spans="1:8" x14ac:dyDescent="0.4">
      <c r="A137">
        <v>25</v>
      </c>
      <c r="B137" t="s">
        <v>161</v>
      </c>
      <c r="D137">
        <v>1.8</v>
      </c>
      <c r="E137">
        <v>5.8789999999999996</v>
      </c>
      <c r="F137">
        <v>5114.0559999999996</v>
      </c>
      <c r="G137">
        <v>3.7519999999999998</v>
      </c>
      <c r="H137" t="s">
        <v>13</v>
      </c>
    </row>
    <row r="138" spans="1:8" x14ac:dyDescent="0.4">
      <c r="A138">
        <v>26</v>
      </c>
      <c r="B138" t="s">
        <v>160</v>
      </c>
      <c r="D138">
        <v>1.74</v>
      </c>
      <c r="E138">
        <v>3.24</v>
      </c>
      <c r="F138">
        <v>4902.3639999999996</v>
      </c>
      <c r="G138">
        <v>1.329</v>
      </c>
      <c r="H138" t="s">
        <v>16</v>
      </c>
    </row>
    <row r="139" spans="1:8" x14ac:dyDescent="0.4">
      <c r="A139">
        <v>27</v>
      </c>
      <c r="B139" t="s">
        <v>159</v>
      </c>
      <c r="D139">
        <v>1.47</v>
      </c>
      <c r="E139">
        <v>2.5710000000000002</v>
      </c>
      <c r="F139">
        <v>5366.1989999999996</v>
      </c>
      <c r="G139">
        <v>7.9359999999999999</v>
      </c>
      <c r="H139" t="s">
        <v>13</v>
      </c>
    </row>
    <row r="140" spans="1:8" x14ac:dyDescent="0.4">
      <c r="A140">
        <v>28</v>
      </c>
      <c r="B140" t="s">
        <v>22</v>
      </c>
      <c r="D140">
        <v>1.71</v>
      </c>
      <c r="E140">
        <v>9.14</v>
      </c>
      <c r="G140">
        <v>4.3659999999999997</v>
      </c>
      <c r="H140" t="s">
        <v>13</v>
      </c>
    </row>
    <row r="141" spans="1:8" x14ac:dyDescent="0.4">
      <c r="A141">
        <v>29</v>
      </c>
      <c r="B141" t="s">
        <v>158</v>
      </c>
      <c r="D141">
        <v>1.51</v>
      </c>
      <c r="E141">
        <v>2.8380000000000001</v>
      </c>
      <c r="F141">
        <v>5434.7240000000002</v>
      </c>
      <c r="G141">
        <v>25</v>
      </c>
      <c r="H141" t="s">
        <v>16</v>
      </c>
    </row>
    <row r="142" spans="1:8" x14ac:dyDescent="0.4">
      <c r="A142">
        <v>30</v>
      </c>
      <c r="B142" t="s">
        <v>157</v>
      </c>
      <c r="D142">
        <v>1.68</v>
      </c>
      <c r="E142">
        <v>6.6159999999999997</v>
      </c>
      <c r="F142">
        <v>4320.2219999999998</v>
      </c>
      <c r="G142">
        <v>8.7149999999999999</v>
      </c>
      <c r="H142" t="s">
        <v>13</v>
      </c>
    </row>
    <row r="143" spans="1:8" x14ac:dyDescent="0.4">
      <c r="A143">
        <v>31</v>
      </c>
      <c r="B143" t="s">
        <v>156</v>
      </c>
      <c r="D143">
        <v>1.95</v>
      </c>
      <c r="E143">
        <v>3.9420000000000002</v>
      </c>
      <c r="F143">
        <v>4778.4709999999995</v>
      </c>
      <c r="G143">
        <v>7.7880000000000003</v>
      </c>
      <c r="H143" t="s">
        <v>16</v>
      </c>
    </row>
    <row r="145" spans="1:10" x14ac:dyDescent="0.4">
      <c r="A145" t="s">
        <v>33</v>
      </c>
    </row>
    <row r="147" spans="1:10" x14ac:dyDescent="0.4">
      <c r="B147" t="s">
        <v>3</v>
      </c>
      <c r="C147" t="s">
        <v>4</v>
      </c>
      <c r="D147" t="s">
        <v>5</v>
      </c>
      <c r="E147" t="s">
        <v>6</v>
      </c>
      <c r="F147" t="s">
        <v>7</v>
      </c>
      <c r="G147" t="s">
        <v>8</v>
      </c>
      <c r="H147" t="s">
        <v>9</v>
      </c>
      <c r="I147" t="s">
        <v>10</v>
      </c>
      <c r="J147" t="s">
        <v>11</v>
      </c>
    </row>
    <row r="148" spans="1:10" x14ac:dyDescent="0.4">
      <c r="A148">
        <v>1</v>
      </c>
      <c r="B148" t="s">
        <v>182</v>
      </c>
      <c r="D148">
        <v>3</v>
      </c>
      <c r="E148">
        <v>519.14499999999998</v>
      </c>
      <c r="F148">
        <v>3889.819</v>
      </c>
      <c r="G148">
        <v>25.167999999999999</v>
      </c>
      <c r="H148" t="s">
        <v>13</v>
      </c>
    </row>
    <row r="149" spans="1:10" x14ac:dyDescent="0.4">
      <c r="A149">
        <v>2</v>
      </c>
      <c r="B149" t="s">
        <v>181</v>
      </c>
      <c r="D149">
        <v>2.96</v>
      </c>
      <c r="E149">
        <v>363.11200000000002</v>
      </c>
      <c r="F149">
        <v>3657.8580000000002</v>
      </c>
      <c r="G149">
        <v>22.370999999999999</v>
      </c>
      <c r="H149" t="s">
        <v>13</v>
      </c>
    </row>
    <row r="150" spans="1:10" x14ac:dyDescent="0.4">
      <c r="A150">
        <v>3</v>
      </c>
      <c r="B150" t="s">
        <v>180</v>
      </c>
      <c r="D150">
        <v>2.99</v>
      </c>
      <c r="E150">
        <v>458.94900000000001</v>
      </c>
      <c r="F150">
        <v>3596.3919999999998</v>
      </c>
      <c r="G150">
        <v>29.98</v>
      </c>
      <c r="H150" t="s">
        <v>36</v>
      </c>
    </row>
    <row r="151" spans="1:10" x14ac:dyDescent="0.4">
      <c r="A151">
        <v>4</v>
      </c>
      <c r="B151" t="s">
        <v>179</v>
      </c>
      <c r="D151">
        <v>3.01</v>
      </c>
      <c r="E151">
        <v>570.94799999999998</v>
      </c>
      <c r="F151">
        <v>3827.8470000000002</v>
      </c>
      <c r="G151">
        <v>31.655999999999999</v>
      </c>
      <c r="H151" t="s">
        <v>23</v>
      </c>
    </row>
    <row r="152" spans="1:10" x14ac:dyDescent="0.4">
      <c r="A152">
        <v>5</v>
      </c>
      <c r="B152" t="s">
        <v>178</v>
      </c>
      <c r="D152">
        <v>3.01</v>
      </c>
      <c r="E152">
        <v>416.827</v>
      </c>
      <c r="F152">
        <v>3623.2220000000002</v>
      </c>
      <c r="G152">
        <v>33.290999999999997</v>
      </c>
      <c r="H152" t="s">
        <v>13</v>
      </c>
    </row>
    <row r="153" spans="1:10" x14ac:dyDescent="0.4">
      <c r="A153">
        <v>6</v>
      </c>
      <c r="B153" t="s">
        <v>177</v>
      </c>
      <c r="D153">
        <v>2.99</v>
      </c>
      <c r="E153">
        <v>354.702</v>
      </c>
      <c r="F153">
        <v>3093.0410000000002</v>
      </c>
      <c r="G153">
        <v>21.018999999999998</v>
      </c>
      <c r="H153" t="s">
        <v>13</v>
      </c>
    </row>
    <row r="154" spans="1:10" x14ac:dyDescent="0.4">
      <c r="A154">
        <v>7</v>
      </c>
      <c r="B154" t="s">
        <v>22</v>
      </c>
      <c r="H154" t="s">
        <v>95</v>
      </c>
    </row>
    <row r="155" spans="1:10" x14ac:dyDescent="0.4">
      <c r="A155">
        <v>8</v>
      </c>
      <c r="B155" t="s">
        <v>176</v>
      </c>
      <c r="D155">
        <v>3.02</v>
      </c>
      <c r="E155">
        <v>488.221</v>
      </c>
      <c r="F155">
        <v>3907.0450000000001</v>
      </c>
      <c r="G155">
        <v>22.158999999999999</v>
      </c>
      <c r="H155" t="s">
        <v>16</v>
      </c>
    </row>
    <row r="156" spans="1:10" x14ac:dyDescent="0.4">
      <c r="A156">
        <v>9</v>
      </c>
      <c r="B156" t="s">
        <v>175</v>
      </c>
      <c r="D156">
        <v>3.01</v>
      </c>
      <c r="E156">
        <v>370.47800000000001</v>
      </c>
      <c r="F156">
        <v>3594.5419999999999</v>
      </c>
      <c r="G156">
        <v>19.372</v>
      </c>
      <c r="H156" t="s">
        <v>13</v>
      </c>
    </row>
    <row r="157" spans="1:10" x14ac:dyDescent="0.4">
      <c r="A157">
        <v>10</v>
      </c>
      <c r="B157" t="s">
        <v>174</v>
      </c>
      <c r="D157">
        <v>3.01</v>
      </c>
      <c r="E157">
        <v>478.702</v>
      </c>
      <c r="F157">
        <v>3586.0920000000001</v>
      </c>
      <c r="G157">
        <v>28.54</v>
      </c>
      <c r="H157" t="s">
        <v>13</v>
      </c>
    </row>
    <row r="158" spans="1:10" x14ac:dyDescent="0.4">
      <c r="A158">
        <v>11</v>
      </c>
      <c r="B158" t="s">
        <v>173</v>
      </c>
      <c r="D158">
        <v>2.99</v>
      </c>
      <c r="E158">
        <v>559.43799999999999</v>
      </c>
      <c r="F158">
        <v>3387.509</v>
      </c>
      <c r="G158">
        <v>47.508000000000003</v>
      </c>
      <c r="H158" t="s">
        <v>13</v>
      </c>
    </row>
    <row r="159" spans="1:10" x14ac:dyDescent="0.4">
      <c r="A159">
        <v>12</v>
      </c>
      <c r="B159" t="s">
        <v>172</v>
      </c>
      <c r="D159">
        <v>2.94</v>
      </c>
      <c r="E159">
        <v>529.19100000000003</v>
      </c>
      <c r="F159">
        <v>3401.2429999999999</v>
      </c>
      <c r="G159">
        <v>19.821999999999999</v>
      </c>
      <c r="H159" t="s">
        <v>13</v>
      </c>
    </row>
    <row r="160" spans="1:10" x14ac:dyDescent="0.4">
      <c r="A160">
        <v>13</v>
      </c>
      <c r="B160" t="s">
        <v>171</v>
      </c>
      <c r="D160">
        <v>2.91</v>
      </c>
      <c r="E160">
        <v>481.14499999999998</v>
      </c>
      <c r="F160">
        <v>3767.2660000000001</v>
      </c>
      <c r="G160">
        <v>28.257999999999999</v>
      </c>
      <c r="H160" t="s">
        <v>13</v>
      </c>
    </row>
    <row r="161" spans="1:8" x14ac:dyDescent="0.4">
      <c r="A161">
        <v>14</v>
      </c>
      <c r="B161" t="s">
        <v>22</v>
      </c>
      <c r="H161" t="s">
        <v>95</v>
      </c>
    </row>
    <row r="162" spans="1:8" x14ac:dyDescent="0.4">
      <c r="A162">
        <v>15</v>
      </c>
      <c r="B162" t="s">
        <v>170</v>
      </c>
      <c r="D162">
        <v>2.79</v>
      </c>
      <c r="E162">
        <v>512.68700000000001</v>
      </c>
      <c r="F162">
        <v>3791.8040000000001</v>
      </c>
      <c r="G162">
        <v>25.547999999999998</v>
      </c>
      <c r="H162" t="s">
        <v>13</v>
      </c>
    </row>
    <row r="163" spans="1:8" x14ac:dyDescent="0.4">
      <c r="A163">
        <v>16</v>
      </c>
      <c r="B163" t="s">
        <v>169</v>
      </c>
      <c r="D163">
        <v>2.85</v>
      </c>
      <c r="E163">
        <v>308.45999999999998</v>
      </c>
      <c r="F163">
        <v>3719.279</v>
      </c>
      <c r="G163">
        <v>13.311</v>
      </c>
      <c r="H163" t="s">
        <v>13</v>
      </c>
    </row>
    <row r="164" spans="1:8" x14ac:dyDescent="0.4">
      <c r="A164">
        <v>17</v>
      </c>
      <c r="B164" t="s">
        <v>168</v>
      </c>
      <c r="D164">
        <v>2.88</v>
      </c>
      <c r="E164">
        <v>483.14299999999997</v>
      </c>
      <c r="F164">
        <v>4814.875</v>
      </c>
      <c r="G164">
        <v>21.931000000000001</v>
      </c>
      <c r="H164" t="s">
        <v>23</v>
      </c>
    </row>
    <row r="165" spans="1:8" x14ac:dyDescent="0.4">
      <c r="A165">
        <v>18</v>
      </c>
      <c r="B165" t="s">
        <v>167</v>
      </c>
      <c r="D165">
        <v>2.91</v>
      </c>
      <c r="E165">
        <v>720.69</v>
      </c>
      <c r="F165">
        <v>4565.7340000000004</v>
      </c>
      <c r="G165">
        <v>41.524000000000001</v>
      </c>
      <c r="H165" t="s">
        <v>16</v>
      </c>
    </row>
    <row r="166" spans="1:8" x14ac:dyDescent="0.4">
      <c r="A166">
        <v>19</v>
      </c>
      <c r="B166" t="s">
        <v>166</v>
      </c>
      <c r="D166">
        <v>2.91</v>
      </c>
      <c r="E166">
        <v>399.60599999999999</v>
      </c>
      <c r="F166">
        <v>4775.0600000000004</v>
      </c>
      <c r="G166">
        <v>20.385999999999999</v>
      </c>
      <c r="H166" t="s">
        <v>13</v>
      </c>
    </row>
    <row r="167" spans="1:8" x14ac:dyDescent="0.4">
      <c r="A167">
        <v>20</v>
      </c>
      <c r="B167" t="s">
        <v>165</v>
      </c>
      <c r="D167">
        <v>2.93</v>
      </c>
      <c r="E167">
        <v>282.17</v>
      </c>
      <c r="F167">
        <v>4192.2870000000003</v>
      </c>
      <c r="G167">
        <v>10.632</v>
      </c>
      <c r="H167" t="s">
        <v>13</v>
      </c>
    </row>
    <row r="168" spans="1:8" x14ac:dyDescent="0.4">
      <c r="A168">
        <v>21</v>
      </c>
      <c r="B168" t="s">
        <v>22</v>
      </c>
      <c r="H168" t="s">
        <v>95</v>
      </c>
    </row>
    <row r="169" spans="1:8" x14ac:dyDescent="0.4">
      <c r="A169">
        <v>22</v>
      </c>
      <c r="B169" t="s">
        <v>164</v>
      </c>
      <c r="D169">
        <v>2.93</v>
      </c>
      <c r="E169">
        <v>633.702</v>
      </c>
      <c r="F169">
        <v>3883.3960000000002</v>
      </c>
      <c r="G169">
        <v>27.09</v>
      </c>
      <c r="H169" t="s">
        <v>13</v>
      </c>
    </row>
    <row r="170" spans="1:8" x14ac:dyDescent="0.4">
      <c r="A170">
        <v>23</v>
      </c>
      <c r="B170" t="s">
        <v>163</v>
      </c>
      <c r="D170">
        <v>2.93</v>
      </c>
      <c r="E170">
        <v>427.72399999999999</v>
      </c>
      <c r="F170">
        <v>4786.0870000000004</v>
      </c>
      <c r="G170">
        <v>20.312999999999999</v>
      </c>
      <c r="H170" t="s">
        <v>13</v>
      </c>
    </row>
    <row r="171" spans="1:8" x14ac:dyDescent="0.4">
      <c r="A171">
        <v>24</v>
      </c>
      <c r="B171" t="s">
        <v>162</v>
      </c>
      <c r="D171">
        <v>2.96</v>
      </c>
      <c r="E171">
        <v>410.09</v>
      </c>
      <c r="F171">
        <v>5066.4480000000003</v>
      </c>
      <c r="G171">
        <v>16.683</v>
      </c>
      <c r="H171" t="s">
        <v>16</v>
      </c>
    </row>
    <row r="172" spans="1:8" x14ac:dyDescent="0.4">
      <c r="A172">
        <v>25</v>
      </c>
      <c r="B172" t="s">
        <v>161</v>
      </c>
      <c r="D172">
        <v>2.95</v>
      </c>
      <c r="E172">
        <v>531.80399999999997</v>
      </c>
      <c r="F172">
        <v>5114.0559999999996</v>
      </c>
      <c r="G172">
        <v>29.802</v>
      </c>
      <c r="H172" t="s">
        <v>16</v>
      </c>
    </row>
    <row r="173" spans="1:8" x14ac:dyDescent="0.4">
      <c r="A173">
        <v>26</v>
      </c>
      <c r="B173" t="s">
        <v>160</v>
      </c>
      <c r="D173">
        <v>2.94</v>
      </c>
      <c r="E173">
        <v>490.41800000000001</v>
      </c>
      <c r="F173">
        <v>4902.3639999999996</v>
      </c>
      <c r="G173">
        <v>19.29</v>
      </c>
      <c r="H173" t="s">
        <v>13</v>
      </c>
    </row>
    <row r="174" spans="1:8" x14ac:dyDescent="0.4">
      <c r="A174">
        <v>27</v>
      </c>
      <c r="B174" t="s">
        <v>159</v>
      </c>
      <c r="D174">
        <v>2.99</v>
      </c>
      <c r="E174">
        <v>595.35400000000004</v>
      </c>
      <c r="F174">
        <v>5366.1989999999996</v>
      </c>
      <c r="G174">
        <v>27.510999999999999</v>
      </c>
      <c r="H174" t="s">
        <v>13</v>
      </c>
    </row>
    <row r="175" spans="1:8" x14ac:dyDescent="0.4">
      <c r="A175">
        <v>28</v>
      </c>
      <c r="B175" t="s">
        <v>22</v>
      </c>
      <c r="H175" t="s">
        <v>95</v>
      </c>
    </row>
    <row r="176" spans="1:8" x14ac:dyDescent="0.4">
      <c r="A176">
        <v>29</v>
      </c>
      <c r="B176" t="s">
        <v>158</v>
      </c>
      <c r="D176">
        <v>3.03</v>
      </c>
      <c r="E176">
        <v>451.32799999999997</v>
      </c>
      <c r="F176">
        <v>5434.7240000000002</v>
      </c>
      <c r="G176">
        <v>17.690000000000001</v>
      </c>
      <c r="H176" t="s">
        <v>13</v>
      </c>
    </row>
    <row r="177" spans="1:10" x14ac:dyDescent="0.4">
      <c r="A177">
        <v>30</v>
      </c>
      <c r="B177" t="s">
        <v>157</v>
      </c>
      <c r="D177">
        <v>3</v>
      </c>
      <c r="E177">
        <v>347.351</v>
      </c>
      <c r="F177">
        <v>4320.2219999999998</v>
      </c>
      <c r="G177">
        <v>17.248000000000001</v>
      </c>
      <c r="H177" t="s">
        <v>16</v>
      </c>
    </row>
    <row r="178" spans="1:10" x14ac:dyDescent="0.4">
      <c r="A178">
        <v>31</v>
      </c>
      <c r="B178" t="s">
        <v>156</v>
      </c>
      <c r="D178">
        <v>2.97</v>
      </c>
      <c r="E178">
        <v>354.678</v>
      </c>
      <c r="F178">
        <v>4778.4709999999995</v>
      </c>
      <c r="G178">
        <v>13.382</v>
      </c>
      <c r="H178" t="s">
        <v>13</v>
      </c>
    </row>
    <row r="180" spans="1:10" x14ac:dyDescent="0.4">
      <c r="A180" t="s">
        <v>34</v>
      </c>
    </row>
    <row r="182" spans="1:10" x14ac:dyDescent="0.4">
      <c r="B182" t="s">
        <v>3</v>
      </c>
      <c r="C182" t="s">
        <v>4</v>
      </c>
      <c r="D182" t="s">
        <v>5</v>
      </c>
      <c r="E182" t="s">
        <v>6</v>
      </c>
      <c r="F182" t="s">
        <v>7</v>
      </c>
      <c r="G182" t="s">
        <v>8</v>
      </c>
      <c r="H182" t="s">
        <v>9</v>
      </c>
      <c r="I182" t="s">
        <v>10</v>
      </c>
      <c r="J182" t="s">
        <v>11</v>
      </c>
    </row>
    <row r="183" spans="1:10" x14ac:dyDescent="0.4">
      <c r="A183">
        <v>1</v>
      </c>
      <c r="B183" t="s">
        <v>182</v>
      </c>
      <c r="D183">
        <v>2.99</v>
      </c>
      <c r="E183">
        <v>3889.819</v>
      </c>
      <c r="G183">
        <v>1249.2639999999999</v>
      </c>
      <c r="H183" t="s">
        <v>16</v>
      </c>
      <c r="I183">
        <v>3889.819</v>
      </c>
    </row>
    <row r="184" spans="1:10" x14ac:dyDescent="0.4">
      <c r="A184">
        <v>2</v>
      </c>
      <c r="B184" t="s">
        <v>181</v>
      </c>
      <c r="D184">
        <v>2.96</v>
      </c>
      <c r="E184">
        <v>3657.8580000000002</v>
      </c>
      <c r="G184">
        <v>898.87099999999998</v>
      </c>
      <c r="H184" t="s">
        <v>16</v>
      </c>
      <c r="I184">
        <v>3657.8580000000002</v>
      </c>
    </row>
    <row r="185" spans="1:10" x14ac:dyDescent="0.4">
      <c r="A185">
        <v>3</v>
      </c>
      <c r="B185" t="s">
        <v>180</v>
      </c>
      <c r="D185">
        <v>2.99</v>
      </c>
      <c r="E185">
        <v>3596.3919999999998</v>
      </c>
      <c r="G185">
        <v>703.16499999999996</v>
      </c>
      <c r="H185" t="s">
        <v>16</v>
      </c>
      <c r="I185">
        <v>3596.3919999999998</v>
      </c>
    </row>
    <row r="186" spans="1:10" x14ac:dyDescent="0.4">
      <c r="A186">
        <v>4</v>
      </c>
      <c r="B186" t="s">
        <v>179</v>
      </c>
      <c r="D186">
        <v>3</v>
      </c>
      <c r="E186">
        <v>3827.8470000000002</v>
      </c>
      <c r="G186">
        <v>1251.309</v>
      </c>
      <c r="H186" t="s">
        <v>16</v>
      </c>
      <c r="I186">
        <v>3827.8470000000002</v>
      </c>
    </row>
    <row r="187" spans="1:10" x14ac:dyDescent="0.4">
      <c r="A187">
        <v>5</v>
      </c>
      <c r="B187" t="s">
        <v>178</v>
      </c>
      <c r="D187">
        <v>3</v>
      </c>
      <c r="E187">
        <v>3623.2220000000002</v>
      </c>
      <c r="G187">
        <v>3861.498</v>
      </c>
      <c r="H187" t="s">
        <v>16</v>
      </c>
      <c r="I187">
        <v>3623.2220000000002</v>
      </c>
    </row>
    <row r="188" spans="1:10" x14ac:dyDescent="0.4">
      <c r="A188">
        <v>6</v>
      </c>
      <c r="B188" t="s">
        <v>177</v>
      </c>
      <c r="D188">
        <v>2.99</v>
      </c>
      <c r="E188">
        <v>3093.0410000000002</v>
      </c>
      <c r="G188">
        <v>2435.4250000000002</v>
      </c>
      <c r="H188" t="s">
        <v>16</v>
      </c>
      <c r="I188">
        <v>3093.0410000000002</v>
      </c>
    </row>
    <row r="189" spans="1:10" x14ac:dyDescent="0.4">
      <c r="A189">
        <v>7</v>
      </c>
      <c r="B189" t="s">
        <v>22</v>
      </c>
    </row>
    <row r="190" spans="1:10" x14ac:dyDescent="0.4">
      <c r="A190">
        <v>8</v>
      </c>
      <c r="B190" t="s">
        <v>176</v>
      </c>
      <c r="D190">
        <v>3.02</v>
      </c>
      <c r="E190">
        <v>3907.0450000000001</v>
      </c>
      <c r="G190">
        <v>4002.5250000000001</v>
      </c>
      <c r="H190" t="s">
        <v>16</v>
      </c>
      <c r="I190">
        <v>3907.0450000000001</v>
      </c>
    </row>
    <row r="191" spans="1:10" x14ac:dyDescent="0.4">
      <c r="A191">
        <v>9</v>
      </c>
      <c r="B191" t="s">
        <v>175</v>
      </c>
      <c r="D191">
        <v>3</v>
      </c>
      <c r="E191">
        <v>3594.5419999999999</v>
      </c>
      <c r="G191">
        <v>342.74200000000002</v>
      </c>
      <c r="H191" t="s">
        <v>16</v>
      </c>
      <c r="I191">
        <v>3594.5419999999999</v>
      </c>
    </row>
    <row r="192" spans="1:10" x14ac:dyDescent="0.4">
      <c r="A192">
        <v>10</v>
      </c>
      <c r="B192" t="s">
        <v>174</v>
      </c>
      <c r="D192">
        <v>3.01</v>
      </c>
      <c r="E192">
        <v>3586.0920000000001</v>
      </c>
      <c r="G192">
        <v>1232.479</v>
      </c>
      <c r="H192" t="s">
        <v>16</v>
      </c>
      <c r="I192">
        <v>3586.0920000000001</v>
      </c>
    </row>
    <row r="193" spans="1:9" x14ac:dyDescent="0.4">
      <c r="A193">
        <v>11</v>
      </c>
      <c r="B193" t="s">
        <v>173</v>
      </c>
      <c r="D193">
        <v>2.98</v>
      </c>
      <c r="E193">
        <v>3387.509</v>
      </c>
      <c r="G193">
        <v>484.88</v>
      </c>
      <c r="H193" t="s">
        <v>16</v>
      </c>
      <c r="I193">
        <v>3387.509</v>
      </c>
    </row>
    <row r="194" spans="1:9" x14ac:dyDescent="0.4">
      <c r="A194">
        <v>12</v>
      </c>
      <c r="B194" t="s">
        <v>172</v>
      </c>
      <c r="D194">
        <v>2.94</v>
      </c>
      <c r="E194">
        <v>3401.2429999999999</v>
      </c>
      <c r="G194">
        <v>1532.3920000000001</v>
      </c>
      <c r="H194" t="s">
        <v>16</v>
      </c>
      <c r="I194">
        <v>3401.2429999999999</v>
      </c>
    </row>
    <row r="195" spans="1:9" x14ac:dyDescent="0.4">
      <c r="A195">
        <v>13</v>
      </c>
      <c r="B195" t="s">
        <v>171</v>
      </c>
      <c r="D195">
        <v>2.92</v>
      </c>
      <c r="E195">
        <v>3767.2660000000001</v>
      </c>
      <c r="G195">
        <v>1967.2249999999999</v>
      </c>
      <c r="H195" t="s">
        <v>16</v>
      </c>
      <c r="I195">
        <v>3767.2660000000001</v>
      </c>
    </row>
    <row r="196" spans="1:9" x14ac:dyDescent="0.4">
      <c r="A196">
        <v>14</v>
      </c>
      <c r="B196" t="s">
        <v>22</v>
      </c>
    </row>
    <row r="197" spans="1:9" x14ac:dyDescent="0.4">
      <c r="A197">
        <v>15</v>
      </c>
      <c r="B197" t="s">
        <v>170</v>
      </c>
      <c r="D197">
        <v>2.8</v>
      </c>
      <c r="E197">
        <v>3791.8040000000001</v>
      </c>
      <c r="G197">
        <v>1598.8710000000001</v>
      </c>
      <c r="H197" t="s">
        <v>16</v>
      </c>
      <c r="I197">
        <v>3791.8040000000001</v>
      </c>
    </row>
    <row r="198" spans="1:9" x14ac:dyDescent="0.4">
      <c r="A198">
        <v>16</v>
      </c>
      <c r="B198" t="s">
        <v>169</v>
      </c>
      <c r="D198">
        <v>2.84</v>
      </c>
      <c r="E198">
        <v>3719.279</v>
      </c>
      <c r="G198">
        <v>7976.5640000000003</v>
      </c>
      <c r="H198" t="s">
        <v>16</v>
      </c>
      <c r="I198">
        <v>3719.279</v>
      </c>
    </row>
    <row r="199" spans="1:9" x14ac:dyDescent="0.4">
      <c r="A199">
        <v>17</v>
      </c>
      <c r="B199" t="s">
        <v>168</v>
      </c>
      <c r="D199">
        <v>2.88</v>
      </c>
      <c r="E199">
        <v>4814.875</v>
      </c>
      <c r="G199">
        <v>1582.1089999999999</v>
      </c>
      <c r="H199" t="s">
        <v>16</v>
      </c>
      <c r="I199">
        <v>4814.875</v>
      </c>
    </row>
    <row r="200" spans="1:9" x14ac:dyDescent="0.4">
      <c r="A200">
        <v>18</v>
      </c>
      <c r="B200" t="s">
        <v>167</v>
      </c>
      <c r="D200">
        <v>2.9</v>
      </c>
      <c r="E200">
        <v>4565.7340000000004</v>
      </c>
      <c r="G200">
        <v>2638.5549999999998</v>
      </c>
      <c r="H200" t="s">
        <v>16</v>
      </c>
      <c r="I200">
        <v>4565.7340000000004</v>
      </c>
    </row>
    <row r="201" spans="1:9" x14ac:dyDescent="0.4">
      <c r="A201">
        <v>19</v>
      </c>
      <c r="B201" t="s">
        <v>166</v>
      </c>
      <c r="D201">
        <v>2.92</v>
      </c>
      <c r="E201">
        <v>4775.0600000000004</v>
      </c>
      <c r="G201">
        <v>1511.0070000000001</v>
      </c>
      <c r="H201" t="s">
        <v>16</v>
      </c>
      <c r="I201">
        <v>4775.0600000000004</v>
      </c>
    </row>
    <row r="202" spans="1:9" x14ac:dyDescent="0.4">
      <c r="A202">
        <v>20</v>
      </c>
      <c r="B202" t="s">
        <v>165</v>
      </c>
      <c r="D202">
        <v>2.92</v>
      </c>
      <c r="E202">
        <v>4192.2870000000003</v>
      </c>
      <c r="G202">
        <v>974.11400000000003</v>
      </c>
      <c r="H202" t="s">
        <v>16</v>
      </c>
      <c r="I202">
        <v>4192.2870000000003</v>
      </c>
    </row>
    <row r="203" spans="1:9" x14ac:dyDescent="0.4">
      <c r="A203">
        <v>21</v>
      </c>
      <c r="B203" t="s">
        <v>22</v>
      </c>
    </row>
    <row r="204" spans="1:9" x14ac:dyDescent="0.4">
      <c r="A204">
        <v>22</v>
      </c>
      <c r="B204" t="s">
        <v>164</v>
      </c>
      <c r="D204">
        <v>2.93</v>
      </c>
      <c r="E204">
        <v>3883.3960000000002</v>
      </c>
      <c r="G204">
        <v>2126.8620000000001</v>
      </c>
      <c r="H204" t="s">
        <v>16</v>
      </c>
      <c r="I204">
        <v>3883.3960000000002</v>
      </c>
    </row>
    <row r="205" spans="1:9" x14ac:dyDescent="0.4">
      <c r="A205">
        <v>23</v>
      </c>
      <c r="B205" t="s">
        <v>163</v>
      </c>
      <c r="D205">
        <v>2.93</v>
      </c>
      <c r="E205">
        <v>4786.0870000000004</v>
      </c>
      <c r="G205">
        <v>4222.9049999999997</v>
      </c>
      <c r="H205" t="s">
        <v>16</v>
      </c>
      <c r="I205">
        <v>4786.0870000000004</v>
      </c>
    </row>
    <row r="206" spans="1:9" x14ac:dyDescent="0.4">
      <c r="A206">
        <v>24</v>
      </c>
      <c r="B206" t="s">
        <v>162</v>
      </c>
      <c r="D206">
        <v>2.95</v>
      </c>
      <c r="E206">
        <v>5066.4480000000003</v>
      </c>
      <c r="G206">
        <v>1927.1210000000001</v>
      </c>
      <c r="H206" t="s">
        <v>16</v>
      </c>
      <c r="I206">
        <v>5066.4480000000003</v>
      </c>
    </row>
    <row r="207" spans="1:9" x14ac:dyDescent="0.4">
      <c r="A207">
        <v>25</v>
      </c>
      <c r="B207" t="s">
        <v>161</v>
      </c>
      <c r="D207">
        <v>2.95</v>
      </c>
      <c r="E207">
        <v>5114.0559999999996</v>
      </c>
      <c r="G207">
        <v>2018.1379999999999</v>
      </c>
      <c r="H207" t="s">
        <v>16</v>
      </c>
      <c r="I207">
        <v>5114.0559999999996</v>
      </c>
    </row>
    <row r="208" spans="1:9" x14ac:dyDescent="0.4">
      <c r="A208">
        <v>26</v>
      </c>
      <c r="B208" t="s">
        <v>160</v>
      </c>
      <c r="D208">
        <v>2.94</v>
      </c>
      <c r="E208">
        <v>4902.3639999999996</v>
      </c>
      <c r="G208">
        <v>5948.335</v>
      </c>
      <c r="H208" t="s">
        <v>16</v>
      </c>
      <c r="I208">
        <v>4902.3639999999996</v>
      </c>
    </row>
    <row r="209" spans="1:10" x14ac:dyDescent="0.4">
      <c r="A209">
        <v>27</v>
      </c>
      <c r="B209" t="s">
        <v>159</v>
      </c>
      <c r="D209">
        <v>2.98</v>
      </c>
      <c r="E209">
        <v>5366.1989999999996</v>
      </c>
      <c r="G209">
        <v>1942.3489999999999</v>
      </c>
      <c r="H209" t="s">
        <v>16</v>
      </c>
      <c r="I209">
        <v>5366.1989999999996</v>
      </c>
    </row>
    <row r="210" spans="1:10" x14ac:dyDescent="0.4">
      <c r="A210">
        <v>28</v>
      </c>
      <c r="B210" t="s">
        <v>22</v>
      </c>
    </row>
    <row r="211" spans="1:10" x14ac:dyDescent="0.4">
      <c r="A211">
        <v>29</v>
      </c>
      <c r="B211" t="s">
        <v>158</v>
      </c>
      <c r="D211">
        <v>3.03</v>
      </c>
      <c r="E211">
        <v>5434.7240000000002</v>
      </c>
      <c r="G211">
        <v>983.09500000000003</v>
      </c>
      <c r="H211" t="s">
        <v>16</v>
      </c>
      <c r="I211">
        <v>5434.7240000000002</v>
      </c>
    </row>
    <row r="212" spans="1:10" x14ac:dyDescent="0.4">
      <c r="A212">
        <v>30</v>
      </c>
      <c r="B212" t="s">
        <v>157</v>
      </c>
      <c r="D212">
        <v>3</v>
      </c>
      <c r="E212">
        <v>4320.2219999999998</v>
      </c>
      <c r="G212">
        <v>2240.17</v>
      </c>
      <c r="H212" t="s">
        <v>16</v>
      </c>
      <c r="I212">
        <v>4320.2219999999998</v>
      </c>
    </row>
    <row r="213" spans="1:10" x14ac:dyDescent="0.4">
      <c r="A213">
        <v>31</v>
      </c>
      <c r="B213" t="s">
        <v>156</v>
      </c>
      <c r="D213">
        <v>2.98</v>
      </c>
      <c r="E213">
        <v>4778.4709999999995</v>
      </c>
      <c r="G213">
        <v>612.10799999999995</v>
      </c>
      <c r="H213" t="s">
        <v>16</v>
      </c>
      <c r="I213">
        <v>4778.4709999999995</v>
      </c>
    </row>
    <row r="215" spans="1:10" x14ac:dyDescent="0.4">
      <c r="A215" t="s">
        <v>35</v>
      </c>
    </row>
    <row r="217" spans="1:10" x14ac:dyDescent="0.4">
      <c r="B217" t="s">
        <v>3</v>
      </c>
      <c r="C217" t="s">
        <v>4</v>
      </c>
      <c r="D217" t="s">
        <v>5</v>
      </c>
      <c r="E217" t="s">
        <v>6</v>
      </c>
      <c r="F217" t="s">
        <v>7</v>
      </c>
      <c r="G217" t="s">
        <v>8</v>
      </c>
      <c r="H217" t="s">
        <v>9</v>
      </c>
      <c r="I217" t="s">
        <v>10</v>
      </c>
      <c r="J217" t="s">
        <v>11</v>
      </c>
    </row>
    <row r="218" spans="1:10" x14ac:dyDescent="0.4">
      <c r="A218">
        <v>1</v>
      </c>
      <c r="B218" t="s">
        <v>182</v>
      </c>
      <c r="D218">
        <v>4.2300000000000004</v>
      </c>
      <c r="E218">
        <v>14.122999999999999</v>
      </c>
      <c r="F218">
        <v>1575.2460000000001</v>
      </c>
      <c r="G218">
        <v>2.9129999999999998</v>
      </c>
      <c r="H218" t="s">
        <v>13</v>
      </c>
    </row>
    <row r="219" spans="1:10" x14ac:dyDescent="0.4">
      <c r="A219">
        <v>2</v>
      </c>
      <c r="B219" t="s">
        <v>181</v>
      </c>
      <c r="D219">
        <v>4.22</v>
      </c>
      <c r="E219">
        <v>11.391</v>
      </c>
      <c r="F219">
        <v>1550.8689999999999</v>
      </c>
      <c r="G219">
        <v>2.766</v>
      </c>
      <c r="H219" t="s">
        <v>13</v>
      </c>
    </row>
    <row r="220" spans="1:10" x14ac:dyDescent="0.4">
      <c r="A220">
        <v>3</v>
      </c>
      <c r="B220" t="s">
        <v>180</v>
      </c>
      <c r="D220">
        <v>4.25</v>
      </c>
      <c r="E220">
        <v>15</v>
      </c>
      <c r="F220">
        <v>1163.846</v>
      </c>
      <c r="G220">
        <v>3.9060000000000001</v>
      </c>
      <c r="H220" t="s">
        <v>16</v>
      </c>
    </row>
    <row r="221" spans="1:10" x14ac:dyDescent="0.4">
      <c r="A221">
        <v>4</v>
      </c>
      <c r="B221" t="s">
        <v>179</v>
      </c>
      <c r="D221">
        <v>4.28</v>
      </c>
      <c r="E221">
        <v>27.969000000000001</v>
      </c>
      <c r="F221">
        <v>1084.067</v>
      </c>
      <c r="G221">
        <v>5.6</v>
      </c>
      <c r="H221" t="s">
        <v>13</v>
      </c>
    </row>
    <row r="222" spans="1:10" x14ac:dyDescent="0.4">
      <c r="A222">
        <v>5</v>
      </c>
      <c r="B222" t="s">
        <v>178</v>
      </c>
      <c r="D222">
        <v>4.3899999999999997</v>
      </c>
      <c r="E222">
        <v>4.3</v>
      </c>
      <c r="F222">
        <v>1044.51</v>
      </c>
      <c r="G222">
        <v>1.6319999999999999</v>
      </c>
      <c r="H222" t="s">
        <v>13</v>
      </c>
    </row>
    <row r="223" spans="1:10" x14ac:dyDescent="0.4">
      <c r="A223">
        <v>6</v>
      </c>
      <c r="B223" t="s">
        <v>177</v>
      </c>
      <c r="D223">
        <v>4.24</v>
      </c>
      <c r="E223">
        <v>7.6040000000000001</v>
      </c>
      <c r="F223">
        <v>1020.096</v>
      </c>
      <c r="G223">
        <v>2.383</v>
      </c>
      <c r="H223" t="s">
        <v>13</v>
      </c>
    </row>
    <row r="224" spans="1:10" x14ac:dyDescent="0.4">
      <c r="A224">
        <v>7</v>
      </c>
      <c r="B224" t="s">
        <v>22</v>
      </c>
      <c r="H224" t="s">
        <v>95</v>
      </c>
    </row>
    <row r="225" spans="1:8" x14ac:dyDescent="0.4">
      <c r="A225">
        <v>8</v>
      </c>
      <c r="B225" t="s">
        <v>176</v>
      </c>
      <c r="D225">
        <v>4.2300000000000004</v>
      </c>
      <c r="E225">
        <v>16.224</v>
      </c>
      <c r="F225">
        <v>1051.3510000000001</v>
      </c>
      <c r="G225">
        <v>2.7930000000000001</v>
      </c>
      <c r="H225" t="s">
        <v>13</v>
      </c>
    </row>
    <row r="226" spans="1:8" x14ac:dyDescent="0.4">
      <c r="A226">
        <v>9</v>
      </c>
      <c r="B226" t="s">
        <v>175</v>
      </c>
      <c r="D226">
        <v>4.25</v>
      </c>
      <c r="E226">
        <v>21.335999999999999</v>
      </c>
      <c r="F226">
        <v>1035.1510000000001</v>
      </c>
      <c r="G226">
        <v>15.61</v>
      </c>
      <c r="H226" t="s">
        <v>13</v>
      </c>
    </row>
    <row r="227" spans="1:8" x14ac:dyDescent="0.4">
      <c r="A227">
        <v>10</v>
      </c>
      <c r="B227" t="s">
        <v>174</v>
      </c>
      <c r="D227">
        <v>4.25</v>
      </c>
      <c r="E227">
        <v>22.314</v>
      </c>
      <c r="F227">
        <v>822.99</v>
      </c>
      <c r="G227">
        <v>5.2039999999999997</v>
      </c>
      <c r="H227" t="s">
        <v>13</v>
      </c>
    </row>
    <row r="228" spans="1:8" x14ac:dyDescent="0.4">
      <c r="A228">
        <v>11</v>
      </c>
      <c r="B228" t="s">
        <v>173</v>
      </c>
      <c r="D228">
        <v>4.2300000000000004</v>
      </c>
      <c r="E228">
        <v>33.036000000000001</v>
      </c>
      <c r="F228">
        <v>985.01700000000005</v>
      </c>
      <c r="G228">
        <v>18.12</v>
      </c>
      <c r="H228" t="s">
        <v>13</v>
      </c>
    </row>
    <row r="229" spans="1:8" x14ac:dyDescent="0.4">
      <c r="A229">
        <v>12</v>
      </c>
      <c r="B229" t="s">
        <v>172</v>
      </c>
      <c r="D229">
        <v>4.2</v>
      </c>
      <c r="E229">
        <v>17.593</v>
      </c>
      <c r="F229">
        <v>1024.4110000000001</v>
      </c>
      <c r="G229">
        <v>1.651</v>
      </c>
      <c r="H229" t="s">
        <v>13</v>
      </c>
    </row>
    <row r="230" spans="1:8" x14ac:dyDescent="0.4">
      <c r="A230">
        <v>13</v>
      </c>
      <c r="B230" t="s">
        <v>171</v>
      </c>
      <c r="D230">
        <v>4.17</v>
      </c>
      <c r="E230">
        <v>12.384</v>
      </c>
      <c r="F230">
        <v>1313.31</v>
      </c>
      <c r="G230">
        <v>1.766</v>
      </c>
      <c r="H230" t="s">
        <v>13</v>
      </c>
    </row>
    <row r="231" spans="1:8" x14ac:dyDescent="0.4">
      <c r="A231">
        <v>14</v>
      </c>
      <c r="B231" t="s">
        <v>22</v>
      </c>
      <c r="H231" t="s">
        <v>95</v>
      </c>
    </row>
    <row r="232" spans="1:8" x14ac:dyDescent="0.4">
      <c r="A232">
        <v>15</v>
      </c>
      <c r="B232" t="s">
        <v>170</v>
      </c>
      <c r="D232">
        <v>4.2</v>
      </c>
      <c r="E232">
        <v>7.3710000000000004</v>
      </c>
      <c r="F232">
        <v>1115.547</v>
      </c>
      <c r="G232">
        <v>2.4279999999999999</v>
      </c>
      <c r="H232" t="s">
        <v>13</v>
      </c>
    </row>
    <row r="233" spans="1:8" x14ac:dyDescent="0.4">
      <c r="A233">
        <v>16</v>
      </c>
      <c r="B233" t="s">
        <v>169</v>
      </c>
      <c r="D233">
        <v>3.97</v>
      </c>
      <c r="E233">
        <v>17.071999999999999</v>
      </c>
      <c r="F233">
        <v>868.49199999999996</v>
      </c>
      <c r="G233">
        <v>8.59</v>
      </c>
      <c r="H233" t="s">
        <v>13</v>
      </c>
    </row>
    <row r="234" spans="1:8" x14ac:dyDescent="0.4">
      <c r="A234">
        <v>17</v>
      </c>
      <c r="B234" t="s">
        <v>168</v>
      </c>
      <c r="D234">
        <v>4.25</v>
      </c>
      <c r="E234">
        <v>5.6440000000000001</v>
      </c>
      <c r="F234">
        <v>1891.713</v>
      </c>
      <c r="G234">
        <v>2.2679999999999998</v>
      </c>
      <c r="H234" t="s">
        <v>13</v>
      </c>
    </row>
    <row r="235" spans="1:8" x14ac:dyDescent="0.4">
      <c r="A235">
        <v>18</v>
      </c>
      <c r="B235" t="s">
        <v>167</v>
      </c>
      <c r="D235">
        <v>4.0199999999999996</v>
      </c>
      <c r="E235">
        <v>20.882000000000001</v>
      </c>
      <c r="F235">
        <v>1176.0409999999999</v>
      </c>
      <c r="G235">
        <v>5.4809999999999999</v>
      </c>
      <c r="H235" t="s">
        <v>13</v>
      </c>
    </row>
    <row r="236" spans="1:8" x14ac:dyDescent="0.4">
      <c r="A236">
        <v>19</v>
      </c>
      <c r="B236" t="s">
        <v>166</v>
      </c>
      <c r="D236">
        <v>4.43</v>
      </c>
      <c r="E236">
        <v>1.825</v>
      </c>
      <c r="F236">
        <v>1321.3489999999999</v>
      </c>
      <c r="G236">
        <v>1.675</v>
      </c>
      <c r="H236" t="s">
        <v>13</v>
      </c>
    </row>
    <row r="237" spans="1:8" x14ac:dyDescent="0.4">
      <c r="A237">
        <v>20</v>
      </c>
      <c r="B237" t="s">
        <v>165</v>
      </c>
      <c r="D237">
        <v>4.0999999999999996</v>
      </c>
      <c r="E237">
        <v>11.888999999999999</v>
      </c>
      <c r="F237">
        <v>1479.5329999999999</v>
      </c>
      <c r="G237">
        <v>5.8239999999999998</v>
      </c>
      <c r="H237" t="s">
        <v>16</v>
      </c>
    </row>
    <row r="238" spans="1:8" x14ac:dyDescent="0.4">
      <c r="A238">
        <v>21</v>
      </c>
      <c r="B238" t="s">
        <v>22</v>
      </c>
      <c r="H238" t="s">
        <v>95</v>
      </c>
    </row>
    <row r="239" spans="1:8" x14ac:dyDescent="0.4">
      <c r="A239">
        <v>22</v>
      </c>
      <c r="B239" t="s">
        <v>164</v>
      </c>
      <c r="D239">
        <v>4.0999999999999996</v>
      </c>
      <c r="E239">
        <v>15.278</v>
      </c>
      <c r="F239">
        <v>1517.701</v>
      </c>
      <c r="G239">
        <v>4.1050000000000004</v>
      </c>
      <c r="H239" t="s">
        <v>13</v>
      </c>
    </row>
    <row r="240" spans="1:8" x14ac:dyDescent="0.4">
      <c r="A240">
        <v>23</v>
      </c>
      <c r="B240" t="s">
        <v>163</v>
      </c>
      <c r="D240">
        <v>4.1100000000000003</v>
      </c>
      <c r="E240">
        <v>7.7750000000000004</v>
      </c>
      <c r="F240">
        <v>1453.885</v>
      </c>
      <c r="G240">
        <v>1.982</v>
      </c>
      <c r="H240" t="s">
        <v>13</v>
      </c>
    </row>
    <row r="241" spans="1:10" x14ac:dyDescent="0.4">
      <c r="A241">
        <v>24</v>
      </c>
      <c r="B241" t="s">
        <v>162</v>
      </c>
      <c r="D241">
        <v>4.1500000000000004</v>
      </c>
      <c r="E241">
        <v>11.061</v>
      </c>
      <c r="F241">
        <v>1930.2280000000001</v>
      </c>
      <c r="G241">
        <v>3.4590000000000001</v>
      </c>
      <c r="H241" t="s">
        <v>13</v>
      </c>
    </row>
    <row r="242" spans="1:10" x14ac:dyDescent="0.4">
      <c r="A242">
        <v>25</v>
      </c>
      <c r="B242" t="s">
        <v>161</v>
      </c>
      <c r="D242">
        <v>4.17</v>
      </c>
      <c r="E242">
        <v>20.516999999999999</v>
      </c>
      <c r="F242">
        <v>2454.7800000000002</v>
      </c>
      <c r="G242">
        <v>16.516999999999999</v>
      </c>
      <c r="H242" t="s">
        <v>13</v>
      </c>
    </row>
    <row r="243" spans="1:10" x14ac:dyDescent="0.4">
      <c r="A243">
        <v>26</v>
      </c>
      <c r="B243" t="s">
        <v>160</v>
      </c>
      <c r="D243">
        <v>4.18</v>
      </c>
      <c r="E243">
        <v>14.491</v>
      </c>
      <c r="F243">
        <v>2046.8050000000001</v>
      </c>
      <c r="G243">
        <v>8.3650000000000002</v>
      </c>
      <c r="H243" t="s">
        <v>13</v>
      </c>
    </row>
    <row r="244" spans="1:10" x14ac:dyDescent="0.4">
      <c r="A244">
        <v>27</v>
      </c>
      <c r="B244" t="s">
        <v>159</v>
      </c>
      <c r="D244">
        <v>4.21</v>
      </c>
      <c r="E244">
        <v>23.93</v>
      </c>
      <c r="F244">
        <v>1963.7070000000001</v>
      </c>
      <c r="G244">
        <v>4.5590000000000002</v>
      </c>
      <c r="H244" t="s">
        <v>13</v>
      </c>
    </row>
    <row r="245" spans="1:10" x14ac:dyDescent="0.4">
      <c r="A245">
        <v>28</v>
      </c>
      <c r="B245" t="s">
        <v>22</v>
      </c>
      <c r="H245" t="s">
        <v>95</v>
      </c>
    </row>
    <row r="246" spans="1:10" x14ac:dyDescent="0.4">
      <c r="A246">
        <v>29</v>
      </c>
      <c r="B246" t="s">
        <v>158</v>
      </c>
      <c r="D246">
        <v>4.28</v>
      </c>
      <c r="E246">
        <v>10.808999999999999</v>
      </c>
      <c r="F246">
        <v>2063.1590000000001</v>
      </c>
      <c r="G246">
        <v>3.302</v>
      </c>
      <c r="H246" t="s">
        <v>13</v>
      </c>
    </row>
    <row r="247" spans="1:10" x14ac:dyDescent="0.4">
      <c r="A247">
        <v>30</v>
      </c>
      <c r="B247" t="s">
        <v>157</v>
      </c>
      <c r="D247">
        <v>4.26</v>
      </c>
      <c r="E247">
        <v>5.6349999999999998</v>
      </c>
      <c r="F247">
        <v>1701.403</v>
      </c>
      <c r="G247">
        <v>2.96</v>
      </c>
      <c r="H247" t="s">
        <v>13</v>
      </c>
    </row>
    <row r="248" spans="1:10" x14ac:dyDescent="0.4">
      <c r="A248">
        <v>31</v>
      </c>
      <c r="B248" t="s">
        <v>156</v>
      </c>
      <c r="D248">
        <v>4.24</v>
      </c>
      <c r="E248">
        <v>14.914999999999999</v>
      </c>
      <c r="F248">
        <v>1921.069</v>
      </c>
      <c r="G248">
        <v>3.12</v>
      </c>
      <c r="H248" t="s">
        <v>13</v>
      </c>
    </row>
    <row r="250" spans="1:10" x14ac:dyDescent="0.4">
      <c r="A250" t="s">
        <v>37</v>
      </c>
    </row>
    <row r="252" spans="1:10" x14ac:dyDescent="0.4">
      <c r="B252" t="s">
        <v>3</v>
      </c>
      <c r="C252" t="s">
        <v>4</v>
      </c>
      <c r="D252" t="s">
        <v>5</v>
      </c>
      <c r="E252" t="s">
        <v>6</v>
      </c>
      <c r="F252" t="s">
        <v>7</v>
      </c>
      <c r="G252" t="s">
        <v>8</v>
      </c>
      <c r="H252" t="s">
        <v>9</v>
      </c>
      <c r="I252" t="s">
        <v>10</v>
      </c>
      <c r="J252" t="s">
        <v>11</v>
      </c>
    </row>
    <row r="253" spans="1:10" x14ac:dyDescent="0.4">
      <c r="A253">
        <v>1</v>
      </c>
      <c r="B253" t="s">
        <v>182</v>
      </c>
      <c r="D253">
        <v>5.99</v>
      </c>
      <c r="E253">
        <v>1.919</v>
      </c>
      <c r="F253">
        <v>1575.2460000000001</v>
      </c>
      <c r="G253">
        <v>2.794</v>
      </c>
      <c r="H253" t="s">
        <v>13</v>
      </c>
    </row>
    <row r="254" spans="1:10" x14ac:dyDescent="0.4">
      <c r="A254">
        <v>2</v>
      </c>
      <c r="B254" t="s">
        <v>181</v>
      </c>
      <c r="D254">
        <v>6.64</v>
      </c>
      <c r="E254">
        <v>9.9000000000000005E-2</v>
      </c>
      <c r="F254">
        <v>1550.8689999999999</v>
      </c>
      <c r="G254">
        <v>2</v>
      </c>
      <c r="H254" t="s">
        <v>16</v>
      </c>
    </row>
    <row r="255" spans="1:10" x14ac:dyDescent="0.4">
      <c r="A255">
        <v>3</v>
      </c>
      <c r="B255" t="s">
        <v>180</v>
      </c>
      <c r="D255">
        <v>6.24</v>
      </c>
      <c r="E255">
        <v>0.33</v>
      </c>
      <c r="F255">
        <v>1163.846</v>
      </c>
      <c r="G255">
        <v>7</v>
      </c>
      <c r="H255" t="s">
        <v>13</v>
      </c>
    </row>
    <row r="256" spans="1:10" x14ac:dyDescent="0.4">
      <c r="A256">
        <v>4</v>
      </c>
      <c r="B256" t="s">
        <v>179</v>
      </c>
      <c r="D256">
        <v>6.61</v>
      </c>
      <c r="E256">
        <v>4.6020000000000003</v>
      </c>
      <c r="F256">
        <v>1084.067</v>
      </c>
      <c r="G256">
        <v>95</v>
      </c>
      <c r="H256" t="s">
        <v>16</v>
      </c>
    </row>
    <row r="257" spans="1:8" x14ac:dyDescent="0.4">
      <c r="A257">
        <v>5</v>
      </c>
      <c r="B257" t="s">
        <v>178</v>
      </c>
      <c r="D257">
        <v>6.38</v>
      </c>
      <c r="E257">
        <v>6.4169999999999998</v>
      </c>
      <c r="F257">
        <v>1044.51</v>
      </c>
      <c r="G257">
        <v>4.1509999999999998</v>
      </c>
      <c r="H257" t="s">
        <v>13</v>
      </c>
    </row>
    <row r="258" spans="1:8" x14ac:dyDescent="0.4">
      <c r="A258">
        <v>6</v>
      </c>
      <c r="B258" t="s">
        <v>177</v>
      </c>
      <c r="D258">
        <v>6.18</v>
      </c>
      <c r="E258">
        <v>0.30299999999999999</v>
      </c>
      <c r="F258">
        <v>1020.096</v>
      </c>
      <c r="G258">
        <v>0.433</v>
      </c>
      <c r="H258" t="s">
        <v>16</v>
      </c>
    </row>
    <row r="259" spans="1:8" x14ac:dyDescent="0.4">
      <c r="A259">
        <v>7</v>
      </c>
      <c r="B259" t="s">
        <v>22</v>
      </c>
      <c r="H259" t="s">
        <v>95</v>
      </c>
    </row>
    <row r="260" spans="1:8" x14ac:dyDescent="0.4">
      <c r="A260">
        <v>8</v>
      </c>
      <c r="B260" t="s">
        <v>176</v>
      </c>
      <c r="D260">
        <v>5.91</v>
      </c>
      <c r="E260">
        <v>0.97799999999999998</v>
      </c>
      <c r="F260">
        <v>1051.3510000000001</v>
      </c>
      <c r="G260">
        <v>21</v>
      </c>
      <c r="H260" t="s">
        <v>13</v>
      </c>
    </row>
    <row r="261" spans="1:8" x14ac:dyDescent="0.4">
      <c r="A261">
        <v>9</v>
      </c>
      <c r="B261" t="s">
        <v>175</v>
      </c>
      <c r="D261">
        <v>6.58</v>
      </c>
      <c r="E261">
        <v>0.44800000000000001</v>
      </c>
      <c r="F261">
        <v>1035.1510000000001</v>
      </c>
      <c r="G261">
        <v>0.64900000000000002</v>
      </c>
      <c r="H261" t="s">
        <v>16</v>
      </c>
    </row>
    <row r="262" spans="1:8" x14ac:dyDescent="0.4">
      <c r="A262">
        <v>10</v>
      </c>
      <c r="B262" t="s">
        <v>174</v>
      </c>
      <c r="D262">
        <v>5.69</v>
      </c>
      <c r="E262">
        <v>0.45100000000000001</v>
      </c>
      <c r="F262">
        <v>822.99</v>
      </c>
      <c r="G262">
        <v>10</v>
      </c>
      <c r="H262" t="s">
        <v>13</v>
      </c>
    </row>
    <row r="263" spans="1:8" x14ac:dyDescent="0.4">
      <c r="A263">
        <v>11</v>
      </c>
      <c r="B263" t="s">
        <v>173</v>
      </c>
      <c r="F263">
        <v>985.01700000000005</v>
      </c>
    </row>
    <row r="264" spans="1:8" x14ac:dyDescent="0.4">
      <c r="A264">
        <v>12</v>
      </c>
      <c r="B264" t="s">
        <v>172</v>
      </c>
      <c r="D264">
        <v>5.38</v>
      </c>
      <c r="E264">
        <v>0.35599999999999998</v>
      </c>
      <c r="F264">
        <v>1024.4110000000001</v>
      </c>
      <c r="G264">
        <v>8</v>
      </c>
      <c r="H264" t="s">
        <v>16</v>
      </c>
    </row>
    <row r="265" spans="1:8" x14ac:dyDescent="0.4">
      <c r="A265">
        <v>13</v>
      </c>
      <c r="B265" t="s">
        <v>171</v>
      </c>
      <c r="D265">
        <v>5.95</v>
      </c>
      <c r="E265">
        <v>4.4009999999999998</v>
      </c>
      <c r="F265">
        <v>1313.31</v>
      </c>
      <c r="G265">
        <v>94</v>
      </c>
      <c r="H265" t="s">
        <v>13</v>
      </c>
    </row>
    <row r="266" spans="1:8" x14ac:dyDescent="0.4">
      <c r="A266">
        <v>14</v>
      </c>
      <c r="B266" t="s">
        <v>22</v>
      </c>
      <c r="H266" t="s">
        <v>95</v>
      </c>
    </row>
    <row r="267" spans="1:8" x14ac:dyDescent="0.4">
      <c r="A267">
        <v>15</v>
      </c>
      <c r="B267" t="s">
        <v>170</v>
      </c>
      <c r="D267">
        <v>5.59</v>
      </c>
      <c r="E267">
        <v>8.9770000000000003</v>
      </c>
      <c r="F267">
        <v>1115.547</v>
      </c>
      <c r="G267">
        <v>8.6180000000000003</v>
      </c>
      <c r="H267" t="s">
        <v>13</v>
      </c>
    </row>
    <row r="268" spans="1:8" x14ac:dyDescent="0.4">
      <c r="A268">
        <v>16</v>
      </c>
      <c r="B268" t="s">
        <v>169</v>
      </c>
      <c r="F268">
        <v>868.49199999999996</v>
      </c>
    </row>
    <row r="269" spans="1:8" x14ac:dyDescent="0.4">
      <c r="A269">
        <v>17</v>
      </c>
      <c r="B269" t="s">
        <v>168</v>
      </c>
      <c r="D269">
        <v>6.31</v>
      </c>
      <c r="E269">
        <v>0.57099999999999995</v>
      </c>
      <c r="F269">
        <v>1891.713</v>
      </c>
      <c r="G269">
        <v>11</v>
      </c>
      <c r="H269" t="s">
        <v>13</v>
      </c>
    </row>
    <row r="270" spans="1:8" x14ac:dyDescent="0.4">
      <c r="A270">
        <v>18</v>
      </c>
      <c r="B270" t="s">
        <v>167</v>
      </c>
      <c r="D270">
        <v>6.87</v>
      </c>
      <c r="E270">
        <v>0.22</v>
      </c>
      <c r="F270">
        <v>1176.0409999999999</v>
      </c>
      <c r="G270">
        <v>4</v>
      </c>
      <c r="H270" t="s">
        <v>16</v>
      </c>
    </row>
    <row r="271" spans="1:8" x14ac:dyDescent="0.4">
      <c r="A271">
        <v>19</v>
      </c>
      <c r="B271" t="s">
        <v>166</v>
      </c>
      <c r="F271">
        <v>1321.3489999999999</v>
      </c>
    </row>
    <row r="272" spans="1:8" x14ac:dyDescent="0.4">
      <c r="A272">
        <v>20</v>
      </c>
      <c r="B272" t="s">
        <v>165</v>
      </c>
      <c r="D272">
        <v>6.84</v>
      </c>
      <c r="E272">
        <v>3.26</v>
      </c>
      <c r="F272">
        <v>1479.5329999999999</v>
      </c>
      <c r="G272">
        <v>63</v>
      </c>
      <c r="H272" t="s">
        <v>16</v>
      </c>
    </row>
    <row r="273" spans="1:10" x14ac:dyDescent="0.4">
      <c r="A273">
        <v>21</v>
      </c>
      <c r="B273" t="s">
        <v>22</v>
      </c>
      <c r="H273" t="s">
        <v>95</v>
      </c>
    </row>
    <row r="274" spans="1:10" x14ac:dyDescent="0.4">
      <c r="A274">
        <v>22</v>
      </c>
      <c r="B274" t="s">
        <v>164</v>
      </c>
      <c r="D274">
        <v>6.46</v>
      </c>
      <c r="E274">
        <v>1.923</v>
      </c>
      <c r="F274">
        <v>1517.701</v>
      </c>
      <c r="G274">
        <v>37</v>
      </c>
      <c r="H274" t="s">
        <v>13</v>
      </c>
    </row>
    <row r="275" spans="1:10" x14ac:dyDescent="0.4">
      <c r="A275">
        <v>23</v>
      </c>
      <c r="B275" t="s">
        <v>163</v>
      </c>
      <c r="D275">
        <v>6.82</v>
      </c>
      <c r="E275">
        <v>7.8E-2</v>
      </c>
      <c r="F275">
        <v>1453.885</v>
      </c>
      <c r="G275">
        <v>1</v>
      </c>
      <c r="H275" t="s">
        <v>16</v>
      </c>
    </row>
    <row r="276" spans="1:10" x14ac:dyDescent="0.4">
      <c r="A276">
        <v>24</v>
      </c>
      <c r="B276" t="s">
        <v>162</v>
      </c>
      <c r="D276">
        <v>5.54</v>
      </c>
      <c r="E276">
        <v>3.0550000000000002</v>
      </c>
      <c r="F276">
        <v>1930.2280000000001</v>
      </c>
      <c r="G276">
        <v>48</v>
      </c>
      <c r="H276" t="s">
        <v>13</v>
      </c>
    </row>
    <row r="277" spans="1:10" x14ac:dyDescent="0.4">
      <c r="A277">
        <v>25</v>
      </c>
      <c r="B277" t="s">
        <v>161</v>
      </c>
      <c r="D277">
        <v>6.04</v>
      </c>
      <c r="E277">
        <v>0.16500000000000001</v>
      </c>
      <c r="F277">
        <v>2454.7800000000002</v>
      </c>
      <c r="G277">
        <v>3</v>
      </c>
      <c r="H277" t="s">
        <v>13</v>
      </c>
    </row>
    <row r="278" spans="1:10" x14ac:dyDescent="0.4">
      <c r="A278">
        <v>26</v>
      </c>
      <c r="B278" t="s">
        <v>160</v>
      </c>
      <c r="D278">
        <v>6.03</v>
      </c>
      <c r="E278">
        <v>0.185</v>
      </c>
      <c r="F278">
        <v>2046.8050000000001</v>
      </c>
      <c r="G278">
        <v>4</v>
      </c>
      <c r="H278" t="s">
        <v>13</v>
      </c>
    </row>
    <row r="279" spans="1:10" x14ac:dyDescent="0.4">
      <c r="A279">
        <v>27</v>
      </c>
      <c r="B279" t="s">
        <v>159</v>
      </c>
      <c r="D279">
        <v>6.22</v>
      </c>
      <c r="E279">
        <v>4.798</v>
      </c>
      <c r="F279">
        <v>1963.7070000000001</v>
      </c>
      <c r="G279">
        <v>93</v>
      </c>
      <c r="H279" t="s">
        <v>13</v>
      </c>
    </row>
    <row r="280" spans="1:10" x14ac:dyDescent="0.4">
      <c r="A280">
        <v>28</v>
      </c>
      <c r="B280" t="s">
        <v>22</v>
      </c>
      <c r="H280" t="s">
        <v>95</v>
      </c>
    </row>
    <row r="281" spans="1:10" x14ac:dyDescent="0.4">
      <c r="A281">
        <v>29</v>
      </c>
      <c r="B281" t="s">
        <v>158</v>
      </c>
      <c r="D281">
        <v>7.05</v>
      </c>
      <c r="E281">
        <v>2.1829999999999998</v>
      </c>
      <c r="F281">
        <v>2063.1590000000001</v>
      </c>
      <c r="G281">
        <v>42</v>
      </c>
      <c r="H281" t="s">
        <v>16</v>
      </c>
    </row>
    <row r="282" spans="1:10" x14ac:dyDescent="0.4">
      <c r="A282">
        <v>30</v>
      </c>
      <c r="B282" t="s">
        <v>157</v>
      </c>
      <c r="D282">
        <v>6.68</v>
      </c>
      <c r="E282">
        <v>0.14000000000000001</v>
      </c>
      <c r="F282">
        <v>1701.403</v>
      </c>
      <c r="G282">
        <v>3</v>
      </c>
      <c r="H282" t="s">
        <v>16</v>
      </c>
    </row>
    <row r="283" spans="1:10" x14ac:dyDescent="0.4">
      <c r="A283">
        <v>31</v>
      </c>
      <c r="B283" t="s">
        <v>156</v>
      </c>
      <c r="F283">
        <v>1921.069</v>
      </c>
    </row>
    <row r="285" spans="1:10" x14ac:dyDescent="0.4">
      <c r="A285" t="s">
        <v>38</v>
      </c>
    </row>
    <row r="287" spans="1:10" x14ac:dyDescent="0.4">
      <c r="B287" t="s">
        <v>3</v>
      </c>
      <c r="C287" t="s">
        <v>4</v>
      </c>
      <c r="D287" t="s">
        <v>5</v>
      </c>
      <c r="E287" t="s">
        <v>6</v>
      </c>
      <c r="F287" t="s">
        <v>7</v>
      </c>
      <c r="G287" t="s">
        <v>8</v>
      </c>
      <c r="H287" t="s">
        <v>9</v>
      </c>
      <c r="I287" t="s">
        <v>10</v>
      </c>
      <c r="J287" t="s">
        <v>11</v>
      </c>
    </row>
    <row r="288" spans="1:10" x14ac:dyDescent="0.4">
      <c r="A288">
        <v>1</v>
      </c>
      <c r="B288" t="s">
        <v>182</v>
      </c>
      <c r="D288">
        <v>6.53</v>
      </c>
      <c r="E288">
        <v>14.785</v>
      </c>
      <c r="F288">
        <v>563.41999999999996</v>
      </c>
      <c r="G288">
        <v>1.736</v>
      </c>
      <c r="H288" t="s">
        <v>36</v>
      </c>
    </row>
    <row r="289" spans="1:8" x14ac:dyDescent="0.4">
      <c r="A289">
        <v>2</v>
      </c>
      <c r="B289" t="s">
        <v>181</v>
      </c>
      <c r="D289">
        <v>6.51</v>
      </c>
      <c r="E289">
        <v>5.556</v>
      </c>
      <c r="F289">
        <v>700.12400000000002</v>
      </c>
      <c r="G289">
        <v>0.77200000000000002</v>
      </c>
      <c r="H289" t="s">
        <v>16</v>
      </c>
    </row>
    <row r="290" spans="1:8" x14ac:dyDescent="0.4">
      <c r="A290">
        <v>3</v>
      </c>
      <c r="B290" t="s">
        <v>180</v>
      </c>
      <c r="D290">
        <v>6.51</v>
      </c>
      <c r="E290">
        <v>24.276</v>
      </c>
      <c r="F290">
        <v>801.36199999999997</v>
      </c>
      <c r="G290">
        <v>2.4809999999999999</v>
      </c>
      <c r="H290" t="s">
        <v>13</v>
      </c>
    </row>
    <row r="291" spans="1:8" x14ac:dyDescent="0.4">
      <c r="A291">
        <v>4</v>
      </c>
      <c r="B291" t="s">
        <v>179</v>
      </c>
      <c r="D291">
        <v>6.63</v>
      </c>
      <c r="E291">
        <v>7.782</v>
      </c>
      <c r="F291">
        <v>625.45500000000004</v>
      </c>
      <c r="G291">
        <v>1.7210000000000001</v>
      </c>
      <c r="H291" t="s">
        <v>13</v>
      </c>
    </row>
    <row r="292" spans="1:8" x14ac:dyDescent="0.4">
      <c r="A292">
        <v>5</v>
      </c>
      <c r="B292" t="s">
        <v>178</v>
      </c>
      <c r="D292">
        <v>6.53</v>
      </c>
      <c r="E292">
        <v>31.504999999999999</v>
      </c>
      <c r="F292">
        <v>753.798</v>
      </c>
      <c r="G292">
        <v>3.1960000000000002</v>
      </c>
      <c r="H292" t="s">
        <v>16</v>
      </c>
    </row>
    <row r="293" spans="1:8" x14ac:dyDescent="0.4">
      <c r="A293">
        <v>6</v>
      </c>
      <c r="B293" t="s">
        <v>177</v>
      </c>
      <c r="D293">
        <v>6.57</v>
      </c>
      <c r="E293">
        <v>21.925000000000001</v>
      </c>
      <c r="F293">
        <v>571.37099999999998</v>
      </c>
      <c r="G293">
        <v>2.2360000000000002</v>
      </c>
      <c r="H293" t="s">
        <v>13</v>
      </c>
    </row>
    <row r="294" spans="1:8" x14ac:dyDescent="0.4">
      <c r="A294">
        <v>7</v>
      </c>
      <c r="B294" t="s">
        <v>22</v>
      </c>
      <c r="H294" t="s">
        <v>95</v>
      </c>
    </row>
    <row r="295" spans="1:8" x14ac:dyDescent="0.4">
      <c r="A295">
        <v>8</v>
      </c>
      <c r="B295" t="s">
        <v>176</v>
      </c>
      <c r="D295">
        <v>6.54</v>
      </c>
      <c r="E295">
        <v>7.12</v>
      </c>
      <c r="F295">
        <v>708.65599999999995</v>
      </c>
      <c r="G295">
        <v>0.8</v>
      </c>
      <c r="H295" t="s">
        <v>16</v>
      </c>
    </row>
    <row r="296" spans="1:8" x14ac:dyDescent="0.4">
      <c r="A296">
        <v>9</v>
      </c>
      <c r="B296" t="s">
        <v>175</v>
      </c>
      <c r="D296">
        <v>6.35</v>
      </c>
      <c r="E296">
        <v>29.914999999999999</v>
      </c>
      <c r="F296">
        <v>653.00300000000004</v>
      </c>
      <c r="G296">
        <v>8.6280000000000001</v>
      </c>
      <c r="H296" t="s">
        <v>13</v>
      </c>
    </row>
    <row r="297" spans="1:8" x14ac:dyDescent="0.4">
      <c r="A297">
        <v>10</v>
      </c>
      <c r="B297" t="s">
        <v>174</v>
      </c>
      <c r="D297">
        <v>6.66</v>
      </c>
      <c r="E297">
        <v>9.8119999999999994</v>
      </c>
      <c r="F297">
        <v>688.33500000000004</v>
      </c>
      <c r="G297">
        <v>2.835</v>
      </c>
      <c r="H297" t="s">
        <v>16</v>
      </c>
    </row>
    <row r="298" spans="1:8" x14ac:dyDescent="0.4">
      <c r="A298">
        <v>11</v>
      </c>
      <c r="B298" t="s">
        <v>173</v>
      </c>
      <c r="D298">
        <v>6.53</v>
      </c>
      <c r="E298">
        <v>12.364000000000001</v>
      </c>
      <c r="F298">
        <v>633.82100000000003</v>
      </c>
      <c r="G298">
        <v>3.181</v>
      </c>
      <c r="H298" t="s">
        <v>13</v>
      </c>
    </row>
    <row r="299" spans="1:8" x14ac:dyDescent="0.4">
      <c r="A299">
        <v>12</v>
      </c>
      <c r="B299" t="s">
        <v>172</v>
      </c>
      <c r="D299">
        <v>6.49</v>
      </c>
      <c r="E299">
        <v>14.446</v>
      </c>
      <c r="F299">
        <v>702.60799999999995</v>
      </c>
      <c r="G299">
        <v>2.9020000000000001</v>
      </c>
      <c r="H299" t="s">
        <v>13</v>
      </c>
    </row>
    <row r="300" spans="1:8" x14ac:dyDescent="0.4">
      <c r="A300">
        <v>13</v>
      </c>
      <c r="B300" t="s">
        <v>171</v>
      </c>
      <c r="D300">
        <v>6.35</v>
      </c>
      <c r="E300">
        <v>23.315999999999999</v>
      </c>
      <c r="F300">
        <v>986.37699999999995</v>
      </c>
      <c r="G300">
        <v>2.2080000000000002</v>
      </c>
      <c r="H300" t="s">
        <v>13</v>
      </c>
    </row>
    <row r="301" spans="1:8" x14ac:dyDescent="0.4">
      <c r="A301">
        <v>14</v>
      </c>
      <c r="B301" t="s">
        <v>22</v>
      </c>
      <c r="H301" t="s">
        <v>95</v>
      </c>
    </row>
    <row r="302" spans="1:8" x14ac:dyDescent="0.4">
      <c r="A302">
        <v>15</v>
      </c>
      <c r="B302" t="s">
        <v>170</v>
      </c>
      <c r="D302">
        <v>6.16</v>
      </c>
      <c r="E302">
        <v>14.792</v>
      </c>
      <c r="F302">
        <v>900.00699999999995</v>
      </c>
      <c r="G302">
        <v>1.3959999999999999</v>
      </c>
      <c r="H302" t="s">
        <v>16</v>
      </c>
    </row>
    <row r="303" spans="1:8" x14ac:dyDescent="0.4">
      <c r="A303">
        <v>16</v>
      </c>
      <c r="B303" t="s">
        <v>169</v>
      </c>
      <c r="D303">
        <v>6.24</v>
      </c>
      <c r="E303">
        <v>3.3460000000000001</v>
      </c>
      <c r="F303">
        <v>676.23</v>
      </c>
      <c r="G303">
        <v>0.61899999999999999</v>
      </c>
      <c r="H303" t="s">
        <v>13</v>
      </c>
    </row>
    <row r="304" spans="1:8" x14ac:dyDescent="0.4">
      <c r="A304">
        <v>17</v>
      </c>
      <c r="B304" t="s">
        <v>168</v>
      </c>
      <c r="D304">
        <v>6.3</v>
      </c>
      <c r="E304">
        <v>26.006</v>
      </c>
      <c r="F304">
        <v>821.19100000000003</v>
      </c>
      <c r="G304">
        <v>4.3230000000000004</v>
      </c>
      <c r="H304" t="s">
        <v>13</v>
      </c>
    </row>
    <row r="305" spans="1:8" x14ac:dyDescent="0.4">
      <c r="A305">
        <v>18</v>
      </c>
      <c r="B305" t="s">
        <v>167</v>
      </c>
      <c r="D305">
        <v>6.33</v>
      </c>
      <c r="E305">
        <v>4.0540000000000003</v>
      </c>
      <c r="F305">
        <v>747.97199999999998</v>
      </c>
      <c r="G305">
        <v>0.72399999999999998</v>
      </c>
      <c r="H305" t="s">
        <v>16</v>
      </c>
    </row>
    <row r="306" spans="1:8" x14ac:dyDescent="0.4">
      <c r="A306">
        <v>19</v>
      </c>
      <c r="B306" t="s">
        <v>166</v>
      </c>
      <c r="D306">
        <v>6.36</v>
      </c>
      <c r="E306">
        <v>10.502000000000001</v>
      </c>
      <c r="F306">
        <v>963.82100000000003</v>
      </c>
      <c r="G306">
        <v>0.95099999999999996</v>
      </c>
      <c r="H306" t="s">
        <v>16</v>
      </c>
    </row>
    <row r="307" spans="1:8" x14ac:dyDescent="0.4">
      <c r="A307">
        <v>20</v>
      </c>
      <c r="B307" t="s">
        <v>165</v>
      </c>
      <c r="D307">
        <v>6.42</v>
      </c>
      <c r="E307">
        <v>20.507999999999999</v>
      </c>
      <c r="F307">
        <v>766.04399999999998</v>
      </c>
      <c r="G307">
        <v>2.4460000000000002</v>
      </c>
      <c r="H307" t="s">
        <v>13</v>
      </c>
    </row>
    <row r="308" spans="1:8" x14ac:dyDescent="0.4">
      <c r="A308">
        <v>21</v>
      </c>
      <c r="B308" t="s">
        <v>22</v>
      </c>
      <c r="H308" t="s">
        <v>95</v>
      </c>
    </row>
    <row r="309" spans="1:8" x14ac:dyDescent="0.4">
      <c r="A309">
        <v>22</v>
      </c>
      <c r="B309" t="s">
        <v>164</v>
      </c>
      <c r="D309">
        <v>6.41</v>
      </c>
      <c r="E309">
        <v>67.876999999999995</v>
      </c>
      <c r="F309">
        <v>820.27</v>
      </c>
      <c r="G309">
        <v>8.9019999999999992</v>
      </c>
      <c r="H309" t="s">
        <v>13</v>
      </c>
    </row>
    <row r="310" spans="1:8" x14ac:dyDescent="0.4">
      <c r="A310">
        <v>23</v>
      </c>
      <c r="B310" t="s">
        <v>163</v>
      </c>
      <c r="D310">
        <v>6.39</v>
      </c>
      <c r="E310">
        <v>43.46</v>
      </c>
      <c r="F310">
        <v>953.82100000000003</v>
      </c>
      <c r="G310">
        <v>1.94</v>
      </c>
      <c r="H310" t="s">
        <v>13</v>
      </c>
    </row>
    <row r="311" spans="1:8" x14ac:dyDescent="0.4">
      <c r="A311">
        <v>24</v>
      </c>
      <c r="B311" t="s">
        <v>162</v>
      </c>
      <c r="D311">
        <v>6.44</v>
      </c>
      <c r="E311">
        <v>27.619</v>
      </c>
      <c r="F311">
        <v>897.91399999999999</v>
      </c>
      <c r="G311">
        <v>3.242</v>
      </c>
      <c r="H311" t="s">
        <v>16</v>
      </c>
    </row>
    <row r="312" spans="1:8" x14ac:dyDescent="0.4">
      <c r="A312">
        <v>25</v>
      </c>
      <c r="B312" t="s">
        <v>161</v>
      </c>
      <c r="D312">
        <v>6.54</v>
      </c>
      <c r="E312">
        <v>17.687999999999999</v>
      </c>
      <c r="F312">
        <v>908.86900000000003</v>
      </c>
      <c r="G312">
        <v>1.67</v>
      </c>
      <c r="H312" t="s">
        <v>16</v>
      </c>
    </row>
    <row r="313" spans="1:8" x14ac:dyDescent="0.4">
      <c r="A313">
        <v>26</v>
      </c>
      <c r="B313" t="s">
        <v>160</v>
      </c>
      <c r="D313">
        <v>6.44</v>
      </c>
      <c r="E313">
        <v>55.561</v>
      </c>
      <c r="F313">
        <v>864.46600000000001</v>
      </c>
      <c r="G313">
        <v>6.2409999999999997</v>
      </c>
      <c r="H313" t="s">
        <v>13</v>
      </c>
    </row>
    <row r="314" spans="1:8" x14ac:dyDescent="0.4">
      <c r="A314">
        <v>27</v>
      </c>
      <c r="B314" t="s">
        <v>159</v>
      </c>
      <c r="D314">
        <v>6.44</v>
      </c>
      <c r="E314">
        <v>67.018000000000001</v>
      </c>
      <c r="F314">
        <v>1021.648</v>
      </c>
      <c r="G314">
        <v>2.9550000000000001</v>
      </c>
      <c r="H314" t="s">
        <v>13</v>
      </c>
    </row>
    <row r="315" spans="1:8" x14ac:dyDescent="0.4">
      <c r="A315">
        <v>28</v>
      </c>
      <c r="B315" t="s">
        <v>22</v>
      </c>
      <c r="H315" t="s">
        <v>95</v>
      </c>
    </row>
    <row r="316" spans="1:8" x14ac:dyDescent="0.4">
      <c r="A316">
        <v>29</v>
      </c>
      <c r="B316" t="s">
        <v>158</v>
      </c>
      <c r="D316">
        <v>6.58</v>
      </c>
      <c r="E316">
        <v>25.657</v>
      </c>
      <c r="F316">
        <v>688.995</v>
      </c>
      <c r="G316">
        <v>2.6960000000000002</v>
      </c>
      <c r="H316" t="s">
        <v>13</v>
      </c>
    </row>
    <row r="317" spans="1:8" x14ac:dyDescent="0.4">
      <c r="A317">
        <v>30</v>
      </c>
      <c r="B317" t="s">
        <v>157</v>
      </c>
      <c r="D317">
        <v>6.58</v>
      </c>
      <c r="E317">
        <v>13.843</v>
      </c>
      <c r="F317">
        <v>917.05499999999995</v>
      </c>
      <c r="G317">
        <v>1.645</v>
      </c>
      <c r="H317" t="s">
        <v>16</v>
      </c>
    </row>
    <row r="318" spans="1:8" x14ac:dyDescent="0.4">
      <c r="A318">
        <v>31</v>
      </c>
      <c r="B318" t="s">
        <v>156</v>
      </c>
      <c r="D318">
        <v>6.49</v>
      </c>
      <c r="E318">
        <v>37.945999999999998</v>
      </c>
      <c r="F318">
        <v>939.45500000000004</v>
      </c>
      <c r="G318">
        <v>6.806</v>
      </c>
      <c r="H318" t="s">
        <v>16</v>
      </c>
    </row>
    <row r="320" spans="1:8" x14ac:dyDescent="0.4">
      <c r="A320" t="s">
        <v>39</v>
      </c>
    </row>
    <row r="322" spans="1:10" x14ac:dyDescent="0.4">
      <c r="B322" t="s">
        <v>3</v>
      </c>
      <c r="C322" t="s">
        <v>4</v>
      </c>
      <c r="D322" t="s">
        <v>5</v>
      </c>
      <c r="E322" t="s">
        <v>6</v>
      </c>
      <c r="F322" t="s">
        <v>7</v>
      </c>
      <c r="G322" t="s">
        <v>8</v>
      </c>
      <c r="H322" t="s">
        <v>9</v>
      </c>
      <c r="I322" t="s">
        <v>10</v>
      </c>
      <c r="J322" t="s">
        <v>11</v>
      </c>
    </row>
    <row r="323" spans="1:10" x14ac:dyDescent="0.4">
      <c r="A323">
        <v>1</v>
      </c>
      <c r="B323" t="s">
        <v>182</v>
      </c>
      <c r="D323">
        <v>6.51</v>
      </c>
      <c r="E323">
        <v>563.41999999999996</v>
      </c>
      <c r="G323">
        <v>3.2429999999999999</v>
      </c>
      <c r="H323" t="s">
        <v>13</v>
      </c>
      <c r="I323">
        <v>563.41999999999996</v>
      </c>
    </row>
    <row r="324" spans="1:10" x14ac:dyDescent="0.4">
      <c r="A324">
        <v>2</v>
      </c>
      <c r="B324" t="s">
        <v>181</v>
      </c>
      <c r="D324">
        <v>6.48</v>
      </c>
      <c r="E324">
        <v>700.12400000000002</v>
      </c>
      <c r="G324">
        <v>7167</v>
      </c>
      <c r="H324" t="s">
        <v>13</v>
      </c>
      <c r="I324">
        <v>700.12400000000002</v>
      </c>
    </row>
    <row r="325" spans="1:10" x14ac:dyDescent="0.4">
      <c r="A325">
        <v>3</v>
      </c>
      <c r="B325" t="s">
        <v>180</v>
      </c>
      <c r="D325">
        <v>6.49</v>
      </c>
      <c r="E325">
        <v>801.36199999999997</v>
      </c>
      <c r="G325">
        <v>27.443999999999999</v>
      </c>
      <c r="H325" t="s">
        <v>13</v>
      </c>
      <c r="I325">
        <v>801.36199999999997</v>
      </c>
    </row>
    <row r="326" spans="1:10" x14ac:dyDescent="0.4">
      <c r="A326">
        <v>4</v>
      </c>
      <c r="B326" t="s">
        <v>179</v>
      </c>
      <c r="D326">
        <v>6.54</v>
      </c>
      <c r="E326">
        <v>625.45500000000004</v>
      </c>
      <c r="G326">
        <v>21.344000000000001</v>
      </c>
      <c r="H326" t="s">
        <v>13</v>
      </c>
      <c r="I326">
        <v>625.45500000000004</v>
      </c>
    </row>
    <row r="327" spans="1:10" x14ac:dyDescent="0.4">
      <c r="A327">
        <v>5</v>
      </c>
      <c r="B327" t="s">
        <v>178</v>
      </c>
      <c r="D327">
        <v>6.5</v>
      </c>
      <c r="E327">
        <v>753.798</v>
      </c>
      <c r="G327">
        <v>20.292000000000002</v>
      </c>
      <c r="H327" t="s">
        <v>13</v>
      </c>
      <c r="I327">
        <v>753.798</v>
      </c>
    </row>
    <row r="328" spans="1:10" x14ac:dyDescent="0.4">
      <c r="A328">
        <v>6</v>
      </c>
      <c r="B328" t="s">
        <v>177</v>
      </c>
      <c r="D328">
        <v>6.53</v>
      </c>
      <c r="E328">
        <v>571.37099999999998</v>
      </c>
      <c r="G328">
        <v>17.213000000000001</v>
      </c>
      <c r="H328" t="s">
        <v>13</v>
      </c>
      <c r="I328">
        <v>571.37099999999998</v>
      </c>
    </row>
    <row r="329" spans="1:10" x14ac:dyDescent="0.4">
      <c r="A329">
        <v>7</v>
      </c>
      <c r="B329" t="s">
        <v>22</v>
      </c>
    </row>
    <row r="330" spans="1:10" x14ac:dyDescent="0.4">
      <c r="A330">
        <v>8</v>
      </c>
      <c r="B330" t="s">
        <v>176</v>
      </c>
      <c r="D330">
        <v>6.53</v>
      </c>
      <c r="E330">
        <v>708.65599999999995</v>
      </c>
      <c r="G330">
        <v>6881</v>
      </c>
      <c r="H330" t="s">
        <v>13</v>
      </c>
      <c r="I330">
        <v>708.65599999999995</v>
      </c>
    </row>
    <row r="331" spans="1:10" x14ac:dyDescent="0.4">
      <c r="A331">
        <v>9</v>
      </c>
      <c r="B331" t="s">
        <v>175</v>
      </c>
      <c r="D331">
        <v>6.53</v>
      </c>
      <c r="E331">
        <v>653.00300000000004</v>
      </c>
      <c r="G331">
        <v>27.125</v>
      </c>
      <c r="H331" t="s">
        <v>13</v>
      </c>
      <c r="I331">
        <v>653.00300000000004</v>
      </c>
    </row>
    <row r="332" spans="1:10" x14ac:dyDescent="0.4">
      <c r="A332">
        <v>10</v>
      </c>
      <c r="B332" t="s">
        <v>174</v>
      </c>
      <c r="D332">
        <v>6.53</v>
      </c>
      <c r="E332">
        <v>688.33500000000004</v>
      </c>
      <c r="G332">
        <v>22.847000000000001</v>
      </c>
      <c r="H332" t="s">
        <v>13</v>
      </c>
      <c r="I332">
        <v>688.33500000000004</v>
      </c>
    </row>
    <row r="333" spans="1:10" x14ac:dyDescent="0.4">
      <c r="A333">
        <v>11</v>
      </c>
      <c r="B333" t="s">
        <v>173</v>
      </c>
      <c r="D333">
        <v>6.51</v>
      </c>
      <c r="E333">
        <v>633.82100000000003</v>
      </c>
      <c r="G333">
        <v>32.378999999999998</v>
      </c>
      <c r="H333" t="s">
        <v>13</v>
      </c>
      <c r="I333">
        <v>633.82100000000003</v>
      </c>
    </row>
    <row r="334" spans="1:10" x14ac:dyDescent="0.4">
      <c r="A334">
        <v>12</v>
      </c>
      <c r="B334" t="s">
        <v>172</v>
      </c>
      <c r="D334">
        <v>6.49</v>
      </c>
      <c r="E334">
        <v>702.60799999999995</v>
      </c>
      <c r="G334">
        <v>36.957000000000001</v>
      </c>
      <c r="H334" t="s">
        <v>13</v>
      </c>
      <c r="I334">
        <v>702.60799999999995</v>
      </c>
    </row>
    <row r="335" spans="1:10" x14ac:dyDescent="0.4">
      <c r="A335">
        <v>13</v>
      </c>
      <c r="B335" t="s">
        <v>171</v>
      </c>
      <c r="D335">
        <v>6.38</v>
      </c>
      <c r="E335">
        <v>986.37699999999995</v>
      </c>
      <c r="G335">
        <v>26.65</v>
      </c>
      <c r="H335" t="s">
        <v>13</v>
      </c>
      <c r="I335">
        <v>986.37699999999995</v>
      </c>
    </row>
    <row r="336" spans="1:10" x14ac:dyDescent="0.4">
      <c r="A336">
        <v>14</v>
      </c>
      <c r="B336" t="s">
        <v>22</v>
      </c>
    </row>
    <row r="337" spans="1:9" x14ac:dyDescent="0.4">
      <c r="A337">
        <v>15</v>
      </c>
      <c r="B337" t="s">
        <v>170</v>
      </c>
      <c r="D337">
        <v>6.18</v>
      </c>
      <c r="E337">
        <v>900.00699999999995</v>
      </c>
      <c r="G337">
        <v>117.422</v>
      </c>
      <c r="H337" t="s">
        <v>13</v>
      </c>
      <c r="I337">
        <v>900.00699999999995</v>
      </c>
    </row>
    <row r="338" spans="1:9" x14ac:dyDescent="0.4">
      <c r="A338">
        <v>16</v>
      </c>
      <c r="B338" t="s">
        <v>169</v>
      </c>
      <c r="D338">
        <v>6.27</v>
      </c>
      <c r="E338">
        <v>676.23</v>
      </c>
      <c r="G338">
        <v>290.81299999999999</v>
      </c>
      <c r="H338" t="s">
        <v>13</v>
      </c>
      <c r="I338">
        <v>676.23</v>
      </c>
    </row>
    <row r="339" spans="1:9" x14ac:dyDescent="0.4">
      <c r="A339">
        <v>17</v>
      </c>
      <c r="B339" t="s">
        <v>168</v>
      </c>
      <c r="D339">
        <v>6.31</v>
      </c>
      <c r="E339">
        <v>821.19100000000003</v>
      </c>
      <c r="G339">
        <v>7883</v>
      </c>
      <c r="H339" t="s">
        <v>13</v>
      </c>
      <c r="I339">
        <v>821.19100000000003</v>
      </c>
    </row>
    <row r="340" spans="1:9" x14ac:dyDescent="0.4">
      <c r="A340">
        <v>18</v>
      </c>
      <c r="B340" t="s">
        <v>167</v>
      </c>
      <c r="D340">
        <v>6.37</v>
      </c>
      <c r="E340">
        <v>747.97199999999998</v>
      </c>
      <c r="G340">
        <v>207.053</v>
      </c>
      <c r="H340" t="s">
        <v>13</v>
      </c>
      <c r="I340">
        <v>747.97199999999998</v>
      </c>
    </row>
    <row r="341" spans="1:9" x14ac:dyDescent="0.4">
      <c r="A341">
        <v>19</v>
      </c>
      <c r="B341" t="s">
        <v>166</v>
      </c>
      <c r="D341">
        <v>6.38</v>
      </c>
      <c r="E341">
        <v>963.82100000000003</v>
      </c>
      <c r="G341">
        <v>13.557</v>
      </c>
      <c r="H341" t="s">
        <v>13</v>
      </c>
      <c r="I341">
        <v>963.82100000000003</v>
      </c>
    </row>
    <row r="342" spans="1:9" x14ac:dyDescent="0.4">
      <c r="A342">
        <v>20</v>
      </c>
      <c r="B342" t="s">
        <v>165</v>
      </c>
      <c r="D342">
        <v>6.39</v>
      </c>
      <c r="E342">
        <v>766.04399999999998</v>
      </c>
      <c r="G342">
        <v>8.2089999999999996</v>
      </c>
      <c r="H342" t="s">
        <v>13</v>
      </c>
      <c r="I342">
        <v>766.04399999999998</v>
      </c>
    </row>
    <row r="343" spans="1:9" x14ac:dyDescent="0.4">
      <c r="A343">
        <v>21</v>
      </c>
      <c r="B343" t="s">
        <v>22</v>
      </c>
    </row>
    <row r="344" spans="1:9" x14ac:dyDescent="0.4">
      <c r="A344">
        <v>22</v>
      </c>
      <c r="B344" t="s">
        <v>164</v>
      </c>
      <c r="D344">
        <v>6.39</v>
      </c>
      <c r="E344">
        <v>820.27</v>
      </c>
      <c r="G344">
        <v>24.977</v>
      </c>
      <c r="H344" t="s">
        <v>13</v>
      </c>
      <c r="I344">
        <v>820.27</v>
      </c>
    </row>
    <row r="345" spans="1:9" x14ac:dyDescent="0.4">
      <c r="A345">
        <v>23</v>
      </c>
      <c r="B345" t="s">
        <v>163</v>
      </c>
      <c r="D345">
        <v>6.42</v>
      </c>
      <c r="E345">
        <v>953.82100000000003</v>
      </c>
      <c r="G345">
        <v>58.927999999999997</v>
      </c>
      <c r="H345" t="s">
        <v>13</v>
      </c>
      <c r="I345">
        <v>953.82100000000003</v>
      </c>
    </row>
    <row r="346" spans="1:9" x14ac:dyDescent="0.4">
      <c r="A346">
        <v>24</v>
      </c>
      <c r="B346" t="s">
        <v>162</v>
      </c>
      <c r="D346">
        <v>6.42</v>
      </c>
      <c r="E346">
        <v>897.91399999999999</v>
      </c>
      <c r="G346">
        <v>36.554000000000002</v>
      </c>
      <c r="H346" t="s">
        <v>13</v>
      </c>
      <c r="I346">
        <v>897.91399999999999</v>
      </c>
    </row>
    <row r="347" spans="1:9" x14ac:dyDescent="0.4">
      <c r="A347">
        <v>25</v>
      </c>
      <c r="B347" t="s">
        <v>161</v>
      </c>
      <c r="D347">
        <v>6.48</v>
      </c>
      <c r="E347">
        <v>908.86900000000003</v>
      </c>
      <c r="G347">
        <v>53.969000000000001</v>
      </c>
      <c r="H347" t="s">
        <v>13</v>
      </c>
      <c r="I347">
        <v>908.86900000000003</v>
      </c>
    </row>
    <row r="348" spans="1:9" x14ac:dyDescent="0.4">
      <c r="A348">
        <v>26</v>
      </c>
      <c r="B348" t="s">
        <v>160</v>
      </c>
      <c r="D348">
        <v>6.44</v>
      </c>
      <c r="E348">
        <v>864.46600000000001</v>
      </c>
      <c r="G348">
        <v>229.54300000000001</v>
      </c>
      <c r="H348" t="s">
        <v>13</v>
      </c>
      <c r="I348">
        <v>864.46600000000001</v>
      </c>
    </row>
    <row r="349" spans="1:9" x14ac:dyDescent="0.4">
      <c r="A349">
        <v>27</v>
      </c>
      <c r="B349" t="s">
        <v>159</v>
      </c>
      <c r="D349">
        <v>6.49</v>
      </c>
      <c r="E349">
        <v>1021.648</v>
      </c>
      <c r="G349">
        <v>171.405</v>
      </c>
      <c r="H349" t="s">
        <v>13</v>
      </c>
      <c r="I349">
        <v>1021.648</v>
      </c>
    </row>
    <row r="350" spans="1:9" x14ac:dyDescent="0.4">
      <c r="A350">
        <v>28</v>
      </c>
      <c r="B350" t="s">
        <v>22</v>
      </c>
    </row>
    <row r="351" spans="1:9" x14ac:dyDescent="0.4">
      <c r="A351">
        <v>29</v>
      </c>
      <c r="B351" t="s">
        <v>158</v>
      </c>
      <c r="D351">
        <v>6.55</v>
      </c>
      <c r="E351">
        <v>688.995</v>
      </c>
      <c r="G351">
        <v>7745</v>
      </c>
      <c r="H351" t="s">
        <v>13</v>
      </c>
      <c r="I351">
        <v>688.995</v>
      </c>
    </row>
    <row r="352" spans="1:9" x14ac:dyDescent="0.4">
      <c r="A352">
        <v>30</v>
      </c>
      <c r="B352" t="s">
        <v>157</v>
      </c>
      <c r="D352">
        <v>6.51</v>
      </c>
      <c r="E352">
        <v>917.05499999999995</v>
      </c>
      <c r="G352">
        <v>5.56</v>
      </c>
      <c r="H352" t="s">
        <v>13</v>
      </c>
      <c r="I352">
        <v>917.05499999999995</v>
      </c>
    </row>
    <row r="353" spans="1:10" x14ac:dyDescent="0.4">
      <c r="A353">
        <v>31</v>
      </c>
      <c r="B353" t="s">
        <v>156</v>
      </c>
      <c r="D353">
        <v>6.5</v>
      </c>
      <c r="E353">
        <v>939.45500000000004</v>
      </c>
      <c r="G353">
        <v>164.55799999999999</v>
      </c>
      <c r="H353" t="s">
        <v>13</v>
      </c>
      <c r="I353">
        <v>939.45500000000004</v>
      </c>
    </row>
    <row r="355" spans="1:10" x14ac:dyDescent="0.4">
      <c r="A355" t="s">
        <v>40</v>
      </c>
    </row>
    <row r="357" spans="1:10" x14ac:dyDescent="0.4">
      <c r="B357" t="s">
        <v>3</v>
      </c>
      <c r="C357" t="s">
        <v>4</v>
      </c>
      <c r="D357" t="s">
        <v>5</v>
      </c>
      <c r="E357" t="s">
        <v>6</v>
      </c>
      <c r="F357" t="s">
        <v>7</v>
      </c>
      <c r="G357" t="s">
        <v>8</v>
      </c>
      <c r="H357" t="s">
        <v>9</v>
      </c>
      <c r="I357" t="s">
        <v>10</v>
      </c>
      <c r="J357" t="s">
        <v>11</v>
      </c>
    </row>
    <row r="358" spans="1:10" x14ac:dyDescent="0.4">
      <c r="A358">
        <v>1</v>
      </c>
      <c r="B358" t="s">
        <v>182</v>
      </c>
      <c r="F358">
        <v>1575.2460000000001</v>
      </c>
    </row>
    <row r="359" spans="1:10" x14ac:dyDescent="0.4">
      <c r="A359">
        <v>2</v>
      </c>
      <c r="B359" t="s">
        <v>181</v>
      </c>
      <c r="F359">
        <v>1550.8689999999999</v>
      </c>
    </row>
    <row r="360" spans="1:10" x14ac:dyDescent="0.4">
      <c r="A360">
        <v>3</v>
      </c>
      <c r="B360" t="s">
        <v>180</v>
      </c>
      <c r="F360">
        <v>1163.846</v>
      </c>
    </row>
    <row r="361" spans="1:10" x14ac:dyDescent="0.4">
      <c r="A361">
        <v>4</v>
      </c>
      <c r="B361" t="s">
        <v>179</v>
      </c>
      <c r="F361">
        <v>1084.067</v>
      </c>
    </row>
    <row r="362" spans="1:10" x14ac:dyDescent="0.4">
      <c r="A362">
        <v>5</v>
      </c>
      <c r="B362" t="s">
        <v>178</v>
      </c>
      <c r="F362">
        <v>1044.51</v>
      </c>
    </row>
    <row r="363" spans="1:10" x14ac:dyDescent="0.4">
      <c r="A363">
        <v>6</v>
      </c>
      <c r="B363" t="s">
        <v>177</v>
      </c>
      <c r="F363">
        <v>1020.096</v>
      </c>
    </row>
    <row r="364" spans="1:10" x14ac:dyDescent="0.4">
      <c r="A364">
        <v>7</v>
      </c>
      <c r="B364" t="s">
        <v>22</v>
      </c>
    </row>
    <row r="365" spans="1:10" x14ac:dyDescent="0.4">
      <c r="A365">
        <v>8</v>
      </c>
      <c r="B365" t="s">
        <v>176</v>
      </c>
      <c r="D365">
        <v>7.17</v>
      </c>
      <c r="E365">
        <v>0.86899999999999999</v>
      </c>
      <c r="F365">
        <v>1051.3510000000001</v>
      </c>
      <c r="G365">
        <v>16</v>
      </c>
      <c r="H365" t="s">
        <v>13</v>
      </c>
    </row>
    <row r="366" spans="1:10" x14ac:dyDescent="0.4">
      <c r="A366">
        <v>9</v>
      </c>
      <c r="B366" t="s">
        <v>175</v>
      </c>
      <c r="D366">
        <v>7.44</v>
      </c>
      <c r="E366">
        <v>3.621</v>
      </c>
      <c r="F366">
        <v>1035.1510000000001</v>
      </c>
      <c r="G366">
        <v>61</v>
      </c>
      <c r="H366" t="s">
        <v>13</v>
      </c>
    </row>
    <row r="367" spans="1:10" x14ac:dyDescent="0.4">
      <c r="A367">
        <v>10</v>
      </c>
      <c r="B367" t="s">
        <v>174</v>
      </c>
      <c r="F367">
        <v>822.99</v>
      </c>
    </row>
    <row r="368" spans="1:10" x14ac:dyDescent="0.4">
      <c r="A368">
        <v>11</v>
      </c>
      <c r="B368" t="s">
        <v>173</v>
      </c>
      <c r="F368">
        <v>985.01700000000005</v>
      </c>
    </row>
    <row r="369" spans="1:8" x14ac:dyDescent="0.4">
      <c r="A369">
        <v>12</v>
      </c>
      <c r="B369" t="s">
        <v>172</v>
      </c>
      <c r="F369">
        <v>1024.4110000000001</v>
      </c>
    </row>
    <row r="370" spans="1:8" x14ac:dyDescent="0.4">
      <c r="A370">
        <v>13</v>
      </c>
      <c r="B370" t="s">
        <v>171</v>
      </c>
      <c r="F370">
        <v>1313.31</v>
      </c>
    </row>
    <row r="371" spans="1:8" x14ac:dyDescent="0.4">
      <c r="A371">
        <v>14</v>
      </c>
      <c r="B371" t="s">
        <v>22</v>
      </c>
    </row>
    <row r="372" spans="1:8" x14ac:dyDescent="0.4">
      <c r="A372">
        <v>15</v>
      </c>
      <c r="B372" t="s">
        <v>170</v>
      </c>
      <c r="F372">
        <v>1115.547</v>
      </c>
    </row>
    <row r="373" spans="1:8" x14ac:dyDescent="0.4">
      <c r="A373">
        <v>16</v>
      </c>
      <c r="B373" t="s">
        <v>169</v>
      </c>
      <c r="F373">
        <v>868.49199999999996</v>
      </c>
    </row>
    <row r="374" spans="1:8" x14ac:dyDescent="0.4">
      <c r="A374">
        <v>17</v>
      </c>
      <c r="B374" t="s">
        <v>168</v>
      </c>
      <c r="D374">
        <v>7.27</v>
      </c>
      <c r="E374">
        <v>0.122</v>
      </c>
      <c r="F374">
        <v>1891.713</v>
      </c>
      <c r="G374">
        <v>2</v>
      </c>
      <c r="H374" t="s">
        <v>13</v>
      </c>
    </row>
    <row r="375" spans="1:8" x14ac:dyDescent="0.4">
      <c r="A375">
        <v>18</v>
      </c>
      <c r="B375" t="s">
        <v>167</v>
      </c>
      <c r="F375">
        <v>1176.0409999999999</v>
      </c>
    </row>
    <row r="376" spans="1:8" x14ac:dyDescent="0.4">
      <c r="A376">
        <v>19</v>
      </c>
      <c r="B376" t="s">
        <v>166</v>
      </c>
      <c r="F376">
        <v>1321.3489999999999</v>
      </c>
    </row>
    <row r="377" spans="1:8" x14ac:dyDescent="0.4">
      <c r="A377">
        <v>20</v>
      </c>
      <c r="B377" t="s">
        <v>165</v>
      </c>
      <c r="F377">
        <v>1479.5329999999999</v>
      </c>
    </row>
    <row r="378" spans="1:8" x14ac:dyDescent="0.4">
      <c r="A378">
        <v>21</v>
      </c>
      <c r="B378" t="s">
        <v>22</v>
      </c>
    </row>
    <row r="379" spans="1:8" x14ac:dyDescent="0.4">
      <c r="A379">
        <v>22</v>
      </c>
      <c r="B379" t="s">
        <v>164</v>
      </c>
      <c r="F379">
        <v>1517.701</v>
      </c>
    </row>
    <row r="380" spans="1:8" x14ac:dyDescent="0.4">
      <c r="A380">
        <v>23</v>
      </c>
      <c r="B380" t="s">
        <v>163</v>
      </c>
      <c r="F380">
        <v>1453.885</v>
      </c>
    </row>
    <row r="381" spans="1:8" x14ac:dyDescent="0.4">
      <c r="A381">
        <v>24</v>
      </c>
      <c r="B381" t="s">
        <v>162</v>
      </c>
      <c r="F381">
        <v>1930.2280000000001</v>
      </c>
    </row>
    <row r="382" spans="1:8" x14ac:dyDescent="0.4">
      <c r="A382">
        <v>25</v>
      </c>
      <c r="B382" t="s">
        <v>161</v>
      </c>
      <c r="D382">
        <v>7.78</v>
      </c>
      <c r="E382">
        <v>2.8519999999999999</v>
      </c>
      <c r="F382">
        <v>2454.7800000000002</v>
      </c>
      <c r="G382">
        <v>57</v>
      </c>
      <c r="H382" t="s">
        <v>13</v>
      </c>
    </row>
    <row r="383" spans="1:8" x14ac:dyDescent="0.4">
      <c r="A383">
        <v>26</v>
      </c>
      <c r="B383" t="s">
        <v>160</v>
      </c>
      <c r="F383">
        <v>2046.8050000000001</v>
      </c>
    </row>
    <row r="384" spans="1:8" x14ac:dyDescent="0.4">
      <c r="A384">
        <v>27</v>
      </c>
      <c r="B384" t="s">
        <v>159</v>
      </c>
      <c r="F384">
        <v>1963.7070000000001</v>
      </c>
    </row>
    <row r="385" spans="1:10" x14ac:dyDescent="0.4">
      <c r="A385">
        <v>28</v>
      </c>
      <c r="B385" t="s">
        <v>22</v>
      </c>
      <c r="H385" t="s">
        <v>95</v>
      </c>
    </row>
    <row r="386" spans="1:10" x14ac:dyDescent="0.4">
      <c r="A386">
        <v>29</v>
      </c>
      <c r="B386" t="s">
        <v>158</v>
      </c>
      <c r="F386">
        <v>2063.1590000000001</v>
      </c>
    </row>
    <row r="387" spans="1:10" x14ac:dyDescent="0.4">
      <c r="A387">
        <v>30</v>
      </c>
      <c r="B387" t="s">
        <v>157</v>
      </c>
      <c r="F387">
        <v>1701.403</v>
      </c>
    </row>
    <row r="388" spans="1:10" x14ac:dyDescent="0.4">
      <c r="A388">
        <v>31</v>
      </c>
      <c r="B388" t="s">
        <v>156</v>
      </c>
      <c r="F388">
        <v>1921.069</v>
      </c>
    </row>
    <row r="390" spans="1:10" x14ac:dyDescent="0.4">
      <c r="A390" t="s">
        <v>41</v>
      </c>
    </row>
    <row r="392" spans="1:10" x14ac:dyDescent="0.4">
      <c r="B392" t="s">
        <v>3</v>
      </c>
      <c r="C392" t="s">
        <v>4</v>
      </c>
      <c r="D392" t="s">
        <v>5</v>
      </c>
      <c r="E392" t="s">
        <v>6</v>
      </c>
      <c r="F392" t="s">
        <v>7</v>
      </c>
      <c r="G392" t="s">
        <v>8</v>
      </c>
      <c r="H392" t="s">
        <v>9</v>
      </c>
      <c r="I392" t="s">
        <v>10</v>
      </c>
      <c r="J392" t="s">
        <v>11</v>
      </c>
    </row>
    <row r="393" spans="1:10" x14ac:dyDescent="0.4">
      <c r="A393">
        <v>1</v>
      </c>
      <c r="B393" t="s">
        <v>182</v>
      </c>
      <c r="F393">
        <v>5.4390000000000001</v>
      </c>
    </row>
    <row r="394" spans="1:10" x14ac:dyDescent="0.4">
      <c r="A394">
        <v>2</v>
      </c>
      <c r="B394" t="s">
        <v>181</v>
      </c>
    </row>
    <row r="395" spans="1:10" x14ac:dyDescent="0.4">
      <c r="A395">
        <v>3</v>
      </c>
      <c r="B395" t="s">
        <v>180</v>
      </c>
    </row>
    <row r="396" spans="1:10" x14ac:dyDescent="0.4">
      <c r="A396">
        <v>4</v>
      </c>
      <c r="B396" t="s">
        <v>179</v>
      </c>
    </row>
    <row r="397" spans="1:10" x14ac:dyDescent="0.4">
      <c r="A397">
        <v>5</v>
      </c>
      <c r="B397" t="s">
        <v>178</v>
      </c>
    </row>
    <row r="398" spans="1:10" x14ac:dyDescent="0.4">
      <c r="A398">
        <v>6</v>
      </c>
      <c r="B398" t="s">
        <v>177</v>
      </c>
      <c r="F398">
        <v>1.714</v>
      </c>
    </row>
    <row r="399" spans="1:10" x14ac:dyDescent="0.4">
      <c r="A399">
        <v>7</v>
      </c>
      <c r="B399" t="s">
        <v>22</v>
      </c>
    </row>
    <row r="400" spans="1:10" x14ac:dyDescent="0.4">
      <c r="A400">
        <v>8</v>
      </c>
      <c r="B400" t="s">
        <v>176</v>
      </c>
    </row>
    <row r="401" spans="1:6" x14ac:dyDescent="0.4">
      <c r="A401">
        <v>9</v>
      </c>
      <c r="B401" t="s">
        <v>175</v>
      </c>
    </row>
    <row r="402" spans="1:6" x14ac:dyDescent="0.4">
      <c r="A402">
        <v>10</v>
      </c>
      <c r="B402" t="s">
        <v>174</v>
      </c>
      <c r="F402">
        <v>0.65</v>
      </c>
    </row>
    <row r="403" spans="1:6" x14ac:dyDescent="0.4">
      <c r="A403">
        <v>11</v>
      </c>
      <c r="B403" t="s">
        <v>173</v>
      </c>
    </row>
    <row r="404" spans="1:6" x14ac:dyDescent="0.4">
      <c r="A404">
        <v>12</v>
      </c>
      <c r="B404" t="s">
        <v>172</v>
      </c>
    </row>
    <row r="405" spans="1:6" x14ac:dyDescent="0.4">
      <c r="A405">
        <v>13</v>
      </c>
      <c r="B405" t="s">
        <v>171</v>
      </c>
      <c r="F405">
        <v>41.610999999999997</v>
      </c>
    </row>
    <row r="406" spans="1:6" x14ac:dyDescent="0.4">
      <c r="A406">
        <v>14</v>
      </c>
      <c r="B406" t="s">
        <v>22</v>
      </c>
    </row>
    <row r="407" spans="1:6" x14ac:dyDescent="0.4">
      <c r="A407">
        <v>15</v>
      </c>
      <c r="B407" t="s">
        <v>170</v>
      </c>
      <c r="F407">
        <v>3.11</v>
      </c>
    </row>
    <row r="408" spans="1:6" x14ac:dyDescent="0.4">
      <c r="A408">
        <v>16</v>
      </c>
      <c r="B408" t="s">
        <v>169</v>
      </c>
    </row>
    <row r="409" spans="1:6" x14ac:dyDescent="0.4">
      <c r="A409">
        <v>17</v>
      </c>
      <c r="B409" t="s">
        <v>168</v>
      </c>
      <c r="F409">
        <v>8.3379999999999992</v>
      </c>
    </row>
    <row r="410" spans="1:6" x14ac:dyDescent="0.4">
      <c r="A410">
        <v>18</v>
      </c>
      <c r="B410" t="s">
        <v>167</v>
      </c>
      <c r="F410">
        <v>4.234</v>
      </c>
    </row>
    <row r="411" spans="1:6" x14ac:dyDescent="0.4">
      <c r="A411">
        <v>19</v>
      </c>
      <c r="B411" t="s">
        <v>166</v>
      </c>
      <c r="F411">
        <v>18.981999999999999</v>
      </c>
    </row>
    <row r="412" spans="1:6" x14ac:dyDescent="0.4">
      <c r="A412">
        <v>20</v>
      </c>
      <c r="B412" t="s">
        <v>165</v>
      </c>
    </row>
    <row r="413" spans="1:6" x14ac:dyDescent="0.4">
      <c r="A413">
        <v>21</v>
      </c>
      <c r="B413" t="s">
        <v>22</v>
      </c>
    </row>
    <row r="414" spans="1:6" x14ac:dyDescent="0.4">
      <c r="A414">
        <v>22</v>
      </c>
      <c r="B414" t="s">
        <v>164</v>
      </c>
      <c r="F414">
        <v>3.4540000000000002</v>
      </c>
    </row>
    <row r="415" spans="1:6" x14ac:dyDescent="0.4">
      <c r="A415">
        <v>23</v>
      </c>
      <c r="B415" t="s">
        <v>163</v>
      </c>
      <c r="F415">
        <v>54.988999999999997</v>
      </c>
    </row>
    <row r="416" spans="1:6" x14ac:dyDescent="0.4">
      <c r="A416">
        <v>24</v>
      </c>
      <c r="B416" t="s">
        <v>162</v>
      </c>
      <c r="F416">
        <v>21.381</v>
      </c>
    </row>
    <row r="417" spans="1:10" x14ac:dyDescent="0.4">
      <c r="A417">
        <v>25</v>
      </c>
      <c r="B417" t="s">
        <v>161</v>
      </c>
      <c r="F417">
        <v>24.86</v>
      </c>
    </row>
    <row r="418" spans="1:10" x14ac:dyDescent="0.4">
      <c r="A418">
        <v>26</v>
      </c>
      <c r="B418" t="s">
        <v>160</v>
      </c>
      <c r="F418">
        <v>21.177</v>
      </c>
    </row>
    <row r="419" spans="1:10" x14ac:dyDescent="0.4">
      <c r="A419">
        <v>27</v>
      </c>
      <c r="B419" t="s">
        <v>159</v>
      </c>
      <c r="F419">
        <v>22.158000000000001</v>
      </c>
    </row>
    <row r="420" spans="1:10" x14ac:dyDescent="0.4">
      <c r="A420">
        <v>28</v>
      </c>
      <c r="B420" t="s">
        <v>22</v>
      </c>
    </row>
    <row r="421" spans="1:10" x14ac:dyDescent="0.4">
      <c r="A421">
        <v>29</v>
      </c>
      <c r="B421" t="s">
        <v>158</v>
      </c>
      <c r="F421">
        <v>13.489000000000001</v>
      </c>
    </row>
    <row r="422" spans="1:10" x14ac:dyDescent="0.4">
      <c r="A422">
        <v>30</v>
      </c>
      <c r="B422" t="s">
        <v>157</v>
      </c>
      <c r="F422">
        <v>8.1159999999999997</v>
      </c>
    </row>
    <row r="423" spans="1:10" x14ac:dyDescent="0.4">
      <c r="A423">
        <v>31</v>
      </c>
      <c r="B423" t="s">
        <v>156</v>
      </c>
      <c r="F423">
        <v>1.6339999999999999</v>
      </c>
    </row>
    <row r="425" spans="1:10" x14ac:dyDescent="0.4">
      <c r="A425" t="s">
        <v>42</v>
      </c>
    </row>
    <row r="427" spans="1:10" x14ac:dyDescent="0.4">
      <c r="B427" t="s">
        <v>3</v>
      </c>
      <c r="C427" t="s">
        <v>4</v>
      </c>
      <c r="D427" t="s">
        <v>5</v>
      </c>
      <c r="E427" t="s">
        <v>6</v>
      </c>
      <c r="F427" t="s">
        <v>7</v>
      </c>
      <c r="G427" t="s">
        <v>8</v>
      </c>
      <c r="H427" t="s">
        <v>9</v>
      </c>
      <c r="I427" t="s">
        <v>10</v>
      </c>
      <c r="J427" t="s">
        <v>11</v>
      </c>
    </row>
    <row r="428" spans="1:10" x14ac:dyDescent="0.4">
      <c r="A428">
        <v>1</v>
      </c>
      <c r="B428" t="s">
        <v>182</v>
      </c>
      <c r="D428">
        <v>9.5</v>
      </c>
      <c r="E428">
        <v>5.4390000000000001</v>
      </c>
      <c r="G428">
        <v>63</v>
      </c>
      <c r="H428" t="s">
        <v>13</v>
      </c>
      <c r="I428">
        <v>5.4390000000000001</v>
      </c>
    </row>
    <row r="429" spans="1:10" x14ac:dyDescent="0.4">
      <c r="A429">
        <v>2</v>
      </c>
      <c r="B429" t="s">
        <v>181</v>
      </c>
    </row>
    <row r="430" spans="1:10" x14ac:dyDescent="0.4">
      <c r="A430">
        <v>3</v>
      </c>
      <c r="B430" t="s">
        <v>180</v>
      </c>
    </row>
    <row r="431" spans="1:10" x14ac:dyDescent="0.4">
      <c r="A431">
        <v>4</v>
      </c>
      <c r="B431" t="s">
        <v>179</v>
      </c>
    </row>
    <row r="432" spans="1:10" x14ac:dyDescent="0.4">
      <c r="A432">
        <v>5</v>
      </c>
      <c r="B432" t="s">
        <v>178</v>
      </c>
    </row>
    <row r="433" spans="1:9" x14ac:dyDescent="0.4">
      <c r="A433">
        <v>6</v>
      </c>
      <c r="B433" t="s">
        <v>177</v>
      </c>
      <c r="D433">
        <v>9.56</v>
      </c>
      <c r="E433">
        <v>1.714</v>
      </c>
      <c r="G433">
        <v>19</v>
      </c>
      <c r="H433" t="s">
        <v>13</v>
      </c>
      <c r="I433">
        <v>1.714</v>
      </c>
    </row>
    <row r="434" spans="1:9" x14ac:dyDescent="0.4">
      <c r="A434">
        <v>7</v>
      </c>
      <c r="B434" t="s">
        <v>22</v>
      </c>
    </row>
    <row r="435" spans="1:9" x14ac:dyDescent="0.4">
      <c r="A435">
        <v>8</v>
      </c>
      <c r="B435" t="s">
        <v>176</v>
      </c>
    </row>
    <row r="436" spans="1:9" x14ac:dyDescent="0.4">
      <c r="A436">
        <v>9</v>
      </c>
      <c r="B436" t="s">
        <v>175</v>
      </c>
    </row>
    <row r="437" spans="1:9" x14ac:dyDescent="0.4">
      <c r="A437">
        <v>10</v>
      </c>
      <c r="B437" t="s">
        <v>174</v>
      </c>
      <c r="D437">
        <v>9.58</v>
      </c>
      <c r="E437">
        <v>0.65</v>
      </c>
      <c r="G437">
        <v>7</v>
      </c>
      <c r="H437" t="s">
        <v>13</v>
      </c>
      <c r="I437">
        <v>0.65</v>
      </c>
    </row>
    <row r="438" spans="1:9" x14ac:dyDescent="0.4">
      <c r="A438">
        <v>11</v>
      </c>
      <c r="B438" t="s">
        <v>173</v>
      </c>
    </row>
    <row r="439" spans="1:9" x14ac:dyDescent="0.4">
      <c r="A439">
        <v>12</v>
      </c>
      <c r="B439" t="s">
        <v>172</v>
      </c>
    </row>
    <row r="440" spans="1:9" x14ac:dyDescent="0.4">
      <c r="A440">
        <v>13</v>
      </c>
      <c r="B440" t="s">
        <v>171</v>
      </c>
      <c r="D440">
        <v>9.4499999999999993</v>
      </c>
      <c r="E440">
        <v>41.610999999999997</v>
      </c>
      <c r="G440">
        <v>3.5470000000000002</v>
      </c>
      <c r="H440" t="s">
        <v>13</v>
      </c>
      <c r="I440">
        <v>41.610999999999997</v>
      </c>
    </row>
    <row r="441" spans="1:9" x14ac:dyDescent="0.4">
      <c r="A441">
        <v>14</v>
      </c>
      <c r="B441" t="s">
        <v>22</v>
      </c>
    </row>
    <row r="442" spans="1:9" x14ac:dyDescent="0.4">
      <c r="A442">
        <v>15</v>
      </c>
      <c r="B442" t="s">
        <v>170</v>
      </c>
      <c r="D442">
        <v>9.36</v>
      </c>
      <c r="E442">
        <v>3.11</v>
      </c>
      <c r="G442">
        <v>38</v>
      </c>
      <c r="H442" t="s">
        <v>13</v>
      </c>
      <c r="I442">
        <v>3.11</v>
      </c>
    </row>
    <row r="443" spans="1:9" x14ac:dyDescent="0.4">
      <c r="A443">
        <v>16</v>
      </c>
      <c r="B443" t="s">
        <v>169</v>
      </c>
    </row>
    <row r="444" spans="1:9" x14ac:dyDescent="0.4">
      <c r="A444">
        <v>17</v>
      </c>
      <c r="B444" t="s">
        <v>168</v>
      </c>
      <c r="D444">
        <v>9.39</v>
      </c>
      <c r="E444">
        <v>8.3379999999999992</v>
      </c>
      <c r="G444">
        <v>98</v>
      </c>
      <c r="H444" t="s">
        <v>13</v>
      </c>
      <c r="I444">
        <v>8.3379999999999992</v>
      </c>
    </row>
    <row r="445" spans="1:9" x14ac:dyDescent="0.4">
      <c r="A445">
        <v>18</v>
      </c>
      <c r="B445" t="s">
        <v>167</v>
      </c>
      <c r="D445">
        <v>9.4499999999999993</v>
      </c>
      <c r="E445">
        <v>4.234</v>
      </c>
      <c r="G445">
        <v>51</v>
      </c>
      <c r="H445" t="s">
        <v>13</v>
      </c>
      <c r="I445">
        <v>4.234</v>
      </c>
    </row>
    <row r="446" spans="1:9" x14ac:dyDescent="0.4">
      <c r="A446">
        <v>19</v>
      </c>
      <c r="B446" t="s">
        <v>166</v>
      </c>
      <c r="D446">
        <v>9.4499999999999993</v>
      </c>
      <c r="E446">
        <v>18.981999999999999</v>
      </c>
      <c r="G446">
        <v>216</v>
      </c>
      <c r="H446" t="s">
        <v>13</v>
      </c>
      <c r="I446">
        <v>18.981999999999999</v>
      </c>
    </row>
    <row r="447" spans="1:9" x14ac:dyDescent="0.4">
      <c r="A447">
        <v>20</v>
      </c>
      <c r="B447" t="s">
        <v>165</v>
      </c>
    </row>
    <row r="448" spans="1:9" x14ac:dyDescent="0.4">
      <c r="A448">
        <v>21</v>
      </c>
      <c r="B448" t="s">
        <v>22</v>
      </c>
    </row>
    <row r="449" spans="1:10" x14ac:dyDescent="0.4">
      <c r="A449">
        <v>22</v>
      </c>
      <c r="B449" t="s">
        <v>164</v>
      </c>
      <c r="D449">
        <v>9.4600000000000009</v>
      </c>
      <c r="E449">
        <v>3.4540000000000002</v>
      </c>
      <c r="G449">
        <v>41</v>
      </c>
      <c r="H449" t="s">
        <v>13</v>
      </c>
      <c r="I449">
        <v>3.4540000000000002</v>
      </c>
    </row>
    <row r="450" spans="1:10" x14ac:dyDescent="0.4">
      <c r="A450">
        <v>23</v>
      </c>
      <c r="B450" t="s">
        <v>163</v>
      </c>
      <c r="D450">
        <v>9.49</v>
      </c>
      <c r="E450">
        <v>54.988999999999997</v>
      </c>
      <c r="G450">
        <v>605</v>
      </c>
      <c r="H450" t="s">
        <v>13</v>
      </c>
      <c r="I450">
        <v>54.988999999999997</v>
      </c>
    </row>
    <row r="451" spans="1:10" x14ac:dyDescent="0.4">
      <c r="A451">
        <v>24</v>
      </c>
      <c r="B451" t="s">
        <v>162</v>
      </c>
      <c r="D451">
        <v>9.5399999999999991</v>
      </c>
      <c r="E451">
        <v>21.381</v>
      </c>
      <c r="G451">
        <v>4.4249999999999998</v>
      </c>
      <c r="H451" t="s">
        <v>13</v>
      </c>
      <c r="I451">
        <v>21.381</v>
      </c>
    </row>
    <row r="452" spans="1:10" x14ac:dyDescent="0.4">
      <c r="A452">
        <v>25</v>
      </c>
      <c r="B452" t="s">
        <v>161</v>
      </c>
      <c r="D452">
        <v>9.56</v>
      </c>
      <c r="E452">
        <v>24.86</v>
      </c>
      <c r="G452">
        <v>256</v>
      </c>
      <c r="H452" t="s">
        <v>13</v>
      </c>
      <c r="I452">
        <v>24.86</v>
      </c>
    </row>
    <row r="453" spans="1:10" x14ac:dyDescent="0.4">
      <c r="A453">
        <v>26</v>
      </c>
      <c r="B453" t="s">
        <v>160</v>
      </c>
      <c r="D453">
        <v>9.51</v>
      </c>
      <c r="E453">
        <v>21.177</v>
      </c>
      <c r="G453">
        <v>237</v>
      </c>
      <c r="H453" t="s">
        <v>13</v>
      </c>
      <c r="I453">
        <v>21.177</v>
      </c>
    </row>
    <row r="454" spans="1:10" x14ac:dyDescent="0.4">
      <c r="A454">
        <v>27</v>
      </c>
      <c r="B454" t="s">
        <v>159</v>
      </c>
      <c r="D454">
        <v>9.59</v>
      </c>
      <c r="E454">
        <v>22.158000000000001</v>
      </c>
      <c r="G454">
        <v>227</v>
      </c>
      <c r="H454" t="s">
        <v>13</v>
      </c>
      <c r="I454">
        <v>22.158000000000001</v>
      </c>
    </row>
    <row r="455" spans="1:10" x14ac:dyDescent="0.4">
      <c r="A455">
        <v>28</v>
      </c>
      <c r="B455" t="s">
        <v>22</v>
      </c>
      <c r="H455" t="s">
        <v>95</v>
      </c>
    </row>
    <row r="456" spans="1:10" x14ac:dyDescent="0.4">
      <c r="A456">
        <v>29</v>
      </c>
      <c r="B456" t="s">
        <v>158</v>
      </c>
      <c r="D456">
        <v>9.6</v>
      </c>
      <c r="E456">
        <v>13.489000000000001</v>
      </c>
      <c r="G456">
        <v>149</v>
      </c>
      <c r="H456" t="s">
        <v>13</v>
      </c>
      <c r="I456">
        <v>13.489000000000001</v>
      </c>
    </row>
    <row r="457" spans="1:10" x14ac:dyDescent="0.4">
      <c r="A457">
        <v>30</v>
      </c>
      <c r="B457" t="s">
        <v>157</v>
      </c>
      <c r="D457">
        <v>9.56</v>
      </c>
      <c r="E457">
        <v>8.1159999999999997</v>
      </c>
      <c r="G457">
        <v>88</v>
      </c>
      <c r="H457" t="s">
        <v>13</v>
      </c>
      <c r="I457">
        <v>8.1159999999999997</v>
      </c>
    </row>
    <row r="458" spans="1:10" x14ac:dyDescent="0.4">
      <c r="A458">
        <v>31</v>
      </c>
      <c r="B458" t="s">
        <v>156</v>
      </c>
      <c r="D458">
        <v>9.9700000000000006</v>
      </c>
      <c r="E458">
        <v>1.6339999999999999</v>
      </c>
      <c r="G458">
        <v>16</v>
      </c>
      <c r="H458" t="s">
        <v>16</v>
      </c>
      <c r="I458">
        <v>1.6339999999999999</v>
      </c>
    </row>
    <row r="460" spans="1:10" x14ac:dyDescent="0.4">
      <c r="A460" t="s">
        <v>43</v>
      </c>
    </row>
    <row r="462" spans="1:10" x14ac:dyDescent="0.4">
      <c r="B462" t="s">
        <v>3</v>
      </c>
      <c r="C462" t="s">
        <v>4</v>
      </c>
      <c r="D462" t="s">
        <v>5</v>
      </c>
      <c r="E462" t="s">
        <v>6</v>
      </c>
      <c r="F462" t="s">
        <v>7</v>
      </c>
      <c r="G462" t="s">
        <v>8</v>
      </c>
      <c r="H462" t="s">
        <v>9</v>
      </c>
      <c r="I462" t="s">
        <v>10</v>
      </c>
      <c r="J462" t="s">
        <v>11</v>
      </c>
    </row>
    <row r="463" spans="1:10" x14ac:dyDescent="0.4">
      <c r="A463">
        <v>1</v>
      </c>
      <c r="B463" t="s">
        <v>182</v>
      </c>
      <c r="F463">
        <v>1575.2460000000001</v>
      </c>
    </row>
    <row r="464" spans="1:10" x14ac:dyDescent="0.4">
      <c r="A464">
        <v>2</v>
      </c>
      <c r="B464" t="s">
        <v>181</v>
      </c>
      <c r="F464">
        <v>1550.8689999999999</v>
      </c>
    </row>
    <row r="465" spans="1:8" x14ac:dyDescent="0.4">
      <c r="A465">
        <v>3</v>
      </c>
      <c r="B465" t="s">
        <v>180</v>
      </c>
      <c r="F465">
        <v>1163.846</v>
      </c>
    </row>
    <row r="466" spans="1:8" x14ac:dyDescent="0.4">
      <c r="A466">
        <v>4</v>
      </c>
      <c r="B466" t="s">
        <v>179</v>
      </c>
      <c r="F466">
        <v>1084.067</v>
      </c>
    </row>
    <row r="467" spans="1:8" x14ac:dyDescent="0.4">
      <c r="A467">
        <v>5</v>
      </c>
      <c r="B467" t="s">
        <v>178</v>
      </c>
      <c r="F467">
        <v>1044.51</v>
      </c>
    </row>
    <row r="468" spans="1:8" x14ac:dyDescent="0.4">
      <c r="A468">
        <v>6</v>
      </c>
      <c r="B468" t="s">
        <v>177</v>
      </c>
      <c r="F468">
        <v>1020.096</v>
      </c>
    </row>
    <row r="469" spans="1:8" x14ac:dyDescent="0.4">
      <c r="A469">
        <v>7</v>
      </c>
      <c r="B469" t="s">
        <v>22</v>
      </c>
    </row>
    <row r="470" spans="1:8" x14ac:dyDescent="0.4">
      <c r="A470">
        <v>8</v>
      </c>
      <c r="B470" t="s">
        <v>176</v>
      </c>
      <c r="F470">
        <v>1051.3510000000001</v>
      </c>
    </row>
    <row r="471" spans="1:8" x14ac:dyDescent="0.4">
      <c r="A471">
        <v>9</v>
      </c>
      <c r="B471" t="s">
        <v>175</v>
      </c>
      <c r="F471">
        <v>1035.1510000000001</v>
      </c>
    </row>
    <row r="472" spans="1:8" x14ac:dyDescent="0.4">
      <c r="A472">
        <v>10</v>
      </c>
      <c r="B472" t="s">
        <v>174</v>
      </c>
      <c r="F472">
        <v>822.99</v>
      </c>
    </row>
    <row r="473" spans="1:8" x14ac:dyDescent="0.4">
      <c r="A473">
        <v>11</v>
      </c>
      <c r="B473" t="s">
        <v>173</v>
      </c>
      <c r="F473">
        <v>985.01700000000005</v>
      </c>
    </row>
    <row r="474" spans="1:8" x14ac:dyDescent="0.4">
      <c r="A474">
        <v>12</v>
      </c>
      <c r="B474" t="s">
        <v>172</v>
      </c>
      <c r="D474">
        <v>12.19</v>
      </c>
      <c r="E474">
        <v>0.58299999999999996</v>
      </c>
      <c r="F474">
        <v>1024.4110000000001</v>
      </c>
      <c r="G474">
        <v>5</v>
      </c>
      <c r="H474" t="s">
        <v>16</v>
      </c>
    </row>
    <row r="475" spans="1:8" x14ac:dyDescent="0.4">
      <c r="A475">
        <v>13</v>
      </c>
      <c r="B475" t="s">
        <v>171</v>
      </c>
      <c r="D475">
        <v>12.64</v>
      </c>
      <c r="E475">
        <v>0.56100000000000005</v>
      </c>
      <c r="F475">
        <v>1313.31</v>
      </c>
      <c r="G475">
        <v>5</v>
      </c>
      <c r="H475" t="s">
        <v>16</v>
      </c>
    </row>
    <row r="476" spans="1:8" x14ac:dyDescent="0.4">
      <c r="A476">
        <v>14</v>
      </c>
      <c r="B476" t="s">
        <v>22</v>
      </c>
    </row>
    <row r="477" spans="1:8" x14ac:dyDescent="0.4">
      <c r="A477">
        <v>15</v>
      </c>
      <c r="B477" t="s">
        <v>170</v>
      </c>
      <c r="F477">
        <v>1115.547</v>
      </c>
    </row>
    <row r="478" spans="1:8" x14ac:dyDescent="0.4">
      <c r="A478">
        <v>16</v>
      </c>
      <c r="B478" t="s">
        <v>169</v>
      </c>
      <c r="F478">
        <v>868.49199999999996</v>
      </c>
    </row>
    <row r="479" spans="1:8" x14ac:dyDescent="0.4">
      <c r="A479">
        <v>17</v>
      </c>
      <c r="B479" t="s">
        <v>168</v>
      </c>
      <c r="F479">
        <v>1891.713</v>
      </c>
    </row>
    <row r="480" spans="1:8" x14ac:dyDescent="0.4">
      <c r="A480">
        <v>18</v>
      </c>
      <c r="B480" t="s">
        <v>167</v>
      </c>
      <c r="F480">
        <v>1176.0409999999999</v>
      </c>
    </row>
    <row r="481" spans="1:8" x14ac:dyDescent="0.4">
      <c r="A481">
        <v>19</v>
      </c>
      <c r="B481" t="s">
        <v>166</v>
      </c>
      <c r="F481">
        <v>1321.3489999999999</v>
      </c>
    </row>
    <row r="482" spans="1:8" x14ac:dyDescent="0.4">
      <c r="A482">
        <v>20</v>
      </c>
      <c r="B482" t="s">
        <v>165</v>
      </c>
      <c r="F482">
        <v>1479.5329999999999</v>
      </c>
    </row>
    <row r="483" spans="1:8" x14ac:dyDescent="0.4">
      <c r="A483">
        <v>21</v>
      </c>
      <c r="B483" t="s">
        <v>22</v>
      </c>
    </row>
    <row r="484" spans="1:8" x14ac:dyDescent="0.4">
      <c r="A484">
        <v>22</v>
      </c>
      <c r="B484" t="s">
        <v>164</v>
      </c>
      <c r="F484">
        <v>1517.701</v>
      </c>
    </row>
    <row r="485" spans="1:8" x14ac:dyDescent="0.4">
      <c r="A485">
        <v>23</v>
      </c>
      <c r="B485" t="s">
        <v>163</v>
      </c>
      <c r="F485">
        <v>1453.885</v>
      </c>
    </row>
    <row r="486" spans="1:8" x14ac:dyDescent="0.4">
      <c r="A486">
        <v>24</v>
      </c>
      <c r="B486" t="s">
        <v>162</v>
      </c>
      <c r="F486">
        <v>1930.2280000000001</v>
      </c>
    </row>
    <row r="487" spans="1:8" x14ac:dyDescent="0.4">
      <c r="A487">
        <v>25</v>
      </c>
      <c r="B487" t="s">
        <v>161</v>
      </c>
      <c r="F487">
        <v>2454.7800000000002</v>
      </c>
    </row>
    <row r="488" spans="1:8" x14ac:dyDescent="0.4">
      <c r="A488">
        <v>26</v>
      </c>
      <c r="B488" t="s">
        <v>160</v>
      </c>
      <c r="D488">
        <v>14.03</v>
      </c>
      <c r="E488">
        <v>0.33600000000000002</v>
      </c>
      <c r="F488">
        <v>2046.8050000000001</v>
      </c>
      <c r="G488">
        <v>3</v>
      </c>
      <c r="H488" t="s">
        <v>16</v>
      </c>
    </row>
    <row r="489" spans="1:8" x14ac:dyDescent="0.4">
      <c r="A489">
        <v>27</v>
      </c>
      <c r="B489" t="s">
        <v>159</v>
      </c>
      <c r="F489">
        <v>1963.7070000000001</v>
      </c>
    </row>
    <row r="490" spans="1:8" x14ac:dyDescent="0.4">
      <c r="A490">
        <v>28</v>
      </c>
      <c r="B490" t="s">
        <v>22</v>
      </c>
    </row>
    <row r="491" spans="1:8" x14ac:dyDescent="0.4">
      <c r="A491">
        <v>29</v>
      </c>
      <c r="B491" t="s">
        <v>158</v>
      </c>
      <c r="F491">
        <v>2063.1590000000001</v>
      </c>
    </row>
    <row r="492" spans="1:8" x14ac:dyDescent="0.4">
      <c r="A492">
        <v>30</v>
      </c>
      <c r="B492" t="s">
        <v>157</v>
      </c>
      <c r="D492">
        <v>12.53</v>
      </c>
      <c r="E492">
        <v>1.2</v>
      </c>
      <c r="F492">
        <v>1701.403</v>
      </c>
      <c r="G492">
        <v>12</v>
      </c>
      <c r="H492" t="s">
        <v>16</v>
      </c>
    </row>
    <row r="493" spans="1:8" x14ac:dyDescent="0.4">
      <c r="A493">
        <v>31</v>
      </c>
      <c r="B493" t="s">
        <v>156</v>
      </c>
      <c r="D493">
        <v>12.58</v>
      </c>
      <c r="E493">
        <v>10.922000000000001</v>
      </c>
      <c r="F493">
        <v>1921.069</v>
      </c>
      <c r="G493">
        <v>106</v>
      </c>
      <c r="H493" t="s">
        <v>16</v>
      </c>
    </row>
    <row r="495" spans="1:8" x14ac:dyDescent="0.4">
      <c r="A495" t="s">
        <v>44</v>
      </c>
    </row>
    <row r="497" spans="1:10" x14ac:dyDescent="0.4">
      <c r="B497" t="s">
        <v>3</v>
      </c>
      <c r="C497" t="s">
        <v>4</v>
      </c>
      <c r="D497" t="s">
        <v>5</v>
      </c>
      <c r="E497" t="s">
        <v>6</v>
      </c>
      <c r="F497" t="s">
        <v>7</v>
      </c>
      <c r="G497" t="s">
        <v>8</v>
      </c>
      <c r="H497" t="s">
        <v>9</v>
      </c>
      <c r="I497" t="s">
        <v>10</v>
      </c>
      <c r="J497" t="s">
        <v>11</v>
      </c>
    </row>
    <row r="498" spans="1:10" x14ac:dyDescent="0.4">
      <c r="A498">
        <v>1</v>
      </c>
      <c r="B498" t="s">
        <v>182</v>
      </c>
    </row>
    <row r="499" spans="1:10" x14ac:dyDescent="0.4">
      <c r="A499">
        <v>2</v>
      </c>
      <c r="B499" t="s">
        <v>181</v>
      </c>
    </row>
    <row r="500" spans="1:10" x14ac:dyDescent="0.4">
      <c r="A500">
        <v>3</v>
      </c>
      <c r="B500" t="s">
        <v>180</v>
      </c>
    </row>
    <row r="501" spans="1:10" x14ac:dyDescent="0.4">
      <c r="A501">
        <v>4</v>
      </c>
      <c r="B501" t="s">
        <v>179</v>
      </c>
      <c r="F501">
        <v>2.6379999999999999</v>
      </c>
    </row>
    <row r="502" spans="1:10" x14ac:dyDescent="0.4">
      <c r="A502">
        <v>5</v>
      </c>
      <c r="B502" t="s">
        <v>178</v>
      </c>
    </row>
    <row r="503" spans="1:10" x14ac:dyDescent="0.4">
      <c r="A503">
        <v>6</v>
      </c>
      <c r="B503" t="s">
        <v>177</v>
      </c>
    </row>
    <row r="504" spans="1:10" x14ac:dyDescent="0.4">
      <c r="A504">
        <v>7</v>
      </c>
      <c r="B504" t="s">
        <v>22</v>
      </c>
    </row>
    <row r="505" spans="1:10" x14ac:dyDescent="0.4">
      <c r="A505">
        <v>8</v>
      </c>
      <c r="B505" t="s">
        <v>176</v>
      </c>
    </row>
    <row r="506" spans="1:10" x14ac:dyDescent="0.4">
      <c r="A506">
        <v>9</v>
      </c>
      <c r="B506" t="s">
        <v>175</v>
      </c>
    </row>
    <row r="507" spans="1:10" x14ac:dyDescent="0.4">
      <c r="A507">
        <v>10</v>
      </c>
      <c r="B507" t="s">
        <v>174</v>
      </c>
    </row>
    <row r="508" spans="1:10" x14ac:dyDescent="0.4">
      <c r="A508">
        <v>11</v>
      </c>
      <c r="B508" t="s">
        <v>173</v>
      </c>
    </row>
    <row r="509" spans="1:10" x14ac:dyDescent="0.4">
      <c r="A509">
        <v>12</v>
      </c>
      <c r="B509" t="s">
        <v>172</v>
      </c>
    </row>
    <row r="510" spans="1:10" x14ac:dyDescent="0.4">
      <c r="A510">
        <v>13</v>
      </c>
      <c r="B510" t="s">
        <v>171</v>
      </c>
      <c r="F510">
        <v>0.54500000000000004</v>
      </c>
    </row>
    <row r="511" spans="1:10" x14ac:dyDescent="0.4">
      <c r="A511">
        <v>14</v>
      </c>
      <c r="B511" t="s">
        <v>22</v>
      </c>
    </row>
    <row r="512" spans="1:10" x14ac:dyDescent="0.4">
      <c r="A512">
        <v>15</v>
      </c>
      <c r="B512" t="s">
        <v>170</v>
      </c>
    </row>
    <row r="513" spans="1:6" x14ac:dyDescent="0.4">
      <c r="A513">
        <v>16</v>
      </c>
      <c r="B513" t="s">
        <v>169</v>
      </c>
    </row>
    <row r="514" spans="1:6" x14ac:dyDescent="0.4">
      <c r="A514">
        <v>17</v>
      </c>
      <c r="B514" t="s">
        <v>168</v>
      </c>
      <c r="F514">
        <v>8.0289999999999999</v>
      </c>
    </row>
    <row r="515" spans="1:6" x14ac:dyDescent="0.4">
      <c r="A515">
        <v>18</v>
      </c>
      <c r="B515" t="s">
        <v>167</v>
      </c>
    </row>
    <row r="516" spans="1:6" x14ac:dyDescent="0.4">
      <c r="A516">
        <v>19</v>
      </c>
      <c r="B516" t="s">
        <v>166</v>
      </c>
      <c r="F516">
        <v>4.4660000000000002</v>
      </c>
    </row>
    <row r="517" spans="1:6" x14ac:dyDescent="0.4">
      <c r="A517">
        <v>20</v>
      </c>
      <c r="B517" t="s">
        <v>165</v>
      </c>
      <c r="F517">
        <v>28.946999999999999</v>
      </c>
    </row>
    <row r="518" spans="1:6" x14ac:dyDescent="0.4">
      <c r="A518">
        <v>21</v>
      </c>
      <c r="B518" t="s">
        <v>22</v>
      </c>
    </row>
    <row r="519" spans="1:6" x14ac:dyDescent="0.4">
      <c r="A519">
        <v>22</v>
      </c>
      <c r="B519" t="s">
        <v>164</v>
      </c>
      <c r="F519">
        <v>0.34499999999999997</v>
      </c>
    </row>
    <row r="520" spans="1:6" x14ac:dyDescent="0.4">
      <c r="A520">
        <v>23</v>
      </c>
      <c r="B520" t="s">
        <v>163</v>
      </c>
    </row>
    <row r="521" spans="1:6" x14ac:dyDescent="0.4">
      <c r="A521">
        <v>24</v>
      </c>
      <c r="B521" t="s">
        <v>162</v>
      </c>
      <c r="F521">
        <v>0.44</v>
      </c>
    </row>
    <row r="522" spans="1:6" x14ac:dyDescent="0.4">
      <c r="A522">
        <v>25</v>
      </c>
      <c r="B522" t="s">
        <v>161</v>
      </c>
      <c r="F522">
        <v>6.734</v>
      </c>
    </row>
    <row r="523" spans="1:6" x14ac:dyDescent="0.4">
      <c r="A523">
        <v>26</v>
      </c>
      <c r="B523" t="s">
        <v>160</v>
      </c>
    </row>
    <row r="524" spans="1:6" x14ac:dyDescent="0.4">
      <c r="A524">
        <v>27</v>
      </c>
      <c r="B524" t="s">
        <v>159</v>
      </c>
    </row>
    <row r="525" spans="1:6" x14ac:dyDescent="0.4">
      <c r="A525">
        <v>28</v>
      </c>
      <c r="B525" t="s">
        <v>22</v>
      </c>
    </row>
    <row r="526" spans="1:6" x14ac:dyDescent="0.4">
      <c r="A526">
        <v>29</v>
      </c>
      <c r="B526" t="s">
        <v>158</v>
      </c>
      <c r="F526">
        <v>6</v>
      </c>
    </row>
    <row r="527" spans="1:6" x14ac:dyDescent="0.4">
      <c r="A527">
        <v>30</v>
      </c>
      <c r="B527" t="s">
        <v>157</v>
      </c>
    </row>
    <row r="528" spans="1:6" x14ac:dyDescent="0.4">
      <c r="A528">
        <v>31</v>
      </c>
      <c r="B528" t="s">
        <v>156</v>
      </c>
    </row>
    <row r="530" spans="1:10" x14ac:dyDescent="0.4">
      <c r="A530" t="s">
        <v>45</v>
      </c>
    </row>
    <row r="532" spans="1:10" x14ac:dyDescent="0.4">
      <c r="B532" t="s">
        <v>3</v>
      </c>
      <c r="C532" t="s">
        <v>4</v>
      </c>
      <c r="D532" t="s">
        <v>5</v>
      </c>
      <c r="E532" t="s">
        <v>6</v>
      </c>
      <c r="F532" t="s">
        <v>7</v>
      </c>
      <c r="G532" t="s">
        <v>8</v>
      </c>
      <c r="H532" t="s">
        <v>9</v>
      </c>
      <c r="I532" t="s">
        <v>10</v>
      </c>
      <c r="J532" t="s">
        <v>11</v>
      </c>
    </row>
    <row r="533" spans="1:10" x14ac:dyDescent="0.4">
      <c r="A533">
        <v>1</v>
      </c>
      <c r="B533" t="s">
        <v>182</v>
      </c>
      <c r="D533">
        <v>7.29</v>
      </c>
      <c r="E533">
        <v>1.7010000000000001</v>
      </c>
      <c r="F533">
        <v>2136.6370000000002</v>
      </c>
      <c r="G533">
        <v>4.101</v>
      </c>
      <c r="H533" t="s">
        <v>13</v>
      </c>
    </row>
    <row r="534" spans="1:10" x14ac:dyDescent="0.4">
      <c r="A534">
        <v>2</v>
      </c>
      <c r="B534" t="s">
        <v>181</v>
      </c>
      <c r="D534">
        <v>7.23</v>
      </c>
      <c r="E534">
        <v>12.034000000000001</v>
      </c>
      <c r="F534">
        <v>2067.1039999999998</v>
      </c>
      <c r="G534">
        <v>175</v>
      </c>
      <c r="H534" t="s">
        <v>13</v>
      </c>
    </row>
    <row r="535" spans="1:10" x14ac:dyDescent="0.4">
      <c r="A535">
        <v>3</v>
      </c>
      <c r="B535" t="s">
        <v>180</v>
      </c>
      <c r="D535">
        <v>7.31</v>
      </c>
      <c r="E535">
        <v>119.60899999999999</v>
      </c>
      <c r="F535">
        <v>1624.895</v>
      </c>
      <c r="G535">
        <v>7.9249999999999998</v>
      </c>
      <c r="H535" t="s">
        <v>13</v>
      </c>
    </row>
    <row r="536" spans="1:10" x14ac:dyDescent="0.4">
      <c r="A536">
        <v>4</v>
      </c>
      <c r="B536" t="s">
        <v>179</v>
      </c>
      <c r="D536">
        <v>7.32</v>
      </c>
      <c r="E536">
        <v>6.4050000000000002</v>
      </c>
      <c r="F536">
        <v>2164.1419999999998</v>
      </c>
      <c r="G536">
        <v>104</v>
      </c>
      <c r="H536" t="s">
        <v>13</v>
      </c>
    </row>
    <row r="537" spans="1:10" x14ac:dyDescent="0.4">
      <c r="A537">
        <v>5</v>
      </c>
      <c r="B537" t="s">
        <v>178</v>
      </c>
      <c r="D537">
        <v>7.36</v>
      </c>
      <c r="E537">
        <v>1.9039999999999999</v>
      </c>
      <c r="F537">
        <v>1849.896</v>
      </c>
      <c r="G537">
        <v>32</v>
      </c>
      <c r="H537" t="s">
        <v>13</v>
      </c>
    </row>
    <row r="538" spans="1:10" x14ac:dyDescent="0.4">
      <c r="A538">
        <v>6</v>
      </c>
      <c r="B538" t="s">
        <v>177</v>
      </c>
      <c r="D538">
        <v>7.33</v>
      </c>
      <c r="E538">
        <v>41.618000000000002</v>
      </c>
      <c r="F538">
        <v>1827.576</v>
      </c>
      <c r="G538">
        <v>5.3760000000000003</v>
      </c>
      <c r="H538" t="s">
        <v>13</v>
      </c>
    </row>
    <row r="539" spans="1:10" x14ac:dyDescent="0.4">
      <c r="A539">
        <v>7</v>
      </c>
      <c r="B539" t="s">
        <v>22</v>
      </c>
      <c r="H539" t="s">
        <v>95</v>
      </c>
    </row>
    <row r="540" spans="1:10" x14ac:dyDescent="0.4">
      <c r="A540">
        <v>8</v>
      </c>
      <c r="B540" t="s">
        <v>176</v>
      </c>
      <c r="D540">
        <v>7.37</v>
      </c>
      <c r="E540">
        <v>2.2360000000000002</v>
      </c>
      <c r="F540">
        <v>1810.1469999999999</v>
      </c>
      <c r="G540">
        <v>21</v>
      </c>
      <c r="H540" t="s">
        <v>13</v>
      </c>
    </row>
    <row r="541" spans="1:10" x14ac:dyDescent="0.4">
      <c r="A541">
        <v>9</v>
      </c>
      <c r="B541" t="s">
        <v>175</v>
      </c>
      <c r="D541">
        <v>7.33</v>
      </c>
      <c r="E541">
        <v>27.222999999999999</v>
      </c>
      <c r="F541">
        <v>1728.778</v>
      </c>
      <c r="G541">
        <v>397</v>
      </c>
      <c r="H541" t="s">
        <v>13</v>
      </c>
    </row>
    <row r="542" spans="1:10" x14ac:dyDescent="0.4">
      <c r="A542">
        <v>10</v>
      </c>
      <c r="B542" t="s">
        <v>174</v>
      </c>
      <c r="D542">
        <v>7.36</v>
      </c>
      <c r="E542">
        <v>0.79400000000000004</v>
      </c>
      <c r="F542">
        <v>1776.4960000000001</v>
      </c>
      <c r="G542">
        <v>13</v>
      </c>
      <c r="H542" t="s">
        <v>13</v>
      </c>
    </row>
    <row r="543" spans="1:10" x14ac:dyDescent="0.4">
      <c r="A543">
        <v>11</v>
      </c>
      <c r="B543" t="s">
        <v>173</v>
      </c>
      <c r="D543">
        <v>7.34</v>
      </c>
      <c r="E543">
        <v>20.638999999999999</v>
      </c>
      <c r="F543">
        <v>1605.44</v>
      </c>
      <c r="G543">
        <v>241</v>
      </c>
      <c r="H543" t="s">
        <v>13</v>
      </c>
    </row>
    <row r="544" spans="1:10" x14ac:dyDescent="0.4">
      <c r="A544">
        <v>12</v>
      </c>
      <c r="B544" t="s">
        <v>172</v>
      </c>
      <c r="F544">
        <v>1316.682</v>
      </c>
    </row>
    <row r="545" spans="1:8" x14ac:dyDescent="0.4">
      <c r="A545">
        <v>13</v>
      </c>
      <c r="B545" t="s">
        <v>171</v>
      </c>
      <c r="D545">
        <v>7.37</v>
      </c>
      <c r="E545">
        <v>0.51100000000000001</v>
      </c>
      <c r="F545">
        <v>1805.932</v>
      </c>
      <c r="G545">
        <v>9</v>
      </c>
      <c r="H545" t="s">
        <v>13</v>
      </c>
    </row>
    <row r="546" spans="1:8" x14ac:dyDescent="0.4">
      <c r="A546">
        <v>14</v>
      </c>
      <c r="B546" t="s">
        <v>22</v>
      </c>
      <c r="H546" t="s">
        <v>95</v>
      </c>
    </row>
    <row r="547" spans="1:8" x14ac:dyDescent="0.4">
      <c r="A547">
        <v>15</v>
      </c>
      <c r="B547" t="s">
        <v>170</v>
      </c>
      <c r="D547">
        <v>7.45</v>
      </c>
      <c r="E547">
        <v>4.3840000000000003</v>
      </c>
      <c r="F547">
        <v>1827.855</v>
      </c>
      <c r="G547">
        <v>74</v>
      </c>
      <c r="H547" t="s">
        <v>13</v>
      </c>
    </row>
    <row r="548" spans="1:8" x14ac:dyDescent="0.4">
      <c r="A548">
        <v>16</v>
      </c>
      <c r="B548" t="s">
        <v>169</v>
      </c>
      <c r="D548">
        <v>7.07</v>
      </c>
      <c r="E548">
        <v>33.71</v>
      </c>
      <c r="F548">
        <v>1472.7139999999999</v>
      </c>
      <c r="G548">
        <v>57.896000000000001</v>
      </c>
      <c r="H548" t="s">
        <v>13</v>
      </c>
    </row>
    <row r="549" spans="1:8" x14ac:dyDescent="0.4">
      <c r="A549">
        <v>17</v>
      </c>
      <c r="B549" t="s">
        <v>168</v>
      </c>
      <c r="D549">
        <v>7.14</v>
      </c>
      <c r="E549">
        <v>56.618000000000002</v>
      </c>
      <c r="F549">
        <v>2054.8879999999999</v>
      </c>
      <c r="G549">
        <v>7.2720000000000002</v>
      </c>
      <c r="H549" t="s">
        <v>13</v>
      </c>
    </row>
    <row r="550" spans="1:8" x14ac:dyDescent="0.4">
      <c r="A550">
        <v>18</v>
      </c>
      <c r="B550" t="s">
        <v>167</v>
      </c>
      <c r="D550">
        <v>7.18</v>
      </c>
      <c r="E550">
        <v>75.352999999999994</v>
      </c>
      <c r="F550">
        <v>1852.8510000000001</v>
      </c>
      <c r="G550">
        <v>8.2520000000000007</v>
      </c>
      <c r="H550" t="s">
        <v>13</v>
      </c>
    </row>
    <row r="551" spans="1:8" x14ac:dyDescent="0.4">
      <c r="A551">
        <v>19</v>
      </c>
      <c r="B551" t="s">
        <v>166</v>
      </c>
      <c r="D551">
        <v>7.17</v>
      </c>
      <c r="E551">
        <v>31.588000000000001</v>
      </c>
      <c r="F551">
        <v>2266.61</v>
      </c>
      <c r="G551">
        <v>5.516</v>
      </c>
      <c r="H551" t="s">
        <v>16</v>
      </c>
    </row>
    <row r="552" spans="1:8" x14ac:dyDescent="0.4">
      <c r="A552">
        <v>20</v>
      </c>
      <c r="B552" t="s">
        <v>165</v>
      </c>
      <c r="D552">
        <v>7.19</v>
      </c>
      <c r="E552">
        <v>81.03</v>
      </c>
      <c r="F552">
        <v>2232.9740000000002</v>
      </c>
      <c r="G552">
        <v>3.1789999999999998</v>
      </c>
      <c r="H552" t="s">
        <v>13</v>
      </c>
    </row>
    <row r="553" spans="1:8" x14ac:dyDescent="0.4">
      <c r="A553">
        <v>21</v>
      </c>
      <c r="B553" t="s">
        <v>22</v>
      </c>
      <c r="H553" t="s">
        <v>95</v>
      </c>
    </row>
    <row r="554" spans="1:8" x14ac:dyDescent="0.4">
      <c r="A554">
        <v>22</v>
      </c>
      <c r="B554" t="s">
        <v>164</v>
      </c>
      <c r="D554">
        <v>7.2</v>
      </c>
      <c r="E554">
        <v>64.832999999999998</v>
      </c>
      <c r="F554">
        <v>2247.5039999999999</v>
      </c>
      <c r="G554">
        <v>3.3290000000000002</v>
      </c>
      <c r="H554" t="s">
        <v>13</v>
      </c>
    </row>
    <row r="555" spans="1:8" x14ac:dyDescent="0.4">
      <c r="A555">
        <v>23</v>
      </c>
      <c r="B555" t="s">
        <v>163</v>
      </c>
      <c r="D555">
        <v>7.22</v>
      </c>
      <c r="E555">
        <v>181.90899999999999</v>
      </c>
      <c r="F555">
        <v>2836.518</v>
      </c>
      <c r="G555">
        <v>2212</v>
      </c>
      <c r="H555" t="s">
        <v>13</v>
      </c>
    </row>
    <row r="556" spans="1:8" x14ac:dyDescent="0.4">
      <c r="A556">
        <v>24</v>
      </c>
      <c r="B556" t="s">
        <v>162</v>
      </c>
      <c r="D556">
        <v>7.23</v>
      </c>
      <c r="E556">
        <v>83.471000000000004</v>
      </c>
      <c r="F556">
        <v>2784.5360000000001</v>
      </c>
      <c r="G556">
        <v>15.019</v>
      </c>
      <c r="H556" t="s">
        <v>16</v>
      </c>
    </row>
    <row r="557" spans="1:8" x14ac:dyDescent="0.4">
      <c r="A557">
        <v>25</v>
      </c>
      <c r="B557" t="s">
        <v>161</v>
      </c>
      <c r="D557">
        <v>7.28</v>
      </c>
      <c r="E557">
        <v>127.556</v>
      </c>
      <c r="F557">
        <v>3315.61</v>
      </c>
      <c r="G557">
        <v>9.9280000000000008</v>
      </c>
      <c r="H557" t="s">
        <v>13</v>
      </c>
    </row>
    <row r="558" spans="1:8" x14ac:dyDescent="0.4">
      <c r="A558">
        <v>26</v>
      </c>
      <c r="B558" t="s">
        <v>160</v>
      </c>
      <c r="D558">
        <v>7.29</v>
      </c>
      <c r="E558">
        <v>66.36</v>
      </c>
      <c r="F558">
        <v>2719.03</v>
      </c>
      <c r="G558">
        <v>28.18</v>
      </c>
      <c r="H558" t="s">
        <v>13</v>
      </c>
    </row>
    <row r="559" spans="1:8" x14ac:dyDescent="0.4">
      <c r="A559">
        <v>27</v>
      </c>
      <c r="B559" t="s">
        <v>159</v>
      </c>
      <c r="D559">
        <v>7.3</v>
      </c>
      <c r="E559">
        <v>88.956000000000003</v>
      </c>
      <c r="F559">
        <v>3532.1959999999999</v>
      </c>
      <c r="G559">
        <v>1039</v>
      </c>
      <c r="H559" t="s">
        <v>13</v>
      </c>
    </row>
    <row r="560" spans="1:8" x14ac:dyDescent="0.4">
      <c r="A560">
        <v>28</v>
      </c>
      <c r="B560" t="s">
        <v>22</v>
      </c>
      <c r="H560" t="s">
        <v>95</v>
      </c>
    </row>
    <row r="561" spans="1:10" x14ac:dyDescent="0.4">
      <c r="A561">
        <v>29</v>
      </c>
      <c r="B561" t="s">
        <v>158</v>
      </c>
      <c r="D561">
        <v>7.39</v>
      </c>
      <c r="E561">
        <v>46.844000000000001</v>
      </c>
      <c r="F561">
        <v>3285.2440000000001</v>
      </c>
      <c r="G561">
        <v>24.411000000000001</v>
      </c>
      <c r="H561" t="s">
        <v>13</v>
      </c>
    </row>
    <row r="562" spans="1:10" x14ac:dyDescent="0.4">
      <c r="A562">
        <v>30</v>
      </c>
      <c r="B562" t="s">
        <v>157</v>
      </c>
      <c r="D562">
        <v>7.32</v>
      </c>
      <c r="E562">
        <v>50.012999999999998</v>
      </c>
      <c r="F562">
        <v>2954.0520000000001</v>
      </c>
      <c r="G562">
        <v>638</v>
      </c>
      <c r="H562" t="s">
        <v>13</v>
      </c>
    </row>
    <row r="563" spans="1:10" x14ac:dyDescent="0.4">
      <c r="A563">
        <v>31</v>
      </c>
      <c r="B563" t="s">
        <v>156</v>
      </c>
      <c r="D563">
        <v>7.31</v>
      </c>
      <c r="E563">
        <v>158.738</v>
      </c>
      <c r="F563">
        <v>3194.8589999999999</v>
      </c>
      <c r="G563">
        <v>12.846</v>
      </c>
      <c r="H563" t="s">
        <v>13</v>
      </c>
    </row>
    <row r="565" spans="1:10" x14ac:dyDescent="0.4">
      <c r="A565" t="s">
        <v>46</v>
      </c>
    </row>
    <row r="567" spans="1:10" x14ac:dyDescent="0.4">
      <c r="B567" t="s">
        <v>3</v>
      </c>
      <c r="C567" t="s">
        <v>4</v>
      </c>
      <c r="D567" t="s">
        <v>5</v>
      </c>
      <c r="E567" t="s">
        <v>6</v>
      </c>
      <c r="F567" t="s">
        <v>7</v>
      </c>
      <c r="G567" t="s">
        <v>8</v>
      </c>
      <c r="H567" t="s">
        <v>9</v>
      </c>
      <c r="I567" t="s">
        <v>10</v>
      </c>
      <c r="J567" t="s">
        <v>11</v>
      </c>
    </row>
    <row r="568" spans="1:10" x14ac:dyDescent="0.4">
      <c r="A568">
        <v>1</v>
      </c>
      <c r="B568" t="s">
        <v>182</v>
      </c>
      <c r="D568">
        <v>7.32</v>
      </c>
      <c r="E568">
        <v>4.4470000000000001</v>
      </c>
      <c r="F568">
        <v>1269.057</v>
      </c>
      <c r="G568">
        <v>0.84499999999999997</v>
      </c>
      <c r="H568" t="s">
        <v>13</v>
      </c>
    </row>
    <row r="569" spans="1:10" x14ac:dyDescent="0.4">
      <c r="A569">
        <v>2</v>
      </c>
      <c r="B569" t="s">
        <v>181</v>
      </c>
      <c r="D569">
        <v>7.27</v>
      </c>
      <c r="E569">
        <v>46.82</v>
      </c>
      <c r="F569">
        <v>1190.098</v>
      </c>
      <c r="G569">
        <v>10.635</v>
      </c>
      <c r="H569" t="s">
        <v>13</v>
      </c>
    </row>
    <row r="570" spans="1:10" x14ac:dyDescent="0.4">
      <c r="A570">
        <v>3</v>
      </c>
      <c r="B570" t="s">
        <v>180</v>
      </c>
      <c r="D570">
        <v>7.3</v>
      </c>
      <c r="E570">
        <v>71.75</v>
      </c>
      <c r="F570">
        <v>1102.5830000000001</v>
      </c>
      <c r="G570">
        <v>28.074999999999999</v>
      </c>
      <c r="H570" t="s">
        <v>16</v>
      </c>
    </row>
    <row r="571" spans="1:10" x14ac:dyDescent="0.4">
      <c r="A571">
        <v>4</v>
      </c>
      <c r="B571" t="s">
        <v>179</v>
      </c>
      <c r="D571">
        <v>7.36</v>
      </c>
      <c r="E571">
        <v>33.500999999999998</v>
      </c>
      <c r="F571">
        <v>1164.009</v>
      </c>
      <c r="G571">
        <v>434</v>
      </c>
      <c r="H571" t="s">
        <v>13</v>
      </c>
    </row>
    <row r="572" spans="1:10" x14ac:dyDescent="0.4">
      <c r="A572">
        <v>5</v>
      </c>
      <c r="B572" t="s">
        <v>178</v>
      </c>
      <c r="D572">
        <v>7.52</v>
      </c>
      <c r="E572">
        <v>10.827999999999999</v>
      </c>
      <c r="F572">
        <v>963.226</v>
      </c>
      <c r="G572">
        <v>1.22</v>
      </c>
      <c r="H572" t="s">
        <v>13</v>
      </c>
    </row>
    <row r="573" spans="1:10" x14ac:dyDescent="0.4">
      <c r="A573">
        <v>6</v>
      </c>
      <c r="B573" t="s">
        <v>177</v>
      </c>
      <c r="D573">
        <v>7.33</v>
      </c>
      <c r="E573">
        <v>61.82</v>
      </c>
      <c r="F573">
        <v>987.529</v>
      </c>
      <c r="G573">
        <v>741</v>
      </c>
      <c r="H573" t="s">
        <v>13</v>
      </c>
    </row>
    <row r="574" spans="1:10" x14ac:dyDescent="0.4">
      <c r="A574">
        <v>7</v>
      </c>
      <c r="B574" t="s">
        <v>22</v>
      </c>
      <c r="H574" t="s">
        <v>95</v>
      </c>
    </row>
    <row r="575" spans="1:10" x14ac:dyDescent="0.4">
      <c r="A575">
        <v>8</v>
      </c>
      <c r="B575" t="s">
        <v>176</v>
      </c>
      <c r="D575">
        <v>7.65</v>
      </c>
      <c r="E575">
        <v>1.2749999999999999</v>
      </c>
      <c r="F575">
        <v>1010.575</v>
      </c>
      <c r="G575">
        <v>25</v>
      </c>
      <c r="H575" t="s">
        <v>16</v>
      </c>
    </row>
    <row r="576" spans="1:10" x14ac:dyDescent="0.4">
      <c r="A576">
        <v>9</v>
      </c>
      <c r="B576" t="s">
        <v>175</v>
      </c>
      <c r="D576">
        <v>7.05</v>
      </c>
      <c r="E576">
        <v>1.0980000000000001</v>
      </c>
      <c r="F576">
        <v>958.82799999999997</v>
      </c>
      <c r="G576">
        <v>0.71399999999999997</v>
      </c>
      <c r="H576" t="s">
        <v>13</v>
      </c>
    </row>
    <row r="577" spans="1:8" x14ac:dyDescent="0.4">
      <c r="A577">
        <v>10</v>
      </c>
      <c r="B577" t="s">
        <v>174</v>
      </c>
      <c r="D577">
        <v>6.88</v>
      </c>
      <c r="E577">
        <v>2.8620000000000001</v>
      </c>
      <c r="F577">
        <v>1063.8710000000001</v>
      </c>
      <c r="G577">
        <v>55</v>
      </c>
      <c r="H577" t="s">
        <v>13</v>
      </c>
    </row>
    <row r="578" spans="1:8" x14ac:dyDescent="0.4">
      <c r="A578">
        <v>11</v>
      </c>
      <c r="B578" t="s">
        <v>173</v>
      </c>
      <c r="D578">
        <v>7.36</v>
      </c>
      <c r="E578">
        <v>4.0110000000000001</v>
      </c>
      <c r="F578">
        <v>905.40200000000004</v>
      </c>
      <c r="G578">
        <v>0.86699999999999999</v>
      </c>
      <c r="H578" t="s">
        <v>13</v>
      </c>
    </row>
    <row r="579" spans="1:8" x14ac:dyDescent="0.4">
      <c r="A579">
        <v>12</v>
      </c>
      <c r="B579" t="s">
        <v>172</v>
      </c>
      <c r="D579">
        <v>7.17</v>
      </c>
      <c r="E579">
        <v>1.843</v>
      </c>
      <c r="F579">
        <v>818.70899999999995</v>
      </c>
      <c r="G579">
        <v>34</v>
      </c>
      <c r="H579" t="s">
        <v>13</v>
      </c>
    </row>
    <row r="580" spans="1:8" x14ac:dyDescent="0.4">
      <c r="A580">
        <v>13</v>
      </c>
      <c r="B580" t="s">
        <v>171</v>
      </c>
      <c r="D580">
        <v>6.94</v>
      </c>
      <c r="E580">
        <v>24.05</v>
      </c>
      <c r="F580">
        <v>916.85500000000002</v>
      </c>
      <c r="G580">
        <v>6.476</v>
      </c>
      <c r="H580" t="s">
        <v>13</v>
      </c>
    </row>
    <row r="581" spans="1:8" x14ac:dyDescent="0.4">
      <c r="A581">
        <v>14</v>
      </c>
      <c r="B581" t="s">
        <v>22</v>
      </c>
      <c r="H581" t="s">
        <v>95</v>
      </c>
    </row>
    <row r="582" spans="1:8" x14ac:dyDescent="0.4">
      <c r="A582">
        <v>15</v>
      </c>
      <c r="B582" t="s">
        <v>170</v>
      </c>
      <c r="D582">
        <v>6.99</v>
      </c>
      <c r="E582">
        <v>58.13</v>
      </c>
      <c r="F582">
        <v>957.00800000000004</v>
      </c>
      <c r="G582">
        <v>113.85</v>
      </c>
      <c r="H582" t="s">
        <v>13</v>
      </c>
    </row>
    <row r="583" spans="1:8" x14ac:dyDescent="0.4">
      <c r="A583">
        <v>16</v>
      </c>
      <c r="B583" t="s">
        <v>169</v>
      </c>
      <c r="D583">
        <v>7.04</v>
      </c>
      <c r="E583">
        <v>39.664000000000001</v>
      </c>
      <c r="F583">
        <v>859.68200000000002</v>
      </c>
      <c r="G583">
        <v>2.915</v>
      </c>
      <c r="H583" t="s">
        <v>13</v>
      </c>
    </row>
    <row r="584" spans="1:8" x14ac:dyDescent="0.4">
      <c r="A584">
        <v>17</v>
      </c>
      <c r="B584" t="s">
        <v>168</v>
      </c>
      <c r="D584">
        <v>7.11</v>
      </c>
      <c r="E584">
        <v>36.825000000000003</v>
      </c>
      <c r="F584">
        <v>1270.221</v>
      </c>
      <c r="G584">
        <v>8.6690000000000005</v>
      </c>
      <c r="H584" t="s">
        <v>13</v>
      </c>
    </row>
    <row r="585" spans="1:8" x14ac:dyDescent="0.4">
      <c r="A585">
        <v>18</v>
      </c>
      <c r="B585" t="s">
        <v>167</v>
      </c>
      <c r="D585">
        <v>7.19</v>
      </c>
      <c r="E585">
        <v>9.7919999999999998</v>
      </c>
      <c r="F585">
        <v>1420.7629999999999</v>
      </c>
      <c r="G585">
        <v>171</v>
      </c>
      <c r="H585" t="s">
        <v>16</v>
      </c>
    </row>
    <row r="586" spans="1:8" x14ac:dyDescent="0.4">
      <c r="A586">
        <v>19</v>
      </c>
      <c r="B586" t="s">
        <v>166</v>
      </c>
      <c r="D586">
        <v>7.23</v>
      </c>
      <c r="E586">
        <v>45.829000000000001</v>
      </c>
      <c r="F586">
        <v>1536.8330000000001</v>
      </c>
      <c r="G586">
        <v>2.5939999999999999</v>
      </c>
      <c r="H586" t="s">
        <v>13</v>
      </c>
    </row>
    <row r="587" spans="1:8" x14ac:dyDescent="0.4">
      <c r="A587">
        <v>20</v>
      </c>
      <c r="B587" t="s">
        <v>165</v>
      </c>
      <c r="D587">
        <v>7.14</v>
      </c>
      <c r="E587">
        <v>2.31</v>
      </c>
      <c r="F587">
        <v>1243.1859999999999</v>
      </c>
      <c r="G587">
        <v>1.7150000000000001</v>
      </c>
      <c r="H587" t="s">
        <v>13</v>
      </c>
    </row>
    <row r="588" spans="1:8" x14ac:dyDescent="0.4">
      <c r="A588">
        <v>21</v>
      </c>
      <c r="B588" t="s">
        <v>22</v>
      </c>
      <c r="H588" t="s">
        <v>95</v>
      </c>
    </row>
    <row r="589" spans="1:8" x14ac:dyDescent="0.4">
      <c r="A589">
        <v>22</v>
      </c>
      <c r="B589" t="s">
        <v>164</v>
      </c>
      <c r="D589">
        <v>7.21</v>
      </c>
      <c r="E589">
        <v>95.346999999999994</v>
      </c>
      <c r="F589">
        <v>1137.1610000000001</v>
      </c>
      <c r="G589">
        <v>53.883000000000003</v>
      </c>
      <c r="H589" t="s">
        <v>13</v>
      </c>
    </row>
    <row r="590" spans="1:8" x14ac:dyDescent="0.4">
      <c r="A590">
        <v>23</v>
      </c>
      <c r="B590" t="s">
        <v>163</v>
      </c>
      <c r="D590">
        <v>7.23</v>
      </c>
      <c r="E590">
        <v>57.162999999999997</v>
      </c>
      <c r="F590">
        <v>1398.9159999999999</v>
      </c>
      <c r="G590">
        <v>4.0730000000000004</v>
      </c>
      <c r="H590" t="s">
        <v>16</v>
      </c>
    </row>
    <row r="591" spans="1:8" x14ac:dyDescent="0.4">
      <c r="A591">
        <v>24</v>
      </c>
      <c r="B591" t="s">
        <v>162</v>
      </c>
      <c r="D591">
        <v>7.25</v>
      </c>
      <c r="E591">
        <v>87.418000000000006</v>
      </c>
      <c r="F591">
        <v>1741.6579999999999</v>
      </c>
      <c r="G591">
        <v>9.7810000000000006</v>
      </c>
      <c r="H591" t="s">
        <v>13</v>
      </c>
    </row>
    <row r="592" spans="1:8" x14ac:dyDescent="0.4">
      <c r="A592">
        <v>25</v>
      </c>
      <c r="B592" t="s">
        <v>161</v>
      </c>
      <c r="D592">
        <v>7.31</v>
      </c>
      <c r="E592">
        <v>38.057000000000002</v>
      </c>
      <c r="F592">
        <v>1680.472</v>
      </c>
      <c r="G592">
        <v>1.153</v>
      </c>
      <c r="H592" t="s">
        <v>16</v>
      </c>
    </row>
    <row r="593" spans="1:10" x14ac:dyDescent="0.4">
      <c r="A593">
        <v>26</v>
      </c>
      <c r="B593" t="s">
        <v>160</v>
      </c>
      <c r="D593">
        <v>7.24</v>
      </c>
      <c r="E593">
        <v>37.192</v>
      </c>
      <c r="F593">
        <v>1587.348</v>
      </c>
      <c r="G593">
        <v>5.0730000000000004</v>
      </c>
      <c r="H593" t="s">
        <v>13</v>
      </c>
    </row>
    <row r="594" spans="1:10" x14ac:dyDescent="0.4">
      <c r="A594">
        <v>27</v>
      </c>
      <c r="B594" t="s">
        <v>159</v>
      </c>
      <c r="D594">
        <v>7.27</v>
      </c>
      <c r="E594">
        <v>37.734999999999999</v>
      </c>
      <c r="F594">
        <v>2045.376</v>
      </c>
      <c r="G594">
        <v>12.039</v>
      </c>
      <c r="H594" t="s">
        <v>13</v>
      </c>
    </row>
    <row r="595" spans="1:10" x14ac:dyDescent="0.4">
      <c r="A595">
        <v>28</v>
      </c>
      <c r="B595" t="s">
        <v>22</v>
      </c>
      <c r="H595" t="s">
        <v>95</v>
      </c>
    </row>
    <row r="596" spans="1:10" x14ac:dyDescent="0.4">
      <c r="A596">
        <v>29</v>
      </c>
      <c r="B596" t="s">
        <v>158</v>
      </c>
      <c r="D596">
        <v>7.32</v>
      </c>
      <c r="E596">
        <v>82.635999999999996</v>
      </c>
      <c r="F596">
        <v>1709.2529999999999</v>
      </c>
      <c r="G596">
        <v>3.7090000000000001</v>
      </c>
      <c r="H596" t="s">
        <v>13</v>
      </c>
    </row>
    <row r="597" spans="1:10" x14ac:dyDescent="0.4">
      <c r="A597">
        <v>30</v>
      </c>
      <c r="B597" t="s">
        <v>157</v>
      </c>
      <c r="D597">
        <v>7.32</v>
      </c>
      <c r="E597">
        <v>50.462000000000003</v>
      </c>
      <c r="F597">
        <v>1829.777</v>
      </c>
      <c r="G597">
        <v>3.8969999999999998</v>
      </c>
      <c r="H597" t="s">
        <v>16</v>
      </c>
    </row>
    <row r="598" spans="1:10" x14ac:dyDescent="0.4">
      <c r="A598">
        <v>31</v>
      </c>
      <c r="B598" t="s">
        <v>156</v>
      </c>
      <c r="D598">
        <v>7.31</v>
      </c>
      <c r="E598">
        <v>87.977999999999994</v>
      </c>
      <c r="F598">
        <v>1884.6420000000001</v>
      </c>
      <c r="G598">
        <v>5.0830000000000002</v>
      </c>
      <c r="H598" t="s">
        <v>13</v>
      </c>
    </row>
    <row r="600" spans="1:10" x14ac:dyDescent="0.4">
      <c r="A600" t="s">
        <v>47</v>
      </c>
    </row>
    <row r="602" spans="1:10" x14ac:dyDescent="0.4">
      <c r="B602" t="s">
        <v>3</v>
      </c>
      <c r="C602" t="s">
        <v>4</v>
      </c>
      <c r="D602" t="s">
        <v>5</v>
      </c>
      <c r="E602" t="s">
        <v>6</v>
      </c>
      <c r="F602" t="s">
        <v>7</v>
      </c>
      <c r="G602" t="s">
        <v>8</v>
      </c>
      <c r="H602" t="s">
        <v>9</v>
      </c>
      <c r="I602" t="s">
        <v>10</v>
      </c>
      <c r="J602" t="s">
        <v>11</v>
      </c>
    </row>
    <row r="603" spans="1:10" x14ac:dyDescent="0.4">
      <c r="A603">
        <v>1</v>
      </c>
      <c r="B603" t="s">
        <v>182</v>
      </c>
      <c r="D603">
        <v>7.3</v>
      </c>
      <c r="E603">
        <v>2136.6370000000002</v>
      </c>
      <c r="G603">
        <v>20075</v>
      </c>
      <c r="H603" t="s">
        <v>13</v>
      </c>
      <c r="I603">
        <v>2136.6370000000002</v>
      </c>
    </row>
    <row r="604" spans="1:10" x14ac:dyDescent="0.4">
      <c r="A604">
        <v>2</v>
      </c>
      <c r="B604" t="s">
        <v>181</v>
      </c>
      <c r="D604">
        <v>7.28</v>
      </c>
      <c r="E604">
        <v>2067.1039999999998</v>
      </c>
      <c r="G604">
        <v>65.436000000000007</v>
      </c>
      <c r="H604" t="s">
        <v>13</v>
      </c>
      <c r="I604">
        <v>2067.1039999999998</v>
      </c>
    </row>
    <row r="605" spans="1:10" x14ac:dyDescent="0.4">
      <c r="A605">
        <v>3</v>
      </c>
      <c r="B605" t="s">
        <v>180</v>
      </c>
      <c r="D605">
        <v>7.3</v>
      </c>
      <c r="E605">
        <v>1624.895</v>
      </c>
      <c r="G605">
        <v>489.67</v>
      </c>
      <c r="H605" t="s">
        <v>13</v>
      </c>
      <c r="I605">
        <v>1624.895</v>
      </c>
    </row>
    <row r="606" spans="1:10" x14ac:dyDescent="0.4">
      <c r="A606">
        <v>4</v>
      </c>
      <c r="B606" t="s">
        <v>179</v>
      </c>
      <c r="D606">
        <v>7.32</v>
      </c>
      <c r="E606">
        <v>2164.1419999999998</v>
      </c>
      <c r="G606">
        <v>1526.6569999999999</v>
      </c>
      <c r="H606" t="s">
        <v>13</v>
      </c>
      <c r="I606">
        <v>2164.1419999999998</v>
      </c>
    </row>
    <row r="607" spans="1:10" x14ac:dyDescent="0.4">
      <c r="A607">
        <v>5</v>
      </c>
      <c r="B607" t="s">
        <v>178</v>
      </c>
      <c r="D607">
        <v>7.32</v>
      </c>
      <c r="E607">
        <v>1849.896</v>
      </c>
      <c r="G607">
        <v>15.29</v>
      </c>
      <c r="H607" t="s">
        <v>13</v>
      </c>
      <c r="I607">
        <v>1849.896</v>
      </c>
    </row>
    <row r="608" spans="1:10" x14ac:dyDescent="0.4">
      <c r="A608">
        <v>6</v>
      </c>
      <c r="B608" t="s">
        <v>177</v>
      </c>
      <c r="D608">
        <v>7.33</v>
      </c>
      <c r="E608">
        <v>1827.576</v>
      </c>
      <c r="G608">
        <v>31.538</v>
      </c>
      <c r="H608" t="s">
        <v>13</v>
      </c>
      <c r="I608">
        <v>1827.576</v>
      </c>
    </row>
    <row r="609" spans="1:9" x14ac:dyDescent="0.4">
      <c r="A609">
        <v>7</v>
      </c>
      <c r="B609" t="s">
        <v>22</v>
      </c>
    </row>
    <row r="610" spans="1:9" x14ac:dyDescent="0.4">
      <c r="A610">
        <v>8</v>
      </c>
      <c r="B610" t="s">
        <v>176</v>
      </c>
      <c r="D610">
        <v>7.34</v>
      </c>
      <c r="E610">
        <v>1810.1469999999999</v>
      </c>
      <c r="G610">
        <v>105.241</v>
      </c>
      <c r="H610" t="s">
        <v>13</v>
      </c>
      <c r="I610">
        <v>1810.1469999999999</v>
      </c>
    </row>
    <row r="611" spans="1:9" x14ac:dyDescent="0.4">
      <c r="A611">
        <v>9</v>
      </c>
      <c r="B611" t="s">
        <v>175</v>
      </c>
      <c r="D611">
        <v>7.33</v>
      </c>
      <c r="E611">
        <v>1728.778</v>
      </c>
      <c r="G611">
        <v>24.248000000000001</v>
      </c>
      <c r="H611" t="s">
        <v>13</v>
      </c>
      <c r="I611">
        <v>1728.778</v>
      </c>
    </row>
    <row r="612" spans="1:9" x14ac:dyDescent="0.4">
      <c r="A612">
        <v>10</v>
      </c>
      <c r="B612" t="s">
        <v>174</v>
      </c>
      <c r="D612">
        <v>7.34</v>
      </c>
      <c r="E612">
        <v>1776.4960000000001</v>
      </c>
      <c r="G612">
        <v>3275.6610000000001</v>
      </c>
      <c r="H612" t="s">
        <v>13</v>
      </c>
      <c r="I612">
        <v>1776.4960000000001</v>
      </c>
    </row>
    <row r="613" spans="1:9" x14ac:dyDescent="0.4">
      <c r="A613">
        <v>11</v>
      </c>
      <c r="B613" t="s">
        <v>173</v>
      </c>
      <c r="D613">
        <v>7.32</v>
      </c>
      <c r="E613">
        <v>1605.44</v>
      </c>
      <c r="G613">
        <v>15868</v>
      </c>
      <c r="H613" t="s">
        <v>13</v>
      </c>
      <c r="I613">
        <v>1605.44</v>
      </c>
    </row>
    <row r="614" spans="1:9" x14ac:dyDescent="0.4">
      <c r="A614">
        <v>12</v>
      </c>
      <c r="B614" t="s">
        <v>172</v>
      </c>
      <c r="D614">
        <v>7.29</v>
      </c>
      <c r="E614">
        <v>1316.682</v>
      </c>
      <c r="G614">
        <v>137.72800000000001</v>
      </c>
      <c r="H614" t="s">
        <v>13</v>
      </c>
      <c r="I614">
        <v>1316.682</v>
      </c>
    </row>
    <row r="615" spans="1:9" x14ac:dyDescent="0.4">
      <c r="A615">
        <v>13</v>
      </c>
      <c r="B615" t="s">
        <v>171</v>
      </c>
      <c r="D615">
        <v>7.19</v>
      </c>
      <c r="E615">
        <v>1805.932</v>
      </c>
      <c r="G615">
        <v>61.280999999999999</v>
      </c>
      <c r="H615" t="s">
        <v>13</v>
      </c>
      <c r="I615">
        <v>1805.932</v>
      </c>
    </row>
    <row r="616" spans="1:9" x14ac:dyDescent="0.4">
      <c r="A616">
        <v>14</v>
      </c>
      <c r="B616" t="s">
        <v>22</v>
      </c>
    </row>
    <row r="617" spans="1:9" x14ac:dyDescent="0.4">
      <c r="A617">
        <v>15</v>
      </c>
      <c r="B617" t="s">
        <v>170</v>
      </c>
      <c r="D617">
        <v>7</v>
      </c>
      <c r="E617">
        <v>1827.855</v>
      </c>
      <c r="G617">
        <v>18196</v>
      </c>
      <c r="H617" t="s">
        <v>13</v>
      </c>
      <c r="I617">
        <v>1827.855</v>
      </c>
    </row>
    <row r="618" spans="1:9" x14ac:dyDescent="0.4">
      <c r="A618">
        <v>16</v>
      </c>
      <c r="B618" t="s">
        <v>169</v>
      </c>
      <c r="D618">
        <v>7.07</v>
      </c>
      <c r="E618">
        <v>1472.7139999999999</v>
      </c>
      <c r="G618">
        <v>14880</v>
      </c>
      <c r="H618" t="s">
        <v>13</v>
      </c>
      <c r="I618">
        <v>1472.7139999999999</v>
      </c>
    </row>
    <row r="619" spans="1:9" x14ac:dyDescent="0.4">
      <c r="A619">
        <v>17</v>
      </c>
      <c r="B619" t="s">
        <v>168</v>
      </c>
      <c r="D619">
        <v>7.11</v>
      </c>
      <c r="E619">
        <v>2054.8879999999999</v>
      </c>
      <c r="G619">
        <v>5.2169999999999996</v>
      </c>
      <c r="H619" t="s">
        <v>13</v>
      </c>
      <c r="I619">
        <v>2054.8879999999999</v>
      </c>
    </row>
    <row r="620" spans="1:9" x14ac:dyDescent="0.4">
      <c r="A620">
        <v>18</v>
      </c>
      <c r="B620" t="s">
        <v>167</v>
      </c>
      <c r="D620">
        <v>7.18</v>
      </c>
      <c r="E620">
        <v>1852.8510000000001</v>
      </c>
      <c r="G620">
        <v>478.23099999999999</v>
      </c>
      <c r="H620" t="s">
        <v>13</v>
      </c>
      <c r="I620">
        <v>1852.8510000000001</v>
      </c>
    </row>
    <row r="621" spans="1:9" x14ac:dyDescent="0.4">
      <c r="A621">
        <v>19</v>
      </c>
      <c r="B621" t="s">
        <v>166</v>
      </c>
      <c r="D621">
        <v>7.18</v>
      </c>
      <c r="E621">
        <v>2266.61</v>
      </c>
      <c r="G621">
        <v>22795</v>
      </c>
      <c r="H621" t="s">
        <v>13</v>
      </c>
      <c r="I621">
        <v>2266.61</v>
      </c>
    </row>
    <row r="622" spans="1:9" x14ac:dyDescent="0.4">
      <c r="A622">
        <v>20</v>
      </c>
      <c r="B622" t="s">
        <v>165</v>
      </c>
      <c r="D622">
        <v>7.19</v>
      </c>
      <c r="E622">
        <v>2232.9740000000002</v>
      </c>
      <c r="G622">
        <v>6706.7790000000005</v>
      </c>
      <c r="H622" t="s">
        <v>13</v>
      </c>
      <c r="I622">
        <v>2232.9740000000002</v>
      </c>
    </row>
    <row r="623" spans="1:9" x14ac:dyDescent="0.4">
      <c r="A623">
        <v>21</v>
      </c>
      <c r="B623" t="s">
        <v>22</v>
      </c>
    </row>
    <row r="624" spans="1:9" x14ac:dyDescent="0.4">
      <c r="A624">
        <v>22</v>
      </c>
      <c r="B624" t="s">
        <v>164</v>
      </c>
      <c r="D624">
        <v>7.2</v>
      </c>
      <c r="E624">
        <v>2247.5039999999999</v>
      </c>
      <c r="G624">
        <v>505.81200000000001</v>
      </c>
      <c r="H624" t="s">
        <v>13</v>
      </c>
      <c r="I624">
        <v>2247.5039999999999</v>
      </c>
    </row>
    <row r="625" spans="1:10" x14ac:dyDescent="0.4">
      <c r="A625">
        <v>23</v>
      </c>
      <c r="B625" t="s">
        <v>163</v>
      </c>
      <c r="D625">
        <v>7.21</v>
      </c>
      <c r="E625">
        <v>2836.518</v>
      </c>
      <c r="G625">
        <v>676.69500000000005</v>
      </c>
      <c r="H625" t="s">
        <v>13</v>
      </c>
      <c r="I625">
        <v>2836.518</v>
      </c>
    </row>
    <row r="626" spans="1:10" x14ac:dyDescent="0.4">
      <c r="A626">
        <v>24</v>
      </c>
      <c r="B626" t="s">
        <v>162</v>
      </c>
      <c r="D626">
        <v>7.22</v>
      </c>
      <c r="E626">
        <v>2784.5360000000001</v>
      </c>
      <c r="G626">
        <v>340.61</v>
      </c>
      <c r="H626" t="s">
        <v>13</v>
      </c>
      <c r="I626">
        <v>2784.5360000000001</v>
      </c>
    </row>
    <row r="627" spans="1:10" x14ac:dyDescent="0.4">
      <c r="A627">
        <v>25</v>
      </c>
      <c r="B627" t="s">
        <v>161</v>
      </c>
      <c r="D627">
        <v>7.29</v>
      </c>
      <c r="E627">
        <v>3315.61</v>
      </c>
      <c r="G627">
        <v>1899.3389999999999</v>
      </c>
      <c r="H627" t="s">
        <v>13</v>
      </c>
      <c r="I627">
        <v>3315.61</v>
      </c>
    </row>
    <row r="628" spans="1:10" x14ac:dyDescent="0.4">
      <c r="A628">
        <v>26</v>
      </c>
      <c r="B628" t="s">
        <v>160</v>
      </c>
      <c r="D628">
        <v>7.25</v>
      </c>
      <c r="E628">
        <v>2719.03</v>
      </c>
      <c r="G628">
        <v>26932</v>
      </c>
      <c r="H628" t="s">
        <v>13</v>
      </c>
      <c r="I628">
        <v>2719.03</v>
      </c>
    </row>
    <row r="629" spans="1:10" x14ac:dyDescent="0.4">
      <c r="A629">
        <v>27</v>
      </c>
      <c r="B629" t="s">
        <v>159</v>
      </c>
      <c r="D629">
        <v>7.29</v>
      </c>
      <c r="E629">
        <v>3532.1959999999999</v>
      </c>
      <c r="G629">
        <v>1018.9059999999999</v>
      </c>
      <c r="H629" t="s">
        <v>13</v>
      </c>
      <c r="I629">
        <v>3532.1959999999999</v>
      </c>
    </row>
    <row r="630" spans="1:10" x14ac:dyDescent="0.4">
      <c r="A630">
        <v>28</v>
      </c>
      <c r="B630" t="s">
        <v>22</v>
      </c>
      <c r="H630" t="s">
        <v>95</v>
      </c>
    </row>
    <row r="631" spans="1:10" x14ac:dyDescent="0.4">
      <c r="A631">
        <v>29</v>
      </c>
      <c r="B631" t="s">
        <v>158</v>
      </c>
      <c r="D631">
        <v>7.36</v>
      </c>
      <c r="E631">
        <v>3285.2440000000001</v>
      </c>
      <c r="G631">
        <v>120.958</v>
      </c>
      <c r="H631" t="s">
        <v>13</v>
      </c>
      <c r="I631">
        <v>3285.2440000000001</v>
      </c>
    </row>
    <row r="632" spans="1:10" x14ac:dyDescent="0.4">
      <c r="A632">
        <v>30</v>
      </c>
      <c r="B632" t="s">
        <v>157</v>
      </c>
      <c r="D632">
        <v>7.32</v>
      </c>
      <c r="E632">
        <v>2954.0520000000001</v>
      </c>
      <c r="G632">
        <v>93.103999999999999</v>
      </c>
      <c r="H632" t="s">
        <v>13</v>
      </c>
      <c r="I632">
        <v>2954.0520000000001</v>
      </c>
    </row>
    <row r="633" spans="1:10" x14ac:dyDescent="0.4">
      <c r="A633">
        <v>31</v>
      </c>
      <c r="B633" t="s">
        <v>156</v>
      </c>
      <c r="D633">
        <v>7.29</v>
      </c>
      <c r="E633">
        <v>3194.8589999999999</v>
      </c>
      <c r="G633">
        <v>433.87099999999998</v>
      </c>
      <c r="H633" t="s">
        <v>13</v>
      </c>
      <c r="I633">
        <v>3194.8589999999999</v>
      </c>
    </row>
    <row r="635" spans="1:10" x14ac:dyDescent="0.4">
      <c r="A635" t="s">
        <v>48</v>
      </c>
    </row>
    <row r="637" spans="1:10" x14ac:dyDescent="0.4">
      <c r="B637" t="s">
        <v>3</v>
      </c>
      <c r="C637" t="s">
        <v>4</v>
      </c>
      <c r="D637" t="s">
        <v>5</v>
      </c>
      <c r="E637" t="s">
        <v>6</v>
      </c>
      <c r="F637" t="s">
        <v>7</v>
      </c>
      <c r="G637" t="s">
        <v>8</v>
      </c>
      <c r="H637" t="s">
        <v>9</v>
      </c>
      <c r="I637" t="s">
        <v>10</v>
      </c>
      <c r="J637" t="s">
        <v>11</v>
      </c>
    </row>
    <row r="638" spans="1:10" x14ac:dyDescent="0.4">
      <c r="A638">
        <v>1</v>
      </c>
      <c r="B638" t="s">
        <v>182</v>
      </c>
      <c r="D638">
        <v>7.31</v>
      </c>
      <c r="E638">
        <v>1269.057</v>
      </c>
      <c r="G638">
        <v>5.8040000000000003</v>
      </c>
      <c r="H638" t="s">
        <v>13</v>
      </c>
      <c r="I638">
        <v>1269.057</v>
      </c>
    </row>
    <row r="639" spans="1:10" x14ac:dyDescent="0.4">
      <c r="A639">
        <v>2</v>
      </c>
      <c r="B639" t="s">
        <v>181</v>
      </c>
      <c r="D639">
        <v>7.28</v>
      </c>
      <c r="E639">
        <v>1190.098</v>
      </c>
      <c r="G639">
        <v>50.716000000000001</v>
      </c>
      <c r="H639" t="s">
        <v>13</v>
      </c>
      <c r="I639">
        <v>1190.098</v>
      </c>
    </row>
    <row r="640" spans="1:10" x14ac:dyDescent="0.4">
      <c r="A640">
        <v>3</v>
      </c>
      <c r="B640" t="s">
        <v>180</v>
      </c>
      <c r="D640">
        <v>7.3</v>
      </c>
      <c r="E640">
        <v>1102.5830000000001</v>
      </c>
      <c r="G640">
        <v>10.510999999999999</v>
      </c>
      <c r="H640" t="s">
        <v>13</v>
      </c>
      <c r="I640">
        <v>1102.5830000000001</v>
      </c>
    </row>
    <row r="641" spans="1:9" x14ac:dyDescent="0.4">
      <c r="A641">
        <v>4</v>
      </c>
      <c r="B641" t="s">
        <v>179</v>
      </c>
      <c r="D641">
        <v>7.32</v>
      </c>
      <c r="E641">
        <v>1164.009</v>
      </c>
      <c r="G641">
        <v>46.478000000000002</v>
      </c>
      <c r="H641" t="s">
        <v>13</v>
      </c>
      <c r="I641">
        <v>1164.009</v>
      </c>
    </row>
    <row r="642" spans="1:9" x14ac:dyDescent="0.4">
      <c r="A642">
        <v>5</v>
      </c>
      <c r="B642" t="s">
        <v>178</v>
      </c>
      <c r="D642">
        <v>7.32</v>
      </c>
      <c r="E642">
        <v>963.226</v>
      </c>
      <c r="G642">
        <v>922.98099999999999</v>
      </c>
      <c r="H642" t="s">
        <v>13</v>
      </c>
      <c r="I642">
        <v>963.226</v>
      </c>
    </row>
    <row r="643" spans="1:9" x14ac:dyDescent="0.4">
      <c r="A643">
        <v>6</v>
      </c>
      <c r="B643" t="s">
        <v>177</v>
      </c>
      <c r="D643">
        <v>7.33</v>
      </c>
      <c r="E643">
        <v>987.529</v>
      </c>
      <c r="G643">
        <v>280.69299999999998</v>
      </c>
      <c r="H643" t="s">
        <v>13</v>
      </c>
      <c r="I643">
        <v>987.529</v>
      </c>
    </row>
    <row r="644" spans="1:9" x14ac:dyDescent="0.4">
      <c r="A644">
        <v>7</v>
      </c>
      <c r="B644" t="s">
        <v>22</v>
      </c>
      <c r="H644" t="s">
        <v>95</v>
      </c>
    </row>
    <row r="645" spans="1:9" x14ac:dyDescent="0.4">
      <c r="A645">
        <v>8</v>
      </c>
      <c r="B645" t="s">
        <v>176</v>
      </c>
      <c r="D645">
        <v>7.34</v>
      </c>
      <c r="E645">
        <v>1010.575</v>
      </c>
      <c r="G645">
        <v>9636</v>
      </c>
      <c r="H645" t="s">
        <v>13</v>
      </c>
      <c r="I645">
        <v>1010.575</v>
      </c>
    </row>
    <row r="646" spans="1:9" x14ac:dyDescent="0.4">
      <c r="A646">
        <v>9</v>
      </c>
      <c r="B646" t="s">
        <v>175</v>
      </c>
      <c r="D646">
        <v>7.33</v>
      </c>
      <c r="E646">
        <v>958.82799999999997</v>
      </c>
      <c r="G646">
        <v>8862</v>
      </c>
      <c r="H646" t="s">
        <v>13</v>
      </c>
      <c r="I646">
        <v>958.82799999999997</v>
      </c>
    </row>
    <row r="647" spans="1:9" x14ac:dyDescent="0.4">
      <c r="A647">
        <v>10</v>
      </c>
      <c r="B647" t="s">
        <v>174</v>
      </c>
      <c r="D647">
        <v>7.33</v>
      </c>
      <c r="E647">
        <v>1063.8710000000001</v>
      </c>
      <c r="G647">
        <v>12.666</v>
      </c>
      <c r="H647" t="s">
        <v>13</v>
      </c>
      <c r="I647">
        <v>1063.8710000000001</v>
      </c>
    </row>
    <row r="648" spans="1:9" x14ac:dyDescent="0.4">
      <c r="A648">
        <v>11</v>
      </c>
      <c r="B648" t="s">
        <v>173</v>
      </c>
      <c r="D648">
        <v>7.32</v>
      </c>
      <c r="E648">
        <v>905.40200000000004</v>
      </c>
      <c r="G648">
        <v>8653</v>
      </c>
      <c r="H648" t="s">
        <v>13</v>
      </c>
      <c r="I648">
        <v>905.40200000000004</v>
      </c>
    </row>
    <row r="649" spans="1:9" x14ac:dyDescent="0.4">
      <c r="A649">
        <v>12</v>
      </c>
      <c r="B649" t="s">
        <v>172</v>
      </c>
      <c r="D649">
        <v>7.28</v>
      </c>
      <c r="E649">
        <v>818.70899999999995</v>
      </c>
      <c r="G649">
        <v>23.143000000000001</v>
      </c>
      <c r="H649" t="s">
        <v>13</v>
      </c>
      <c r="I649">
        <v>818.70899999999995</v>
      </c>
    </row>
    <row r="650" spans="1:9" x14ac:dyDescent="0.4">
      <c r="A650">
        <v>13</v>
      </c>
      <c r="B650" t="s">
        <v>171</v>
      </c>
      <c r="D650">
        <v>7.2</v>
      </c>
      <c r="E650">
        <v>916.85500000000002</v>
      </c>
      <c r="G650">
        <v>2536.9090000000001</v>
      </c>
      <c r="H650" t="s">
        <v>13</v>
      </c>
      <c r="I650">
        <v>916.85500000000002</v>
      </c>
    </row>
    <row r="651" spans="1:9" x14ac:dyDescent="0.4">
      <c r="A651">
        <v>14</v>
      </c>
      <c r="B651" t="s">
        <v>22</v>
      </c>
      <c r="H651" t="s">
        <v>95</v>
      </c>
    </row>
    <row r="652" spans="1:9" x14ac:dyDescent="0.4">
      <c r="A652">
        <v>15</v>
      </c>
      <c r="B652" t="s">
        <v>170</v>
      </c>
      <c r="D652">
        <v>7</v>
      </c>
      <c r="E652">
        <v>957.00800000000004</v>
      </c>
      <c r="G652">
        <v>11.215999999999999</v>
      </c>
      <c r="H652" t="s">
        <v>13</v>
      </c>
      <c r="I652">
        <v>957.00800000000004</v>
      </c>
    </row>
    <row r="653" spans="1:9" x14ac:dyDescent="0.4">
      <c r="A653">
        <v>16</v>
      </c>
      <c r="B653" t="s">
        <v>169</v>
      </c>
      <c r="D653">
        <v>7.07</v>
      </c>
      <c r="E653">
        <v>859.68200000000002</v>
      </c>
      <c r="G653">
        <v>37.850999999999999</v>
      </c>
      <c r="H653" t="s">
        <v>13</v>
      </c>
      <c r="I653">
        <v>859.68200000000002</v>
      </c>
    </row>
    <row r="654" spans="1:9" x14ac:dyDescent="0.4">
      <c r="A654">
        <v>17</v>
      </c>
      <c r="B654" t="s">
        <v>168</v>
      </c>
      <c r="D654">
        <v>7.11</v>
      </c>
      <c r="E654">
        <v>1270.221</v>
      </c>
      <c r="G654">
        <v>42.613</v>
      </c>
      <c r="H654" t="s">
        <v>13</v>
      </c>
      <c r="I654">
        <v>1270.221</v>
      </c>
    </row>
    <row r="655" spans="1:9" x14ac:dyDescent="0.4">
      <c r="A655">
        <v>18</v>
      </c>
      <c r="B655" t="s">
        <v>167</v>
      </c>
      <c r="D655">
        <v>7.18</v>
      </c>
      <c r="E655">
        <v>1420.7629999999999</v>
      </c>
      <c r="G655">
        <v>27.803000000000001</v>
      </c>
      <c r="H655" t="s">
        <v>13</v>
      </c>
      <c r="I655">
        <v>1420.7629999999999</v>
      </c>
    </row>
    <row r="656" spans="1:9" x14ac:dyDescent="0.4">
      <c r="A656">
        <v>19</v>
      </c>
      <c r="B656" t="s">
        <v>166</v>
      </c>
      <c r="D656">
        <v>7.19</v>
      </c>
      <c r="E656">
        <v>1536.8330000000001</v>
      </c>
      <c r="G656">
        <v>89.347999999999999</v>
      </c>
      <c r="H656" t="s">
        <v>13</v>
      </c>
      <c r="I656">
        <v>1536.8330000000001</v>
      </c>
    </row>
    <row r="657" spans="1:10" x14ac:dyDescent="0.4">
      <c r="A657">
        <v>20</v>
      </c>
      <c r="B657" t="s">
        <v>165</v>
      </c>
      <c r="D657">
        <v>7.19</v>
      </c>
      <c r="E657">
        <v>1243.1859999999999</v>
      </c>
      <c r="G657">
        <v>260.44200000000001</v>
      </c>
      <c r="H657" t="s">
        <v>13</v>
      </c>
      <c r="I657">
        <v>1243.1859999999999</v>
      </c>
    </row>
    <row r="658" spans="1:10" x14ac:dyDescent="0.4">
      <c r="A658">
        <v>21</v>
      </c>
      <c r="B658" t="s">
        <v>22</v>
      </c>
      <c r="H658" t="s">
        <v>95</v>
      </c>
    </row>
    <row r="659" spans="1:10" x14ac:dyDescent="0.4">
      <c r="A659">
        <v>22</v>
      </c>
      <c r="B659" t="s">
        <v>164</v>
      </c>
      <c r="D659">
        <v>7.2</v>
      </c>
      <c r="E659">
        <v>1137.1610000000001</v>
      </c>
      <c r="G659">
        <v>28.114000000000001</v>
      </c>
      <c r="H659" t="s">
        <v>13</v>
      </c>
      <c r="I659">
        <v>1137.1610000000001</v>
      </c>
    </row>
    <row r="660" spans="1:10" x14ac:dyDescent="0.4">
      <c r="A660">
        <v>23</v>
      </c>
      <c r="B660" t="s">
        <v>163</v>
      </c>
      <c r="D660">
        <v>7.21</v>
      </c>
      <c r="E660">
        <v>1398.9159999999999</v>
      </c>
      <c r="G660">
        <v>15451</v>
      </c>
      <c r="H660" t="s">
        <v>13</v>
      </c>
      <c r="I660">
        <v>1398.9159999999999</v>
      </c>
    </row>
    <row r="661" spans="1:10" x14ac:dyDescent="0.4">
      <c r="A661">
        <v>24</v>
      </c>
      <c r="B661" t="s">
        <v>162</v>
      </c>
      <c r="D661">
        <v>7.23</v>
      </c>
      <c r="E661">
        <v>1741.6579999999999</v>
      </c>
      <c r="G661">
        <v>230.24799999999999</v>
      </c>
      <c r="H661" t="s">
        <v>13</v>
      </c>
      <c r="I661">
        <v>1741.6579999999999</v>
      </c>
    </row>
    <row r="662" spans="1:10" x14ac:dyDescent="0.4">
      <c r="A662">
        <v>25</v>
      </c>
      <c r="B662" t="s">
        <v>161</v>
      </c>
      <c r="D662">
        <v>7.28</v>
      </c>
      <c r="E662">
        <v>1680.472</v>
      </c>
      <c r="G662">
        <v>52.759</v>
      </c>
      <c r="H662" t="s">
        <v>13</v>
      </c>
      <c r="I662">
        <v>1680.472</v>
      </c>
    </row>
    <row r="663" spans="1:10" x14ac:dyDescent="0.4">
      <c r="A663">
        <v>26</v>
      </c>
      <c r="B663" t="s">
        <v>160</v>
      </c>
      <c r="D663">
        <v>7.25</v>
      </c>
      <c r="E663">
        <v>1587.348</v>
      </c>
      <c r="G663">
        <v>170.411</v>
      </c>
      <c r="H663" t="s">
        <v>13</v>
      </c>
      <c r="I663">
        <v>1587.348</v>
      </c>
    </row>
    <row r="664" spans="1:10" x14ac:dyDescent="0.4">
      <c r="A664">
        <v>27</v>
      </c>
      <c r="B664" t="s">
        <v>159</v>
      </c>
      <c r="D664">
        <v>7.28</v>
      </c>
      <c r="E664">
        <v>2045.376</v>
      </c>
      <c r="G664">
        <v>22.661000000000001</v>
      </c>
      <c r="H664" t="s">
        <v>13</v>
      </c>
      <c r="I664">
        <v>2045.376</v>
      </c>
    </row>
    <row r="665" spans="1:10" x14ac:dyDescent="0.4">
      <c r="A665">
        <v>28</v>
      </c>
      <c r="B665" t="s">
        <v>22</v>
      </c>
      <c r="H665" t="s">
        <v>95</v>
      </c>
    </row>
    <row r="666" spans="1:10" x14ac:dyDescent="0.4">
      <c r="A666">
        <v>29</v>
      </c>
      <c r="B666" t="s">
        <v>158</v>
      </c>
      <c r="D666">
        <v>7.35</v>
      </c>
      <c r="E666">
        <v>1709.2529999999999</v>
      </c>
      <c r="G666">
        <v>150.51499999999999</v>
      </c>
      <c r="H666" t="s">
        <v>13</v>
      </c>
      <c r="I666">
        <v>1709.2529999999999</v>
      </c>
    </row>
    <row r="667" spans="1:10" x14ac:dyDescent="0.4">
      <c r="A667">
        <v>30</v>
      </c>
      <c r="B667" t="s">
        <v>157</v>
      </c>
      <c r="D667">
        <v>7.32</v>
      </c>
      <c r="E667">
        <v>1829.777</v>
      </c>
      <c r="G667">
        <v>272.79500000000002</v>
      </c>
      <c r="H667" t="s">
        <v>13</v>
      </c>
      <c r="I667">
        <v>1829.777</v>
      </c>
    </row>
    <row r="668" spans="1:10" x14ac:dyDescent="0.4">
      <c r="A668">
        <v>31</v>
      </c>
      <c r="B668" t="s">
        <v>156</v>
      </c>
      <c r="D668">
        <v>7.3</v>
      </c>
      <c r="E668">
        <v>1884.6420000000001</v>
      </c>
      <c r="G668">
        <v>160.71199999999999</v>
      </c>
      <c r="H668" t="s">
        <v>13</v>
      </c>
      <c r="I668">
        <v>1884.6420000000001</v>
      </c>
    </row>
    <row r="670" spans="1:10" x14ac:dyDescent="0.4">
      <c r="A670" t="s">
        <v>49</v>
      </c>
    </row>
    <row r="672" spans="1:10" x14ac:dyDescent="0.4">
      <c r="B672" t="s">
        <v>3</v>
      </c>
      <c r="C672" t="s">
        <v>4</v>
      </c>
      <c r="D672" t="s">
        <v>5</v>
      </c>
      <c r="E672" t="s">
        <v>6</v>
      </c>
      <c r="F672" t="s">
        <v>7</v>
      </c>
      <c r="G672" t="s">
        <v>8</v>
      </c>
      <c r="H672" t="s">
        <v>9</v>
      </c>
      <c r="I672" t="s">
        <v>10</v>
      </c>
      <c r="J672" t="s">
        <v>11</v>
      </c>
    </row>
    <row r="673" spans="1:8" x14ac:dyDescent="0.4">
      <c r="A673">
        <v>1</v>
      </c>
      <c r="B673" t="s">
        <v>182</v>
      </c>
      <c r="D673">
        <v>9.1999999999999993</v>
      </c>
      <c r="E673">
        <v>86.754999999999995</v>
      </c>
      <c r="F673">
        <v>1575.2460000000001</v>
      </c>
      <c r="G673">
        <v>1.2010000000000001</v>
      </c>
      <c r="H673" t="s">
        <v>23</v>
      </c>
    </row>
    <row r="674" spans="1:8" x14ac:dyDescent="0.4">
      <c r="A674">
        <v>2</v>
      </c>
      <c r="B674" t="s">
        <v>181</v>
      </c>
      <c r="D674">
        <v>8.94</v>
      </c>
      <c r="E674">
        <v>106.08799999999999</v>
      </c>
      <c r="F674">
        <v>1550.8689999999999</v>
      </c>
      <c r="G674">
        <v>1.125</v>
      </c>
      <c r="H674" t="s">
        <v>16</v>
      </c>
    </row>
    <row r="675" spans="1:8" x14ac:dyDescent="0.4">
      <c r="A675">
        <v>3</v>
      </c>
      <c r="B675" t="s">
        <v>180</v>
      </c>
      <c r="D675">
        <v>8.99</v>
      </c>
      <c r="E675">
        <v>164.05199999999999</v>
      </c>
      <c r="F675">
        <v>1163.846</v>
      </c>
      <c r="G675">
        <v>4.6319999999999997</v>
      </c>
      <c r="H675" t="s">
        <v>13</v>
      </c>
    </row>
    <row r="676" spans="1:8" x14ac:dyDescent="0.4">
      <c r="A676">
        <v>4</v>
      </c>
      <c r="B676" t="s">
        <v>179</v>
      </c>
      <c r="D676">
        <v>9</v>
      </c>
      <c r="E676">
        <v>201.887</v>
      </c>
      <c r="F676">
        <v>1084.067</v>
      </c>
      <c r="G676">
        <v>4.1829999999999998</v>
      </c>
      <c r="H676" t="s">
        <v>13</v>
      </c>
    </row>
    <row r="677" spans="1:8" x14ac:dyDescent="0.4">
      <c r="A677">
        <v>5</v>
      </c>
      <c r="B677" t="s">
        <v>178</v>
      </c>
      <c r="D677">
        <v>8.7799999999999994</v>
      </c>
      <c r="E677">
        <v>88.659000000000006</v>
      </c>
      <c r="F677">
        <v>1044.51</v>
      </c>
      <c r="G677">
        <v>1.841</v>
      </c>
      <c r="H677" t="s">
        <v>13</v>
      </c>
    </row>
    <row r="678" spans="1:8" x14ac:dyDescent="0.4">
      <c r="A678">
        <v>6</v>
      </c>
      <c r="B678" t="s">
        <v>177</v>
      </c>
      <c r="D678">
        <v>8.99</v>
      </c>
      <c r="E678">
        <v>97.108999999999995</v>
      </c>
      <c r="F678">
        <v>1020.096</v>
      </c>
      <c r="G678">
        <v>3.4209999999999998</v>
      </c>
      <c r="H678" t="s">
        <v>16</v>
      </c>
    </row>
    <row r="679" spans="1:8" x14ac:dyDescent="0.4">
      <c r="A679">
        <v>7</v>
      </c>
      <c r="B679" t="s">
        <v>22</v>
      </c>
      <c r="H679" t="s">
        <v>95</v>
      </c>
    </row>
    <row r="680" spans="1:8" x14ac:dyDescent="0.4">
      <c r="A680">
        <v>8</v>
      </c>
      <c r="B680" t="s">
        <v>176</v>
      </c>
      <c r="D680">
        <v>8.8000000000000007</v>
      </c>
      <c r="E680">
        <v>85.326999999999998</v>
      </c>
      <c r="F680">
        <v>1051.3510000000001</v>
      </c>
      <c r="G680">
        <v>2.9</v>
      </c>
      <c r="H680" t="s">
        <v>13</v>
      </c>
    </row>
    <row r="681" spans="1:8" x14ac:dyDescent="0.4">
      <c r="A681">
        <v>9</v>
      </c>
      <c r="B681" t="s">
        <v>175</v>
      </c>
      <c r="D681">
        <v>9.0299999999999994</v>
      </c>
      <c r="E681">
        <v>71.278000000000006</v>
      </c>
      <c r="F681">
        <v>1035.1510000000001</v>
      </c>
      <c r="G681">
        <v>1.569</v>
      </c>
      <c r="H681" t="s">
        <v>16</v>
      </c>
    </row>
    <row r="682" spans="1:8" x14ac:dyDescent="0.4">
      <c r="A682">
        <v>10</v>
      </c>
      <c r="B682" t="s">
        <v>174</v>
      </c>
      <c r="D682">
        <v>9.07</v>
      </c>
      <c r="E682">
        <v>82.304000000000002</v>
      </c>
      <c r="F682">
        <v>822.99</v>
      </c>
      <c r="G682">
        <v>2.464</v>
      </c>
      <c r="H682" t="s">
        <v>13</v>
      </c>
    </row>
    <row r="683" spans="1:8" x14ac:dyDescent="0.4">
      <c r="A683">
        <v>11</v>
      </c>
      <c r="B683" t="s">
        <v>173</v>
      </c>
      <c r="D683">
        <v>9.09</v>
      </c>
      <c r="E683">
        <v>67.680000000000007</v>
      </c>
      <c r="F683">
        <v>985.01700000000005</v>
      </c>
      <c r="G683">
        <v>1.4970000000000001</v>
      </c>
      <c r="H683" t="s">
        <v>16</v>
      </c>
    </row>
    <row r="684" spans="1:8" x14ac:dyDescent="0.4">
      <c r="A684">
        <v>12</v>
      </c>
      <c r="B684" t="s">
        <v>172</v>
      </c>
      <c r="D684">
        <v>8.9700000000000006</v>
      </c>
      <c r="E684">
        <v>66.602999999999994</v>
      </c>
      <c r="F684">
        <v>1024.4110000000001</v>
      </c>
      <c r="G684">
        <v>2.0139999999999998</v>
      </c>
      <c r="H684" t="s">
        <v>16</v>
      </c>
    </row>
    <row r="685" spans="1:8" x14ac:dyDescent="0.4">
      <c r="A685">
        <v>13</v>
      </c>
      <c r="B685" t="s">
        <v>171</v>
      </c>
      <c r="D685">
        <v>8.86</v>
      </c>
      <c r="E685">
        <v>51.808999999999997</v>
      </c>
      <c r="F685">
        <v>1313.31</v>
      </c>
      <c r="G685">
        <v>1.74</v>
      </c>
      <c r="H685" t="s">
        <v>13</v>
      </c>
    </row>
    <row r="686" spans="1:8" x14ac:dyDescent="0.4">
      <c r="A686">
        <v>14</v>
      </c>
      <c r="B686" t="s">
        <v>22</v>
      </c>
      <c r="H686" t="s">
        <v>95</v>
      </c>
    </row>
    <row r="687" spans="1:8" x14ac:dyDescent="0.4">
      <c r="A687">
        <v>15</v>
      </c>
      <c r="B687" t="s">
        <v>170</v>
      </c>
      <c r="D687">
        <v>8.77</v>
      </c>
      <c r="E687">
        <v>75.201999999999998</v>
      </c>
      <c r="F687">
        <v>1115.547</v>
      </c>
      <c r="G687">
        <v>3.2120000000000002</v>
      </c>
      <c r="H687" t="s">
        <v>16</v>
      </c>
    </row>
    <row r="688" spans="1:8" x14ac:dyDescent="0.4">
      <c r="A688">
        <v>16</v>
      </c>
      <c r="B688" t="s">
        <v>169</v>
      </c>
      <c r="D688">
        <v>8.81</v>
      </c>
      <c r="E688">
        <v>218.34299999999999</v>
      </c>
      <c r="F688">
        <v>868.49199999999996</v>
      </c>
      <c r="G688">
        <v>8.4350000000000005</v>
      </c>
      <c r="H688" t="s">
        <v>13</v>
      </c>
    </row>
    <row r="689" spans="1:8" x14ac:dyDescent="0.4">
      <c r="A689">
        <v>17</v>
      </c>
      <c r="B689" t="s">
        <v>168</v>
      </c>
      <c r="D689">
        <v>8.93</v>
      </c>
      <c r="E689">
        <v>40.185000000000002</v>
      </c>
      <c r="F689">
        <v>1891.713</v>
      </c>
      <c r="G689">
        <v>1.333</v>
      </c>
      <c r="H689" t="s">
        <v>16</v>
      </c>
    </row>
    <row r="690" spans="1:8" x14ac:dyDescent="0.4">
      <c r="A690">
        <v>18</v>
      </c>
      <c r="B690" t="s">
        <v>167</v>
      </c>
      <c r="D690">
        <v>8.94</v>
      </c>
      <c r="E690">
        <v>119.696</v>
      </c>
      <c r="F690">
        <v>1176.0409999999999</v>
      </c>
      <c r="G690">
        <v>1.569</v>
      </c>
      <c r="H690" t="s">
        <v>16</v>
      </c>
    </row>
    <row r="691" spans="1:8" x14ac:dyDescent="0.4">
      <c r="A691">
        <v>19</v>
      </c>
      <c r="B691" t="s">
        <v>166</v>
      </c>
      <c r="D691">
        <v>8.92</v>
      </c>
      <c r="E691">
        <v>206.715</v>
      </c>
      <c r="F691">
        <v>1321.3489999999999</v>
      </c>
      <c r="G691">
        <v>6.5810000000000004</v>
      </c>
      <c r="H691" t="s">
        <v>13</v>
      </c>
    </row>
    <row r="692" spans="1:8" x14ac:dyDescent="0.4">
      <c r="A692">
        <v>20</v>
      </c>
      <c r="B692" t="s">
        <v>165</v>
      </c>
      <c r="D692">
        <v>8.92</v>
      </c>
      <c r="E692">
        <v>201.821</v>
      </c>
      <c r="F692">
        <v>1479.5329999999999</v>
      </c>
      <c r="G692">
        <v>4.617</v>
      </c>
      <c r="H692" t="s">
        <v>13</v>
      </c>
    </row>
    <row r="693" spans="1:8" x14ac:dyDescent="0.4">
      <c r="A693">
        <v>21</v>
      </c>
      <c r="B693" t="s">
        <v>22</v>
      </c>
      <c r="H693" t="s">
        <v>95</v>
      </c>
    </row>
    <row r="694" spans="1:8" x14ac:dyDescent="0.4">
      <c r="A694">
        <v>22</v>
      </c>
      <c r="B694" t="s">
        <v>164</v>
      </c>
      <c r="D694">
        <v>8.93</v>
      </c>
      <c r="E694">
        <v>195.613</v>
      </c>
      <c r="F694">
        <v>1517.701</v>
      </c>
      <c r="G694">
        <v>7.5940000000000003</v>
      </c>
      <c r="H694" t="s">
        <v>23</v>
      </c>
    </row>
    <row r="695" spans="1:8" x14ac:dyDescent="0.4">
      <c r="A695">
        <v>23</v>
      </c>
      <c r="B695" t="s">
        <v>163</v>
      </c>
      <c r="D695">
        <v>8.92</v>
      </c>
      <c r="E695">
        <v>274.01900000000001</v>
      </c>
      <c r="F695">
        <v>1453.885</v>
      </c>
      <c r="G695">
        <v>10.804</v>
      </c>
      <c r="H695" t="s">
        <v>13</v>
      </c>
    </row>
    <row r="696" spans="1:8" x14ac:dyDescent="0.4">
      <c r="A696">
        <v>24</v>
      </c>
      <c r="B696" t="s">
        <v>162</v>
      </c>
      <c r="D696">
        <v>8.9499999999999993</v>
      </c>
      <c r="E696">
        <v>260.22399999999999</v>
      </c>
      <c r="F696">
        <v>1930.2280000000001</v>
      </c>
      <c r="G696">
        <v>7.6550000000000002</v>
      </c>
      <c r="H696" t="s">
        <v>16</v>
      </c>
    </row>
    <row r="697" spans="1:8" x14ac:dyDescent="0.4">
      <c r="A697">
        <v>25</v>
      </c>
      <c r="B697" t="s">
        <v>161</v>
      </c>
      <c r="D697">
        <v>8.99</v>
      </c>
      <c r="E697">
        <v>218.642</v>
      </c>
      <c r="F697">
        <v>2454.7800000000002</v>
      </c>
      <c r="G697">
        <v>6.4260000000000002</v>
      </c>
      <c r="H697" t="s">
        <v>16</v>
      </c>
    </row>
    <row r="698" spans="1:8" x14ac:dyDescent="0.4">
      <c r="A698">
        <v>26</v>
      </c>
      <c r="B698" t="s">
        <v>160</v>
      </c>
      <c r="D698">
        <v>8.98</v>
      </c>
      <c r="E698">
        <v>114.41</v>
      </c>
      <c r="F698">
        <v>2046.8050000000001</v>
      </c>
      <c r="G698">
        <v>2.3759999999999999</v>
      </c>
      <c r="H698" t="s">
        <v>13</v>
      </c>
    </row>
    <row r="699" spans="1:8" x14ac:dyDescent="0.4">
      <c r="A699">
        <v>27</v>
      </c>
      <c r="B699" t="s">
        <v>159</v>
      </c>
      <c r="D699">
        <v>9.01</v>
      </c>
      <c r="E699">
        <v>116.136</v>
      </c>
      <c r="F699">
        <v>1963.7070000000001</v>
      </c>
      <c r="G699">
        <v>2.899</v>
      </c>
      <c r="H699" t="s">
        <v>13</v>
      </c>
    </row>
    <row r="700" spans="1:8" x14ac:dyDescent="0.4">
      <c r="A700">
        <v>28</v>
      </c>
      <c r="B700" t="s">
        <v>22</v>
      </c>
      <c r="H700" t="s">
        <v>95</v>
      </c>
    </row>
    <row r="701" spans="1:8" x14ac:dyDescent="0.4">
      <c r="A701">
        <v>29</v>
      </c>
      <c r="B701" t="s">
        <v>158</v>
      </c>
      <c r="D701">
        <v>9.0399999999999991</v>
      </c>
      <c r="E701">
        <v>62.140999999999998</v>
      </c>
      <c r="F701">
        <v>2063.1590000000001</v>
      </c>
      <c r="G701">
        <v>1.8129999999999999</v>
      </c>
      <c r="H701" t="s">
        <v>16</v>
      </c>
    </row>
    <row r="702" spans="1:8" x14ac:dyDescent="0.4">
      <c r="A702">
        <v>30</v>
      </c>
      <c r="B702" t="s">
        <v>157</v>
      </c>
      <c r="D702">
        <v>9.08</v>
      </c>
      <c r="E702">
        <v>160.32300000000001</v>
      </c>
      <c r="F702">
        <v>1701.403</v>
      </c>
      <c r="G702">
        <v>3.2040000000000002</v>
      </c>
      <c r="H702" t="s">
        <v>16</v>
      </c>
    </row>
    <row r="703" spans="1:8" x14ac:dyDescent="0.4">
      <c r="A703">
        <v>31</v>
      </c>
      <c r="B703" t="s">
        <v>156</v>
      </c>
      <c r="D703">
        <v>8.99</v>
      </c>
      <c r="E703">
        <v>212.529</v>
      </c>
      <c r="F703">
        <v>1921.069</v>
      </c>
      <c r="G703">
        <v>5.64</v>
      </c>
      <c r="H703" t="s">
        <v>13</v>
      </c>
    </row>
    <row r="705" spans="1:10" x14ac:dyDescent="0.4">
      <c r="A705" t="s">
        <v>50</v>
      </c>
    </row>
    <row r="707" spans="1:10" x14ac:dyDescent="0.4">
      <c r="B707" t="s">
        <v>3</v>
      </c>
      <c r="C707" t="s">
        <v>4</v>
      </c>
      <c r="D707" t="s">
        <v>5</v>
      </c>
      <c r="E707" t="s">
        <v>6</v>
      </c>
      <c r="F707" t="s">
        <v>7</v>
      </c>
      <c r="G707" t="s">
        <v>8</v>
      </c>
      <c r="H707" t="s">
        <v>9</v>
      </c>
      <c r="I707" t="s">
        <v>10</v>
      </c>
      <c r="J707" t="s">
        <v>11</v>
      </c>
    </row>
    <row r="708" spans="1:10" x14ac:dyDescent="0.4">
      <c r="A708">
        <v>1</v>
      </c>
      <c r="B708" t="s">
        <v>182</v>
      </c>
      <c r="F708">
        <v>1575.2460000000001</v>
      </c>
    </row>
    <row r="709" spans="1:10" x14ac:dyDescent="0.4">
      <c r="A709">
        <v>2</v>
      </c>
      <c r="B709" t="s">
        <v>181</v>
      </c>
      <c r="D709">
        <v>9.1999999999999993</v>
      </c>
      <c r="E709">
        <v>0.66300000000000003</v>
      </c>
      <c r="F709">
        <v>1550.8689999999999</v>
      </c>
      <c r="G709">
        <v>8</v>
      </c>
      <c r="H709" t="s">
        <v>13</v>
      </c>
    </row>
    <row r="710" spans="1:10" x14ac:dyDescent="0.4">
      <c r="A710">
        <v>3</v>
      </c>
      <c r="B710" t="s">
        <v>180</v>
      </c>
      <c r="F710">
        <v>1163.846</v>
      </c>
    </row>
    <row r="711" spans="1:10" x14ac:dyDescent="0.4">
      <c r="A711">
        <v>4</v>
      </c>
      <c r="B711" t="s">
        <v>179</v>
      </c>
      <c r="F711">
        <v>1084.067</v>
      </c>
    </row>
    <row r="712" spans="1:10" x14ac:dyDescent="0.4">
      <c r="A712">
        <v>5</v>
      </c>
      <c r="B712" t="s">
        <v>178</v>
      </c>
      <c r="F712">
        <v>1044.51</v>
      </c>
    </row>
    <row r="713" spans="1:10" x14ac:dyDescent="0.4">
      <c r="A713">
        <v>6</v>
      </c>
      <c r="B713" t="s">
        <v>177</v>
      </c>
      <c r="F713">
        <v>1020.096</v>
      </c>
    </row>
    <row r="714" spans="1:10" x14ac:dyDescent="0.4">
      <c r="A714">
        <v>7</v>
      </c>
      <c r="B714" t="s">
        <v>22</v>
      </c>
    </row>
    <row r="715" spans="1:10" x14ac:dyDescent="0.4">
      <c r="A715">
        <v>8</v>
      </c>
      <c r="B715" t="s">
        <v>176</v>
      </c>
      <c r="F715">
        <v>1051.3510000000001</v>
      </c>
    </row>
    <row r="716" spans="1:10" x14ac:dyDescent="0.4">
      <c r="A716">
        <v>9</v>
      </c>
      <c r="B716" t="s">
        <v>175</v>
      </c>
      <c r="F716">
        <v>1035.1510000000001</v>
      </c>
    </row>
    <row r="717" spans="1:10" x14ac:dyDescent="0.4">
      <c r="A717">
        <v>10</v>
      </c>
      <c r="B717" t="s">
        <v>174</v>
      </c>
      <c r="F717">
        <v>822.99</v>
      </c>
    </row>
    <row r="718" spans="1:10" x14ac:dyDescent="0.4">
      <c r="A718">
        <v>11</v>
      </c>
      <c r="B718" t="s">
        <v>173</v>
      </c>
      <c r="F718">
        <v>985.01700000000005</v>
      </c>
    </row>
    <row r="719" spans="1:10" x14ac:dyDescent="0.4">
      <c r="A719">
        <v>12</v>
      </c>
      <c r="B719" t="s">
        <v>172</v>
      </c>
      <c r="F719">
        <v>1024.4110000000001</v>
      </c>
    </row>
    <row r="720" spans="1:10" x14ac:dyDescent="0.4">
      <c r="A720">
        <v>13</v>
      </c>
      <c r="B720" t="s">
        <v>171</v>
      </c>
      <c r="F720">
        <v>1313.31</v>
      </c>
    </row>
    <row r="721" spans="1:8" x14ac:dyDescent="0.4">
      <c r="A721">
        <v>14</v>
      </c>
      <c r="B721" t="s">
        <v>22</v>
      </c>
    </row>
    <row r="722" spans="1:8" x14ac:dyDescent="0.4">
      <c r="A722">
        <v>15</v>
      </c>
      <c r="B722" t="s">
        <v>170</v>
      </c>
      <c r="F722">
        <v>1115.547</v>
      </c>
    </row>
    <row r="723" spans="1:8" x14ac:dyDescent="0.4">
      <c r="A723">
        <v>16</v>
      </c>
      <c r="B723" t="s">
        <v>169</v>
      </c>
      <c r="D723">
        <v>8.5500000000000007</v>
      </c>
      <c r="E723">
        <v>0.443</v>
      </c>
      <c r="F723">
        <v>868.49199999999996</v>
      </c>
      <c r="G723">
        <v>6</v>
      </c>
      <c r="H723" t="s">
        <v>13</v>
      </c>
    </row>
    <row r="724" spans="1:8" x14ac:dyDescent="0.4">
      <c r="A724">
        <v>17</v>
      </c>
      <c r="B724" t="s">
        <v>168</v>
      </c>
      <c r="F724">
        <v>1891.713</v>
      </c>
    </row>
    <row r="725" spans="1:8" x14ac:dyDescent="0.4">
      <c r="A725">
        <v>18</v>
      </c>
      <c r="B725" t="s">
        <v>167</v>
      </c>
      <c r="F725">
        <v>1176.0409999999999</v>
      </c>
    </row>
    <row r="726" spans="1:8" x14ac:dyDescent="0.4">
      <c r="A726">
        <v>19</v>
      </c>
      <c r="B726" t="s">
        <v>166</v>
      </c>
      <c r="F726">
        <v>1321.3489999999999</v>
      </c>
    </row>
    <row r="727" spans="1:8" x14ac:dyDescent="0.4">
      <c r="A727">
        <v>20</v>
      </c>
      <c r="B727" t="s">
        <v>165</v>
      </c>
      <c r="F727">
        <v>1479.5329999999999</v>
      </c>
    </row>
    <row r="728" spans="1:8" x14ac:dyDescent="0.4">
      <c r="A728">
        <v>21</v>
      </c>
      <c r="B728" t="s">
        <v>22</v>
      </c>
    </row>
    <row r="729" spans="1:8" x14ac:dyDescent="0.4">
      <c r="A729">
        <v>22</v>
      </c>
      <c r="B729" t="s">
        <v>164</v>
      </c>
      <c r="F729">
        <v>1517.701</v>
      </c>
    </row>
    <row r="730" spans="1:8" x14ac:dyDescent="0.4">
      <c r="A730">
        <v>23</v>
      </c>
      <c r="B730" t="s">
        <v>163</v>
      </c>
      <c r="F730">
        <v>1453.885</v>
      </c>
    </row>
    <row r="731" spans="1:8" x14ac:dyDescent="0.4">
      <c r="A731">
        <v>24</v>
      </c>
      <c r="B731" t="s">
        <v>162</v>
      </c>
      <c r="F731">
        <v>1930.2280000000001</v>
      </c>
    </row>
    <row r="732" spans="1:8" x14ac:dyDescent="0.4">
      <c r="A732">
        <v>25</v>
      </c>
      <c r="B732" t="s">
        <v>161</v>
      </c>
      <c r="F732">
        <v>2454.7800000000002</v>
      </c>
    </row>
    <row r="733" spans="1:8" x14ac:dyDescent="0.4">
      <c r="A733">
        <v>26</v>
      </c>
      <c r="B733" t="s">
        <v>160</v>
      </c>
      <c r="F733">
        <v>2046.8050000000001</v>
      </c>
    </row>
    <row r="734" spans="1:8" x14ac:dyDescent="0.4">
      <c r="A734">
        <v>27</v>
      </c>
      <c r="B734" t="s">
        <v>159</v>
      </c>
      <c r="F734">
        <v>1963.7070000000001</v>
      </c>
    </row>
    <row r="735" spans="1:8" x14ac:dyDescent="0.4">
      <c r="A735">
        <v>28</v>
      </c>
      <c r="B735" t="s">
        <v>22</v>
      </c>
    </row>
    <row r="736" spans="1:8" x14ac:dyDescent="0.4">
      <c r="A736">
        <v>29</v>
      </c>
      <c r="B736" t="s">
        <v>158</v>
      </c>
      <c r="F736">
        <v>2063.1590000000001</v>
      </c>
    </row>
    <row r="737" spans="1:10" x14ac:dyDescent="0.4">
      <c r="A737">
        <v>30</v>
      </c>
      <c r="B737" t="s">
        <v>157</v>
      </c>
      <c r="F737">
        <v>1701.403</v>
      </c>
    </row>
    <row r="738" spans="1:10" x14ac:dyDescent="0.4">
      <c r="A738">
        <v>31</v>
      </c>
      <c r="B738" t="s">
        <v>156</v>
      </c>
      <c r="F738">
        <v>1921.069</v>
      </c>
    </row>
    <row r="740" spans="1:10" x14ac:dyDescent="0.4">
      <c r="A740" t="s">
        <v>51</v>
      </c>
    </row>
    <row r="742" spans="1:10" x14ac:dyDescent="0.4">
      <c r="B742" t="s">
        <v>3</v>
      </c>
      <c r="C742" t="s">
        <v>4</v>
      </c>
      <c r="D742" t="s">
        <v>5</v>
      </c>
      <c r="E742" t="s">
        <v>6</v>
      </c>
      <c r="F742" t="s">
        <v>7</v>
      </c>
      <c r="G742" t="s">
        <v>8</v>
      </c>
      <c r="H742" t="s">
        <v>9</v>
      </c>
      <c r="I742" t="s">
        <v>10</v>
      </c>
      <c r="J742" t="s">
        <v>11</v>
      </c>
    </row>
    <row r="743" spans="1:10" x14ac:dyDescent="0.4">
      <c r="A743">
        <v>1</v>
      </c>
      <c r="B743" t="s">
        <v>182</v>
      </c>
      <c r="D743">
        <v>8.3000000000000007</v>
      </c>
      <c r="E743">
        <v>52.895000000000003</v>
      </c>
      <c r="F743">
        <v>1575.2460000000001</v>
      </c>
      <c r="G743">
        <v>4.665</v>
      </c>
      <c r="H743" t="s">
        <v>13</v>
      </c>
    </row>
    <row r="744" spans="1:10" x14ac:dyDescent="0.4">
      <c r="A744">
        <v>2</v>
      </c>
      <c r="B744" t="s">
        <v>181</v>
      </c>
      <c r="D744">
        <v>8.25</v>
      </c>
      <c r="E744">
        <v>77.521000000000001</v>
      </c>
      <c r="F744">
        <v>1550.8689999999999</v>
      </c>
      <c r="G744">
        <v>4.0880000000000001</v>
      </c>
      <c r="H744" t="s">
        <v>16</v>
      </c>
    </row>
    <row r="745" spans="1:10" x14ac:dyDescent="0.4">
      <c r="A745">
        <v>3</v>
      </c>
      <c r="B745" t="s">
        <v>180</v>
      </c>
      <c r="D745">
        <v>8.27</v>
      </c>
      <c r="E745">
        <v>31.312999999999999</v>
      </c>
      <c r="F745">
        <v>1163.846</v>
      </c>
      <c r="G745">
        <v>3.488</v>
      </c>
      <c r="H745" t="s">
        <v>13</v>
      </c>
    </row>
    <row r="746" spans="1:10" x14ac:dyDescent="0.4">
      <c r="A746">
        <v>4</v>
      </c>
      <c r="B746" t="s">
        <v>179</v>
      </c>
      <c r="D746">
        <v>9.0299999999999994</v>
      </c>
      <c r="E746">
        <v>10.385999999999999</v>
      </c>
      <c r="F746">
        <v>1084.067</v>
      </c>
      <c r="G746">
        <v>124</v>
      </c>
      <c r="H746" t="s">
        <v>16</v>
      </c>
    </row>
    <row r="747" spans="1:10" x14ac:dyDescent="0.4">
      <c r="A747">
        <v>5</v>
      </c>
      <c r="B747" t="s">
        <v>178</v>
      </c>
      <c r="D747">
        <v>8.26</v>
      </c>
      <c r="E747">
        <v>6.7140000000000004</v>
      </c>
      <c r="F747">
        <v>1044.51</v>
      </c>
      <c r="G747">
        <v>71</v>
      </c>
      <c r="H747" t="s">
        <v>13</v>
      </c>
    </row>
    <row r="748" spans="1:10" x14ac:dyDescent="0.4">
      <c r="A748">
        <v>6</v>
      </c>
      <c r="B748" t="s">
        <v>177</v>
      </c>
      <c r="D748">
        <v>8.27</v>
      </c>
      <c r="E748">
        <v>4.29</v>
      </c>
      <c r="F748">
        <v>1020.096</v>
      </c>
      <c r="G748">
        <v>71</v>
      </c>
      <c r="H748" t="s">
        <v>13</v>
      </c>
    </row>
    <row r="749" spans="1:10" x14ac:dyDescent="0.4">
      <c r="A749">
        <v>7</v>
      </c>
      <c r="B749" t="s">
        <v>22</v>
      </c>
      <c r="H749" t="s">
        <v>95</v>
      </c>
    </row>
    <row r="750" spans="1:10" x14ac:dyDescent="0.4">
      <c r="A750">
        <v>8</v>
      </c>
      <c r="B750" t="s">
        <v>176</v>
      </c>
      <c r="F750">
        <v>1051.3510000000001</v>
      </c>
    </row>
    <row r="751" spans="1:10" x14ac:dyDescent="0.4">
      <c r="A751">
        <v>9</v>
      </c>
      <c r="B751" t="s">
        <v>175</v>
      </c>
      <c r="D751">
        <v>7.57</v>
      </c>
      <c r="E751">
        <v>0.32</v>
      </c>
      <c r="F751">
        <v>1035.1510000000001</v>
      </c>
      <c r="G751">
        <v>6</v>
      </c>
      <c r="H751" t="s">
        <v>16</v>
      </c>
    </row>
    <row r="752" spans="1:10" x14ac:dyDescent="0.4">
      <c r="A752">
        <v>10</v>
      </c>
      <c r="B752" t="s">
        <v>174</v>
      </c>
      <c r="D752">
        <v>8.26</v>
      </c>
      <c r="E752">
        <v>7.2450000000000001</v>
      </c>
      <c r="F752">
        <v>822.99</v>
      </c>
      <c r="G752">
        <v>90</v>
      </c>
      <c r="H752" t="s">
        <v>16</v>
      </c>
    </row>
    <row r="753" spans="1:8" x14ac:dyDescent="0.4">
      <c r="A753">
        <v>11</v>
      </c>
      <c r="B753" t="s">
        <v>173</v>
      </c>
      <c r="F753">
        <v>985.01700000000005</v>
      </c>
    </row>
    <row r="754" spans="1:8" x14ac:dyDescent="0.4">
      <c r="A754">
        <v>12</v>
      </c>
      <c r="B754" t="s">
        <v>172</v>
      </c>
      <c r="D754">
        <v>8.6</v>
      </c>
      <c r="E754">
        <v>14.590999999999999</v>
      </c>
      <c r="F754">
        <v>1024.4110000000001</v>
      </c>
      <c r="G754">
        <v>205</v>
      </c>
      <c r="H754" t="s">
        <v>16</v>
      </c>
    </row>
    <row r="755" spans="1:8" x14ac:dyDescent="0.4">
      <c r="A755">
        <v>13</v>
      </c>
      <c r="B755" t="s">
        <v>171</v>
      </c>
      <c r="D755">
        <v>8.18</v>
      </c>
      <c r="E755">
        <v>0.35099999999999998</v>
      </c>
      <c r="F755">
        <v>1313.31</v>
      </c>
      <c r="G755">
        <v>6</v>
      </c>
      <c r="H755" t="s">
        <v>13</v>
      </c>
    </row>
    <row r="756" spans="1:8" x14ac:dyDescent="0.4">
      <c r="A756">
        <v>14</v>
      </c>
      <c r="B756" t="s">
        <v>22</v>
      </c>
      <c r="D756">
        <v>8.18</v>
      </c>
      <c r="E756">
        <v>218.73699999999999</v>
      </c>
      <c r="G756">
        <v>14.401999999999999</v>
      </c>
      <c r="H756" t="s">
        <v>13</v>
      </c>
    </row>
    <row r="757" spans="1:8" x14ac:dyDescent="0.4">
      <c r="A757">
        <v>15</v>
      </c>
      <c r="B757" t="s">
        <v>170</v>
      </c>
      <c r="D757">
        <v>8.2100000000000009</v>
      </c>
      <c r="E757">
        <v>1.462</v>
      </c>
      <c r="F757">
        <v>1115.547</v>
      </c>
      <c r="G757">
        <v>24</v>
      </c>
      <c r="H757" t="s">
        <v>13</v>
      </c>
    </row>
    <row r="758" spans="1:8" x14ac:dyDescent="0.4">
      <c r="A758">
        <v>16</v>
      </c>
      <c r="B758" t="s">
        <v>169</v>
      </c>
      <c r="D758">
        <v>8.0399999999999991</v>
      </c>
      <c r="E758">
        <v>59.68</v>
      </c>
      <c r="F758">
        <v>868.49199999999996</v>
      </c>
      <c r="G758">
        <v>610</v>
      </c>
      <c r="H758" t="s">
        <v>13</v>
      </c>
    </row>
    <row r="759" spans="1:8" x14ac:dyDescent="0.4">
      <c r="A759">
        <v>17</v>
      </c>
      <c r="B759" t="s">
        <v>168</v>
      </c>
      <c r="D759">
        <v>8.08</v>
      </c>
      <c r="E759">
        <v>5.6680000000000001</v>
      </c>
      <c r="F759">
        <v>1891.713</v>
      </c>
      <c r="G759">
        <v>10.978999999999999</v>
      </c>
      <c r="H759" t="s">
        <v>13</v>
      </c>
    </row>
    <row r="760" spans="1:8" x14ac:dyDescent="0.4">
      <c r="A760">
        <v>18</v>
      </c>
      <c r="B760" t="s">
        <v>167</v>
      </c>
      <c r="D760">
        <v>8.5399999999999991</v>
      </c>
      <c r="E760">
        <v>1.796</v>
      </c>
      <c r="F760">
        <v>1176.0409999999999</v>
      </c>
      <c r="G760">
        <v>26</v>
      </c>
      <c r="H760" t="s">
        <v>13</v>
      </c>
    </row>
    <row r="761" spans="1:8" x14ac:dyDescent="0.4">
      <c r="A761">
        <v>19</v>
      </c>
      <c r="B761" t="s">
        <v>166</v>
      </c>
      <c r="F761">
        <v>1321.3489999999999</v>
      </c>
    </row>
    <row r="762" spans="1:8" x14ac:dyDescent="0.4">
      <c r="A762">
        <v>20</v>
      </c>
      <c r="B762" t="s">
        <v>165</v>
      </c>
      <c r="D762">
        <v>7.94</v>
      </c>
      <c r="E762">
        <v>3.1629999999999998</v>
      </c>
      <c r="F762">
        <v>1479.5329999999999</v>
      </c>
      <c r="G762">
        <v>63</v>
      </c>
      <c r="H762" t="s">
        <v>13</v>
      </c>
    </row>
    <row r="763" spans="1:8" x14ac:dyDescent="0.4">
      <c r="A763">
        <v>21</v>
      </c>
      <c r="B763" t="s">
        <v>22</v>
      </c>
      <c r="H763" t="s">
        <v>95</v>
      </c>
    </row>
    <row r="764" spans="1:8" x14ac:dyDescent="0.4">
      <c r="A764">
        <v>22</v>
      </c>
      <c r="B764" t="s">
        <v>164</v>
      </c>
      <c r="D764">
        <v>8.7899999999999991</v>
      </c>
      <c r="E764">
        <v>16.29</v>
      </c>
      <c r="F764">
        <v>1517.701</v>
      </c>
      <c r="G764">
        <v>229</v>
      </c>
      <c r="H764" t="s">
        <v>16</v>
      </c>
    </row>
    <row r="765" spans="1:8" x14ac:dyDescent="0.4">
      <c r="A765">
        <v>23</v>
      </c>
      <c r="B765" t="s">
        <v>163</v>
      </c>
      <c r="D765">
        <v>7.71</v>
      </c>
      <c r="E765">
        <v>1.077</v>
      </c>
      <c r="F765">
        <v>1453.885</v>
      </c>
      <c r="G765">
        <v>21</v>
      </c>
      <c r="H765" t="s">
        <v>13</v>
      </c>
    </row>
    <row r="766" spans="1:8" x14ac:dyDescent="0.4">
      <c r="A766">
        <v>24</v>
      </c>
      <c r="B766" t="s">
        <v>162</v>
      </c>
      <c r="F766">
        <v>1930.2280000000001</v>
      </c>
    </row>
    <row r="767" spans="1:8" x14ac:dyDescent="0.4">
      <c r="A767">
        <v>25</v>
      </c>
      <c r="B767" t="s">
        <v>161</v>
      </c>
      <c r="D767">
        <v>7.91</v>
      </c>
      <c r="E767">
        <v>0.21099999999999999</v>
      </c>
      <c r="F767">
        <v>2454.7800000000002</v>
      </c>
      <c r="G767">
        <v>4</v>
      </c>
      <c r="H767" t="s">
        <v>13</v>
      </c>
    </row>
    <row r="768" spans="1:8" x14ac:dyDescent="0.4">
      <c r="A768">
        <v>26</v>
      </c>
      <c r="B768" t="s">
        <v>160</v>
      </c>
      <c r="D768">
        <v>8.07</v>
      </c>
      <c r="E768">
        <v>7.899</v>
      </c>
      <c r="F768">
        <v>2046.8050000000001</v>
      </c>
      <c r="G768">
        <v>132</v>
      </c>
      <c r="H768" t="s">
        <v>13</v>
      </c>
    </row>
    <row r="769" spans="1:10" x14ac:dyDescent="0.4">
      <c r="A769">
        <v>27</v>
      </c>
      <c r="B769" t="s">
        <v>159</v>
      </c>
      <c r="D769">
        <v>8.3000000000000007</v>
      </c>
      <c r="E769">
        <v>13.215999999999999</v>
      </c>
      <c r="F769">
        <v>1963.7070000000001</v>
      </c>
      <c r="G769">
        <v>216</v>
      </c>
      <c r="H769" t="s">
        <v>13</v>
      </c>
    </row>
    <row r="770" spans="1:10" x14ac:dyDescent="0.4">
      <c r="A770">
        <v>28</v>
      </c>
      <c r="B770" t="s">
        <v>22</v>
      </c>
      <c r="D770">
        <v>8.3000000000000007</v>
      </c>
      <c r="E770">
        <v>319.02699999999999</v>
      </c>
      <c r="G770">
        <v>25.574999999999999</v>
      </c>
      <c r="H770" t="s">
        <v>13</v>
      </c>
    </row>
    <row r="771" spans="1:10" x14ac:dyDescent="0.4">
      <c r="A771">
        <v>29</v>
      </c>
      <c r="B771" t="s">
        <v>158</v>
      </c>
      <c r="D771">
        <v>7.93</v>
      </c>
      <c r="E771">
        <v>7.351</v>
      </c>
      <c r="F771">
        <v>2063.1590000000001</v>
      </c>
      <c r="G771">
        <v>144</v>
      </c>
      <c r="H771" t="s">
        <v>13</v>
      </c>
    </row>
    <row r="772" spans="1:10" x14ac:dyDescent="0.4">
      <c r="A772">
        <v>30</v>
      </c>
      <c r="B772" t="s">
        <v>157</v>
      </c>
      <c r="D772">
        <v>8.17</v>
      </c>
      <c r="E772">
        <v>4.2069999999999999</v>
      </c>
      <c r="F772">
        <v>1701.403</v>
      </c>
      <c r="G772">
        <v>70</v>
      </c>
      <c r="H772" t="s">
        <v>13</v>
      </c>
    </row>
    <row r="773" spans="1:10" x14ac:dyDescent="0.4">
      <c r="A773">
        <v>31</v>
      </c>
      <c r="B773" t="s">
        <v>156</v>
      </c>
      <c r="D773">
        <v>8.27</v>
      </c>
      <c r="E773">
        <v>9.4499999999999993</v>
      </c>
      <c r="F773">
        <v>1921.069</v>
      </c>
      <c r="G773">
        <v>157</v>
      </c>
      <c r="H773" t="s">
        <v>13</v>
      </c>
    </row>
    <row r="775" spans="1:10" x14ac:dyDescent="0.4">
      <c r="A775" t="s">
        <v>52</v>
      </c>
    </row>
    <row r="777" spans="1:10" x14ac:dyDescent="0.4">
      <c r="B777" t="s">
        <v>3</v>
      </c>
      <c r="C777" t="s">
        <v>4</v>
      </c>
      <c r="D777" t="s">
        <v>5</v>
      </c>
      <c r="E777" t="s">
        <v>6</v>
      </c>
      <c r="F777" t="s">
        <v>7</v>
      </c>
      <c r="G777" t="s">
        <v>8</v>
      </c>
      <c r="H777" t="s">
        <v>9</v>
      </c>
      <c r="I777" t="s">
        <v>10</v>
      </c>
      <c r="J777" t="s">
        <v>11</v>
      </c>
    </row>
    <row r="778" spans="1:10" x14ac:dyDescent="0.4">
      <c r="A778">
        <v>1</v>
      </c>
      <c r="B778" t="s">
        <v>182</v>
      </c>
    </row>
    <row r="779" spans="1:10" x14ac:dyDescent="0.4">
      <c r="A779">
        <v>2</v>
      </c>
      <c r="B779" t="s">
        <v>181</v>
      </c>
    </row>
    <row r="780" spans="1:10" x14ac:dyDescent="0.4">
      <c r="A780">
        <v>3</v>
      </c>
      <c r="B780" t="s">
        <v>180</v>
      </c>
      <c r="D780">
        <v>7.64</v>
      </c>
      <c r="E780">
        <v>13.189</v>
      </c>
      <c r="G780">
        <v>259</v>
      </c>
      <c r="H780" t="s">
        <v>13</v>
      </c>
    </row>
    <row r="781" spans="1:10" x14ac:dyDescent="0.4">
      <c r="A781">
        <v>4</v>
      </c>
      <c r="B781" t="s">
        <v>179</v>
      </c>
      <c r="D781">
        <v>7.95</v>
      </c>
      <c r="E781">
        <v>3.8450000000000002</v>
      </c>
      <c r="F781">
        <v>2.6379999999999999</v>
      </c>
      <c r="G781">
        <v>77</v>
      </c>
      <c r="H781" t="s">
        <v>13</v>
      </c>
    </row>
    <row r="782" spans="1:10" x14ac:dyDescent="0.4">
      <c r="A782">
        <v>5</v>
      </c>
      <c r="B782" t="s">
        <v>178</v>
      </c>
    </row>
    <row r="783" spans="1:10" x14ac:dyDescent="0.4">
      <c r="A783">
        <v>6</v>
      </c>
      <c r="B783" t="s">
        <v>177</v>
      </c>
      <c r="D783">
        <v>8.19</v>
      </c>
      <c r="E783">
        <v>1.1839999999999999</v>
      </c>
      <c r="G783">
        <v>16</v>
      </c>
      <c r="H783" t="s">
        <v>13</v>
      </c>
    </row>
    <row r="784" spans="1:10" x14ac:dyDescent="0.4">
      <c r="A784">
        <v>7</v>
      </c>
      <c r="B784" t="s">
        <v>22</v>
      </c>
    </row>
    <row r="785" spans="1:8" x14ac:dyDescent="0.4">
      <c r="A785">
        <v>8</v>
      </c>
      <c r="B785" t="s">
        <v>176</v>
      </c>
      <c r="D785">
        <v>7.78</v>
      </c>
      <c r="E785">
        <v>0.14299999999999999</v>
      </c>
      <c r="G785">
        <v>3</v>
      </c>
      <c r="H785" t="s">
        <v>13</v>
      </c>
    </row>
    <row r="786" spans="1:8" x14ac:dyDescent="0.4">
      <c r="A786">
        <v>9</v>
      </c>
      <c r="B786" t="s">
        <v>175</v>
      </c>
    </row>
    <row r="787" spans="1:8" x14ac:dyDescent="0.4">
      <c r="A787">
        <v>10</v>
      </c>
      <c r="B787" t="s">
        <v>174</v>
      </c>
    </row>
    <row r="788" spans="1:8" x14ac:dyDescent="0.4">
      <c r="A788">
        <v>11</v>
      </c>
      <c r="B788" t="s">
        <v>173</v>
      </c>
    </row>
    <row r="789" spans="1:8" x14ac:dyDescent="0.4">
      <c r="A789">
        <v>12</v>
      </c>
      <c r="B789" t="s">
        <v>172</v>
      </c>
      <c r="D789">
        <v>8.2899999999999991</v>
      </c>
      <c r="E789">
        <v>0.95599999999999996</v>
      </c>
      <c r="G789">
        <v>16</v>
      </c>
      <c r="H789" t="s">
        <v>13</v>
      </c>
    </row>
    <row r="790" spans="1:8" x14ac:dyDescent="0.4">
      <c r="A790">
        <v>13</v>
      </c>
      <c r="B790" t="s">
        <v>171</v>
      </c>
      <c r="F790">
        <v>0.54500000000000004</v>
      </c>
    </row>
    <row r="791" spans="1:8" x14ac:dyDescent="0.4">
      <c r="A791">
        <v>14</v>
      </c>
      <c r="B791" t="s">
        <v>22</v>
      </c>
    </row>
    <row r="792" spans="1:8" x14ac:dyDescent="0.4">
      <c r="A792">
        <v>15</v>
      </c>
      <c r="B792" t="s">
        <v>170</v>
      </c>
    </row>
    <row r="793" spans="1:8" x14ac:dyDescent="0.4">
      <c r="A793">
        <v>16</v>
      </c>
      <c r="B793" t="s">
        <v>169</v>
      </c>
    </row>
    <row r="794" spans="1:8" x14ac:dyDescent="0.4">
      <c r="A794">
        <v>17</v>
      </c>
      <c r="B794" t="s">
        <v>168</v>
      </c>
      <c r="F794">
        <v>8.0289999999999999</v>
      </c>
    </row>
    <row r="795" spans="1:8" x14ac:dyDescent="0.4">
      <c r="A795">
        <v>18</v>
      </c>
      <c r="B795" t="s">
        <v>167</v>
      </c>
    </row>
    <row r="796" spans="1:8" x14ac:dyDescent="0.4">
      <c r="A796">
        <v>19</v>
      </c>
      <c r="B796" t="s">
        <v>166</v>
      </c>
      <c r="D796">
        <v>8.2799999999999994</v>
      </c>
      <c r="E796">
        <v>0.253</v>
      </c>
      <c r="F796">
        <v>4.4660000000000002</v>
      </c>
      <c r="G796">
        <v>4</v>
      </c>
      <c r="H796" t="s">
        <v>13</v>
      </c>
    </row>
    <row r="797" spans="1:8" x14ac:dyDescent="0.4">
      <c r="A797">
        <v>20</v>
      </c>
      <c r="B797" t="s">
        <v>165</v>
      </c>
      <c r="F797">
        <v>28.946999999999999</v>
      </c>
    </row>
    <row r="798" spans="1:8" x14ac:dyDescent="0.4">
      <c r="A798">
        <v>21</v>
      </c>
      <c r="B798" t="s">
        <v>22</v>
      </c>
    </row>
    <row r="799" spans="1:8" x14ac:dyDescent="0.4">
      <c r="A799">
        <v>22</v>
      </c>
      <c r="B799" t="s">
        <v>164</v>
      </c>
      <c r="F799">
        <v>0.34499999999999997</v>
      </c>
    </row>
    <row r="800" spans="1:8" x14ac:dyDescent="0.4">
      <c r="A800">
        <v>23</v>
      </c>
      <c r="B800" t="s">
        <v>163</v>
      </c>
      <c r="D800">
        <v>7.67</v>
      </c>
      <c r="E800">
        <v>1.411</v>
      </c>
      <c r="G800">
        <v>28</v>
      </c>
      <c r="H800" t="s">
        <v>13</v>
      </c>
    </row>
    <row r="801" spans="1:10" x14ac:dyDescent="0.4">
      <c r="A801">
        <v>24</v>
      </c>
      <c r="B801" t="s">
        <v>162</v>
      </c>
      <c r="F801">
        <v>0.44</v>
      </c>
    </row>
    <row r="802" spans="1:10" x14ac:dyDescent="0.4">
      <c r="A802">
        <v>25</v>
      </c>
      <c r="B802" t="s">
        <v>161</v>
      </c>
      <c r="F802">
        <v>6.734</v>
      </c>
    </row>
    <row r="803" spans="1:10" x14ac:dyDescent="0.4">
      <c r="A803">
        <v>26</v>
      </c>
      <c r="B803" t="s">
        <v>160</v>
      </c>
    </row>
    <row r="804" spans="1:10" x14ac:dyDescent="0.4">
      <c r="A804">
        <v>27</v>
      </c>
      <c r="B804" t="s">
        <v>159</v>
      </c>
      <c r="D804">
        <v>7.79</v>
      </c>
      <c r="E804">
        <v>1.391</v>
      </c>
      <c r="G804">
        <v>28</v>
      </c>
      <c r="H804" t="s">
        <v>13</v>
      </c>
    </row>
    <row r="805" spans="1:10" x14ac:dyDescent="0.4">
      <c r="A805">
        <v>28</v>
      </c>
      <c r="B805" t="s">
        <v>22</v>
      </c>
    </row>
    <row r="806" spans="1:10" x14ac:dyDescent="0.4">
      <c r="A806">
        <v>29</v>
      </c>
      <c r="B806" t="s">
        <v>158</v>
      </c>
      <c r="F806">
        <v>6</v>
      </c>
    </row>
    <row r="807" spans="1:10" x14ac:dyDescent="0.4">
      <c r="A807">
        <v>30</v>
      </c>
      <c r="B807" t="s">
        <v>157</v>
      </c>
    </row>
    <row r="808" spans="1:10" x14ac:dyDescent="0.4">
      <c r="A808">
        <v>31</v>
      </c>
      <c r="B808" t="s">
        <v>156</v>
      </c>
    </row>
    <row r="810" spans="1:10" x14ac:dyDescent="0.4">
      <c r="A810" t="s">
        <v>53</v>
      </c>
    </row>
    <row r="812" spans="1:10" x14ac:dyDescent="0.4">
      <c r="B812" t="s">
        <v>3</v>
      </c>
      <c r="C812" t="s">
        <v>4</v>
      </c>
      <c r="D812" t="s">
        <v>5</v>
      </c>
      <c r="E812" t="s">
        <v>6</v>
      </c>
      <c r="F812" t="s">
        <v>7</v>
      </c>
      <c r="G812" t="s">
        <v>8</v>
      </c>
      <c r="H812" t="s">
        <v>9</v>
      </c>
      <c r="I812" t="s">
        <v>10</v>
      </c>
      <c r="J812" t="s">
        <v>11</v>
      </c>
    </row>
    <row r="813" spans="1:10" x14ac:dyDescent="0.4">
      <c r="A813">
        <v>1</v>
      </c>
      <c r="B813" t="s">
        <v>182</v>
      </c>
      <c r="D813">
        <v>9</v>
      </c>
      <c r="E813">
        <v>1575.2460000000001</v>
      </c>
      <c r="G813">
        <v>287.56299999999999</v>
      </c>
      <c r="H813" t="s">
        <v>16</v>
      </c>
      <c r="I813">
        <v>1575.2460000000001</v>
      </c>
    </row>
    <row r="814" spans="1:10" x14ac:dyDescent="0.4">
      <c r="A814">
        <v>2</v>
      </c>
      <c r="B814" t="s">
        <v>181</v>
      </c>
      <c r="D814">
        <v>8.98</v>
      </c>
      <c r="E814">
        <v>1550.8689999999999</v>
      </c>
      <c r="G814">
        <v>221.43700000000001</v>
      </c>
      <c r="H814" t="s">
        <v>16</v>
      </c>
      <c r="I814">
        <v>1550.8689999999999</v>
      </c>
    </row>
    <row r="815" spans="1:10" x14ac:dyDescent="0.4">
      <c r="A815">
        <v>3</v>
      </c>
      <c r="B815" t="s">
        <v>180</v>
      </c>
      <c r="D815">
        <v>8.99</v>
      </c>
      <c r="E815">
        <v>1163.846</v>
      </c>
      <c r="G815">
        <v>138.74</v>
      </c>
      <c r="H815" t="s">
        <v>16</v>
      </c>
      <c r="I815">
        <v>1163.846</v>
      </c>
    </row>
    <row r="816" spans="1:10" x14ac:dyDescent="0.4">
      <c r="A816">
        <v>4</v>
      </c>
      <c r="B816" t="s">
        <v>179</v>
      </c>
      <c r="D816">
        <v>9.0299999999999994</v>
      </c>
      <c r="E816">
        <v>1084.067</v>
      </c>
      <c r="G816">
        <v>685.83</v>
      </c>
      <c r="H816" t="s">
        <v>16</v>
      </c>
      <c r="I816">
        <v>1084.067</v>
      </c>
    </row>
    <row r="817" spans="1:9" x14ac:dyDescent="0.4">
      <c r="A817">
        <v>5</v>
      </c>
      <c r="B817" t="s">
        <v>178</v>
      </c>
      <c r="D817">
        <v>9.01</v>
      </c>
      <c r="E817">
        <v>1044.51</v>
      </c>
      <c r="G817">
        <v>8288</v>
      </c>
      <c r="H817" t="s">
        <v>16</v>
      </c>
      <c r="I817">
        <v>1044.51</v>
      </c>
    </row>
    <row r="818" spans="1:9" x14ac:dyDescent="0.4">
      <c r="A818">
        <v>6</v>
      </c>
      <c r="B818" t="s">
        <v>177</v>
      </c>
      <c r="D818">
        <v>9.0299999999999994</v>
      </c>
      <c r="E818">
        <v>1020.096</v>
      </c>
      <c r="G818">
        <v>8902</v>
      </c>
      <c r="H818" t="s">
        <v>16</v>
      </c>
      <c r="I818">
        <v>1020.096</v>
      </c>
    </row>
    <row r="819" spans="1:9" x14ac:dyDescent="0.4">
      <c r="A819">
        <v>7</v>
      </c>
      <c r="B819" t="s">
        <v>22</v>
      </c>
    </row>
    <row r="820" spans="1:9" x14ac:dyDescent="0.4">
      <c r="A820">
        <v>8</v>
      </c>
      <c r="B820" t="s">
        <v>176</v>
      </c>
      <c r="D820">
        <v>9.0299999999999994</v>
      </c>
      <c r="E820">
        <v>1051.3510000000001</v>
      </c>
      <c r="G820">
        <v>9242</v>
      </c>
      <c r="H820" t="s">
        <v>16</v>
      </c>
      <c r="I820">
        <v>1051.3510000000001</v>
      </c>
    </row>
    <row r="821" spans="1:9" x14ac:dyDescent="0.4">
      <c r="A821">
        <v>9</v>
      </c>
      <c r="B821" t="s">
        <v>175</v>
      </c>
      <c r="D821">
        <v>9.0299999999999994</v>
      </c>
      <c r="E821">
        <v>1035.1510000000001</v>
      </c>
      <c r="G821">
        <v>83.45</v>
      </c>
      <c r="H821" t="s">
        <v>16</v>
      </c>
      <c r="I821">
        <v>1035.1510000000001</v>
      </c>
    </row>
    <row r="822" spans="1:9" x14ac:dyDescent="0.4">
      <c r="A822">
        <v>10</v>
      </c>
      <c r="B822" t="s">
        <v>174</v>
      </c>
      <c r="D822">
        <v>9.0500000000000007</v>
      </c>
      <c r="E822">
        <v>822.99</v>
      </c>
      <c r="G822">
        <v>559.43399999999997</v>
      </c>
      <c r="H822" t="s">
        <v>16</v>
      </c>
      <c r="I822">
        <v>822.99</v>
      </c>
    </row>
    <row r="823" spans="1:9" x14ac:dyDescent="0.4">
      <c r="A823">
        <v>11</v>
      </c>
      <c r="B823" t="s">
        <v>173</v>
      </c>
      <c r="D823">
        <v>9</v>
      </c>
      <c r="E823">
        <v>985.01700000000005</v>
      </c>
      <c r="G823">
        <v>8949</v>
      </c>
      <c r="H823" t="s">
        <v>16</v>
      </c>
      <c r="I823">
        <v>985.01700000000005</v>
      </c>
    </row>
    <row r="824" spans="1:9" x14ac:dyDescent="0.4">
      <c r="A824">
        <v>12</v>
      </c>
      <c r="B824" t="s">
        <v>172</v>
      </c>
      <c r="D824">
        <v>8.99</v>
      </c>
      <c r="E824">
        <v>1024.4110000000001</v>
      </c>
      <c r="G824">
        <v>8147</v>
      </c>
      <c r="H824" t="s">
        <v>16</v>
      </c>
      <c r="I824">
        <v>1024.4110000000001</v>
      </c>
    </row>
    <row r="825" spans="1:9" x14ac:dyDescent="0.4">
      <c r="A825">
        <v>13</v>
      </c>
      <c r="B825" t="s">
        <v>171</v>
      </c>
      <c r="D825">
        <v>8.9</v>
      </c>
      <c r="E825">
        <v>1313.31</v>
      </c>
      <c r="G825">
        <v>85.384</v>
      </c>
      <c r="H825" t="s">
        <v>16</v>
      </c>
      <c r="I825">
        <v>1313.31</v>
      </c>
    </row>
    <row r="826" spans="1:9" x14ac:dyDescent="0.4">
      <c r="A826">
        <v>14</v>
      </c>
      <c r="B826" t="s">
        <v>22</v>
      </c>
    </row>
    <row r="827" spans="1:9" x14ac:dyDescent="0.4">
      <c r="A827">
        <v>15</v>
      </c>
      <c r="B827" t="s">
        <v>170</v>
      </c>
      <c r="D827">
        <v>8.76</v>
      </c>
      <c r="E827">
        <v>1115.547</v>
      </c>
      <c r="G827">
        <v>10861</v>
      </c>
      <c r="H827" t="s">
        <v>16</v>
      </c>
      <c r="I827">
        <v>1115.547</v>
      </c>
    </row>
    <row r="828" spans="1:9" x14ac:dyDescent="0.4">
      <c r="A828">
        <v>16</v>
      </c>
      <c r="B828" t="s">
        <v>169</v>
      </c>
      <c r="D828">
        <v>8.81</v>
      </c>
      <c r="E828">
        <v>868.49199999999996</v>
      </c>
      <c r="G828">
        <v>67.188000000000002</v>
      </c>
      <c r="H828" t="s">
        <v>16</v>
      </c>
      <c r="I828">
        <v>868.49199999999996</v>
      </c>
    </row>
    <row r="829" spans="1:9" x14ac:dyDescent="0.4">
      <c r="A829">
        <v>17</v>
      </c>
      <c r="B829" t="s">
        <v>168</v>
      </c>
      <c r="D829">
        <v>8.85</v>
      </c>
      <c r="E829">
        <v>1891.713</v>
      </c>
      <c r="G829">
        <v>16786</v>
      </c>
      <c r="H829" t="s">
        <v>16</v>
      </c>
      <c r="I829">
        <v>1891.713</v>
      </c>
    </row>
    <row r="830" spans="1:9" x14ac:dyDescent="0.4">
      <c r="A830">
        <v>18</v>
      </c>
      <c r="B830" t="s">
        <v>167</v>
      </c>
      <c r="D830">
        <v>8.91</v>
      </c>
      <c r="E830">
        <v>1176.0409999999999</v>
      </c>
      <c r="G830">
        <v>80.781000000000006</v>
      </c>
      <c r="H830" t="s">
        <v>16</v>
      </c>
      <c r="I830">
        <v>1176.0409999999999</v>
      </c>
    </row>
    <row r="831" spans="1:9" x14ac:dyDescent="0.4">
      <c r="A831">
        <v>19</v>
      </c>
      <c r="B831" t="s">
        <v>166</v>
      </c>
      <c r="D831">
        <v>8.9</v>
      </c>
      <c r="E831">
        <v>1321.3489999999999</v>
      </c>
      <c r="G831">
        <v>11865</v>
      </c>
      <c r="H831" t="s">
        <v>16</v>
      </c>
      <c r="I831">
        <v>1321.3489999999999</v>
      </c>
    </row>
    <row r="832" spans="1:9" x14ac:dyDescent="0.4">
      <c r="A832">
        <v>20</v>
      </c>
      <c r="B832" t="s">
        <v>165</v>
      </c>
      <c r="D832">
        <v>8.9</v>
      </c>
      <c r="E832">
        <v>1479.5329999999999</v>
      </c>
      <c r="G832">
        <v>112.45</v>
      </c>
      <c r="H832" t="s">
        <v>16</v>
      </c>
      <c r="I832">
        <v>1479.5329999999999</v>
      </c>
    </row>
    <row r="833" spans="1:10" x14ac:dyDescent="0.4">
      <c r="A833">
        <v>21</v>
      </c>
      <c r="B833" t="s">
        <v>22</v>
      </c>
    </row>
    <row r="834" spans="1:10" x14ac:dyDescent="0.4">
      <c r="A834">
        <v>22</v>
      </c>
      <c r="B834" t="s">
        <v>164</v>
      </c>
      <c r="D834">
        <v>8.93</v>
      </c>
      <c r="E834">
        <v>1517.701</v>
      </c>
      <c r="G834">
        <v>14786</v>
      </c>
      <c r="H834" t="s">
        <v>16</v>
      </c>
      <c r="I834">
        <v>1517.701</v>
      </c>
    </row>
    <row r="835" spans="1:10" x14ac:dyDescent="0.4">
      <c r="A835">
        <v>23</v>
      </c>
      <c r="B835" t="s">
        <v>163</v>
      </c>
      <c r="D835">
        <v>8.94</v>
      </c>
      <c r="E835">
        <v>1453.885</v>
      </c>
      <c r="G835">
        <v>13016</v>
      </c>
      <c r="H835" t="s">
        <v>16</v>
      </c>
      <c r="I835">
        <v>1453.885</v>
      </c>
    </row>
    <row r="836" spans="1:10" x14ac:dyDescent="0.4">
      <c r="A836">
        <v>24</v>
      </c>
      <c r="B836" t="s">
        <v>162</v>
      </c>
      <c r="D836">
        <v>8.94</v>
      </c>
      <c r="E836">
        <v>1930.2280000000001</v>
      </c>
      <c r="G836">
        <v>42.863</v>
      </c>
      <c r="H836" t="s">
        <v>16</v>
      </c>
      <c r="I836">
        <v>1930.2280000000001</v>
      </c>
    </row>
    <row r="837" spans="1:10" x14ac:dyDescent="0.4">
      <c r="A837">
        <v>25</v>
      </c>
      <c r="B837" t="s">
        <v>161</v>
      </c>
      <c r="D837">
        <v>9.01</v>
      </c>
      <c r="E837">
        <v>2454.7800000000002</v>
      </c>
      <c r="G837">
        <v>22021</v>
      </c>
      <c r="H837" t="s">
        <v>16</v>
      </c>
      <c r="I837">
        <v>2454.7800000000002</v>
      </c>
    </row>
    <row r="838" spans="1:10" x14ac:dyDescent="0.4">
      <c r="A838">
        <v>26</v>
      </c>
      <c r="B838" t="s">
        <v>160</v>
      </c>
      <c r="D838">
        <v>8.98</v>
      </c>
      <c r="E838">
        <v>2046.8050000000001</v>
      </c>
      <c r="G838">
        <v>18884</v>
      </c>
      <c r="H838" t="s">
        <v>16</v>
      </c>
      <c r="I838">
        <v>2046.8050000000001</v>
      </c>
    </row>
    <row r="839" spans="1:10" x14ac:dyDescent="0.4">
      <c r="A839">
        <v>27</v>
      </c>
      <c r="B839" t="s">
        <v>159</v>
      </c>
      <c r="D839">
        <v>9.01</v>
      </c>
      <c r="E839">
        <v>1963.7070000000001</v>
      </c>
      <c r="G839">
        <v>7.9039999999999999</v>
      </c>
      <c r="H839" t="s">
        <v>16</v>
      </c>
      <c r="I839">
        <v>1963.7070000000001</v>
      </c>
    </row>
    <row r="840" spans="1:10" x14ac:dyDescent="0.4">
      <c r="A840">
        <v>28</v>
      </c>
      <c r="B840" t="s">
        <v>22</v>
      </c>
    </row>
    <row r="841" spans="1:10" x14ac:dyDescent="0.4">
      <c r="A841">
        <v>29</v>
      </c>
      <c r="B841" t="s">
        <v>158</v>
      </c>
      <c r="D841">
        <v>9.0500000000000007</v>
      </c>
      <c r="E841">
        <v>2063.1590000000001</v>
      </c>
      <c r="G841">
        <v>146.732</v>
      </c>
      <c r="H841" t="s">
        <v>16</v>
      </c>
      <c r="I841">
        <v>2063.1590000000001</v>
      </c>
    </row>
    <row r="842" spans="1:10" x14ac:dyDescent="0.4">
      <c r="A842">
        <v>30</v>
      </c>
      <c r="B842" t="s">
        <v>157</v>
      </c>
      <c r="D842">
        <v>9.0299999999999994</v>
      </c>
      <c r="E842">
        <v>1701.403</v>
      </c>
      <c r="G842">
        <v>14735</v>
      </c>
      <c r="H842" t="s">
        <v>16</v>
      </c>
      <c r="I842">
        <v>1701.403</v>
      </c>
    </row>
    <row r="843" spans="1:10" x14ac:dyDescent="0.4">
      <c r="A843">
        <v>31</v>
      </c>
      <c r="B843" t="s">
        <v>156</v>
      </c>
      <c r="D843">
        <v>8.99</v>
      </c>
      <c r="E843">
        <v>1921.069</v>
      </c>
      <c r="G843">
        <v>4617.567</v>
      </c>
      <c r="H843" t="s">
        <v>16</v>
      </c>
      <c r="I843">
        <v>1921.069</v>
      </c>
    </row>
    <row r="845" spans="1:10" x14ac:dyDescent="0.4">
      <c r="A845" t="s">
        <v>54</v>
      </c>
    </row>
    <row r="847" spans="1:10" x14ac:dyDescent="0.4">
      <c r="B847" t="s">
        <v>3</v>
      </c>
      <c r="C847" t="s">
        <v>4</v>
      </c>
      <c r="D847" t="s">
        <v>5</v>
      </c>
      <c r="E847" t="s">
        <v>6</v>
      </c>
      <c r="F847" t="s">
        <v>7</v>
      </c>
      <c r="G847" t="s">
        <v>8</v>
      </c>
      <c r="H847" t="s">
        <v>9</v>
      </c>
      <c r="I847" t="s">
        <v>10</v>
      </c>
      <c r="J847" t="s">
        <v>11</v>
      </c>
    </row>
    <row r="848" spans="1:10" x14ac:dyDescent="0.4">
      <c r="A848">
        <v>1</v>
      </c>
      <c r="B848" t="s">
        <v>182</v>
      </c>
    </row>
    <row r="849" spans="1:9" x14ac:dyDescent="0.4">
      <c r="A849">
        <v>2</v>
      </c>
      <c r="B849" t="s">
        <v>181</v>
      </c>
    </row>
    <row r="850" spans="1:9" x14ac:dyDescent="0.4">
      <c r="A850">
        <v>3</v>
      </c>
      <c r="B850" t="s">
        <v>180</v>
      </c>
    </row>
    <row r="851" spans="1:9" x14ac:dyDescent="0.4">
      <c r="A851">
        <v>4</v>
      </c>
      <c r="B851" t="s">
        <v>179</v>
      </c>
      <c r="D851">
        <v>9.01</v>
      </c>
      <c r="E851">
        <v>2.6379999999999999</v>
      </c>
      <c r="G851">
        <v>32</v>
      </c>
      <c r="H851" t="s">
        <v>13</v>
      </c>
      <c r="I851">
        <v>2.6379999999999999</v>
      </c>
    </row>
    <row r="852" spans="1:9" x14ac:dyDescent="0.4">
      <c r="A852">
        <v>5</v>
      </c>
      <c r="B852" t="s">
        <v>178</v>
      </c>
    </row>
    <row r="853" spans="1:9" x14ac:dyDescent="0.4">
      <c r="A853">
        <v>6</v>
      </c>
      <c r="B853" t="s">
        <v>177</v>
      </c>
    </row>
    <row r="854" spans="1:9" x14ac:dyDescent="0.4">
      <c r="A854">
        <v>7</v>
      </c>
      <c r="B854" t="s">
        <v>22</v>
      </c>
    </row>
    <row r="855" spans="1:9" x14ac:dyDescent="0.4">
      <c r="A855">
        <v>8</v>
      </c>
      <c r="B855" t="s">
        <v>176</v>
      </c>
    </row>
    <row r="856" spans="1:9" x14ac:dyDescent="0.4">
      <c r="A856">
        <v>9</v>
      </c>
      <c r="B856" t="s">
        <v>175</v>
      </c>
    </row>
    <row r="857" spans="1:9" x14ac:dyDescent="0.4">
      <c r="A857">
        <v>10</v>
      </c>
      <c r="B857" t="s">
        <v>174</v>
      </c>
    </row>
    <row r="858" spans="1:9" x14ac:dyDescent="0.4">
      <c r="A858">
        <v>11</v>
      </c>
      <c r="B858" t="s">
        <v>173</v>
      </c>
    </row>
    <row r="859" spans="1:9" x14ac:dyDescent="0.4">
      <c r="A859">
        <v>12</v>
      </c>
      <c r="B859" t="s">
        <v>172</v>
      </c>
    </row>
    <row r="860" spans="1:9" x14ac:dyDescent="0.4">
      <c r="A860">
        <v>13</v>
      </c>
      <c r="B860" t="s">
        <v>171</v>
      </c>
      <c r="D860">
        <v>8.8699999999999992</v>
      </c>
      <c r="E860">
        <v>0.54500000000000004</v>
      </c>
      <c r="G860">
        <v>7</v>
      </c>
      <c r="H860" t="s">
        <v>13</v>
      </c>
      <c r="I860">
        <v>0.54500000000000004</v>
      </c>
    </row>
    <row r="861" spans="1:9" x14ac:dyDescent="0.4">
      <c r="A861">
        <v>14</v>
      </c>
      <c r="B861" t="s">
        <v>22</v>
      </c>
    </row>
    <row r="862" spans="1:9" x14ac:dyDescent="0.4">
      <c r="A862">
        <v>15</v>
      </c>
      <c r="B862" t="s">
        <v>170</v>
      </c>
    </row>
    <row r="863" spans="1:9" x14ac:dyDescent="0.4">
      <c r="A863">
        <v>16</v>
      </c>
      <c r="B863" t="s">
        <v>169</v>
      </c>
    </row>
    <row r="864" spans="1:9" x14ac:dyDescent="0.4">
      <c r="A864">
        <v>17</v>
      </c>
      <c r="B864" t="s">
        <v>168</v>
      </c>
      <c r="D864">
        <v>8.82</v>
      </c>
      <c r="E864">
        <v>8.0289999999999999</v>
      </c>
      <c r="G864">
        <v>113</v>
      </c>
      <c r="H864" t="s">
        <v>13</v>
      </c>
      <c r="I864">
        <v>8.0289999999999999</v>
      </c>
    </row>
    <row r="865" spans="1:9" x14ac:dyDescent="0.4">
      <c r="A865">
        <v>18</v>
      </c>
      <c r="B865" t="s">
        <v>167</v>
      </c>
    </row>
    <row r="866" spans="1:9" x14ac:dyDescent="0.4">
      <c r="A866">
        <v>19</v>
      </c>
      <c r="B866" t="s">
        <v>166</v>
      </c>
      <c r="D866">
        <v>8.8699999999999992</v>
      </c>
      <c r="E866">
        <v>4.4660000000000002</v>
      </c>
      <c r="G866">
        <v>62</v>
      </c>
      <c r="H866" t="s">
        <v>13</v>
      </c>
      <c r="I866">
        <v>4.4660000000000002</v>
      </c>
    </row>
    <row r="867" spans="1:9" x14ac:dyDescent="0.4">
      <c r="A867">
        <v>20</v>
      </c>
      <c r="B867" t="s">
        <v>165</v>
      </c>
      <c r="D867">
        <v>8.92</v>
      </c>
      <c r="E867">
        <v>28.946999999999999</v>
      </c>
      <c r="G867">
        <v>370</v>
      </c>
      <c r="H867" t="s">
        <v>13</v>
      </c>
      <c r="I867">
        <v>28.946999999999999</v>
      </c>
    </row>
    <row r="868" spans="1:9" x14ac:dyDescent="0.4">
      <c r="A868">
        <v>21</v>
      </c>
      <c r="B868" t="s">
        <v>22</v>
      </c>
    </row>
    <row r="869" spans="1:9" x14ac:dyDescent="0.4">
      <c r="A869">
        <v>22</v>
      </c>
      <c r="B869" t="s">
        <v>164</v>
      </c>
      <c r="D869">
        <v>8.89</v>
      </c>
      <c r="E869">
        <v>0.34499999999999997</v>
      </c>
      <c r="G869">
        <v>5</v>
      </c>
      <c r="H869" t="s">
        <v>13</v>
      </c>
      <c r="I869">
        <v>0.34499999999999997</v>
      </c>
    </row>
    <row r="870" spans="1:9" x14ac:dyDescent="0.4">
      <c r="A870">
        <v>23</v>
      </c>
      <c r="B870" t="s">
        <v>163</v>
      </c>
    </row>
    <row r="871" spans="1:9" x14ac:dyDescent="0.4">
      <c r="A871">
        <v>24</v>
      </c>
      <c r="B871" t="s">
        <v>162</v>
      </c>
      <c r="D871">
        <v>8.92</v>
      </c>
      <c r="E871">
        <v>0.44</v>
      </c>
      <c r="G871">
        <v>6</v>
      </c>
      <c r="H871" t="s">
        <v>13</v>
      </c>
      <c r="I871">
        <v>0.44</v>
      </c>
    </row>
    <row r="872" spans="1:9" x14ac:dyDescent="0.4">
      <c r="A872">
        <v>25</v>
      </c>
      <c r="B872" t="s">
        <v>161</v>
      </c>
      <c r="D872">
        <v>9.01</v>
      </c>
      <c r="E872">
        <v>6.734</v>
      </c>
      <c r="G872">
        <v>82</v>
      </c>
      <c r="H872" t="s">
        <v>13</v>
      </c>
      <c r="I872">
        <v>6.734</v>
      </c>
    </row>
    <row r="873" spans="1:9" x14ac:dyDescent="0.4">
      <c r="A873">
        <v>26</v>
      </c>
      <c r="B873" t="s">
        <v>160</v>
      </c>
    </row>
    <row r="874" spans="1:9" x14ac:dyDescent="0.4">
      <c r="A874">
        <v>27</v>
      </c>
      <c r="B874" t="s">
        <v>159</v>
      </c>
    </row>
    <row r="875" spans="1:9" x14ac:dyDescent="0.4">
      <c r="A875">
        <v>28</v>
      </c>
      <c r="B875" t="s">
        <v>22</v>
      </c>
    </row>
    <row r="876" spans="1:9" x14ac:dyDescent="0.4">
      <c r="A876">
        <v>29</v>
      </c>
      <c r="B876" t="s">
        <v>158</v>
      </c>
      <c r="D876">
        <v>9.0299999999999994</v>
      </c>
      <c r="E876">
        <v>6</v>
      </c>
      <c r="G876">
        <v>4.8659999999999997</v>
      </c>
      <c r="H876" t="s">
        <v>13</v>
      </c>
      <c r="I876">
        <v>6</v>
      </c>
    </row>
    <row r="877" spans="1:9" x14ac:dyDescent="0.4">
      <c r="A877">
        <v>30</v>
      </c>
      <c r="B877" t="s">
        <v>157</v>
      </c>
    </row>
    <row r="878" spans="1:9" x14ac:dyDescent="0.4">
      <c r="A878">
        <v>31</v>
      </c>
      <c r="B878" t="s">
        <v>156</v>
      </c>
    </row>
    <row r="880" spans="1:9" x14ac:dyDescent="0.4">
      <c r="A880" t="s">
        <v>55</v>
      </c>
    </row>
    <row r="882" spans="1:10" x14ac:dyDescent="0.4">
      <c r="B882" t="s">
        <v>3</v>
      </c>
      <c r="C882" t="s">
        <v>4</v>
      </c>
      <c r="D882" t="s">
        <v>5</v>
      </c>
      <c r="E882" t="s">
        <v>6</v>
      </c>
      <c r="F882" t="s">
        <v>7</v>
      </c>
      <c r="G882" t="s">
        <v>8</v>
      </c>
      <c r="H882" t="s">
        <v>9</v>
      </c>
      <c r="I882" t="s">
        <v>10</v>
      </c>
      <c r="J882" t="s">
        <v>11</v>
      </c>
    </row>
    <row r="883" spans="1:10" x14ac:dyDescent="0.4">
      <c r="A883">
        <v>1</v>
      </c>
      <c r="B883" t="s">
        <v>182</v>
      </c>
      <c r="F883">
        <v>1575.2460000000001</v>
      </c>
    </row>
    <row r="884" spans="1:10" x14ac:dyDescent="0.4">
      <c r="A884">
        <v>2</v>
      </c>
      <c r="B884" t="s">
        <v>181</v>
      </c>
      <c r="F884">
        <v>1550.8689999999999</v>
      </c>
    </row>
    <row r="885" spans="1:10" x14ac:dyDescent="0.4">
      <c r="A885">
        <v>3</v>
      </c>
      <c r="B885" t="s">
        <v>180</v>
      </c>
      <c r="F885">
        <v>1163.846</v>
      </c>
    </row>
    <row r="886" spans="1:10" x14ac:dyDescent="0.4">
      <c r="A886">
        <v>4</v>
      </c>
      <c r="B886" t="s">
        <v>179</v>
      </c>
      <c r="F886">
        <v>1084.067</v>
      </c>
    </row>
    <row r="887" spans="1:10" x14ac:dyDescent="0.4">
      <c r="A887">
        <v>5</v>
      </c>
      <c r="B887" t="s">
        <v>178</v>
      </c>
      <c r="F887">
        <v>1044.51</v>
      </c>
    </row>
    <row r="888" spans="1:10" x14ac:dyDescent="0.4">
      <c r="A888">
        <v>6</v>
      </c>
      <c r="B888" t="s">
        <v>177</v>
      </c>
      <c r="F888">
        <v>1020.096</v>
      </c>
    </row>
    <row r="889" spans="1:10" x14ac:dyDescent="0.4">
      <c r="A889">
        <v>7</v>
      </c>
      <c r="B889" t="s">
        <v>22</v>
      </c>
    </row>
    <row r="890" spans="1:10" x14ac:dyDescent="0.4">
      <c r="A890">
        <v>8</v>
      </c>
      <c r="B890" t="s">
        <v>176</v>
      </c>
      <c r="F890">
        <v>1051.3510000000001</v>
      </c>
    </row>
    <row r="891" spans="1:10" x14ac:dyDescent="0.4">
      <c r="A891">
        <v>9</v>
      </c>
      <c r="B891" t="s">
        <v>175</v>
      </c>
      <c r="F891">
        <v>1035.1510000000001</v>
      </c>
    </row>
    <row r="892" spans="1:10" x14ac:dyDescent="0.4">
      <c r="A892">
        <v>10</v>
      </c>
      <c r="B892" t="s">
        <v>174</v>
      </c>
      <c r="F892">
        <v>822.99</v>
      </c>
    </row>
    <row r="893" spans="1:10" x14ac:dyDescent="0.4">
      <c r="A893">
        <v>11</v>
      </c>
      <c r="B893" t="s">
        <v>173</v>
      </c>
      <c r="F893">
        <v>985.01700000000005</v>
      </c>
    </row>
    <row r="894" spans="1:10" x14ac:dyDescent="0.4">
      <c r="A894">
        <v>12</v>
      </c>
      <c r="B894" t="s">
        <v>172</v>
      </c>
      <c r="F894">
        <v>1024.4110000000001</v>
      </c>
    </row>
    <row r="895" spans="1:10" x14ac:dyDescent="0.4">
      <c r="A895">
        <v>13</v>
      </c>
      <c r="B895" t="s">
        <v>171</v>
      </c>
      <c r="F895">
        <v>1313.31</v>
      </c>
    </row>
    <row r="896" spans="1:10" x14ac:dyDescent="0.4">
      <c r="A896">
        <v>14</v>
      </c>
      <c r="B896" t="s">
        <v>22</v>
      </c>
    </row>
    <row r="897" spans="1:8" x14ac:dyDescent="0.4">
      <c r="A897">
        <v>15</v>
      </c>
      <c r="B897" t="s">
        <v>170</v>
      </c>
      <c r="F897">
        <v>1115.547</v>
      </c>
    </row>
    <row r="898" spans="1:8" x14ac:dyDescent="0.4">
      <c r="A898">
        <v>16</v>
      </c>
      <c r="B898" t="s">
        <v>169</v>
      </c>
      <c r="F898">
        <v>868.49199999999996</v>
      </c>
    </row>
    <row r="899" spans="1:8" x14ac:dyDescent="0.4">
      <c r="A899">
        <v>17</v>
      </c>
      <c r="B899" t="s">
        <v>168</v>
      </c>
      <c r="F899">
        <v>1891.713</v>
      </c>
    </row>
    <row r="900" spans="1:8" x14ac:dyDescent="0.4">
      <c r="A900">
        <v>18</v>
      </c>
      <c r="B900" t="s">
        <v>167</v>
      </c>
      <c r="F900">
        <v>1176.0409999999999</v>
      </c>
    </row>
    <row r="901" spans="1:8" x14ac:dyDescent="0.4">
      <c r="A901">
        <v>19</v>
      </c>
      <c r="B901" t="s">
        <v>166</v>
      </c>
      <c r="F901">
        <v>1321.3489999999999</v>
      </c>
    </row>
    <row r="902" spans="1:8" x14ac:dyDescent="0.4">
      <c r="A902">
        <v>20</v>
      </c>
      <c r="B902" t="s">
        <v>165</v>
      </c>
      <c r="F902">
        <v>1479.5329999999999</v>
      </c>
    </row>
    <row r="903" spans="1:8" x14ac:dyDescent="0.4">
      <c r="A903">
        <v>21</v>
      </c>
      <c r="B903" t="s">
        <v>22</v>
      </c>
    </row>
    <row r="904" spans="1:8" x14ac:dyDescent="0.4">
      <c r="A904">
        <v>22</v>
      </c>
      <c r="B904" t="s">
        <v>164</v>
      </c>
      <c r="D904">
        <v>9.0500000000000007</v>
      </c>
      <c r="E904">
        <v>1.5549999999999999</v>
      </c>
      <c r="F904">
        <v>1517.701</v>
      </c>
      <c r="G904">
        <v>18</v>
      </c>
      <c r="H904" t="s">
        <v>13</v>
      </c>
    </row>
    <row r="905" spans="1:8" x14ac:dyDescent="0.4">
      <c r="A905">
        <v>23</v>
      </c>
      <c r="B905" t="s">
        <v>163</v>
      </c>
      <c r="F905">
        <v>1453.885</v>
      </c>
    </row>
    <row r="906" spans="1:8" x14ac:dyDescent="0.4">
      <c r="A906">
        <v>24</v>
      </c>
      <c r="B906" t="s">
        <v>162</v>
      </c>
      <c r="F906">
        <v>1930.2280000000001</v>
      </c>
    </row>
    <row r="907" spans="1:8" x14ac:dyDescent="0.4">
      <c r="A907">
        <v>25</v>
      </c>
      <c r="B907" t="s">
        <v>161</v>
      </c>
      <c r="F907">
        <v>2454.7800000000002</v>
      </c>
    </row>
    <row r="908" spans="1:8" x14ac:dyDescent="0.4">
      <c r="A908">
        <v>26</v>
      </c>
      <c r="B908" t="s">
        <v>160</v>
      </c>
      <c r="F908">
        <v>2046.8050000000001</v>
      </c>
    </row>
    <row r="909" spans="1:8" x14ac:dyDescent="0.4">
      <c r="A909">
        <v>27</v>
      </c>
      <c r="B909" t="s">
        <v>159</v>
      </c>
      <c r="F909">
        <v>1963.7070000000001</v>
      </c>
    </row>
    <row r="910" spans="1:8" x14ac:dyDescent="0.4">
      <c r="A910">
        <v>28</v>
      </c>
      <c r="B910" t="s">
        <v>22</v>
      </c>
    </row>
    <row r="911" spans="1:8" x14ac:dyDescent="0.4">
      <c r="A911">
        <v>29</v>
      </c>
      <c r="B911" t="s">
        <v>158</v>
      </c>
      <c r="F911">
        <v>2063.1590000000001</v>
      </c>
    </row>
    <row r="912" spans="1:8" x14ac:dyDescent="0.4">
      <c r="A912">
        <v>30</v>
      </c>
      <c r="B912" t="s">
        <v>157</v>
      </c>
      <c r="F912">
        <v>1701.403</v>
      </c>
    </row>
    <row r="913" spans="1:10" x14ac:dyDescent="0.4">
      <c r="A913">
        <v>31</v>
      </c>
      <c r="B913" t="s">
        <v>156</v>
      </c>
      <c r="F913">
        <v>1921.069</v>
      </c>
    </row>
    <row r="915" spans="1:10" x14ac:dyDescent="0.4">
      <c r="A915" t="s">
        <v>56</v>
      </c>
    </row>
    <row r="917" spans="1:10" x14ac:dyDescent="0.4">
      <c r="B917" t="s">
        <v>3</v>
      </c>
      <c r="C917" t="s">
        <v>4</v>
      </c>
      <c r="D917" t="s">
        <v>5</v>
      </c>
      <c r="E917" t="s">
        <v>6</v>
      </c>
      <c r="F917" t="s">
        <v>7</v>
      </c>
      <c r="G917" t="s">
        <v>8</v>
      </c>
      <c r="H917" t="s">
        <v>9</v>
      </c>
      <c r="I917" t="s">
        <v>10</v>
      </c>
      <c r="J917" t="s">
        <v>11</v>
      </c>
    </row>
    <row r="918" spans="1:10" x14ac:dyDescent="0.4">
      <c r="A918">
        <v>1</v>
      </c>
      <c r="B918" t="s">
        <v>182</v>
      </c>
    </row>
    <row r="919" spans="1:10" x14ac:dyDescent="0.4">
      <c r="A919">
        <v>2</v>
      </c>
      <c r="B919" t="s">
        <v>181</v>
      </c>
    </row>
    <row r="920" spans="1:10" x14ac:dyDescent="0.4">
      <c r="A920">
        <v>3</v>
      </c>
      <c r="B920" t="s">
        <v>180</v>
      </c>
    </row>
    <row r="921" spans="1:10" x14ac:dyDescent="0.4">
      <c r="A921">
        <v>4</v>
      </c>
      <c r="B921" t="s">
        <v>179</v>
      </c>
      <c r="F921">
        <v>2.6379999999999999</v>
      </c>
    </row>
    <row r="922" spans="1:10" x14ac:dyDescent="0.4">
      <c r="A922">
        <v>5</v>
      </c>
      <c r="B922" t="s">
        <v>178</v>
      </c>
    </row>
    <row r="923" spans="1:10" x14ac:dyDescent="0.4">
      <c r="A923">
        <v>6</v>
      </c>
      <c r="B923" t="s">
        <v>177</v>
      </c>
      <c r="D923">
        <v>8.7899999999999991</v>
      </c>
      <c r="E923">
        <v>0.47399999999999998</v>
      </c>
      <c r="G923">
        <v>7</v>
      </c>
      <c r="H923" t="s">
        <v>13</v>
      </c>
    </row>
    <row r="924" spans="1:10" x14ac:dyDescent="0.4">
      <c r="A924">
        <v>7</v>
      </c>
      <c r="B924" t="s">
        <v>22</v>
      </c>
    </row>
    <row r="925" spans="1:10" x14ac:dyDescent="0.4">
      <c r="A925">
        <v>8</v>
      </c>
      <c r="B925" t="s">
        <v>176</v>
      </c>
    </row>
    <row r="926" spans="1:10" x14ac:dyDescent="0.4">
      <c r="A926">
        <v>9</v>
      </c>
      <c r="B926" t="s">
        <v>175</v>
      </c>
    </row>
    <row r="927" spans="1:10" x14ac:dyDescent="0.4">
      <c r="A927">
        <v>10</v>
      </c>
      <c r="B927" t="s">
        <v>174</v>
      </c>
    </row>
    <row r="928" spans="1:10" x14ac:dyDescent="0.4">
      <c r="A928">
        <v>11</v>
      </c>
      <c r="B928" t="s">
        <v>173</v>
      </c>
    </row>
    <row r="929" spans="1:8" x14ac:dyDescent="0.4">
      <c r="A929">
        <v>12</v>
      </c>
      <c r="B929" t="s">
        <v>172</v>
      </c>
      <c r="D929">
        <v>8.49</v>
      </c>
      <c r="E929">
        <v>0.16500000000000001</v>
      </c>
      <c r="G929">
        <v>3</v>
      </c>
      <c r="H929" t="s">
        <v>13</v>
      </c>
    </row>
    <row r="930" spans="1:8" x14ac:dyDescent="0.4">
      <c r="A930">
        <v>13</v>
      </c>
      <c r="B930" t="s">
        <v>171</v>
      </c>
      <c r="F930">
        <v>0.54500000000000004</v>
      </c>
    </row>
    <row r="931" spans="1:8" x14ac:dyDescent="0.4">
      <c r="A931">
        <v>14</v>
      </c>
      <c r="B931" t="s">
        <v>22</v>
      </c>
    </row>
    <row r="932" spans="1:8" x14ac:dyDescent="0.4">
      <c r="A932">
        <v>15</v>
      </c>
      <c r="B932" t="s">
        <v>170</v>
      </c>
    </row>
    <row r="933" spans="1:8" x14ac:dyDescent="0.4">
      <c r="A933">
        <v>16</v>
      </c>
      <c r="B933" t="s">
        <v>169</v>
      </c>
    </row>
    <row r="934" spans="1:8" x14ac:dyDescent="0.4">
      <c r="A934">
        <v>17</v>
      </c>
      <c r="B934" t="s">
        <v>168</v>
      </c>
      <c r="F934">
        <v>8.0289999999999999</v>
      </c>
    </row>
    <row r="935" spans="1:8" x14ac:dyDescent="0.4">
      <c r="A935">
        <v>18</v>
      </c>
      <c r="B935" t="s">
        <v>167</v>
      </c>
    </row>
    <row r="936" spans="1:8" x14ac:dyDescent="0.4">
      <c r="A936">
        <v>19</v>
      </c>
      <c r="B936" t="s">
        <v>166</v>
      </c>
      <c r="F936">
        <v>4.4660000000000002</v>
      </c>
    </row>
    <row r="937" spans="1:8" x14ac:dyDescent="0.4">
      <c r="A937">
        <v>20</v>
      </c>
      <c r="B937" t="s">
        <v>165</v>
      </c>
      <c r="F937">
        <v>28.946999999999999</v>
      </c>
    </row>
    <row r="938" spans="1:8" x14ac:dyDescent="0.4">
      <c r="A938">
        <v>21</v>
      </c>
      <c r="B938" t="s">
        <v>22</v>
      </c>
    </row>
    <row r="939" spans="1:8" x14ac:dyDescent="0.4">
      <c r="A939">
        <v>22</v>
      </c>
      <c r="B939" t="s">
        <v>164</v>
      </c>
      <c r="D939">
        <v>9</v>
      </c>
      <c r="E939">
        <v>5.9059999999999997</v>
      </c>
      <c r="F939">
        <v>0.34499999999999997</v>
      </c>
      <c r="G939">
        <v>73</v>
      </c>
      <c r="H939" t="s">
        <v>13</v>
      </c>
    </row>
    <row r="940" spans="1:8" x14ac:dyDescent="0.4">
      <c r="A940">
        <v>23</v>
      </c>
      <c r="B940" t="s">
        <v>163</v>
      </c>
    </row>
    <row r="941" spans="1:8" x14ac:dyDescent="0.4">
      <c r="A941">
        <v>24</v>
      </c>
      <c r="B941" t="s">
        <v>162</v>
      </c>
      <c r="F941">
        <v>0.44</v>
      </c>
    </row>
    <row r="942" spans="1:8" x14ac:dyDescent="0.4">
      <c r="A942">
        <v>25</v>
      </c>
      <c r="B942" t="s">
        <v>161</v>
      </c>
      <c r="F942">
        <v>6.734</v>
      </c>
    </row>
    <row r="943" spans="1:8" x14ac:dyDescent="0.4">
      <c r="A943">
        <v>26</v>
      </c>
      <c r="B943" t="s">
        <v>160</v>
      </c>
    </row>
    <row r="944" spans="1:8" x14ac:dyDescent="0.4">
      <c r="A944">
        <v>27</v>
      </c>
      <c r="B944" t="s">
        <v>159</v>
      </c>
    </row>
    <row r="945" spans="1:10" x14ac:dyDescent="0.4">
      <c r="A945">
        <v>28</v>
      </c>
      <c r="B945" t="s">
        <v>22</v>
      </c>
    </row>
    <row r="946" spans="1:10" x14ac:dyDescent="0.4">
      <c r="A946">
        <v>29</v>
      </c>
      <c r="B946" t="s">
        <v>158</v>
      </c>
      <c r="F946">
        <v>6</v>
      </c>
    </row>
    <row r="947" spans="1:10" x14ac:dyDescent="0.4">
      <c r="A947">
        <v>30</v>
      </c>
      <c r="B947" t="s">
        <v>157</v>
      </c>
    </row>
    <row r="948" spans="1:10" x14ac:dyDescent="0.4">
      <c r="A948">
        <v>31</v>
      </c>
      <c r="B948" t="s">
        <v>156</v>
      </c>
    </row>
    <row r="950" spans="1:10" x14ac:dyDescent="0.4">
      <c r="A950" t="s">
        <v>57</v>
      </c>
    </row>
    <row r="952" spans="1:10" x14ac:dyDescent="0.4">
      <c r="B952" t="s">
        <v>3</v>
      </c>
      <c r="C952" t="s">
        <v>4</v>
      </c>
      <c r="D952" t="s">
        <v>5</v>
      </c>
      <c r="E952" t="s">
        <v>6</v>
      </c>
      <c r="F952" t="s">
        <v>7</v>
      </c>
      <c r="G952" t="s">
        <v>8</v>
      </c>
      <c r="H952" t="s">
        <v>9</v>
      </c>
      <c r="I952" t="s">
        <v>10</v>
      </c>
      <c r="J952" t="s">
        <v>11</v>
      </c>
    </row>
    <row r="953" spans="1:10" x14ac:dyDescent="0.4">
      <c r="A953">
        <v>1</v>
      </c>
      <c r="B953" t="s">
        <v>182</v>
      </c>
      <c r="D953">
        <v>8.76</v>
      </c>
      <c r="E953">
        <v>8756.1080000000002</v>
      </c>
      <c r="G953">
        <v>81134</v>
      </c>
      <c r="H953" t="s">
        <v>13</v>
      </c>
      <c r="I953">
        <v>8756.1080000000002</v>
      </c>
    </row>
    <row r="954" spans="1:10" x14ac:dyDescent="0.4">
      <c r="A954">
        <v>2</v>
      </c>
      <c r="B954" t="s">
        <v>181</v>
      </c>
      <c r="D954">
        <v>8.74</v>
      </c>
      <c r="E954">
        <v>8306.1299999999992</v>
      </c>
      <c r="G954">
        <v>73305</v>
      </c>
      <c r="H954" t="s">
        <v>13</v>
      </c>
      <c r="I954">
        <v>8306.1299999999992</v>
      </c>
    </row>
    <row r="955" spans="1:10" x14ac:dyDescent="0.4">
      <c r="A955">
        <v>3</v>
      </c>
      <c r="B955" t="s">
        <v>180</v>
      </c>
      <c r="D955">
        <v>8.75</v>
      </c>
      <c r="E955">
        <v>8189.4939999999997</v>
      </c>
      <c r="G955">
        <v>77097</v>
      </c>
      <c r="H955" t="s">
        <v>13</v>
      </c>
      <c r="I955">
        <v>8189.4939999999997</v>
      </c>
    </row>
    <row r="956" spans="1:10" x14ac:dyDescent="0.4">
      <c r="A956">
        <v>4</v>
      </c>
      <c r="B956" t="s">
        <v>179</v>
      </c>
      <c r="D956">
        <v>8.7799999999999994</v>
      </c>
      <c r="E956">
        <v>8361.5689999999995</v>
      </c>
      <c r="G956">
        <v>1264.74</v>
      </c>
      <c r="H956" t="s">
        <v>13</v>
      </c>
      <c r="I956">
        <v>8361.5689999999995</v>
      </c>
    </row>
    <row r="957" spans="1:10" x14ac:dyDescent="0.4">
      <c r="A957">
        <v>5</v>
      </c>
      <c r="B957" t="s">
        <v>178</v>
      </c>
      <c r="D957">
        <v>8.77</v>
      </c>
      <c r="E957">
        <v>8017.3469999999998</v>
      </c>
      <c r="G957">
        <v>196.03</v>
      </c>
      <c r="H957" t="s">
        <v>13</v>
      </c>
      <c r="I957">
        <v>8017.3469999999998</v>
      </c>
    </row>
    <row r="958" spans="1:10" x14ac:dyDescent="0.4">
      <c r="A958">
        <v>6</v>
      </c>
      <c r="B958" t="s">
        <v>177</v>
      </c>
      <c r="D958">
        <v>8.7899999999999991</v>
      </c>
      <c r="E958">
        <v>7135.9589999999998</v>
      </c>
      <c r="G958">
        <v>67.706999999999994</v>
      </c>
      <c r="H958" t="s">
        <v>13</v>
      </c>
      <c r="I958">
        <v>7135.9589999999998</v>
      </c>
    </row>
    <row r="959" spans="1:10" x14ac:dyDescent="0.4">
      <c r="A959">
        <v>7</v>
      </c>
      <c r="B959" t="s">
        <v>22</v>
      </c>
      <c r="H959" t="s">
        <v>95</v>
      </c>
    </row>
    <row r="960" spans="1:10" x14ac:dyDescent="0.4">
      <c r="A960">
        <v>8</v>
      </c>
      <c r="B960" t="s">
        <v>176</v>
      </c>
      <c r="D960">
        <v>8.8000000000000007</v>
      </c>
      <c r="E960">
        <v>8392.6579999999994</v>
      </c>
      <c r="G960">
        <v>79036</v>
      </c>
      <c r="H960" t="s">
        <v>13</v>
      </c>
      <c r="I960">
        <v>8392.6579999999994</v>
      </c>
    </row>
    <row r="961" spans="1:9" x14ac:dyDescent="0.4">
      <c r="A961">
        <v>9</v>
      </c>
      <c r="B961" t="s">
        <v>175</v>
      </c>
      <c r="D961">
        <v>8.7899999999999991</v>
      </c>
      <c r="E961">
        <v>7652.5640000000003</v>
      </c>
      <c r="G961">
        <v>71635</v>
      </c>
      <c r="H961" t="s">
        <v>13</v>
      </c>
      <c r="I961">
        <v>7652.5640000000003</v>
      </c>
    </row>
    <row r="962" spans="1:9" x14ac:dyDescent="0.4">
      <c r="A962">
        <v>10</v>
      </c>
      <c r="B962" t="s">
        <v>174</v>
      </c>
      <c r="D962">
        <v>8.81</v>
      </c>
      <c r="E962">
        <v>8423.4660000000003</v>
      </c>
      <c r="G962">
        <v>75368</v>
      </c>
      <c r="H962" t="s">
        <v>13</v>
      </c>
      <c r="I962">
        <v>8423.4660000000003</v>
      </c>
    </row>
    <row r="963" spans="1:9" x14ac:dyDescent="0.4">
      <c r="A963">
        <v>11</v>
      </c>
      <c r="B963" t="s">
        <v>173</v>
      </c>
      <c r="D963">
        <v>8.7799999999999994</v>
      </c>
      <c r="E963">
        <v>7213.2290000000003</v>
      </c>
      <c r="G963">
        <v>469.01499999999999</v>
      </c>
      <c r="H963" t="s">
        <v>13</v>
      </c>
      <c r="I963">
        <v>7213.2290000000003</v>
      </c>
    </row>
    <row r="964" spans="1:9" x14ac:dyDescent="0.4">
      <c r="A964">
        <v>12</v>
      </c>
      <c r="B964" t="s">
        <v>172</v>
      </c>
      <c r="D964">
        <v>8.76</v>
      </c>
      <c r="E964">
        <v>8386.0130000000008</v>
      </c>
      <c r="G964">
        <v>77114</v>
      </c>
      <c r="H964" t="s">
        <v>13</v>
      </c>
      <c r="I964">
        <v>8386.0130000000008</v>
      </c>
    </row>
    <row r="965" spans="1:9" x14ac:dyDescent="0.4">
      <c r="A965">
        <v>13</v>
      </c>
      <c r="B965" t="s">
        <v>171</v>
      </c>
      <c r="D965">
        <v>8.67</v>
      </c>
      <c r="E965">
        <v>7518.5789999999997</v>
      </c>
      <c r="G965">
        <v>1085.1479999999999</v>
      </c>
      <c r="H965" t="s">
        <v>13</v>
      </c>
      <c r="I965">
        <v>7518.5789999999997</v>
      </c>
    </row>
    <row r="966" spans="1:9" x14ac:dyDescent="0.4">
      <c r="A966">
        <v>14</v>
      </c>
      <c r="B966" t="s">
        <v>22</v>
      </c>
    </row>
    <row r="967" spans="1:9" x14ac:dyDescent="0.4">
      <c r="A967">
        <v>15</v>
      </c>
      <c r="B967" t="s">
        <v>170</v>
      </c>
      <c r="D967">
        <v>8.5</v>
      </c>
      <c r="E967">
        <v>8298.0589999999993</v>
      </c>
      <c r="G967">
        <v>461.70800000000003</v>
      </c>
      <c r="H967" t="s">
        <v>13</v>
      </c>
      <c r="I967">
        <v>8298.0589999999993</v>
      </c>
    </row>
    <row r="968" spans="1:9" x14ac:dyDescent="0.4">
      <c r="A968">
        <v>16</v>
      </c>
      <c r="B968" t="s">
        <v>169</v>
      </c>
      <c r="D968">
        <v>8.56</v>
      </c>
      <c r="E968">
        <v>8579.1759999999995</v>
      </c>
      <c r="G968">
        <v>208.43299999999999</v>
      </c>
      <c r="H968" t="s">
        <v>13</v>
      </c>
      <c r="I968">
        <v>8579.1759999999995</v>
      </c>
    </row>
    <row r="969" spans="1:9" x14ac:dyDescent="0.4">
      <c r="A969">
        <v>17</v>
      </c>
      <c r="B969" t="s">
        <v>168</v>
      </c>
      <c r="D969">
        <v>8.6</v>
      </c>
      <c r="E969">
        <v>10205.074000000001</v>
      </c>
      <c r="G969">
        <v>3707.1109999999999</v>
      </c>
      <c r="H969" t="s">
        <v>13</v>
      </c>
      <c r="I969">
        <v>10205.074000000001</v>
      </c>
    </row>
    <row r="970" spans="1:9" x14ac:dyDescent="0.4">
      <c r="A970">
        <v>18</v>
      </c>
      <c r="B970" t="s">
        <v>167</v>
      </c>
      <c r="D970">
        <v>8.66</v>
      </c>
      <c r="E970">
        <v>10121.598</v>
      </c>
      <c r="G970">
        <v>95648</v>
      </c>
      <c r="H970" t="s">
        <v>13</v>
      </c>
      <c r="I970">
        <v>10121.598</v>
      </c>
    </row>
    <row r="971" spans="1:9" x14ac:dyDescent="0.4">
      <c r="A971">
        <v>19</v>
      </c>
      <c r="B971" t="s">
        <v>166</v>
      </c>
      <c r="D971">
        <v>8.66</v>
      </c>
      <c r="E971">
        <v>10678.956</v>
      </c>
      <c r="G971">
        <v>95050</v>
      </c>
      <c r="H971" t="s">
        <v>13</v>
      </c>
      <c r="I971">
        <v>10678.956</v>
      </c>
    </row>
    <row r="972" spans="1:9" x14ac:dyDescent="0.4">
      <c r="A972">
        <v>20</v>
      </c>
      <c r="B972" t="s">
        <v>165</v>
      </c>
      <c r="D972">
        <v>8.65</v>
      </c>
      <c r="E972">
        <v>10542.837</v>
      </c>
      <c r="G972">
        <v>313.40899999999999</v>
      </c>
      <c r="H972" t="s">
        <v>13</v>
      </c>
      <c r="I972">
        <v>10542.837</v>
      </c>
    </row>
    <row r="973" spans="1:9" x14ac:dyDescent="0.4">
      <c r="A973">
        <v>21</v>
      </c>
      <c r="B973" t="s">
        <v>22</v>
      </c>
    </row>
    <row r="974" spans="1:9" x14ac:dyDescent="0.4">
      <c r="A974">
        <v>22</v>
      </c>
      <c r="B974" t="s">
        <v>164</v>
      </c>
      <c r="D974">
        <v>8.68</v>
      </c>
      <c r="E974">
        <v>9442.4009999999998</v>
      </c>
      <c r="G974">
        <v>134.11199999999999</v>
      </c>
      <c r="H974" t="s">
        <v>13</v>
      </c>
      <c r="I974">
        <v>9442.4009999999998</v>
      </c>
    </row>
    <row r="975" spans="1:9" x14ac:dyDescent="0.4">
      <c r="A975">
        <v>23</v>
      </c>
      <c r="B975" t="s">
        <v>163</v>
      </c>
      <c r="D975">
        <v>8.69</v>
      </c>
      <c r="E975">
        <v>11225.356</v>
      </c>
      <c r="G975">
        <v>1813.0039999999999</v>
      </c>
      <c r="H975" t="s">
        <v>13</v>
      </c>
      <c r="I975">
        <v>11225.356</v>
      </c>
    </row>
    <row r="976" spans="1:9" x14ac:dyDescent="0.4">
      <c r="A976">
        <v>24</v>
      </c>
      <c r="B976" t="s">
        <v>162</v>
      </c>
      <c r="D976">
        <v>8.6999999999999993</v>
      </c>
      <c r="E976">
        <v>12921.540999999999</v>
      </c>
      <c r="G976">
        <v>8720.1970000000001</v>
      </c>
      <c r="H976" t="s">
        <v>13</v>
      </c>
      <c r="I976">
        <v>12921.540999999999</v>
      </c>
    </row>
    <row r="977" spans="1:10" x14ac:dyDescent="0.4">
      <c r="A977">
        <v>25</v>
      </c>
      <c r="B977" t="s">
        <v>161</v>
      </c>
      <c r="D977">
        <v>8.7799999999999994</v>
      </c>
      <c r="E977">
        <v>12663.679</v>
      </c>
      <c r="G977">
        <v>595.31600000000003</v>
      </c>
      <c r="H977" t="s">
        <v>13</v>
      </c>
      <c r="I977">
        <v>12663.679</v>
      </c>
    </row>
    <row r="978" spans="1:10" x14ac:dyDescent="0.4">
      <c r="A978">
        <v>26</v>
      </c>
      <c r="B978" t="s">
        <v>160</v>
      </c>
      <c r="D978">
        <v>8.73</v>
      </c>
      <c r="E978">
        <v>12445.69</v>
      </c>
      <c r="G978">
        <v>3160.4079999999999</v>
      </c>
      <c r="H978" t="s">
        <v>13</v>
      </c>
      <c r="I978">
        <v>12445.69</v>
      </c>
    </row>
    <row r="979" spans="1:10" x14ac:dyDescent="0.4">
      <c r="A979">
        <v>27</v>
      </c>
      <c r="B979" t="s">
        <v>159</v>
      </c>
      <c r="D979">
        <v>8.77</v>
      </c>
      <c r="E979">
        <v>13613.995999999999</v>
      </c>
      <c r="G979">
        <v>1149.7260000000001</v>
      </c>
      <c r="H979" t="s">
        <v>13</v>
      </c>
      <c r="I979">
        <v>13613.995999999999</v>
      </c>
    </row>
    <row r="980" spans="1:10" x14ac:dyDescent="0.4">
      <c r="A980">
        <v>28</v>
      </c>
      <c r="B980" t="s">
        <v>22</v>
      </c>
      <c r="H980" t="s">
        <v>95</v>
      </c>
    </row>
    <row r="981" spans="1:10" x14ac:dyDescent="0.4">
      <c r="A981">
        <v>29</v>
      </c>
      <c r="B981" t="s">
        <v>158</v>
      </c>
      <c r="D981">
        <v>8.82</v>
      </c>
      <c r="E981">
        <v>11819.168</v>
      </c>
      <c r="G981">
        <v>1778.2439999999999</v>
      </c>
      <c r="H981" t="s">
        <v>13</v>
      </c>
      <c r="I981">
        <v>11819.168</v>
      </c>
    </row>
    <row r="982" spans="1:10" x14ac:dyDescent="0.4">
      <c r="A982">
        <v>30</v>
      </c>
      <c r="B982" t="s">
        <v>157</v>
      </c>
      <c r="D982">
        <v>8.7899999999999991</v>
      </c>
      <c r="E982">
        <v>11328.001</v>
      </c>
      <c r="G982">
        <v>1131.259</v>
      </c>
      <c r="H982" t="s">
        <v>13</v>
      </c>
      <c r="I982">
        <v>11328.001</v>
      </c>
    </row>
    <row r="983" spans="1:10" x14ac:dyDescent="0.4">
      <c r="A983">
        <v>31</v>
      </c>
      <c r="B983" t="s">
        <v>156</v>
      </c>
      <c r="D983">
        <v>8.76</v>
      </c>
      <c r="E983">
        <v>11077.627</v>
      </c>
      <c r="G983">
        <v>784.23400000000004</v>
      </c>
      <c r="H983" t="s">
        <v>13</v>
      </c>
      <c r="I983">
        <v>11077.627</v>
      </c>
    </row>
    <row r="985" spans="1:10" x14ac:dyDescent="0.4">
      <c r="A985" t="s">
        <v>58</v>
      </c>
    </row>
    <row r="987" spans="1:10" x14ac:dyDescent="0.4">
      <c r="B987" t="s">
        <v>3</v>
      </c>
      <c r="C987" t="s">
        <v>4</v>
      </c>
      <c r="D987" t="s">
        <v>5</v>
      </c>
      <c r="E987" t="s">
        <v>6</v>
      </c>
      <c r="F987" t="s">
        <v>7</v>
      </c>
      <c r="G987" t="s">
        <v>8</v>
      </c>
      <c r="H987" t="s">
        <v>9</v>
      </c>
      <c r="I987" t="s">
        <v>10</v>
      </c>
      <c r="J987" t="s">
        <v>11</v>
      </c>
    </row>
    <row r="988" spans="1:10" x14ac:dyDescent="0.4">
      <c r="A988">
        <v>1</v>
      </c>
      <c r="B988" t="s">
        <v>182</v>
      </c>
      <c r="D988">
        <v>8.76</v>
      </c>
      <c r="E988">
        <v>4312.87</v>
      </c>
      <c r="G988">
        <v>585.54100000000005</v>
      </c>
      <c r="H988" t="s">
        <v>13</v>
      </c>
      <c r="I988">
        <v>4312.87</v>
      </c>
    </row>
    <row r="989" spans="1:10" x14ac:dyDescent="0.4">
      <c r="A989">
        <v>2</v>
      </c>
      <c r="B989" t="s">
        <v>181</v>
      </c>
      <c r="D989">
        <v>8.74</v>
      </c>
      <c r="E989">
        <v>4345.9989999999998</v>
      </c>
      <c r="G989">
        <v>14920.047</v>
      </c>
      <c r="H989" t="s">
        <v>13</v>
      </c>
      <c r="I989">
        <v>4345.9989999999998</v>
      </c>
    </row>
    <row r="990" spans="1:10" x14ac:dyDescent="0.4">
      <c r="A990">
        <v>3</v>
      </c>
      <c r="B990" t="s">
        <v>180</v>
      </c>
      <c r="D990">
        <v>8.76</v>
      </c>
      <c r="E990">
        <v>4508.4859999999999</v>
      </c>
      <c r="G990">
        <v>184.87200000000001</v>
      </c>
      <c r="H990" t="s">
        <v>13</v>
      </c>
      <c r="I990">
        <v>4508.4859999999999</v>
      </c>
    </row>
    <row r="991" spans="1:10" x14ac:dyDescent="0.4">
      <c r="A991">
        <v>4</v>
      </c>
      <c r="B991" t="s">
        <v>179</v>
      </c>
      <c r="D991">
        <v>8.7799999999999994</v>
      </c>
      <c r="E991">
        <v>4612.5829999999996</v>
      </c>
      <c r="G991">
        <v>2992.625</v>
      </c>
      <c r="H991" t="s">
        <v>13</v>
      </c>
      <c r="I991">
        <v>4612.5829999999996</v>
      </c>
    </row>
    <row r="992" spans="1:10" x14ac:dyDescent="0.4">
      <c r="A992">
        <v>5</v>
      </c>
      <c r="B992" t="s">
        <v>178</v>
      </c>
      <c r="D992">
        <v>8.7799999999999994</v>
      </c>
      <c r="E992">
        <v>4375.1019999999999</v>
      </c>
      <c r="G992">
        <v>41086</v>
      </c>
      <c r="H992" t="s">
        <v>13</v>
      </c>
      <c r="I992">
        <v>4375.1019999999999</v>
      </c>
    </row>
    <row r="993" spans="1:9" x14ac:dyDescent="0.4">
      <c r="A993">
        <v>6</v>
      </c>
      <c r="B993" t="s">
        <v>177</v>
      </c>
      <c r="D993">
        <v>8.7899999999999991</v>
      </c>
      <c r="E993">
        <v>4151.5259999999998</v>
      </c>
      <c r="G993">
        <v>1225.2909999999999</v>
      </c>
      <c r="H993" t="s">
        <v>13</v>
      </c>
      <c r="I993">
        <v>4151.5259999999998</v>
      </c>
    </row>
    <row r="994" spans="1:9" x14ac:dyDescent="0.4">
      <c r="A994">
        <v>7</v>
      </c>
      <c r="B994" t="s">
        <v>22</v>
      </c>
      <c r="H994" t="s">
        <v>95</v>
      </c>
    </row>
    <row r="995" spans="1:9" x14ac:dyDescent="0.4">
      <c r="A995">
        <v>8</v>
      </c>
      <c r="B995" t="s">
        <v>176</v>
      </c>
      <c r="D995">
        <v>8.8000000000000007</v>
      </c>
      <c r="E995">
        <v>4139.5860000000002</v>
      </c>
      <c r="G995">
        <v>1391.2059999999999</v>
      </c>
      <c r="H995" t="s">
        <v>13</v>
      </c>
      <c r="I995">
        <v>4139.5860000000002</v>
      </c>
    </row>
    <row r="996" spans="1:9" x14ac:dyDescent="0.4">
      <c r="A996">
        <v>9</v>
      </c>
      <c r="B996" t="s">
        <v>175</v>
      </c>
      <c r="D996">
        <v>8.7899999999999991</v>
      </c>
      <c r="E996">
        <v>4449.7579999999998</v>
      </c>
      <c r="G996">
        <v>110.803</v>
      </c>
      <c r="H996" t="s">
        <v>13</v>
      </c>
      <c r="I996">
        <v>4449.7579999999998</v>
      </c>
    </row>
    <row r="997" spans="1:9" x14ac:dyDescent="0.4">
      <c r="A997">
        <v>10</v>
      </c>
      <c r="B997" t="s">
        <v>174</v>
      </c>
      <c r="D997">
        <v>8.8000000000000007</v>
      </c>
      <c r="E997">
        <v>4659.7209999999995</v>
      </c>
      <c r="G997">
        <v>178.126</v>
      </c>
      <c r="H997" t="s">
        <v>13</v>
      </c>
      <c r="I997">
        <v>4659.7209999999995</v>
      </c>
    </row>
    <row r="998" spans="1:9" x14ac:dyDescent="0.4">
      <c r="A998">
        <v>11</v>
      </c>
      <c r="B998" t="s">
        <v>173</v>
      </c>
      <c r="D998">
        <v>8.7799999999999994</v>
      </c>
      <c r="E998">
        <v>4005.91</v>
      </c>
      <c r="G998">
        <v>115.34399999999999</v>
      </c>
      <c r="H998" t="s">
        <v>13</v>
      </c>
      <c r="I998">
        <v>4005.91</v>
      </c>
    </row>
    <row r="999" spans="1:9" x14ac:dyDescent="0.4">
      <c r="A999">
        <v>12</v>
      </c>
      <c r="B999" t="s">
        <v>172</v>
      </c>
      <c r="D999">
        <v>8.76</v>
      </c>
      <c r="E999">
        <v>4305.7820000000002</v>
      </c>
      <c r="G999">
        <v>63.826000000000001</v>
      </c>
      <c r="H999" t="s">
        <v>13</v>
      </c>
      <c r="I999">
        <v>4305.7820000000002</v>
      </c>
    </row>
    <row r="1000" spans="1:9" x14ac:dyDescent="0.4">
      <c r="A1000">
        <v>13</v>
      </c>
      <c r="B1000" t="s">
        <v>171</v>
      </c>
      <c r="D1000">
        <v>8.66</v>
      </c>
      <c r="E1000">
        <v>4275.741</v>
      </c>
      <c r="G1000">
        <v>165.749</v>
      </c>
      <c r="H1000" t="s">
        <v>13</v>
      </c>
      <c r="I1000">
        <v>4275.741</v>
      </c>
    </row>
    <row r="1001" spans="1:9" x14ac:dyDescent="0.4">
      <c r="A1001">
        <v>14</v>
      </c>
      <c r="B1001" t="s">
        <v>22</v>
      </c>
      <c r="D1001">
        <v>8.69</v>
      </c>
      <c r="E1001">
        <v>13.756</v>
      </c>
      <c r="G1001">
        <v>156</v>
      </c>
      <c r="H1001" t="s">
        <v>13</v>
      </c>
      <c r="I1001">
        <v>13.756</v>
      </c>
    </row>
    <row r="1002" spans="1:9" x14ac:dyDescent="0.4">
      <c r="A1002">
        <v>15</v>
      </c>
      <c r="B1002" t="s">
        <v>170</v>
      </c>
      <c r="D1002">
        <v>8.5</v>
      </c>
      <c r="E1002">
        <v>4692.8959999999997</v>
      </c>
      <c r="G1002">
        <v>5.4660000000000002</v>
      </c>
      <c r="H1002" t="s">
        <v>13</v>
      </c>
      <c r="I1002">
        <v>4692.8959999999997</v>
      </c>
    </row>
    <row r="1003" spans="1:9" x14ac:dyDescent="0.4">
      <c r="A1003">
        <v>16</v>
      </c>
      <c r="B1003" t="s">
        <v>169</v>
      </c>
      <c r="D1003">
        <v>8.57</v>
      </c>
      <c r="E1003">
        <v>4280.4269999999997</v>
      </c>
      <c r="G1003">
        <v>303.14600000000002</v>
      </c>
      <c r="H1003" t="s">
        <v>13</v>
      </c>
      <c r="I1003">
        <v>4280.4269999999997</v>
      </c>
    </row>
    <row r="1004" spans="1:9" x14ac:dyDescent="0.4">
      <c r="A1004">
        <v>17</v>
      </c>
      <c r="B1004" t="s">
        <v>168</v>
      </c>
      <c r="D1004">
        <v>8.61</v>
      </c>
      <c r="E1004">
        <v>5768.69</v>
      </c>
      <c r="G1004">
        <v>384.197</v>
      </c>
      <c r="H1004" t="s">
        <v>13</v>
      </c>
      <c r="I1004">
        <v>5768.69</v>
      </c>
    </row>
    <row r="1005" spans="1:9" x14ac:dyDescent="0.4">
      <c r="A1005">
        <v>18</v>
      </c>
      <c r="B1005" t="s">
        <v>167</v>
      </c>
      <c r="D1005">
        <v>8.66</v>
      </c>
      <c r="E1005">
        <v>5610.0559999999996</v>
      </c>
      <c r="G1005">
        <v>629.56600000000003</v>
      </c>
      <c r="H1005" t="s">
        <v>13</v>
      </c>
      <c r="I1005">
        <v>5610.0559999999996</v>
      </c>
    </row>
    <row r="1006" spans="1:9" x14ac:dyDescent="0.4">
      <c r="A1006">
        <v>19</v>
      </c>
      <c r="B1006" t="s">
        <v>166</v>
      </c>
      <c r="D1006">
        <v>8.66</v>
      </c>
      <c r="E1006">
        <v>5855.0749999999998</v>
      </c>
      <c r="G1006">
        <v>456.09100000000001</v>
      </c>
      <c r="H1006" t="s">
        <v>13</v>
      </c>
      <c r="I1006">
        <v>5855.0749999999998</v>
      </c>
    </row>
    <row r="1007" spans="1:9" x14ac:dyDescent="0.4">
      <c r="A1007">
        <v>20</v>
      </c>
      <c r="B1007" t="s">
        <v>165</v>
      </c>
      <c r="D1007">
        <v>8.66</v>
      </c>
      <c r="E1007">
        <v>5580.8149999999996</v>
      </c>
      <c r="G1007">
        <v>99.278000000000006</v>
      </c>
      <c r="H1007" t="s">
        <v>13</v>
      </c>
      <c r="I1007">
        <v>5580.8149999999996</v>
      </c>
    </row>
    <row r="1008" spans="1:9" x14ac:dyDescent="0.4">
      <c r="A1008">
        <v>21</v>
      </c>
      <c r="B1008" t="s">
        <v>22</v>
      </c>
      <c r="D1008">
        <v>8.65</v>
      </c>
      <c r="E1008">
        <v>16.721</v>
      </c>
      <c r="G1008">
        <v>221</v>
      </c>
      <c r="H1008" t="s">
        <v>13</v>
      </c>
      <c r="I1008">
        <v>16.721</v>
      </c>
    </row>
    <row r="1009" spans="1:10" x14ac:dyDescent="0.4">
      <c r="A1009">
        <v>22</v>
      </c>
      <c r="B1009" t="s">
        <v>164</v>
      </c>
      <c r="D1009">
        <v>8.69</v>
      </c>
      <c r="E1009">
        <v>5097.1139999999996</v>
      </c>
      <c r="G1009">
        <v>137.53299999999999</v>
      </c>
      <c r="H1009" t="s">
        <v>13</v>
      </c>
      <c r="I1009">
        <v>5097.1139999999996</v>
      </c>
    </row>
    <row r="1010" spans="1:10" x14ac:dyDescent="0.4">
      <c r="A1010">
        <v>23</v>
      </c>
      <c r="B1010" t="s">
        <v>163</v>
      </c>
      <c r="D1010">
        <v>8.69</v>
      </c>
      <c r="E1010">
        <v>6168.2939999999999</v>
      </c>
      <c r="G1010">
        <v>220.10300000000001</v>
      </c>
      <c r="H1010" t="s">
        <v>13</v>
      </c>
      <c r="I1010">
        <v>6168.2939999999999</v>
      </c>
    </row>
    <row r="1011" spans="1:10" x14ac:dyDescent="0.4">
      <c r="A1011">
        <v>24</v>
      </c>
      <c r="B1011" t="s">
        <v>162</v>
      </c>
      <c r="D1011">
        <v>8.6999999999999993</v>
      </c>
      <c r="E1011">
        <v>7039.549</v>
      </c>
      <c r="G1011">
        <v>340.11500000000001</v>
      </c>
      <c r="H1011" t="s">
        <v>13</v>
      </c>
      <c r="I1011">
        <v>7039.549</v>
      </c>
    </row>
    <row r="1012" spans="1:10" x14ac:dyDescent="0.4">
      <c r="A1012">
        <v>25</v>
      </c>
      <c r="B1012" t="s">
        <v>161</v>
      </c>
      <c r="D1012">
        <v>8.7799999999999994</v>
      </c>
      <c r="E1012">
        <v>6512.5010000000002</v>
      </c>
      <c r="G1012">
        <v>60388</v>
      </c>
      <c r="H1012" t="s">
        <v>13</v>
      </c>
      <c r="I1012">
        <v>6512.5010000000002</v>
      </c>
    </row>
    <row r="1013" spans="1:10" x14ac:dyDescent="0.4">
      <c r="A1013">
        <v>26</v>
      </c>
      <c r="B1013" t="s">
        <v>160</v>
      </c>
      <c r="D1013">
        <v>8.73</v>
      </c>
      <c r="E1013">
        <v>6610.1260000000002</v>
      </c>
      <c r="G1013">
        <v>215.46</v>
      </c>
      <c r="H1013" t="s">
        <v>13</v>
      </c>
      <c r="I1013">
        <v>6610.1260000000002</v>
      </c>
    </row>
    <row r="1014" spans="1:10" x14ac:dyDescent="0.4">
      <c r="A1014">
        <v>27</v>
      </c>
      <c r="B1014" t="s">
        <v>159</v>
      </c>
      <c r="D1014">
        <v>8.77</v>
      </c>
      <c r="E1014">
        <v>6817.6819999999998</v>
      </c>
      <c r="G1014">
        <v>376.62099999999998</v>
      </c>
      <c r="H1014" t="s">
        <v>13</v>
      </c>
      <c r="I1014">
        <v>6817.6819999999998</v>
      </c>
    </row>
    <row r="1015" spans="1:10" x14ac:dyDescent="0.4">
      <c r="A1015">
        <v>28</v>
      </c>
      <c r="B1015" t="s">
        <v>22</v>
      </c>
      <c r="H1015" t="s">
        <v>95</v>
      </c>
    </row>
    <row r="1016" spans="1:10" x14ac:dyDescent="0.4">
      <c r="A1016">
        <v>29</v>
      </c>
      <c r="B1016" t="s">
        <v>158</v>
      </c>
      <c r="D1016">
        <v>8.81</v>
      </c>
      <c r="E1016">
        <v>6126.7470000000003</v>
      </c>
      <c r="G1016">
        <v>108.621</v>
      </c>
      <c r="H1016" t="s">
        <v>13</v>
      </c>
      <c r="I1016">
        <v>6126.7470000000003</v>
      </c>
    </row>
    <row r="1017" spans="1:10" x14ac:dyDescent="0.4">
      <c r="A1017">
        <v>30</v>
      </c>
      <c r="B1017" t="s">
        <v>157</v>
      </c>
      <c r="D1017">
        <v>8.7899999999999991</v>
      </c>
      <c r="E1017">
        <v>5982.6390000000001</v>
      </c>
      <c r="G1017">
        <v>473.57400000000001</v>
      </c>
      <c r="H1017" t="s">
        <v>13</v>
      </c>
      <c r="I1017">
        <v>5982.6390000000001</v>
      </c>
    </row>
    <row r="1018" spans="1:10" x14ac:dyDescent="0.4">
      <c r="A1018">
        <v>31</v>
      </c>
      <c r="B1018" t="s">
        <v>156</v>
      </c>
      <c r="D1018">
        <v>8.76</v>
      </c>
      <c r="E1018">
        <v>6040.2430000000004</v>
      </c>
      <c r="G1018">
        <v>303.91699999999997</v>
      </c>
      <c r="H1018" t="s">
        <v>13</v>
      </c>
      <c r="I1018">
        <v>6040.2430000000004</v>
      </c>
    </row>
    <row r="1020" spans="1:10" x14ac:dyDescent="0.4">
      <c r="A1020" t="s">
        <v>59</v>
      </c>
    </row>
    <row r="1022" spans="1:10" x14ac:dyDescent="0.4">
      <c r="B1022" t="s">
        <v>3</v>
      </c>
      <c r="C1022" t="s">
        <v>4</v>
      </c>
      <c r="D1022" t="s">
        <v>5</v>
      </c>
      <c r="E1022" t="s">
        <v>6</v>
      </c>
      <c r="F1022" t="s">
        <v>7</v>
      </c>
      <c r="G1022" t="s">
        <v>8</v>
      </c>
      <c r="H1022" t="s">
        <v>9</v>
      </c>
      <c r="I1022" t="s">
        <v>10</v>
      </c>
      <c r="J1022" t="s">
        <v>11</v>
      </c>
    </row>
    <row r="1023" spans="1:10" x14ac:dyDescent="0.4">
      <c r="A1023">
        <v>1</v>
      </c>
      <c r="B1023" t="s">
        <v>182</v>
      </c>
      <c r="D1023">
        <v>10.82</v>
      </c>
      <c r="E1023">
        <v>6.5979999999999999</v>
      </c>
      <c r="F1023">
        <v>2173.0659999999998</v>
      </c>
      <c r="G1023">
        <v>68</v>
      </c>
      <c r="H1023" t="s">
        <v>13</v>
      </c>
    </row>
    <row r="1024" spans="1:10" x14ac:dyDescent="0.4">
      <c r="A1024">
        <v>2</v>
      </c>
      <c r="B1024" t="s">
        <v>181</v>
      </c>
      <c r="D1024">
        <v>10.74</v>
      </c>
      <c r="E1024">
        <v>21.457999999999998</v>
      </c>
      <c r="F1024">
        <v>2231.232</v>
      </c>
      <c r="G1024">
        <v>178</v>
      </c>
      <c r="H1024" t="s">
        <v>13</v>
      </c>
    </row>
    <row r="1025" spans="1:8" x14ac:dyDescent="0.4">
      <c r="A1025">
        <v>3</v>
      </c>
      <c r="B1025" t="s">
        <v>180</v>
      </c>
      <c r="D1025">
        <v>10.79</v>
      </c>
      <c r="E1025">
        <v>8.093</v>
      </c>
      <c r="F1025">
        <v>2264.7379999999998</v>
      </c>
      <c r="G1025">
        <v>85</v>
      </c>
      <c r="H1025" t="s">
        <v>13</v>
      </c>
    </row>
    <row r="1026" spans="1:8" x14ac:dyDescent="0.4">
      <c r="A1026">
        <v>4</v>
      </c>
      <c r="B1026" t="s">
        <v>179</v>
      </c>
      <c r="D1026">
        <v>10.78</v>
      </c>
      <c r="E1026">
        <v>21.771999999999998</v>
      </c>
      <c r="F1026">
        <v>2546.569</v>
      </c>
      <c r="G1026">
        <v>229</v>
      </c>
      <c r="H1026" t="s">
        <v>13</v>
      </c>
    </row>
    <row r="1027" spans="1:8" x14ac:dyDescent="0.4">
      <c r="A1027">
        <v>5</v>
      </c>
      <c r="B1027" t="s">
        <v>178</v>
      </c>
      <c r="D1027">
        <v>10.63</v>
      </c>
      <c r="E1027">
        <v>1.7669999999999999</v>
      </c>
      <c r="F1027">
        <v>1959.0930000000001</v>
      </c>
      <c r="G1027">
        <v>20</v>
      </c>
      <c r="H1027" t="s">
        <v>13</v>
      </c>
    </row>
    <row r="1028" spans="1:8" x14ac:dyDescent="0.4">
      <c r="A1028">
        <v>6</v>
      </c>
      <c r="B1028" t="s">
        <v>177</v>
      </c>
      <c r="D1028">
        <v>10.71</v>
      </c>
      <c r="E1028">
        <v>4.7629999999999999</v>
      </c>
      <c r="F1028">
        <v>1962.095</v>
      </c>
      <c r="G1028">
        <v>40</v>
      </c>
      <c r="H1028" t="s">
        <v>13</v>
      </c>
    </row>
    <row r="1029" spans="1:8" x14ac:dyDescent="0.4">
      <c r="A1029">
        <v>7</v>
      </c>
      <c r="B1029" t="s">
        <v>22</v>
      </c>
      <c r="H1029" t="s">
        <v>95</v>
      </c>
    </row>
    <row r="1030" spans="1:8" x14ac:dyDescent="0.4">
      <c r="A1030">
        <v>8</v>
      </c>
      <c r="B1030" t="s">
        <v>176</v>
      </c>
      <c r="D1030">
        <v>10.67</v>
      </c>
      <c r="E1030">
        <v>6.9340000000000002</v>
      </c>
      <c r="F1030">
        <v>1890.6790000000001</v>
      </c>
      <c r="G1030">
        <v>79</v>
      </c>
      <c r="H1030" t="s">
        <v>13</v>
      </c>
    </row>
    <row r="1031" spans="1:8" x14ac:dyDescent="0.4">
      <c r="A1031">
        <v>9</v>
      </c>
      <c r="B1031" t="s">
        <v>175</v>
      </c>
      <c r="D1031">
        <v>10.01</v>
      </c>
      <c r="E1031">
        <v>0.35899999999999999</v>
      </c>
      <c r="F1031">
        <v>1558.258</v>
      </c>
      <c r="G1031">
        <v>4</v>
      </c>
      <c r="H1031" t="s">
        <v>16</v>
      </c>
    </row>
    <row r="1032" spans="1:8" x14ac:dyDescent="0.4">
      <c r="A1032">
        <v>10</v>
      </c>
      <c r="B1032" t="s">
        <v>174</v>
      </c>
      <c r="F1032">
        <v>1217.5429999999999</v>
      </c>
    </row>
    <row r="1033" spans="1:8" x14ac:dyDescent="0.4">
      <c r="A1033">
        <v>11</v>
      </c>
      <c r="B1033" t="s">
        <v>173</v>
      </c>
      <c r="D1033">
        <v>11.12</v>
      </c>
      <c r="E1033">
        <v>1.446</v>
      </c>
      <c r="F1033">
        <v>1730.6880000000001</v>
      </c>
      <c r="G1033">
        <v>14</v>
      </c>
      <c r="H1033" t="s">
        <v>13</v>
      </c>
    </row>
    <row r="1034" spans="1:8" x14ac:dyDescent="0.4">
      <c r="A1034">
        <v>12</v>
      </c>
      <c r="B1034" t="s">
        <v>172</v>
      </c>
      <c r="D1034">
        <v>11.68</v>
      </c>
      <c r="E1034">
        <v>4.3849999999999998</v>
      </c>
      <c r="F1034">
        <v>2104.2750000000001</v>
      </c>
      <c r="G1034">
        <v>43</v>
      </c>
      <c r="H1034" t="s">
        <v>16</v>
      </c>
    </row>
    <row r="1035" spans="1:8" x14ac:dyDescent="0.4">
      <c r="A1035">
        <v>13</v>
      </c>
      <c r="B1035" t="s">
        <v>171</v>
      </c>
      <c r="F1035">
        <v>2128.8220000000001</v>
      </c>
    </row>
    <row r="1036" spans="1:8" x14ac:dyDescent="0.4">
      <c r="A1036">
        <v>14</v>
      </c>
      <c r="B1036" t="s">
        <v>22</v>
      </c>
      <c r="D1036">
        <v>10.72</v>
      </c>
      <c r="E1036">
        <v>172.357</v>
      </c>
      <c r="G1036">
        <v>1663</v>
      </c>
      <c r="H1036" t="s">
        <v>13</v>
      </c>
    </row>
    <row r="1037" spans="1:8" x14ac:dyDescent="0.4">
      <c r="A1037">
        <v>15</v>
      </c>
      <c r="B1037" t="s">
        <v>170</v>
      </c>
      <c r="D1037">
        <v>10.17</v>
      </c>
      <c r="E1037">
        <v>2.0459999999999998</v>
      </c>
      <c r="F1037">
        <v>2216.6750000000002</v>
      </c>
      <c r="G1037">
        <v>22</v>
      </c>
      <c r="H1037" t="s">
        <v>13</v>
      </c>
    </row>
    <row r="1038" spans="1:8" x14ac:dyDescent="0.4">
      <c r="A1038">
        <v>16</v>
      </c>
      <c r="B1038" t="s">
        <v>169</v>
      </c>
      <c r="D1038">
        <v>10.92</v>
      </c>
      <c r="E1038">
        <v>44.468000000000004</v>
      </c>
      <c r="F1038">
        <v>1933.6189999999999</v>
      </c>
      <c r="G1038">
        <v>430</v>
      </c>
      <c r="H1038" t="s">
        <v>13</v>
      </c>
    </row>
    <row r="1039" spans="1:8" x14ac:dyDescent="0.4">
      <c r="A1039">
        <v>17</v>
      </c>
      <c r="B1039" t="s">
        <v>168</v>
      </c>
      <c r="D1039">
        <v>9.4700000000000006</v>
      </c>
      <c r="E1039">
        <v>0.63900000000000001</v>
      </c>
      <c r="F1039">
        <v>2689.694</v>
      </c>
      <c r="G1039">
        <v>8</v>
      </c>
      <c r="H1039" t="s">
        <v>16</v>
      </c>
    </row>
    <row r="1040" spans="1:8" x14ac:dyDescent="0.4">
      <c r="A1040">
        <v>18</v>
      </c>
      <c r="B1040" t="s">
        <v>167</v>
      </c>
      <c r="F1040">
        <v>2721.7739999999999</v>
      </c>
    </row>
    <row r="1041" spans="1:8" x14ac:dyDescent="0.4">
      <c r="A1041">
        <v>19</v>
      </c>
      <c r="B1041" t="s">
        <v>166</v>
      </c>
      <c r="D1041">
        <v>9.2899999999999991</v>
      </c>
      <c r="E1041">
        <v>8.1829999999999998</v>
      </c>
      <c r="F1041">
        <v>3173.2449999999999</v>
      </c>
      <c r="G1041">
        <v>94</v>
      </c>
      <c r="H1041" t="s">
        <v>16</v>
      </c>
    </row>
    <row r="1042" spans="1:8" x14ac:dyDescent="0.4">
      <c r="A1042">
        <v>20</v>
      </c>
      <c r="B1042" t="s">
        <v>165</v>
      </c>
      <c r="D1042">
        <v>9.09</v>
      </c>
      <c r="E1042">
        <v>2.2570000000000001</v>
      </c>
      <c r="F1042">
        <v>2698.9360000000001</v>
      </c>
      <c r="G1042">
        <v>26</v>
      </c>
      <c r="H1042" t="s">
        <v>16</v>
      </c>
    </row>
    <row r="1043" spans="1:8" x14ac:dyDescent="0.4">
      <c r="A1043">
        <v>21</v>
      </c>
      <c r="B1043" t="s">
        <v>22</v>
      </c>
      <c r="H1043" t="s">
        <v>95</v>
      </c>
    </row>
    <row r="1044" spans="1:8" x14ac:dyDescent="0.4">
      <c r="A1044">
        <v>22</v>
      </c>
      <c r="B1044" t="s">
        <v>164</v>
      </c>
      <c r="D1044">
        <v>10.029999999999999</v>
      </c>
      <c r="E1044">
        <v>16.213000000000001</v>
      </c>
      <c r="F1044">
        <v>2447.134</v>
      </c>
      <c r="G1044">
        <v>175</v>
      </c>
      <c r="H1044" t="s">
        <v>16</v>
      </c>
    </row>
    <row r="1045" spans="1:8" x14ac:dyDescent="0.4">
      <c r="A1045">
        <v>23</v>
      </c>
      <c r="B1045" t="s">
        <v>163</v>
      </c>
      <c r="D1045">
        <v>10.72</v>
      </c>
      <c r="E1045">
        <v>17.869</v>
      </c>
      <c r="F1045">
        <v>2381.9609999999998</v>
      </c>
      <c r="G1045">
        <v>198</v>
      </c>
      <c r="H1045" t="s">
        <v>13</v>
      </c>
    </row>
    <row r="1046" spans="1:8" x14ac:dyDescent="0.4">
      <c r="A1046">
        <v>24</v>
      </c>
      <c r="B1046" t="s">
        <v>162</v>
      </c>
      <c r="D1046">
        <v>10.32</v>
      </c>
      <c r="E1046">
        <v>0.80600000000000005</v>
      </c>
      <c r="F1046">
        <v>2598.0500000000002</v>
      </c>
      <c r="G1046">
        <v>8</v>
      </c>
      <c r="H1046" t="s">
        <v>13</v>
      </c>
    </row>
    <row r="1047" spans="1:8" x14ac:dyDescent="0.4">
      <c r="A1047">
        <v>25</v>
      </c>
      <c r="B1047" t="s">
        <v>161</v>
      </c>
      <c r="D1047">
        <v>10.58</v>
      </c>
      <c r="E1047">
        <v>1.573</v>
      </c>
      <c r="F1047">
        <v>2541.848</v>
      </c>
      <c r="G1047">
        <v>17</v>
      </c>
      <c r="H1047" t="s">
        <v>13</v>
      </c>
    </row>
    <row r="1048" spans="1:8" x14ac:dyDescent="0.4">
      <c r="A1048">
        <v>26</v>
      </c>
      <c r="B1048" t="s">
        <v>160</v>
      </c>
      <c r="D1048">
        <v>10.73</v>
      </c>
      <c r="E1048">
        <v>1.8540000000000001</v>
      </c>
      <c r="F1048">
        <v>2826.9659999999999</v>
      </c>
      <c r="G1048">
        <v>21</v>
      </c>
      <c r="H1048" t="s">
        <v>13</v>
      </c>
    </row>
    <row r="1049" spans="1:8" x14ac:dyDescent="0.4">
      <c r="A1049">
        <v>27</v>
      </c>
      <c r="B1049" t="s">
        <v>159</v>
      </c>
      <c r="D1049">
        <v>10.61</v>
      </c>
      <c r="E1049">
        <v>3.8820000000000001</v>
      </c>
      <c r="F1049">
        <v>2828.1329999999998</v>
      </c>
      <c r="G1049">
        <v>44</v>
      </c>
      <c r="H1049" t="s">
        <v>13</v>
      </c>
    </row>
    <row r="1050" spans="1:8" x14ac:dyDescent="0.4">
      <c r="A1050">
        <v>28</v>
      </c>
      <c r="B1050" t="s">
        <v>22</v>
      </c>
      <c r="H1050" t="s">
        <v>95</v>
      </c>
    </row>
    <row r="1051" spans="1:8" x14ac:dyDescent="0.4">
      <c r="A1051">
        <v>29</v>
      </c>
      <c r="B1051" t="s">
        <v>158</v>
      </c>
      <c r="D1051">
        <v>10.52</v>
      </c>
      <c r="E1051">
        <v>0.79300000000000004</v>
      </c>
      <c r="F1051">
        <v>2704.998</v>
      </c>
      <c r="G1051">
        <v>4.5999999999999999E-2</v>
      </c>
      <c r="H1051" t="s">
        <v>13</v>
      </c>
    </row>
    <row r="1052" spans="1:8" x14ac:dyDescent="0.4">
      <c r="A1052">
        <v>30</v>
      </c>
      <c r="B1052" t="s">
        <v>157</v>
      </c>
      <c r="F1052">
        <v>2228.9940000000001</v>
      </c>
    </row>
    <row r="1053" spans="1:8" x14ac:dyDescent="0.4">
      <c r="A1053">
        <v>31</v>
      </c>
      <c r="B1053" t="s">
        <v>156</v>
      </c>
      <c r="D1053">
        <v>10.25</v>
      </c>
      <c r="E1053">
        <v>12.156000000000001</v>
      </c>
      <c r="F1053">
        <v>2518.1869999999999</v>
      </c>
      <c r="G1053">
        <v>131</v>
      </c>
      <c r="H1053" t="s">
        <v>13</v>
      </c>
    </row>
    <row r="1055" spans="1:8" x14ac:dyDescent="0.4">
      <c r="A1055" t="s">
        <v>60</v>
      </c>
    </row>
    <row r="1057" spans="1:10" x14ac:dyDescent="0.4">
      <c r="B1057" t="s">
        <v>3</v>
      </c>
      <c r="C1057" t="s">
        <v>4</v>
      </c>
      <c r="D1057" t="s">
        <v>5</v>
      </c>
      <c r="E1057" t="s">
        <v>6</v>
      </c>
      <c r="F1057" t="s">
        <v>7</v>
      </c>
      <c r="G1057" t="s">
        <v>8</v>
      </c>
      <c r="H1057" t="s">
        <v>9</v>
      </c>
      <c r="I1057" t="s">
        <v>10</v>
      </c>
      <c r="J1057" t="s">
        <v>11</v>
      </c>
    </row>
    <row r="1058" spans="1:10" x14ac:dyDescent="0.4">
      <c r="A1058">
        <v>1</v>
      </c>
      <c r="B1058" t="s">
        <v>182</v>
      </c>
      <c r="D1058">
        <v>10.73</v>
      </c>
      <c r="E1058">
        <v>23.404</v>
      </c>
      <c r="F1058">
        <v>1064.9169999999999</v>
      </c>
      <c r="G1058">
        <v>262</v>
      </c>
      <c r="H1058" t="s">
        <v>16</v>
      </c>
    </row>
    <row r="1059" spans="1:10" x14ac:dyDescent="0.4">
      <c r="A1059">
        <v>2</v>
      </c>
      <c r="B1059" t="s">
        <v>181</v>
      </c>
      <c r="D1059">
        <v>10.71</v>
      </c>
      <c r="E1059">
        <v>1.776</v>
      </c>
      <c r="F1059">
        <v>1263.963</v>
      </c>
      <c r="G1059">
        <v>0.23899999999999999</v>
      </c>
      <c r="H1059" t="s">
        <v>13</v>
      </c>
    </row>
    <row r="1060" spans="1:10" x14ac:dyDescent="0.4">
      <c r="A1060">
        <v>3</v>
      </c>
      <c r="B1060" t="s">
        <v>180</v>
      </c>
      <c r="D1060">
        <v>11.01</v>
      </c>
      <c r="E1060">
        <v>3.9129999999999998</v>
      </c>
      <c r="F1060">
        <v>1240.47</v>
      </c>
      <c r="G1060">
        <v>0.55800000000000005</v>
      </c>
      <c r="H1060" t="s">
        <v>16</v>
      </c>
    </row>
    <row r="1061" spans="1:10" x14ac:dyDescent="0.4">
      <c r="A1061">
        <v>4</v>
      </c>
      <c r="B1061" t="s">
        <v>179</v>
      </c>
      <c r="D1061">
        <v>10.85</v>
      </c>
      <c r="E1061">
        <v>17.795000000000002</v>
      </c>
      <c r="F1061">
        <v>1041.5409999999999</v>
      </c>
      <c r="G1061">
        <v>174</v>
      </c>
      <c r="H1061" t="s">
        <v>13</v>
      </c>
    </row>
    <row r="1062" spans="1:10" x14ac:dyDescent="0.4">
      <c r="A1062">
        <v>5</v>
      </c>
      <c r="B1062" t="s">
        <v>178</v>
      </c>
      <c r="F1062">
        <v>1437.42</v>
      </c>
    </row>
    <row r="1063" spans="1:10" x14ac:dyDescent="0.4">
      <c r="A1063">
        <v>6</v>
      </c>
      <c r="B1063" t="s">
        <v>177</v>
      </c>
      <c r="D1063">
        <v>11.03</v>
      </c>
      <c r="E1063">
        <v>37.856000000000002</v>
      </c>
      <c r="F1063">
        <v>703.50800000000004</v>
      </c>
      <c r="G1063">
        <v>1.9670000000000001</v>
      </c>
      <c r="H1063" t="s">
        <v>13</v>
      </c>
    </row>
    <row r="1064" spans="1:10" x14ac:dyDescent="0.4">
      <c r="A1064">
        <v>7</v>
      </c>
      <c r="B1064" t="s">
        <v>22</v>
      </c>
      <c r="H1064" t="s">
        <v>95</v>
      </c>
    </row>
    <row r="1065" spans="1:10" x14ac:dyDescent="0.4">
      <c r="A1065">
        <v>8</v>
      </c>
      <c r="B1065" t="s">
        <v>176</v>
      </c>
      <c r="D1065">
        <v>10.34</v>
      </c>
      <c r="E1065">
        <v>1.079</v>
      </c>
      <c r="F1065">
        <v>1022.5069999999999</v>
      </c>
      <c r="G1065">
        <v>12</v>
      </c>
      <c r="H1065" t="s">
        <v>13</v>
      </c>
    </row>
    <row r="1066" spans="1:10" x14ac:dyDescent="0.4">
      <c r="A1066">
        <v>9</v>
      </c>
      <c r="B1066" t="s">
        <v>175</v>
      </c>
      <c r="D1066">
        <v>10.76</v>
      </c>
      <c r="E1066">
        <v>7.8719999999999999</v>
      </c>
      <c r="F1066">
        <v>560.49</v>
      </c>
      <c r="G1066">
        <v>0.54600000000000004</v>
      </c>
      <c r="H1066" t="s">
        <v>13</v>
      </c>
    </row>
    <row r="1067" spans="1:10" x14ac:dyDescent="0.4">
      <c r="A1067">
        <v>10</v>
      </c>
      <c r="B1067" t="s">
        <v>174</v>
      </c>
      <c r="D1067">
        <v>9.92</v>
      </c>
      <c r="E1067">
        <v>27.608000000000001</v>
      </c>
      <c r="F1067">
        <v>760.76199999999994</v>
      </c>
      <c r="G1067">
        <v>266</v>
      </c>
      <c r="H1067" t="s">
        <v>16</v>
      </c>
    </row>
    <row r="1068" spans="1:10" x14ac:dyDescent="0.4">
      <c r="A1068">
        <v>11</v>
      </c>
      <c r="B1068" t="s">
        <v>173</v>
      </c>
      <c r="D1068">
        <v>10.41</v>
      </c>
      <c r="E1068">
        <v>24.003</v>
      </c>
      <c r="F1068">
        <v>534.74400000000003</v>
      </c>
      <c r="G1068">
        <v>2.2810000000000001</v>
      </c>
      <c r="H1068" t="s">
        <v>13</v>
      </c>
    </row>
    <row r="1069" spans="1:10" x14ac:dyDescent="0.4">
      <c r="A1069">
        <v>12</v>
      </c>
      <c r="B1069" t="s">
        <v>172</v>
      </c>
      <c r="D1069">
        <v>10.41</v>
      </c>
      <c r="E1069">
        <v>2.3679999999999999</v>
      </c>
      <c r="F1069">
        <v>1062.5340000000001</v>
      </c>
      <c r="G1069">
        <v>0.249</v>
      </c>
      <c r="H1069" t="s">
        <v>13</v>
      </c>
    </row>
    <row r="1070" spans="1:10" x14ac:dyDescent="0.4">
      <c r="A1070">
        <v>13</v>
      </c>
      <c r="B1070" t="s">
        <v>171</v>
      </c>
      <c r="D1070">
        <v>10.71</v>
      </c>
      <c r="E1070">
        <v>16.263999999999999</v>
      </c>
      <c r="F1070">
        <v>694.84100000000001</v>
      </c>
      <c r="G1070">
        <v>180</v>
      </c>
      <c r="H1070" t="s">
        <v>13</v>
      </c>
    </row>
    <row r="1071" spans="1:10" x14ac:dyDescent="0.4">
      <c r="A1071">
        <v>14</v>
      </c>
      <c r="B1071" t="s">
        <v>22</v>
      </c>
      <c r="H1071" t="s">
        <v>95</v>
      </c>
    </row>
    <row r="1072" spans="1:10" x14ac:dyDescent="0.4">
      <c r="A1072">
        <v>15</v>
      </c>
      <c r="B1072" t="s">
        <v>170</v>
      </c>
      <c r="D1072">
        <v>10.25</v>
      </c>
      <c r="E1072">
        <v>1.042</v>
      </c>
      <c r="F1072">
        <v>1010.403</v>
      </c>
      <c r="G1072">
        <v>0.186</v>
      </c>
      <c r="H1072" t="s">
        <v>13</v>
      </c>
    </row>
    <row r="1073" spans="1:8" x14ac:dyDescent="0.4">
      <c r="A1073">
        <v>16</v>
      </c>
      <c r="B1073" t="s">
        <v>169</v>
      </c>
      <c r="D1073">
        <v>10.5</v>
      </c>
      <c r="E1073">
        <v>14.664</v>
      </c>
      <c r="F1073">
        <v>1033.297</v>
      </c>
      <c r="G1073">
        <v>134</v>
      </c>
      <c r="H1073" t="s">
        <v>13</v>
      </c>
    </row>
    <row r="1074" spans="1:8" x14ac:dyDescent="0.4">
      <c r="A1074">
        <v>17</v>
      </c>
      <c r="B1074" t="s">
        <v>168</v>
      </c>
      <c r="D1074">
        <v>11.42</v>
      </c>
      <c r="E1074">
        <v>85.924000000000007</v>
      </c>
      <c r="F1074">
        <v>1290.752</v>
      </c>
      <c r="G1074">
        <v>609</v>
      </c>
      <c r="H1074" t="s">
        <v>16</v>
      </c>
    </row>
    <row r="1075" spans="1:8" x14ac:dyDescent="0.4">
      <c r="A1075">
        <v>18</v>
      </c>
      <c r="B1075" t="s">
        <v>167</v>
      </c>
      <c r="D1075">
        <v>10.97</v>
      </c>
      <c r="E1075">
        <v>37.35</v>
      </c>
      <c r="F1075">
        <v>1098.1289999999999</v>
      </c>
      <c r="G1075">
        <v>351</v>
      </c>
      <c r="H1075" t="s">
        <v>13</v>
      </c>
    </row>
    <row r="1076" spans="1:8" x14ac:dyDescent="0.4">
      <c r="A1076">
        <v>19</v>
      </c>
      <c r="B1076" t="s">
        <v>166</v>
      </c>
      <c r="D1076">
        <v>10.59</v>
      </c>
      <c r="E1076">
        <v>5.6120000000000001</v>
      </c>
      <c r="F1076">
        <v>1593.77</v>
      </c>
      <c r="G1076">
        <v>64</v>
      </c>
      <c r="H1076" t="s">
        <v>13</v>
      </c>
    </row>
    <row r="1077" spans="1:8" x14ac:dyDescent="0.4">
      <c r="A1077">
        <v>20</v>
      </c>
      <c r="B1077" t="s">
        <v>165</v>
      </c>
      <c r="D1077">
        <v>10.71</v>
      </c>
      <c r="E1077">
        <v>22.25</v>
      </c>
      <c r="F1077">
        <v>1067.692</v>
      </c>
      <c r="G1077">
        <v>240</v>
      </c>
      <c r="H1077" t="s">
        <v>13</v>
      </c>
    </row>
    <row r="1078" spans="1:8" x14ac:dyDescent="0.4">
      <c r="A1078">
        <v>21</v>
      </c>
      <c r="B1078" t="s">
        <v>22</v>
      </c>
      <c r="D1078">
        <v>10.72</v>
      </c>
      <c r="E1078">
        <v>52.149000000000001</v>
      </c>
      <c r="G1078">
        <v>2.754</v>
      </c>
      <c r="H1078" t="s">
        <v>13</v>
      </c>
    </row>
    <row r="1079" spans="1:8" x14ac:dyDescent="0.4">
      <c r="A1079">
        <v>22</v>
      </c>
      <c r="B1079" t="s">
        <v>164</v>
      </c>
      <c r="D1079">
        <v>10.199999999999999</v>
      </c>
      <c r="E1079">
        <v>37.404000000000003</v>
      </c>
      <c r="F1079">
        <v>892.88599999999997</v>
      </c>
      <c r="G1079">
        <v>44.884</v>
      </c>
      <c r="H1079" t="s">
        <v>13</v>
      </c>
    </row>
    <row r="1080" spans="1:8" x14ac:dyDescent="0.4">
      <c r="A1080">
        <v>23</v>
      </c>
      <c r="B1080" t="s">
        <v>163</v>
      </c>
      <c r="D1080">
        <v>10.71</v>
      </c>
      <c r="E1080">
        <v>58.756</v>
      </c>
      <c r="F1080">
        <v>1753.0889999999999</v>
      </c>
      <c r="G1080">
        <v>31.649000000000001</v>
      </c>
      <c r="H1080" t="s">
        <v>13</v>
      </c>
    </row>
    <row r="1081" spans="1:8" x14ac:dyDescent="0.4">
      <c r="A1081">
        <v>24</v>
      </c>
      <c r="B1081" t="s">
        <v>162</v>
      </c>
      <c r="D1081">
        <v>10.34</v>
      </c>
      <c r="E1081">
        <v>14.819000000000001</v>
      </c>
      <c r="F1081">
        <v>1692.502</v>
      </c>
      <c r="G1081">
        <v>1.97</v>
      </c>
      <c r="H1081" t="s">
        <v>13</v>
      </c>
    </row>
    <row r="1082" spans="1:8" x14ac:dyDescent="0.4">
      <c r="A1082">
        <v>25</v>
      </c>
      <c r="B1082" t="s">
        <v>161</v>
      </c>
      <c r="F1082">
        <v>1319.701</v>
      </c>
    </row>
    <row r="1083" spans="1:8" x14ac:dyDescent="0.4">
      <c r="A1083">
        <v>26</v>
      </c>
      <c r="B1083" t="s">
        <v>160</v>
      </c>
      <c r="D1083">
        <v>11.03</v>
      </c>
      <c r="E1083">
        <v>16.401</v>
      </c>
      <c r="F1083">
        <v>1327.6849999999999</v>
      </c>
      <c r="G1083">
        <v>5.6479999999999997</v>
      </c>
      <c r="H1083" t="s">
        <v>13</v>
      </c>
    </row>
    <row r="1084" spans="1:8" x14ac:dyDescent="0.4">
      <c r="A1084">
        <v>27</v>
      </c>
      <c r="B1084" t="s">
        <v>159</v>
      </c>
      <c r="D1084">
        <v>10.97</v>
      </c>
      <c r="E1084">
        <v>0.81399999999999995</v>
      </c>
      <c r="F1084">
        <v>1089.646</v>
      </c>
      <c r="G1084">
        <v>6</v>
      </c>
      <c r="H1084" t="s">
        <v>13</v>
      </c>
    </row>
    <row r="1085" spans="1:8" x14ac:dyDescent="0.4">
      <c r="A1085">
        <v>28</v>
      </c>
      <c r="B1085" t="s">
        <v>22</v>
      </c>
      <c r="H1085" t="s">
        <v>95</v>
      </c>
    </row>
    <row r="1086" spans="1:8" x14ac:dyDescent="0.4">
      <c r="A1086">
        <v>29</v>
      </c>
      <c r="B1086" t="s">
        <v>158</v>
      </c>
      <c r="D1086">
        <v>10.68</v>
      </c>
      <c r="E1086">
        <v>60.112000000000002</v>
      </c>
      <c r="F1086">
        <v>1155.3219999999999</v>
      </c>
      <c r="G1086">
        <v>81.007000000000005</v>
      </c>
      <c r="H1086" t="s">
        <v>13</v>
      </c>
    </row>
    <row r="1087" spans="1:8" x14ac:dyDescent="0.4">
      <c r="A1087">
        <v>30</v>
      </c>
      <c r="B1087" t="s">
        <v>157</v>
      </c>
      <c r="D1087">
        <v>10.25</v>
      </c>
      <c r="E1087">
        <v>5.3079999999999998</v>
      </c>
      <c r="F1087">
        <v>1254.337</v>
      </c>
      <c r="G1087">
        <v>0.26400000000000001</v>
      </c>
      <c r="H1087" t="s">
        <v>13</v>
      </c>
    </row>
    <row r="1088" spans="1:8" x14ac:dyDescent="0.4">
      <c r="A1088">
        <v>31</v>
      </c>
      <c r="B1088" t="s">
        <v>156</v>
      </c>
      <c r="D1088">
        <v>11.13</v>
      </c>
      <c r="E1088">
        <v>42.985999999999997</v>
      </c>
      <c r="F1088">
        <v>894.67200000000003</v>
      </c>
      <c r="G1088">
        <v>349</v>
      </c>
      <c r="H1088" t="s">
        <v>13</v>
      </c>
    </row>
    <row r="1090" spans="1:10" x14ac:dyDescent="0.4">
      <c r="A1090" t="s">
        <v>61</v>
      </c>
    </row>
    <row r="1092" spans="1:10" x14ac:dyDescent="0.4">
      <c r="B1092" t="s">
        <v>3</v>
      </c>
      <c r="C1092" t="s">
        <v>4</v>
      </c>
      <c r="D1092" t="s">
        <v>5</v>
      </c>
      <c r="E1092" t="s">
        <v>6</v>
      </c>
      <c r="F1092" t="s">
        <v>7</v>
      </c>
      <c r="G1092" t="s">
        <v>8</v>
      </c>
      <c r="H1092" t="s">
        <v>9</v>
      </c>
      <c r="I1092" t="s">
        <v>10</v>
      </c>
      <c r="J1092" t="s">
        <v>11</v>
      </c>
    </row>
    <row r="1093" spans="1:10" x14ac:dyDescent="0.4">
      <c r="A1093">
        <v>1</v>
      </c>
      <c r="B1093" t="s">
        <v>182</v>
      </c>
      <c r="F1093">
        <v>562.85599999999999</v>
      </c>
    </row>
    <row r="1094" spans="1:10" x14ac:dyDescent="0.4">
      <c r="A1094">
        <v>2</v>
      </c>
      <c r="B1094" t="s">
        <v>181</v>
      </c>
      <c r="F1094">
        <v>709.32</v>
      </c>
    </row>
    <row r="1095" spans="1:10" x14ac:dyDescent="0.4">
      <c r="A1095">
        <v>3</v>
      </c>
      <c r="B1095" t="s">
        <v>180</v>
      </c>
      <c r="F1095">
        <v>545.86300000000006</v>
      </c>
    </row>
    <row r="1096" spans="1:10" x14ac:dyDescent="0.4">
      <c r="A1096">
        <v>4</v>
      </c>
      <c r="B1096" t="s">
        <v>179</v>
      </c>
      <c r="D1096">
        <v>9.58</v>
      </c>
      <c r="E1096">
        <v>0.83499999999999996</v>
      </c>
      <c r="F1096">
        <v>889.29499999999996</v>
      </c>
      <c r="G1096">
        <v>9</v>
      </c>
      <c r="H1096" t="s">
        <v>13</v>
      </c>
    </row>
    <row r="1097" spans="1:10" x14ac:dyDescent="0.4">
      <c r="A1097">
        <v>5</v>
      </c>
      <c r="B1097" t="s">
        <v>178</v>
      </c>
      <c r="F1097">
        <v>819.53399999999999</v>
      </c>
    </row>
    <row r="1098" spans="1:10" x14ac:dyDescent="0.4">
      <c r="A1098">
        <v>6</v>
      </c>
      <c r="B1098" t="s">
        <v>177</v>
      </c>
      <c r="F1098">
        <v>609.21100000000001</v>
      </c>
    </row>
    <row r="1099" spans="1:10" x14ac:dyDescent="0.4">
      <c r="A1099">
        <v>7</v>
      </c>
      <c r="B1099" t="s">
        <v>22</v>
      </c>
    </row>
    <row r="1100" spans="1:10" x14ac:dyDescent="0.4">
      <c r="A1100">
        <v>8</v>
      </c>
      <c r="B1100" t="s">
        <v>176</v>
      </c>
      <c r="F1100">
        <v>836.77200000000005</v>
      </c>
    </row>
    <row r="1101" spans="1:10" x14ac:dyDescent="0.4">
      <c r="A1101">
        <v>9</v>
      </c>
      <c r="B1101" t="s">
        <v>175</v>
      </c>
      <c r="F1101">
        <v>461.15699999999998</v>
      </c>
    </row>
    <row r="1102" spans="1:10" x14ac:dyDescent="0.4">
      <c r="A1102">
        <v>10</v>
      </c>
      <c r="B1102" t="s">
        <v>174</v>
      </c>
      <c r="F1102">
        <v>666.64400000000001</v>
      </c>
    </row>
    <row r="1103" spans="1:10" x14ac:dyDescent="0.4">
      <c r="A1103">
        <v>11</v>
      </c>
      <c r="B1103" t="s">
        <v>173</v>
      </c>
      <c r="F1103">
        <v>578.40899999999999</v>
      </c>
    </row>
    <row r="1104" spans="1:10" x14ac:dyDescent="0.4">
      <c r="A1104">
        <v>12</v>
      </c>
      <c r="B1104" t="s">
        <v>172</v>
      </c>
      <c r="D1104">
        <v>9.4700000000000006</v>
      </c>
      <c r="E1104">
        <v>0.51300000000000001</v>
      </c>
      <c r="F1104">
        <v>575.86</v>
      </c>
      <c r="G1104">
        <v>6</v>
      </c>
      <c r="H1104" t="s">
        <v>13</v>
      </c>
    </row>
    <row r="1105" spans="1:8" x14ac:dyDescent="0.4">
      <c r="A1105">
        <v>13</v>
      </c>
      <c r="B1105" t="s">
        <v>171</v>
      </c>
      <c r="F1105">
        <v>648.18399999999997</v>
      </c>
    </row>
    <row r="1106" spans="1:8" x14ac:dyDescent="0.4">
      <c r="A1106">
        <v>14</v>
      </c>
      <c r="B1106" t="s">
        <v>22</v>
      </c>
      <c r="D1106">
        <v>9.32</v>
      </c>
      <c r="E1106">
        <v>0.91300000000000003</v>
      </c>
      <c r="G1106">
        <v>11</v>
      </c>
      <c r="H1106" t="s">
        <v>13</v>
      </c>
    </row>
    <row r="1107" spans="1:8" x14ac:dyDescent="0.4">
      <c r="A1107">
        <v>15</v>
      </c>
      <c r="B1107" t="s">
        <v>170</v>
      </c>
      <c r="F1107">
        <v>704.65800000000002</v>
      </c>
    </row>
    <row r="1108" spans="1:8" x14ac:dyDescent="0.4">
      <c r="A1108">
        <v>16</v>
      </c>
      <c r="B1108" t="s">
        <v>169</v>
      </c>
      <c r="F1108">
        <v>589.02499999999998</v>
      </c>
    </row>
    <row r="1109" spans="1:8" x14ac:dyDescent="0.4">
      <c r="A1109">
        <v>17</v>
      </c>
      <c r="B1109" t="s">
        <v>168</v>
      </c>
      <c r="F1109">
        <v>902.05399999999997</v>
      </c>
    </row>
    <row r="1110" spans="1:8" x14ac:dyDescent="0.4">
      <c r="A1110">
        <v>18</v>
      </c>
      <c r="B1110" t="s">
        <v>167</v>
      </c>
      <c r="D1110">
        <v>9.36</v>
      </c>
      <c r="E1110">
        <v>3.6509999999999998</v>
      </c>
      <c r="F1110">
        <v>786.16800000000001</v>
      </c>
      <c r="G1110">
        <v>44</v>
      </c>
      <c r="H1110" t="s">
        <v>13</v>
      </c>
    </row>
    <row r="1111" spans="1:8" x14ac:dyDescent="0.4">
      <c r="A1111">
        <v>19</v>
      </c>
      <c r="B1111" t="s">
        <v>166</v>
      </c>
      <c r="D1111">
        <v>8.9600000000000009</v>
      </c>
      <c r="E1111">
        <v>0.185</v>
      </c>
      <c r="F1111">
        <v>847.95399999999995</v>
      </c>
      <c r="G1111">
        <v>2</v>
      </c>
      <c r="H1111" t="s">
        <v>13</v>
      </c>
    </row>
    <row r="1112" spans="1:8" x14ac:dyDescent="0.4">
      <c r="A1112">
        <v>20</v>
      </c>
      <c r="B1112" t="s">
        <v>165</v>
      </c>
      <c r="F1112">
        <v>549.96600000000001</v>
      </c>
    </row>
    <row r="1113" spans="1:8" x14ac:dyDescent="0.4">
      <c r="A1113">
        <v>21</v>
      </c>
      <c r="B1113" t="s">
        <v>22</v>
      </c>
    </row>
    <row r="1114" spans="1:8" x14ac:dyDescent="0.4">
      <c r="A1114">
        <v>22</v>
      </c>
      <c r="B1114" t="s">
        <v>164</v>
      </c>
      <c r="F1114">
        <v>896.226</v>
      </c>
    </row>
    <row r="1115" spans="1:8" x14ac:dyDescent="0.4">
      <c r="A1115">
        <v>23</v>
      </c>
      <c r="B1115" t="s">
        <v>163</v>
      </c>
      <c r="F1115">
        <v>1005.7</v>
      </c>
    </row>
    <row r="1116" spans="1:8" x14ac:dyDescent="0.4">
      <c r="A1116">
        <v>24</v>
      </c>
      <c r="B1116" t="s">
        <v>162</v>
      </c>
      <c r="D1116">
        <v>9.51</v>
      </c>
      <c r="E1116">
        <v>2.444</v>
      </c>
      <c r="F1116">
        <v>1040.1610000000001</v>
      </c>
      <c r="G1116">
        <v>28</v>
      </c>
      <c r="H1116" t="s">
        <v>13</v>
      </c>
    </row>
    <row r="1117" spans="1:8" x14ac:dyDescent="0.4">
      <c r="A1117">
        <v>25</v>
      </c>
      <c r="B1117" t="s">
        <v>161</v>
      </c>
      <c r="F1117">
        <v>1196.547</v>
      </c>
    </row>
    <row r="1118" spans="1:8" x14ac:dyDescent="0.4">
      <c r="A1118">
        <v>26</v>
      </c>
      <c r="B1118" t="s">
        <v>160</v>
      </c>
      <c r="F1118">
        <v>1065.462</v>
      </c>
    </row>
    <row r="1119" spans="1:8" x14ac:dyDescent="0.4">
      <c r="A1119">
        <v>27</v>
      </c>
      <c r="B1119" t="s">
        <v>159</v>
      </c>
      <c r="F1119">
        <v>841.40099999999995</v>
      </c>
    </row>
    <row r="1120" spans="1:8" x14ac:dyDescent="0.4">
      <c r="A1120">
        <v>28</v>
      </c>
      <c r="B1120" t="s">
        <v>22</v>
      </c>
    </row>
    <row r="1121" spans="1:10" x14ac:dyDescent="0.4">
      <c r="A1121">
        <v>29</v>
      </c>
      <c r="B1121" t="s">
        <v>158</v>
      </c>
      <c r="F1121">
        <v>1044.2239999999999</v>
      </c>
    </row>
    <row r="1122" spans="1:10" x14ac:dyDescent="0.4">
      <c r="A1122">
        <v>30</v>
      </c>
      <c r="B1122" t="s">
        <v>157</v>
      </c>
      <c r="F1122">
        <v>517.77599999999995</v>
      </c>
    </row>
    <row r="1123" spans="1:10" x14ac:dyDescent="0.4">
      <c r="A1123">
        <v>31</v>
      </c>
      <c r="B1123" t="s">
        <v>156</v>
      </c>
      <c r="F1123">
        <v>709.654</v>
      </c>
    </row>
    <row r="1125" spans="1:10" x14ac:dyDescent="0.4">
      <c r="A1125" t="s">
        <v>62</v>
      </c>
    </row>
    <row r="1127" spans="1:10" x14ac:dyDescent="0.4">
      <c r="B1127" t="s">
        <v>3</v>
      </c>
      <c r="C1127" t="s">
        <v>4</v>
      </c>
      <c r="D1127" t="s">
        <v>5</v>
      </c>
      <c r="E1127" t="s">
        <v>6</v>
      </c>
      <c r="F1127" t="s">
        <v>7</v>
      </c>
      <c r="G1127" t="s">
        <v>8</v>
      </c>
      <c r="H1127" t="s">
        <v>9</v>
      </c>
      <c r="I1127" t="s">
        <v>10</v>
      </c>
      <c r="J1127" t="s">
        <v>11</v>
      </c>
    </row>
    <row r="1128" spans="1:10" x14ac:dyDescent="0.4">
      <c r="A1128">
        <v>1</v>
      </c>
      <c r="B1128" t="s">
        <v>182</v>
      </c>
      <c r="D1128">
        <v>9.07</v>
      </c>
      <c r="E1128">
        <v>16.916</v>
      </c>
      <c r="F1128">
        <v>562.85599999999999</v>
      </c>
      <c r="G1128">
        <v>1.2689999999999999</v>
      </c>
      <c r="H1128" t="s">
        <v>13</v>
      </c>
    </row>
    <row r="1129" spans="1:10" x14ac:dyDescent="0.4">
      <c r="A1129">
        <v>2</v>
      </c>
      <c r="B1129" t="s">
        <v>181</v>
      </c>
      <c r="D1129">
        <v>8.7899999999999991</v>
      </c>
      <c r="E1129">
        <v>16.882000000000001</v>
      </c>
      <c r="F1129">
        <v>709.32</v>
      </c>
      <c r="G1129">
        <v>234</v>
      </c>
      <c r="H1129" t="s">
        <v>13</v>
      </c>
    </row>
    <row r="1130" spans="1:10" x14ac:dyDescent="0.4">
      <c r="A1130">
        <v>3</v>
      </c>
      <c r="B1130" t="s">
        <v>180</v>
      </c>
      <c r="D1130">
        <v>8.93</v>
      </c>
      <c r="E1130">
        <v>9.4480000000000004</v>
      </c>
      <c r="F1130">
        <v>545.86300000000006</v>
      </c>
      <c r="G1130">
        <v>125</v>
      </c>
      <c r="H1130" t="s">
        <v>13</v>
      </c>
    </row>
    <row r="1131" spans="1:10" x14ac:dyDescent="0.4">
      <c r="A1131">
        <v>4</v>
      </c>
      <c r="B1131" t="s">
        <v>179</v>
      </c>
      <c r="D1131">
        <v>9.24</v>
      </c>
      <c r="E1131">
        <v>14.523</v>
      </c>
      <c r="F1131">
        <v>889.29499999999996</v>
      </c>
      <c r="G1131">
        <v>3.7730000000000001</v>
      </c>
      <c r="H1131" t="s">
        <v>13</v>
      </c>
    </row>
    <row r="1132" spans="1:10" x14ac:dyDescent="0.4">
      <c r="A1132">
        <v>5</v>
      </c>
      <c r="B1132" t="s">
        <v>178</v>
      </c>
      <c r="D1132">
        <v>9.69</v>
      </c>
      <c r="E1132">
        <v>2.2480000000000002</v>
      </c>
      <c r="F1132">
        <v>819.53399999999999</v>
      </c>
      <c r="G1132">
        <v>25</v>
      </c>
      <c r="H1132" t="s">
        <v>13</v>
      </c>
    </row>
    <row r="1133" spans="1:10" x14ac:dyDescent="0.4">
      <c r="A1133">
        <v>6</v>
      </c>
      <c r="B1133" t="s">
        <v>177</v>
      </c>
      <c r="F1133">
        <v>609.21100000000001</v>
      </c>
    </row>
    <row r="1134" spans="1:10" x14ac:dyDescent="0.4">
      <c r="A1134">
        <v>7</v>
      </c>
      <c r="B1134" t="s">
        <v>22</v>
      </c>
      <c r="D1134">
        <v>9.43</v>
      </c>
      <c r="E1134">
        <v>4.9320000000000004</v>
      </c>
      <c r="G1134">
        <v>13.516999999999999</v>
      </c>
      <c r="H1134" t="s">
        <v>13</v>
      </c>
    </row>
    <row r="1135" spans="1:10" x14ac:dyDescent="0.4">
      <c r="A1135">
        <v>8</v>
      </c>
      <c r="B1135" t="s">
        <v>176</v>
      </c>
      <c r="D1135">
        <v>8.8800000000000008</v>
      </c>
      <c r="E1135">
        <v>2.948</v>
      </c>
      <c r="F1135">
        <v>836.77200000000005</v>
      </c>
      <c r="G1135">
        <v>40</v>
      </c>
      <c r="H1135" t="s">
        <v>13</v>
      </c>
    </row>
    <row r="1136" spans="1:10" x14ac:dyDescent="0.4">
      <c r="A1136">
        <v>9</v>
      </c>
      <c r="B1136" t="s">
        <v>175</v>
      </c>
      <c r="D1136">
        <v>9.34</v>
      </c>
      <c r="E1136">
        <v>5.9290000000000003</v>
      </c>
      <c r="F1136">
        <v>461.15699999999998</v>
      </c>
      <c r="G1136">
        <v>72</v>
      </c>
      <c r="H1136" t="s">
        <v>13</v>
      </c>
    </row>
    <row r="1137" spans="1:8" x14ac:dyDescent="0.4">
      <c r="A1137">
        <v>10</v>
      </c>
      <c r="B1137" t="s">
        <v>174</v>
      </c>
      <c r="D1137">
        <v>9.27</v>
      </c>
      <c r="E1137">
        <v>5.0739999999999998</v>
      </c>
      <c r="F1137">
        <v>666.64400000000001</v>
      </c>
      <c r="G1137">
        <v>61</v>
      </c>
      <c r="H1137" t="s">
        <v>13</v>
      </c>
    </row>
    <row r="1138" spans="1:8" x14ac:dyDescent="0.4">
      <c r="A1138">
        <v>11</v>
      </c>
      <c r="B1138" t="s">
        <v>173</v>
      </c>
      <c r="F1138">
        <v>578.40899999999999</v>
      </c>
    </row>
    <row r="1139" spans="1:8" x14ac:dyDescent="0.4">
      <c r="A1139">
        <v>12</v>
      </c>
      <c r="B1139" t="s">
        <v>172</v>
      </c>
      <c r="F1139">
        <v>575.86</v>
      </c>
    </row>
    <row r="1140" spans="1:8" x14ac:dyDescent="0.4">
      <c r="A1140">
        <v>13</v>
      </c>
      <c r="B1140" t="s">
        <v>171</v>
      </c>
      <c r="D1140">
        <v>9.17</v>
      </c>
      <c r="E1140">
        <v>1.179</v>
      </c>
      <c r="F1140">
        <v>648.18399999999997</v>
      </c>
      <c r="G1140">
        <v>14</v>
      </c>
      <c r="H1140" t="s">
        <v>13</v>
      </c>
    </row>
    <row r="1141" spans="1:8" x14ac:dyDescent="0.4">
      <c r="A1141">
        <v>14</v>
      </c>
      <c r="B1141" t="s">
        <v>22</v>
      </c>
    </row>
    <row r="1142" spans="1:8" x14ac:dyDescent="0.4">
      <c r="A1142">
        <v>15</v>
      </c>
      <c r="B1142" t="s">
        <v>170</v>
      </c>
      <c r="F1142">
        <v>704.65800000000002</v>
      </c>
    </row>
    <row r="1143" spans="1:8" x14ac:dyDescent="0.4">
      <c r="A1143">
        <v>16</v>
      </c>
      <c r="B1143" t="s">
        <v>169</v>
      </c>
      <c r="D1143">
        <v>9.25</v>
      </c>
      <c r="E1143">
        <v>13.609</v>
      </c>
      <c r="F1143">
        <v>589.02499999999998</v>
      </c>
      <c r="G1143">
        <v>14.805999999999999</v>
      </c>
      <c r="H1143" t="s">
        <v>16</v>
      </c>
    </row>
    <row r="1144" spans="1:8" x14ac:dyDescent="0.4">
      <c r="A1144">
        <v>17</v>
      </c>
      <c r="B1144" t="s">
        <v>168</v>
      </c>
      <c r="F1144">
        <v>902.05399999999997</v>
      </c>
    </row>
    <row r="1145" spans="1:8" x14ac:dyDescent="0.4">
      <c r="A1145">
        <v>18</v>
      </c>
      <c r="B1145" t="s">
        <v>167</v>
      </c>
      <c r="D1145">
        <v>9.18</v>
      </c>
      <c r="E1145">
        <v>22.856000000000002</v>
      </c>
      <c r="F1145">
        <v>786.16800000000001</v>
      </c>
      <c r="G1145">
        <v>255</v>
      </c>
      <c r="H1145" t="s">
        <v>13</v>
      </c>
    </row>
    <row r="1146" spans="1:8" x14ac:dyDescent="0.4">
      <c r="A1146">
        <v>19</v>
      </c>
      <c r="B1146" t="s">
        <v>166</v>
      </c>
      <c r="F1146">
        <v>847.95399999999995</v>
      </c>
    </row>
    <row r="1147" spans="1:8" x14ac:dyDescent="0.4">
      <c r="A1147">
        <v>20</v>
      </c>
      <c r="B1147" t="s">
        <v>165</v>
      </c>
      <c r="F1147">
        <v>549.96600000000001</v>
      </c>
    </row>
    <row r="1148" spans="1:8" x14ac:dyDescent="0.4">
      <c r="A1148">
        <v>21</v>
      </c>
      <c r="B1148" t="s">
        <v>22</v>
      </c>
      <c r="H1148" t="s">
        <v>95</v>
      </c>
    </row>
    <row r="1149" spans="1:8" x14ac:dyDescent="0.4">
      <c r="A1149">
        <v>22</v>
      </c>
      <c r="B1149" t="s">
        <v>164</v>
      </c>
      <c r="D1149">
        <v>9.6300000000000008</v>
      </c>
      <c r="E1149">
        <v>37.054000000000002</v>
      </c>
      <c r="F1149">
        <v>896.226</v>
      </c>
      <c r="G1149">
        <v>1.6719999999999999</v>
      </c>
      <c r="H1149" t="s">
        <v>13</v>
      </c>
    </row>
    <row r="1150" spans="1:8" x14ac:dyDescent="0.4">
      <c r="A1150">
        <v>23</v>
      </c>
      <c r="B1150" t="s">
        <v>163</v>
      </c>
      <c r="D1150">
        <v>8.77</v>
      </c>
      <c r="E1150">
        <v>2.6970000000000001</v>
      </c>
      <c r="F1150">
        <v>1005.7</v>
      </c>
      <c r="G1150">
        <v>38</v>
      </c>
      <c r="H1150" t="s">
        <v>13</v>
      </c>
    </row>
    <row r="1151" spans="1:8" x14ac:dyDescent="0.4">
      <c r="A1151">
        <v>24</v>
      </c>
      <c r="B1151" t="s">
        <v>162</v>
      </c>
      <c r="D1151">
        <v>9.18</v>
      </c>
      <c r="E1151">
        <v>3.2160000000000002</v>
      </c>
      <c r="F1151">
        <v>1040.1610000000001</v>
      </c>
      <c r="G1151">
        <v>38</v>
      </c>
      <c r="H1151" t="s">
        <v>13</v>
      </c>
    </row>
    <row r="1152" spans="1:8" x14ac:dyDescent="0.4">
      <c r="A1152">
        <v>25</v>
      </c>
      <c r="B1152" t="s">
        <v>161</v>
      </c>
      <c r="D1152">
        <v>9.23</v>
      </c>
      <c r="E1152">
        <v>9.5489999999999995</v>
      </c>
      <c r="F1152">
        <v>1196.547</v>
      </c>
      <c r="G1152">
        <v>113</v>
      </c>
      <c r="H1152" t="s">
        <v>13</v>
      </c>
    </row>
    <row r="1153" spans="1:10" x14ac:dyDescent="0.4">
      <c r="A1153">
        <v>26</v>
      </c>
      <c r="B1153" t="s">
        <v>160</v>
      </c>
      <c r="D1153">
        <v>9.74</v>
      </c>
      <c r="E1153">
        <v>9.8889999999999993</v>
      </c>
      <c r="F1153">
        <v>1065.462</v>
      </c>
      <c r="G1153">
        <v>110</v>
      </c>
      <c r="H1153" t="s">
        <v>13</v>
      </c>
    </row>
    <row r="1154" spans="1:10" x14ac:dyDescent="0.4">
      <c r="A1154">
        <v>27</v>
      </c>
      <c r="B1154" t="s">
        <v>159</v>
      </c>
      <c r="D1154">
        <v>9.3699999999999992</v>
      </c>
      <c r="E1154">
        <v>23.594999999999999</v>
      </c>
      <c r="F1154">
        <v>841.40099999999995</v>
      </c>
      <c r="G1154">
        <v>280</v>
      </c>
      <c r="H1154" t="s">
        <v>13</v>
      </c>
    </row>
    <row r="1155" spans="1:10" x14ac:dyDescent="0.4">
      <c r="A1155">
        <v>28</v>
      </c>
      <c r="B1155" t="s">
        <v>22</v>
      </c>
    </row>
    <row r="1156" spans="1:10" x14ac:dyDescent="0.4">
      <c r="A1156">
        <v>29</v>
      </c>
      <c r="B1156" t="s">
        <v>158</v>
      </c>
      <c r="D1156">
        <v>9.42</v>
      </c>
      <c r="E1156">
        <v>5.3520000000000003</v>
      </c>
      <c r="F1156">
        <v>1044.2239999999999</v>
      </c>
      <c r="G1156">
        <v>63</v>
      </c>
      <c r="H1156" t="s">
        <v>13</v>
      </c>
    </row>
    <row r="1157" spans="1:10" x14ac:dyDescent="0.4">
      <c r="A1157">
        <v>30</v>
      </c>
      <c r="B1157" t="s">
        <v>157</v>
      </c>
      <c r="D1157">
        <v>9.39</v>
      </c>
      <c r="E1157">
        <v>6.0220000000000002</v>
      </c>
      <c r="F1157">
        <v>517.77599999999995</v>
      </c>
      <c r="G1157">
        <v>72</v>
      </c>
      <c r="H1157" t="s">
        <v>16</v>
      </c>
    </row>
    <row r="1158" spans="1:10" x14ac:dyDescent="0.4">
      <c r="A1158">
        <v>31</v>
      </c>
      <c r="B1158" t="s">
        <v>156</v>
      </c>
      <c r="D1158">
        <v>9.23</v>
      </c>
      <c r="E1158">
        <v>0.42</v>
      </c>
      <c r="F1158">
        <v>709.654</v>
      </c>
      <c r="G1158">
        <v>0.53400000000000003</v>
      </c>
      <c r="H1158" t="s">
        <v>13</v>
      </c>
    </row>
    <row r="1160" spans="1:10" x14ac:dyDescent="0.4">
      <c r="A1160" t="s">
        <v>63</v>
      </c>
    </row>
    <row r="1162" spans="1:10" x14ac:dyDescent="0.4">
      <c r="B1162" t="s">
        <v>3</v>
      </c>
      <c r="C1162" t="s">
        <v>4</v>
      </c>
      <c r="D1162" t="s">
        <v>5</v>
      </c>
      <c r="E1162" t="s">
        <v>6</v>
      </c>
      <c r="F1162" t="s">
        <v>7</v>
      </c>
      <c r="G1162" t="s">
        <v>8</v>
      </c>
      <c r="H1162" t="s">
        <v>9</v>
      </c>
      <c r="I1162" t="s">
        <v>10</v>
      </c>
      <c r="J1162" t="s">
        <v>11</v>
      </c>
    </row>
    <row r="1163" spans="1:10" x14ac:dyDescent="0.4">
      <c r="A1163">
        <v>1</v>
      </c>
      <c r="B1163" t="s">
        <v>182</v>
      </c>
      <c r="D1163">
        <v>11.03</v>
      </c>
      <c r="E1163">
        <v>66.498999999999995</v>
      </c>
      <c r="F1163">
        <v>5588.7920000000004</v>
      </c>
      <c r="G1163">
        <v>454</v>
      </c>
      <c r="H1163" t="s">
        <v>13</v>
      </c>
    </row>
    <row r="1164" spans="1:10" x14ac:dyDescent="0.4">
      <c r="A1164">
        <v>2</v>
      </c>
      <c r="B1164" t="s">
        <v>181</v>
      </c>
      <c r="F1164">
        <v>6612.5429999999997</v>
      </c>
    </row>
    <row r="1165" spans="1:10" x14ac:dyDescent="0.4">
      <c r="A1165">
        <v>3</v>
      </c>
      <c r="B1165" t="s">
        <v>180</v>
      </c>
      <c r="F1165">
        <v>6643.125</v>
      </c>
    </row>
    <row r="1166" spans="1:10" x14ac:dyDescent="0.4">
      <c r="A1166">
        <v>4</v>
      </c>
      <c r="B1166" t="s">
        <v>179</v>
      </c>
      <c r="D1166">
        <v>11</v>
      </c>
      <c r="E1166">
        <v>11.868</v>
      </c>
      <c r="F1166">
        <v>7255.1469999999999</v>
      </c>
      <c r="G1166">
        <v>117</v>
      </c>
      <c r="H1166" t="s">
        <v>13</v>
      </c>
    </row>
    <row r="1167" spans="1:10" x14ac:dyDescent="0.4">
      <c r="A1167">
        <v>5</v>
      </c>
      <c r="B1167" t="s">
        <v>178</v>
      </c>
      <c r="F1167">
        <v>5489.1670000000004</v>
      </c>
    </row>
    <row r="1168" spans="1:10" x14ac:dyDescent="0.4">
      <c r="A1168">
        <v>6</v>
      </c>
      <c r="B1168" t="s">
        <v>177</v>
      </c>
      <c r="D1168">
        <v>10.97</v>
      </c>
      <c r="E1168">
        <v>34.457000000000001</v>
      </c>
      <c r="F1168">
        <v>5628.6379999999999</v>
      </c>
      <c r="G1168">
        <v>12.121</v>
      </c>
      <c r="H1168" t="s">
        <v>13</v>
      </c>
    </row>
    <row r="1169" spans="1:8" x14ac:dyDescent="0.4">
      <c r="A1169">
        <v>7</v>
      </c>
      <c r="B1169" t="s">
        <v>22</v>
      </c>
      <c r="H1169" t="s">
        <v>95</v>
      </c>
    </row>
    <row r="1170" spans="1:8" x14ac:dyDescent="0.4">
      <c r="A1170">
        <v>8</v>
      </c>
      <c r="B1170" t="s">
        <v>176</v>
      </c>
      <c r="F1170">
        <v>6112.31</v>
      </c>
    </row>
    <row r="1171" spans="1:8" x14ac:dyDescent="0.4">
      <c r="A1171">
        <v>9</v>
      </c>
      <c r="B1171" t="s">
        <v>175</v>
      </c>
      <c r="F1171">
        <v>5729.232</v>
      </c>
    </row>
    <row r="1172" spans="1:8" x14ac:dyDescent="0.4">
      <c r="A1172">
        <v>10</v>
      </c>
      <c r="B1172" t="s">
        <v>174</v>
      </c>
      <c r="D1172">
        <v>11.33</v>
      </c>
      <c r="E1172">
        <v>3.9710000000000001</v>
      </c>
      <c r="F1172">
        <v>6337.7759999999998</v>
      </c>
      <c r="G1172">
        <v>39</v>
      </c>
      <c r="H1172" t="s">
        <v>13</v>
      </c>
    </row>
    <row r="1173" spans="1:8" x14ac:dyDescent="0.4">
      <c r="A1173">
        <v>11</v>
      </c>
      <c r="B1173" t="s">
        <v>173</v>
      </c>
      <c r="D1173">
        <v>11.05</v>
      </c>
      <c r="E1173">
        <v>0.84599999999999997</v>
      </c>
      <c r="F1173">
        <v>5644.241</v>
      </c>
      <c r="G1173">
        <v>8</v>
      </c>
      <c r="H1173" t="s">
        <v>13</v>
      </c>
    </row>
    <row r="1174" spans="1:8" x14ac:dyDescent="0.4">
      <c r="A1174">
        <v>12</v>
      </c>
      <c r="B1174" t="s">
        <v>172</v>
      </c>
      <c r="F1174">
        <v>5568.6369999999997</v>
      </c>
    </row>
    <row r="1175" spans="1:8" x14ac:dyDescent="0.4">
      <c r="A1175">
        <v>13</v>
      </c>
      <c r="B1175" t="s">
        <v>171</v>
      </c>
      <c r="F1175">
        <v>5454.1509999999998</v>
      </c>
    </row>
    <row r="1176" spans="1:8" x14ac:dyDescent="0.4">
      <c r="A1176">
        <v>14</v>
      </c>
      <c r="B1176" t="s">
        <v>22</v>
      </c>
      <c r="H1176" t="s">
        <v>95</v>
      </c>
    </row>
    <row r="1177" spans="1:8" x14ac:dyDescent="0.4">
      <c r="A1177">
        <v>15</v>
      </c>
      <c r="B1177" t="s">
        <v>170</v>
      </c>
      <c r="D1177">
        <v>10.76</v>
      </c>
      <c r="E1177">
        <v>10.471</v>
      </c>
      <c r="F1177">
        <v>5057.8869999999997</v>
      </c>
      <c r="G1177">
        <v>115</v>
      </c>
      <c r="H1177" t="s">
        <v>13</v>
      </c>
    </row>
    <row r="1178" spans="1:8" x14ac:dyDescent="0.4">
      <c r="A1178">
        <v>16</v>
      </c>
      <c r="B1178" t="s">
        <v>169</v>
      </c>
      <c r="D1178">
        <v>10.76</v>
      </c>
      <c r="E1178">
        <v>0.63</v>
      </c>
      <c r="F1178">
        <v>4520.08</v>
      </c>
      <c r="G1178">
        <v>7</v>
      </c>
      <c r="H1178" t="s">
        <v>13</v>
      </c>
    </row>
    <row r="1179" spans="1:8" x14ac:dyDescent="0.4">
      <c r="A1179">
        <v>17</v>
      </c>
      <c r="B1179" t="s">
        <v>168</v>
      </c>
      <c r="D1179">
        <v>10.89</v>
      </c>
      <c r="E1179">
        <v>15.337</v>
      </c>
      <c r="F1179">
        <v>6122.7340000000004</v>
      </c>
      <c r="G1179">
        <v>151</v>
      </c>
      <c r="H1179" t="s">
        <v>13</v>
      </c>
    </row>
    <row r="1180" spans="1:8" x14ac:dyDescent="0.4">
      <c r="A1180">
        <v>18</v>
      </c>
      <c r="B1180" t="s">
        <v>167</v>
      </c>
      <c r="D1180">
        <v>11.07</v>
      </c>
      <c r="E1180">
        <v>5.18</v>
      </c>
      <c r="F1180">
        <v>5685.4449999999997</v>
      </c>
      <c r="G1180">
        <v>51</v>
      </c>
      <c r="H1180" t="s">
        <v>13</v>
      </c>
    </row>
    <row r="1181" spans="1:8" x14ac:dyDescent="0.4">
      <c r="A1181">
        <v>19</v>
      </c>
      <c r="B1181" t="s">
        <v>166</v>
      </c>
      <c r="F1181">
        <v>6763.1220000000003</v>
      </c>
    </row>
    <row r="1182" spans="1:8" x14ac:dyDescent="0.4">
      <c r="A1182">
        <v>20</v>
      </c>
      <c r="B1182" t="s">
        <v>165</v>
      </c>
      <c r="F1182">
        <v>5297.5219999999999</v>
      </c>
    </row>
    <row r="1183" spans="1:8" x14ac:dyDescent="0.4">
      <c r="A1183">
        <v>21</v>
      </c>
      <c r="B1183" t="s">
        <v>22</v>
      </c>
      <c r="H1183" t="s">
        <v>95</v>
      </c>
    </row>
    <row r="1184" spans="1:8" x14ac:dyDescent="0.4">
      <c r="A1184">
        <v>22</v>
      </c>
      <c r="B1184" t="s">
        <v>164</v>
      </c>
      <c r="F1184">
        <v>4745.2809999999999</v>
      </c>
    </row>
    <row r="1185" spans="1:10" x14ac:dyDescent="0.4">
      <c r="A1185">
        <v>23</v>
      </c>
      <c r="B1185" t="s">
        <v>163</v>
      </c>
      <c r="F1185">
        <v>6101.5829999999996</v>
      </c>
    </row>
    <row r="1186" spans="1:10" x14ac:dyDescent="0.4">
      <c r="A1186">
        <v>24</v>
      </c>
      <c r="B1186" t="s">
        <v>162</v>
      </c>
      <c r="F1186">
        <v>6510.5379999999996</v>
      </c>
    </row>
    <row r="1187" spans="1:10" x14ac:dyDescent="0.4">
      <c r="A1187">
        <v>25</v>
      </c>
      <c r="B1187" t="s">
        <v>161</v>
      </c>
      <c r="F1187">
        <v>5583.2240000000002</v>
      </c>
    </row>
    <row r="1188" spans="1:10" x14ac:dyDescent="0.4">
      <c r="A1188">
        <v>26</v>
      </c>
      <c r="B1188" t="s">
        <v>160</v>
      </c>
      <c r="D1188">
        <v>11.03</v>
      </c>
      <c r="E1188">
        <v>14.789</v>
      </c>
      <c r="F1188">
        <v>5903.1660000000002</v>
      </c>
      <c r="G1188">
        <v>143</v>
      </c>
      <c r="H1188" t="s">
        <v>13</v>
      </c>
    </row>
    <row r="1189" spans="1:10" x14ac:dyDescent="0.4">
      <c r="A1189">
        <v>27</v>
      </c>
      <c r="B1189" t="s">
        <v>159</v>
      </c>
      <c r="D1189">
        <v>11.33</v>
      </c>
      <c r="E1189">
        <v>0.375</v>
      </c>
      <c r="F1189">
        <v>5771.6790000000001</v>
      </c>
      <c r="G1189">
        <v>4</v>
      </c>
      <c r="H1189" t="s">
        <v>13</v>
      </c>
    </row>
    <row r="1190" spans="1:10" x14ac:dyDescent="0.4">
      <c r="A1190">
        <v>28</v>
      </c>
      <c r="B1190" t="s">
        <v>22</v>
      </c>
      <c r="H1190" t="s">
        <v>95</v>
      </c>
    </row>
    <row r="1191" spans="1:10" x14ac:dyDescent="0.4">
      <c r="A1191">
        <v>29</v>
      </c>
      <c r="B1191" t="s">
        <v>158</v>
      </c>
      <c r="F1191">
        <v>5487.9780000000001</v>
      </c>
    </row>
    <row r="1192" spans="1:10" x14ac:dyDescent="0.4">
      <c r="A1192">
        <v>30</v>
      </c>
      <c r="B1192" t="s">
        <v>157</v>
      </c>
      <c r="F1192">
        <v>4404.3069999999998</v>
      </c>
    </row>
    <row r="1193" spans="1:10" x14ac:dyDescent="0.4">
      <c r="A1193">
        <v>31</v>
      </c>
      <c r="B1193" t="s">
        <v>156</v>
      </c>
      <c r="D1193">
        <v>11.17</v>
      </c>
      <c r="E1193">
        <v>6.8479999999999999</v>
      </c>
      <c r="F1193">
        <v>5559.9989999999998</v>
      </c>
      <c r="G1193">
        <v>67</v>
      </c>
      <c r="H1193" t="s">
        <v>13</v>
      </c>
    </row>
    <row r="1195" spans="1:10" x14ac:dyDescent="0.4">
      <c r="A1195" t="s">
        <v>64</v>
      </c>
    </row>
    <row r="1197" spans="1:10" x14ac:dyDescent="0.4">
      <c r="B1197" t="s">
        <v>3</v>
      </c>
      <c r="C1197" t="s">
        <v>4</v>
      </c>
      <c r="D1197" t="s">
        <v>5</v>
      </c>
      <c r="E1197" t="s">
        <v>6</v>
      </c>
      <c r="F1197" t="s">
        <v>7</v>
      </c>
      <c r="G1197" t="s">
        <v>8</v>
      </c>
      <c r="H1197" t="s">
        <v>9</v>
      </c>
      <c r="I1197" t="s">
        <v>10</v>
      </c>
      <c r="J1197" t="s">
        <v>11</v>
      </c>
    </row>
    <row r="1198" spans="1:10" x14ac:dyDescent="0.4">
      <c r="A1198">
        <v>1</v>
      </c>
      <c r="B1198" t="s">
        <v>182</v>
      </c>
      <c r="D1198">
        <v>10.97</v>
      </c>
      <c r="E1198">
        <v>5588.7920000000004</v>
      </c>
      <c r="G1198">
        <v>565.60199999999998</v>
      </c>
      <c r="H1198" t="s">
        <v>13</v>
      </c>
      <c r="I1198">
        <v>5588.7920000000004</v>
      </c>
    </row>
    <row r="1199" spans="1:10" x14ac:dyDescent="0.4">
      <c r="A1199">
        <v>2</v>
      </c>
      <c r="B1199" t="s">
        <v>181</v>
      </c>
      <c r="D1199">
        <v>10.97</v>
      </c>
      <c r="E1199">
        <v>6612.5429999999997</v>
      </c>
      <c r="G1199">
        <v>770.04200000000003</v>
      </c>
      <c r="H1199" t="s">
        <v>13</v>
      </c>
      <c r="I1199">
        <v>6612.5429999999997</v>
      </c>
    </row>
    <row r="1200" spans="1:10" x14ac:dyDescent="0.4">
      <c r="A1200">
        <v>3</v>
      </c>
      <c r="B1200" t="s">
        <v>180</v>
      </c>
      <c r="D1200">
        <v>10.99</v>
      </c>
      <c r="E1200">
        <v>6643.125</v>
      </c>
      <c r="G1200">
        <v>60.719000000000001</v>
      </c>
      <c r="H1200" t="s">
        <v>13</v>
      </c>
      <c r="I1200">
        <v>6643.125</v>
      </c>
    </row>
    <row r="1201" spans="1:9" x14ac:dyDescent="0.4">
      <c r="A1201">
        <v>4</v>
      </c>
      <c r="B1201" t="s">
        <v>179</v>
      </c>
      <c r="D1201">
        <v>11</v>
      </c>
      <c r="E1201">
        <v>7255.1469999999999</v>
      </c>
      <c r="G1201">
        <v>50405</v>
      </c>
      <c r="H1201" t="s">
        <v>13</v>
      </c>
      <c r="I1201">
        <v>7255.1469999999999</v>
      </c>
    </row>
    <row r="1202" spans="1:9" x14ac:dyDescent="0.4">
      <c r="A1202">
        <v>5</v>
      </c>
      <c r="B1202" t="s">
        <v>178</v>
      </c>
      <c r="D1202">
        <v>11</v>
      </c>
      <c r="E1202">
        <v>5489.1670000000004</v>
      </c>
      <c r="G1202">
        <v>36832</v>
      </c>
      <c r="H1202" t="s">
        <v>13</v>
      </c>
      <c r="I1202">
        <v>5489.1670000000004</v>
      </c>
    </row>
    <row r="1203" spans="1:9" x14ac:dyDescent="0.4">
      <c r="A1203">
        <v>6</v>
      </c>
      <c r="B1203" t="s">
        <v>177</v>
      </c>
      <c r="D1203">
        <v>11.01</v>
      </c>
      <c r="E1203">
        <v>5628.6379999999999</v>
      </c>
      <c r="G1203">
        <v>70.164000000000001</v>
      </c>
      <c r="H1203" t="s">
        <v>13</v>
      </c>
      <c r="I1203">
        <v>5628.6379999999999</v>
      </c>
    </row>
    <row r="1204" spans="1:9" x14ac:dyDescent="0.4">
      <c r="A1204">
        <v>7</v>
      </c>
      <c r="B1204" t="s">
        <v>22</v>
      </c>
    </row>
    <row r="1205" spans="1:9" x14ac:dyDescent="0.4">
      <c r="A1205">
        <v>8</v>
      </c>
      <c r="B1205" t="s">
        <v>176</v>
      </c>
      <c r="D1205">
        <v>11.01</v>
      </c>
      <c r="E1205">
        <v>6112.31</v>
      </c>
      <c r="G1205">
        <v>43020</v>
      </c>
      <c r="H1205" t="s">
        <v>13</v>
      </c>
      <c r="I1205">
        <v>6112.31</v>
      </c>
    </row>
    <row r="1206" spans="1:9" x14ac:dyDescent="0.4">
      <c r="A1206">
        <v>9</v>
      </c>
      <c r="B1206" t="s">
        <v>175</v>
      </c>
      <c r="D1206">
        <v>11.03</v>
      </c>
      <c r="E1206">
        <v>5729.232</v>
      </c>
      <c r="G1206">
        <v>66.078999999999994</v>
      </c>
      <c r="H1206" t="s">
        <v>13</v>
      </c>
      <c r="I1206">
        <v>5729.232</v>
      </c>
    </row>
    <row r="1207" spans="1:9" x14ac:dyDescent="0.4">
      <c r="A1207">
        <v>10</v>
      </c>
      <c r="B1207" t="s">
        <v>174</v>
      </c>
      <c r="D1207">
        <v>11.03</v>
      </c>
      <c r="E1207">
        <v>6337.7759999999998</v>
      </c>
      <c r="G1207">
        <v>171.22200000000001</v>
      </c>
      <c r="H1207" t="s">
        <v>13</v>
      </c>
      <c r="I1207">
        <v>6337.7759999999998</v>
      </c>
    </row>
    <row r="1208" spans="1:9" x14ac:dyDescent="0.4">
      <c r="A1208">
        <v>11</v>
      </c>
      <c r="B1208" t="s">
        <v>173</v>
      </c>
      <c r="D1208">
        <v>11.01</v>
      </c>
      <c r="E1208">
        <v>5644.241</v>
      </c>
      <c r="G1208">
        <v>103.31399999999999</v>
      </c>
      <c r="H1208" t="s">
        <v>13</v>
      </c>
      <c r="I1208">
        <v>5644.241</v>
      </c>
    </row>
    <row r="1209" spans="1:9" x14ac:dyDescent="0.4">
      <c r="A1209">
        <v>12</v>
      </c>
      <c r="B1209" t="s">
        <v>172</v>
      </c>
      <c r="D1209">
        <v>10.99</v>
      </c>
      <c r="E1209">
        <v>5568.6369999999997</v>
      </c>
      <c r="G1209">
        <v>719.09400000000005</v>
      </c>
      <c r="H1209" t="s">
        <v>13</v>
      </c>
      <c r="I1209">
        <v>5568.6369999999997</v>
      </c>
    </row>
    <row r="1210" spans="1:9" x14ac:dyDescent="0.4">
      <c r="A1210">
        <v>13</v>
      </c>
      <c r="B1210" t="s">
        <v>171</v>
      </c>
      <c r="D1210">
        <v>10.91</v>
      </c>
      <c r="E1210">
        <v>5454.1509999999998</v>
      </c>
      <c r="G1210">
        <v>87.918000000000006</v>
      </c>
      <c r="H1210" t="s">
        <v>13</v>
      </c>
      <c r="I1210">
        <v>5454.1509999999998</v>
      </c>
    </row>
    <row r="1211" spans="1:9" x14ac:dyDescent="0.4">
      <c r="A1211">
        <v>14</v>
      </c>
      <c r="B1211" t="s">
        <v>22</v>
      </c>
      <c r="H1211" t="s">
        <v>95</v>
      </c>
    </row>
    <row r="1212" spans="1:9" x14ac:dyDescent="0.4">
      <c r="A1212">
        <v>15</v>
      </c>
      <c r="B1212" t="s">
        <v>170</v>
      </c>
      <c r="D1212">
        <v>10.79</v>
      </c>
      <c r="E1212">
        <v>5057.8869999999997</v>
      </c>
      <c r="G1212">
        <v>951.74099999999999</v>
      </c>
      <c r="H1212" t="s">
        <v>13</v>
      </c>
      <c r="I1212">
        <v>5057.8869999999997</v>
      </c>
    </row>
    <row r="1213" spans="1:9" x14ac:dyDescent="0.4">
      <c r="A1213">
        <v>16</v>
      </c>
      <c r="B1213" t="s">
        <v>169</v>
      </c>
      <c r="D1213">
        <v>10.82</v>
      </c>
      <c r="E1213">
        <v>4520.08</v>
      </c>
      <c r="G1213">
        <v>318.78399999999999</v>
      </c>
      <c r="H1213" t="s">
        <v>13</v>
      </c>
      <c r="I1213">
        <v>4520.08</v>
      </c>
    </row>
    <row r="1214" spans="1:9" x14ac:dyDescent="0.4">
      <c r="A1214">
        <v>17</v>
      </c>
      <c r="B1214" t="s">
        <v>168</v>
      </c>
      <c r="D1214">
        <v>10.88</v>
      </c>
      <c r="E1214">
        <v>6122.7340000000004</v>
      </c>
      <c r="G1214">
        <v>44203</v>
      </c>
      <c r="H1214" t="s">
        <v>13</v>
      </c>
      <c r="I1214">
        <v>6122.7340000000004</v>
      </c>
    </row>
    <row r="1215" spans="1:9" x14ac:dyDescent="0.4">
      <c r="A1215">
        <v>18</v>
      </c>
      <c r="B1215" t="s">
        <v>167</v>
      </c>
      <c r="D1215">
        <v>10.9</v>
      </c>
      <c r="E1215">
        <v>5685.4449999999997</v>
      </c>
      <c r="G1215">
        <v>37.872999999999998</v>
      </c>
      <c r="H1215" t="s">
        <v>13</v>
      </c>
      <c r="I1215">
        <v>5685.4449999999997</v>
      </c>
    </row>
    <row r="1216" spans="1:9" x14ac:dyDescent="0.4">
      <c r="A1216">
        <v>19</v>
      </c>
      <c r="B1216" t="s">
        <v>166</v>
      </c>
      <c r="D1216">
        <v>10.91</v>
      </c>
      <c r="E1216">
        <v>6763.1220000000003</v>
      </c>
      <c r="G1216">
        <v>370.97800000000001</v>
      </c>
      <c r="H1216" t="s">
        <v>13</v>
      </c>
      <c r="I1216">
        <v>6763.1220000000003</v>
      </c>
    </row>
    <row r="1217" spans="1:10" x14ac:dyDescent="0.4">
      <c r="A1217">
        <v>20</v>
      </c>
      <c r="B1217" t="s">
        <v>165</v>
      </c>
      <c r="D1217">
        <v>10.9</v>
      </c>
      <c r="E1217">
        <v>5297.5219999999999</v>
      </c>
      <c r="G1217">
        <v>36.692999999999998</v>
      </c>
      <c r="H1217" t="s">
        <v>13</v>
      </c>
      <c r="I1217">
        <v>5297.5219999999999</v>
      </c>
    </row>
    <row r="1218" spans="1:10" x14ac:dyDescent="0.4">
      <c r="A1218">
        <v>21</v>
      </c>
      <c r="B1218" t="s">
        <v>22</v>
      </c>
      <c r="H1218" t="s">
        <v>95</v>
      </c>
    </row>
    <row r="1219" spans="1:10" x14ac:dyDescent="0.4">
      <c r="A1219">
        <v>22</v>
      </c>
      <c r="B1219" t="s">
        <v>164</v>
      </c>
      <c r="D1219">
        <v>10.93</v>
      </c>
      <c r="E1219">
        <v>4745.2809999999999</v>
      </c>
      <c r="G1219">
        <v>47.904000000000003</v>
      </c>
      <c r="H1219" t="s">
        <v>13</v>
      </c>
      <c r="I1219">
        <v>4745.2809999999999</v>
      </c>
    </row>
    <row r="1220" spans="1:10" x14ac:dyDescent="0.4">
      <c r="A1220">
        <v>23</v>
      </c>
      <c r="B1220" t="s">
        <v>163</v>
      </c>
      <c r="D1220">
        <v>10.95</v>
      </c>
      <c r="E1220">
        <v>6101.5829999999996</v>
      </c>
      <c r="G1220">
        <v>118.91</v>
      </c>
      <c r="H1220" t="s">
        <v>13</v>
      </c>
      <c r="I1220">
        <v>6101.5829999999996</v>
      </c>
    </row>
    <row r="1221" spans="1:10" x14ac:dyDescent="0.4">
      <c r="A1221">
        <v>24</v>
      </c>
      <c r="B1221" t="s">
        <v>162</v>
      </c>
      <c r="D1221">
        <v>10.96</v>
      </c>
      <c r="E1221">
        <v>6510.5379999999996</v>
      </c>
      <c r="G1221">
        <v>214.59899999999999</v>
      </c>
      <c r="H1221" t="s">
        <v>13</v>
      </c>
      <c r="I1221">
        <v>6510.5379999999996</v>
      </c>
    </row>
    <row r="1222" spans="1:10" x14ac:dyDescent="0.4">
      <c r="A1222">
        <v>25</v>
      </c>
      <c r="B1222" t="s">
        <v>161</v>
      </c>
      <c r="D1222">
        <v>11.03</v>
      </c>
      <c r="E1222">
        <v>5583.2240000000002</v>
      </c>
      <c r="G1222">
        <v>263.28399999999999</v>
      </c>
      <c r="H1222" t="s">
        <v>13</v>
      </c>
      <c r="I1222">
        <v>5583.2240000000002</v>
      </c>
    </row>
    <row r="1223" spans="1:10" x14ac:dyDescent="0.4">
      <c r="A1223">
        <v>26</v>
      </c>
      <c r="B1223" t="s">
        <v>160</v>
      </c>
      <c r="D1223">
        <v>10.99</v>
      </c>
      <c r="E1223">
        <v>5903.1660000000002</v>
      </c>
      <c r="G1223">
        <v>887.40599999999995</v>
      </c>
      <c r="H1223" t="s">
        <v>13</v>
      </c>
      <c r="I1223">
        <v>5903.1660000000002</v>
      </c>
    </row>
    <row r="1224" spans="1:10" x14ac:dyDescent="0.4">
      <c r="A1224">
        <v>27</v>
      </c>
      <c r="B1224" t="s">
        <v>159</v>
      </c>
      <c r="D1224">
        <v>11.03</v>
      </c>
      <c r="E1224">
        <v>5771.6790000000001</v>
      </c>
      <c r="G1224">
        <v>41453</v>
      </c>
      <c r="H1224" t="s">
        <v>13</v>
      </c>
      <c r="I1224">
        <v>5771.6790000000001</v>
      </c>
    </row>
    <row r="1225" spans="1:10" x14ac:dyDescent="0.4">
      <c r="A1225">
        <v>28</v>
      </c>
      <c r="B1225" t="s">
        <v>22</v>
      </c>
    </row>
    <row r="1226" spans="1:10" x14ac:dyDescent="0.4">
      <c r="A1226">
        <v>29</v>
      </c>
      <c r="B1226" t="s">
        <v>158</v>
      </c>
      <c r="D1226">
        <v>11.06</v>
      </c>
      <c r="E1226">
        <v>5487.9780000000001</v>
      </c>
      <c r="G1226">
        <v>550.75699999999995</v>
      </c>
      <c r="H1226" t="s">
        <v>13</v>
      </c>
      <c r="I1226">
        <v>5487.9780000000001</v>
      </c>
    </row>
    <row r="1227" spans="1:10" x14ac:dyDescent="0.4">
      <c r="A1227">
        <v>30</v>
      </c>
      <c r="B1227" t="s">
        <v>157</v>
      </c>
      <c r="D1227">
        <v>11.04</v>
      </c>
      <c r="E1227">
        <v>4404.3069999999998</v>
      </c>
      <c r="G1227">
        <v>59.508000000000003</v>
      </c>
      <c r="H1227" t="s">
        <v>13</v>
      </c>
      <c r="I1227">
        <v>4404.3069999999998</v>
      </c>
    </row>
    <row r="1228" spans="1:10" x14ac:dyDescent="0.4">
      <c r="A1228">
        <v>31</v>
      </c>
      <c r="B1228" t="s">
        <v>156</v>
      </c>
      <c r="D1228">
        <v>11.02</v>
      </c>
      <c r="E1228">
        <v>5559.9989999999998</v>
      </c>
      <c r="G1228">
        <v>1135.3720000000001</v>
      </c>
      <c r="H1228" t="s">
        <v>13</v>
      </c>
      <c r="I1228">
        <v>5559.9989999999998</v>
      </c>
    </row>
    <row r="1230" spans="1:10" x14ac:dyDescent="0.4">
      <c r="A1230" t="s">
        <v>65</v>
      </c>
    </row>
    <row r="1232" spans="1:10" x14ac:dyDescent="0.4">
      <c r="B1232" t="s">
        <v>3</v>
      </c>
      <c r="C1232" t="s">
        <v>4</v>
      </c>
      <c r="D1232" t="s">
        <v>5</v>
      </c>
      <c r="E1232" t="s">
        <v>6</v>
      </c>
      <c r="F1232" t="s">
        <v>7</v>
      </c>
      <c r="G1232" t="s">
        <v>8</v>
      </c>
      <c r="H1232" t="s">
        <v>9</v>
      </c>
      <c r="I1232" t="s">
        <v>10</v>
      </c>
      <c r="J1232" t="s">
        <v>11</v>
      </c>
    </row>
    <row r="1233" spans="1:8" x14ac:dyDescent="0.4">
      <c r="A1233">
        <v>1</v>
      </c>
      <c r="B1233" t="s">
        <v>182</v>
      </c>
      <c r="D1233">
        <v>10.69</v>
      </c>
      <c r="E1233">
        <v>212.864</v>
      </c>
      <c r="F1233">
        <v>1955.0250000000001</v>
      </c>
      <c r="G1233">
        <v>3.363</v>
      </c>
      <c r="H1233" t="s">
        <v>13</v>
      </c>
    </row>
    <row r="1234" spans="1:8" x14ac:dyDescent="0.4">
      <c r="A1234">
        <v>2</v>
      </c>
      <c r="B1234" t="s">
        <v>181</v>
      </c>
      <c r="D1234">
        <v>10.69</v>
      </c>
      <c r="E1234">
        <v>217.078</v>
      </c>
      <c r="F1234">
        <v>1600.471</v>
      </c>
      <c r="G1234">
        <v>2.9780000000000002</v>
      </c>
      <c r="H1234" t="s">
        <v>13</v>
      </c>
    </row>
    <row r="1235" spans="1:8" x14ac:dyDescent="0.4">
      <c r="A1235">
        <v>3</v>
      </c>
      <c r="B1235" t="s">
        <v>180</v>
      </c>
      <c r="D1235">
        <v>10.67</v>
      </c>
      <c r="E1235">
        <v>360.42</v>
      </c>
      <c r="F1235">
        <v>1707.683</v>
      </c>
      <c r="G1235">
        <v>7.2080000000000002</v>
      </c>
      <c r="H1235" t="s">
        <v>13</v>
      </c>
    </row>
    <row r="1236" spans="1:8" x14ac:dyDescent="0.4">
      <c r="A1236">
        <v>4</v>
      </c>
      <c r="B1236" t="s">
        <v>179</v>
      </c>
      <c r="D1236">
        <v>10.71</v>
      </c>
      <c r="E1236">
        <v>321.20299999999997</v>
      </c>
      <c r="F1236">
        <v>2151.1990000000001</v>
      </c>
      <c r="G1236">
        <v>4.71</v>
      </c>
      <c r="H1236" t="s">
        <v>16</v>
      </c>
    </row>
    <row r="1237" spans="1:8" x14ac:dyDescent="0.4">
      <c r="A1237">
        <v>5</v>
      </c>
      <c r="B1237" t="s">
        <v>178</v>
      </c>
      <c r="D1237">
        <v>10.72</v>
      </c>
      <c r="E1237">
        <v>292.21300000000002</v>
      </c>
      <c r="F1237">
        <v>1627.57</v>
      </c>
      <c r="G1237">
        <v>3.9409999999999998</v>
      </c>
      <c r="H1237" t="s">
        <v>16</v>
      </c>
    </row>
    <row r="1238" spans="1:8" x14ac:dyDescent="0.4">
      <c r="A1238">
        <v>6</v>
      </c>
      <c r="B1238" t="s">
        <v>177</v>
      </c>
      <c r="D1238">
        <v>10.73</v>
      </c>
      <c r="E1238">
        <v>399.94600000000003</v>
      </c>
      <c r="F1238">
        <v>1993.5039999999999</v>
      </c>
      <c r="G1238">
        <v>5.7649999999999997</v>
      </c>
      <c r="H1238" t="s">
        <v>13</v>
      </c>
    </row>
    <row r="1239" spans="1:8" x14ac:dyDescent="0.4">
      <c r="A1239">
        <v>7</v>
      </c>
      <c r="B1239" t="s">
        <v>22</v>
      </c>
      <c r="H1239" t="s">
        <v>95</v>
      </c>
    </row>
    <row r="1240" spans="1:8" x14ac:dyDescent="0.4">
      <c r="A1240">
        <v>8</v>
      </c>
      <c r="B1240" t="s">
        <v>176</v>
      </c>
      <c r="D1240">
        <v>10.7</v>
      </c>
      <c r="E1240">
        <v>297.06900000000002</v>
      </c>
      <c r="F1240">
        <v>1592.49</v>
      </c>
      <c r="G1240">
        <v>2.605</v>
      </c>
      <c r="H1240" t="s">
        <v>13</v>
      </c>
    </row>
    <row r="1241" spans="1:8" x14ac:dyDescent="0.4">
      <c r="A1241">
        <v>9</v>
      </c>
      <c r="B1241" t="s">
        <v>175</v>
      </c>
      <c r="D1241">
        <v>10.72</v>
      </c>
      <c r="E1241">
        <v>487.47899999999998</v>
      </c>
      <c r="F1241">
        <v>1888.1030000000001</v>
      </c>
      <c r="G1241">
        <v>5.2560000000000002</v>
      </c>
      <c r="H1241" t="s">
        <v>13</v>
      </c>
    </row>
    <row r="1242" spans="1:8" x14ac:dyDescent="0.4">
      <c r="A1242">
        <v>10</v>
      </c>
      <c r="B1242" t="s">
        <v>174</v>
      </c>
      <c r="D1242">
        <v>10.99</v>
      </c>
      <c r="E1242">
        <v>225.828</v>
      </c>
      <c r="F1242">
        <v>1937.932</v>
      </c>
      <c r="G1242">
        <v>2.0499999999999998</v>
      </c>
      <c r="H1242" t="s">
        <v>16</v>
      </c>
    </row>
    <row r="1243" spans="1:8" x14ac:dyDescent="0.4">
      <c r="A1243">
        <v>11</v>
      </c>
      <c r="B1243" t="s">
        <v>173</v>
      </c>
      <c r="D1243">
        <v>10.71</v>
      </c>
      <c r="E1243">
        <v>234.375</v>
      </c>
      <c r="F1243">
        <v>1478.8230000000001</v>
      </c>
      <c r="G1243">
        <v>6.5030000000000001</v>
      </c>
      <c r="H1243" t="s">
        <v>13</v>
      </c>
    </row>
    <row r="1244" spans="1:8" x14ac:dyDescent="0.4">
      <c r="A1244">
        <v>12</v>
      </c>
      <c r="B1244" t="s">
        <v>172</v>
      </c>
      <c r="D1244">
        <v>10.7</v>
      </c>
      <c r="E1244">
        <v>283.31799999999998</v>
      </c>
      <c r="F1244">
        <v>1644.9680000000001</v>
      </c>
      <c r="G1244">
        <v>3.3879999999999999</v>
      </c>
      <c r="H1244" t="s">
        <v>13</v>
      </c>
    </row>
    <row r="1245" spans="1:8" x14ac:dyDescent="0.4">
      <c r="A1245">
        <v>13</v>
      </c>
      <c r="B1245" t="s">
        <v>171</v>
      </c>
      <c r="D1245">
        <v>10.58</v>
      </c>
      <c r="E1245">
        <v>349.76299999999998</v>
      </c>
      <c r="F1245">
        <v>1533.308</v>
      </c>
      <c r="G1245">
        <v>5.1639999999999997</v>
      </c>
      <c r="H1245" t="s">
        <v>16</v>
      </c>
    </row>
    <row r="1246" spans="1:8" x14ac:dyDescent="0.4">
      <c r="A1246">
        <v>14</v>
      </c>
      <c r="B1246" t="s">
        <v>22</v>
      </c>
      <c r="H1246" t="s">
        <v>95</v>
      </c>
    </row>
    <row r="1247" spans="1:8" x14ac:dyDescent="0.4">
      <c r="A1247">
        <v>15</v>
      </c>
      <c r="B1247" t="s">
        <v>170</v>
      </c>
      <c r="D1247">
        <v>10.49</v>
      </c>
      <c r="E1247">
        <v>330.76299999999998</v>
      </c>
      <c r="F1247">
        <v>1539.7829999999999</v>
      </c>
      <c r="G1247">
        <v>4.173</v>
      </c>
      <c r="H1247" t="s">
        <v>16</v>
      </c>
    </row>
    <row r="1248" spans="1:8" x14ac:dyDescent="0.4">
      <c r="A1248">
        <v>16</v>
      </c>
      <c r="B1248" t="s">
        <v>169</v>
      </c>
      <c r="D1248">
        <v>10.53</v>
      </c>
      <c r="E1248">
        <v>180.892</v>
      </c>
      <c r="F1248">
        <v>1096.7819999999999</v>
      </c>
      <c r="G1248">
        <v>3.1349999999999998</v>
      </c>
      <c r="H1248" t="s">
        <v>23</v>
      </c>
    </row>
    <row r="1249" spans="1:8" x14ac:dyDescent="0.4">
      <c r="A1249">
        <v>17</v>
      </c>
      <c r="B1249" t="s">
        <v>168</v>
      </c>
      <c r="D1249">
        <v>10.57</v>
      </c>
      <c r="E1249">
        <v>259.88299999999998</v>
      </c>
      <c r="F1249">
        <v>2362.0509999999999</v>
      </c>
      <c r="G1249">
        <v>4.1420000000000003</v>
      </c>
      <c r="H1249" t="s">
        <v>16</v>
      </c>
    </row>
    <row r="1250" spans="1:8" x14ac:dyDescent="0.4">
      <c r="A1250">
        <v>18</v>
      </c>
      <c r="B1250" t="s">
        <v>167</v>
      </c>
      <c r="D1250">
        <v>10.64</v>
      </c>
      <c r="E1250">
        <v>280.95999999999998</v>
      </c>
      <c r="F1250">
        <v>1619.999</v>
      </c>
      <c r="G1250">
        <v>1.6990000000000001</v>
      </c>
      <c r="H1250" t="s">
        <v>13</v>
      </c>
    </row>
    <row r="1251" spans="1:8" x14ac:dyDescent="0.4">
      <c r="A1251">
        <v>19</v>
      </c>
      <c r="B1251" t="s">
        <v>166</v>
      </c>
      <c r="D1251">
        <v>10.59</v>
      </c>
      <c r="E1251">
        <v>299.72699999999998</v>
      </c>
      <c r="F1251">
        <v>2044.3150000000001</v>
      </c>
      <c r="G1251">
        <v>3.7240000000000002</v>
      </c>
      <c r="H1251" t="s">
        <v>16</v>
      </c>
    </row>
    <row r="1252" spans="1:8" x14ac:dyDescent="0.4">
      <c r="A1252">
        <v>20</v>
      </c>
      <c r="B1252" t="s">
        <v>165</v>
      </c>
      <c r="D1252">
        <v>10.71</v>
      </c>
      <c r="E1252">
        <v>274.71199999999999</v>
      </c>
      <c r="F1252">
        <v>2218.4070000000002</v>
      </c>
      <c r="G1252">
        <v>3.1749999999999998</v>
      </c>
      <c r="H1252" t="s">
        <v>13</v>
      </c>
    </row>
    <row r="1253" spans="1:8" x14ac:dyDescent="0.4">
      <c r="A1253">
        <v>21</v>
      </c>
      <c r="B1253" t="s">
        <v>22</v>
      </c>
      <c r="H1253" t="s">
        <v>95</v>
      </c>
    </row>
    <row r="1254" spans="1:8" x14ac:dyDescent="0.4">
      <c r="A1254">
        <v>22</v>
      </c>
      <c r="B1254" t="s">
        <v>164</v>
      </c>
      <c r="D1254">
        <v>10.63</v>
      </c>
      <c r="E1254">
        <v>331.62599999999998</v>
      </c>
      <c r="F1254">
        <v>1515.9949999999999</v>
      </c>
      <c r="G1254">
        <v>5.0759999999999996</v>
      </c>
      <c r="H1254" t="s">
        <v>16</v>
      </c>
    </row>
    <row r="1255" spans="1:8" x14ac:dyDescent="0.4">
      <c r="A1255">
        <v>23</v>
      </c>
      <c r="B1255" t="s">
        <v>163</v>
      </c>
      <c r="D1255">
        <v>10.65</v>
      </c>
      <c r="E1255">
        <v>141.44800000000001</v>
      </c>
      <c r="F1255">
        <v>2110.1149999999998</v>
      </c>
      <c r="G1255">
        <v>2.4430000000000001</v>
      </c>
      <c r="H1255" t="s">
        <v>16</v>
      </c>
    </row>
    <row r="1256" spans="1:8" x14ac:dyDescent="0.4">
      <c r="A1256">
        <v>24</v>
      </c>
      <c r="B1256" t="s">
        <v>162</v>
      </c>
      <c r="D1256">
        <v>10.66</v>
      </c>
      <c r="E1256">
        <v>473.34899999999999</v>
      </c>
      <c r="F1256">
        <v>1783.99</v>
      </c>
      <c r="G1256">
        <v>5.9379999999999997</v>
      </c>
      <c r="H1256" t="s">
        <v>16</v>
      </c>
    </row>
    <row r="1257" spans="1:8" x14ac:dyDescent="0.4">
      <c r="A1257">
        <v>25</v>
      </c>
      <c r="B1257" t="s">
        <v>161</v>
      </c>
      <c r="D1257">
        <v>10.71</v>
      </c>
      <c r="E1257">
        <v>339.11399999999998</v>
      </c>
      <c r="F1257">
        <v>2029.2</v>
      </c>
      <c r="G1257">
        <v>4.3230000000000004</v>
      </c>
      <c r="H1257" t="s">
        <v>13</v>
      </c>
    </row>
    <row r="1258" spans="1:8" x14ac:dyDescent="0.4">
      <c r="A1258">
        <v>26</v>
      </c>
      <c r="B1258" t="s">
        <v>160</v>
      </c>
      <c r="D1258">
        <v>10.71</v>
      </c>
      <c r="E1258">
        <v>270.28500000000003</v>
      </c>
      <c r="F1258">
        <v>1683.8789999999999</v>
      </c>
      <c r="G1258">
        <v>2.9340000000000002</v>
      </c>
      <c r="H1258" t="s">
        <v>16</v>
      </c>
    </row>
    <row r="1259" spans="1:8" x14ac:dyDescent="0.4">
      <c r="A1259">
        <v>27</v>
      </c>
      <c r="B1259" t="s">
        <v>159</v>
      </c>
      <c r="D1259">
        <v>10.73</v>
      </c>
      <c r="E1259">
        <v>232.184</v>
      </c>
      <c r="F1259">
        <v>2361.3760000000002</v>
      </c>
      <c r="G1259">
        <v>1.6020000000000001</v>
      </c>
      <c r="H1259" t="s">
        <v>13</v>
      </c>
    </row>
    <row r="1260" spans="1:8" x14ac:dyDescent="0.4">
      <c r="A1260">
        <v>28</v>
      </c>
      <c r="B1260" t="s">
        <v>22</v>
      </c>
      <c r="H1260" t="s">
        <v>95</v>
      </c>
    </row>
    <row r="1261" spans="1:8" x14ac:dyDescent="0.4">
      <c r="A1261">
        <v>29</v>
      </c>
      <c r="B1261" t="s">
        <v>158</v>
      </c>
      <c r="D1261">
        <v>10.75</v>
      </c>
      <c r="E1261">
        <v>298.755</v>
      </c>
      <c r="F1261">
        <v>2140.8389999999999</v>
      </c>
      <c r="G1261">
        <v>2.3860000000000001</v>
      </c>
      <c r="H1261" t="s">
        <v>13</v>
      </c>
    </row>
    <row r="1262" spans="1:8" x14ac:dyDescent="0.4">
      <c r="A1262">
        <v>30</v>
      </c>
      <c r="B1262" t="s">
        <v>157</v>
      </c>
      <c r="D1262">
        <v>10.7</v>
      </c>
      <c r="E1262">
        <v>190.81399999999999</v>
      </c>
      <c r="F1262">
        <v>2028.6279999999999</v>
      </c>
      <c r="G1262">
        <v>2.0990000000000002</v>
      </c>
      <c r="H1262" t="s">
        <v>16</v>
      </c>
    </row>
    <row r="1263" spans="1:8" x14ac:dyDescent="0.4">
      <c r="A1263">
        <v>31</v>
      </c>
      <c r="B1263" t="s">
        <v>156</v>
      </c>
      <c r="D1263">
        <v>10.84</v>
      </c>
      <c r="E1263">
        <v>200.24600000000001</v>
      </c>
      <c r="F1263">
        <v>1942.9559999999999</v>
      </c>
      <c r="G1263">
        <v>1.417</v>
      </c>
      <c r="H1263" t="s">
        <v>16</v>
      </c>
    </row>
    <row r="1265" spans="1:10" x14ac:dyDescent="0.4">
      <c r="A1265" t="s">
        <v>66</v>
      </c>
    </row>
    <row r="1267" spans="1:10" x14ac:dyDescent="0.4">
      <c r="B1267" t="s">
        <v>3</v>
      </c>
      <c r="C1267" t="s">
        <v>4</v>
      </c>
      <c r="D1267" t="s">
        <v>5</v>
      </c>
      <c r="E1267" t="s">
        <v>6</v>
      </c>
      <c r="F1267" t="s">
        <v>7</v>
      </c>
      <c r="G1267" t="s">
        <v>8</v>
      </c>
      <c r="H1267" t="s">
        <v>9</v>
      </c>
      <c r="I1267" t="s">
        <v>10</v>
      </c>
      <c r="J1267" t="s">
        <v>11</v>
      </c>
    </row>
    <row r="1268" spans="1:10" x14ac:dyDescent="0.4">
      <c r="A1268">
        <v>1</v>
      </c>
      <c r="B1268" t="s">
        <v>182</v>
      </c>
      <c r="D1268">
        <v>10.65</v>
      </c>
      <c r="E1268">
        <v>76.501000000000005</v>
      </c>
      <c r="F1268">
        <v>1955.0250000000001</v>
      </c>
      <c r="G1268">
        <v>9.4670000000000005</v>
      </c>
      <c r="H1268" t="s">
        <v>13</v>
      </c>
    </row>
    <row r="1269" spans="1:10" x14ac:dyDescent="0.4">
      <c r="A1269">
        <v>2</v>
      </c>
      <c r="B1269" t="s">
        <v>181</v>
      </c>
      <c r="D1269">
        <v>10.67</v>
      </c>
      <c r="E1269">
        <v>2.944</v>
      </c>
      <c r="F1269">
        <v>1600.471</v>
      </c>
      <c r="G1269">
        <v>0.57299999999999995</v>
      </c>
      <c r="H1269" t="s">
        <v>16</v>
      </c>
    </row>
    <row r="1270" spans="1:10" x14ac:dyDescent="0.4">
      <c r="A1270">
        <v>3</v>
      </c>
      <c r="B1270" t="s">
        <v>180</v>
      </c>
      <c r="D1270">
        <v>10.7</v>
      </c>
      <c r="E1270">
        <v>35.884999999999998</v>
      </c>
      <c r="F1270">
        <v>1707.683</v>
      </c>
      <c r="G1270">
        <v>16.658000000000001</v>
      </c>
      <c r="H1270" t="s">
        <v>16</v>
      </c>
    </row>
    <row r="1271" spans="1:10" x14ac:dyDescent="0.4">
      <c r="A1271">
        <v>4</v>
      </c>
      <c r="B1271" t="s">
        <v>179</v>
      </c>
      <c r="D1271">
        <v>10.71</v>
      </c>
      <c r="E1271">
        <v>46.223999999999997</v>
      </c>
      <c r="F1271">
        <v>2151.1990000000001</v>
      </c>
      <c r="G1271">
        <v>2.2320000000000002</v>
      </c>
      <c r="H1271" t="s">
        <v>13</v>
      </c>
    </row>
    <row r="1272" spans="1:10" x14ac:dyDescent="0.4">
      <c r="A1272">
        <v>5</v>
      </c>
      <c r="B1272" t="s">
        <v>178</v>
      </c>
      <c r="D1272">
        <v>10.68</v>
      </c>
      <c r="E1272">
        <v>118.428</v>
      </c>
      <c r="F1272">
        <v>1627.57</v>
      </c>
      <c r="G1272">
        <v>2.2679999999999998</v>
      </c>
      <c r="H1272" t="s">
        <v>16</v>
      </c>
    </row>
    <row r="1273" spans="1:10" x14ac:dyDescent="0.4">
      <c r="A1273">
        <v>6</v>
      </c>
      <c r="B1273" t="s">
        <v>177</v>
      </c>
      <c r="D1273">
        <v>10.7</v>
      </c>
      <c r="E1273">
        <v>70.977999999999994</v>
      </c>
      <c r="F1273">
        <v>1993.5039999999999</v>
      </c>
      <c r="G1273">
        <v>705</v>
      </c>
      <c r="H1273" t="s">
        <v>16</v>
      </c>
    </row>
    <row r="1274" spans="1:10" x14ac:dyDescent="0.4">
      <c r="A1274">
        <v>7</v>
      </c>
      <c r="B1274" t="s">
        <v>22</v>
      </c>
      <c r="H1274" t="s">
        <v>95</v>
      </c>
    </row>
    <row r="1275" spans="1:10" x14ac:dyDescent="0.4">
      <c r="A1275">
        <v>8</v>
      </c>
      <c r="B1275" t="s">
        <v>176</v>
      </c>
      <c r="D1275">
        <v>10.84</v>
      </c>
      <c r="E1275">
        <v>29.707999999999998</v>
      </c>
      <c r="F1275">
        <v>1592.49</v>
      </c>
      <c r="G1275">
        <v>230</v>
      </c>
      <c r="H1275" t="s">
        <v>16</v>
      </c>
    </row>
    <row r="1276" spans="1:10" x14ac:dyDescent="0.4">
      <c r="A1276">
        <v>9</v>
      </c>
      <c r="B1276" t="s">
        <v>175</v>
      </c>
      <c r="D1276">
        <v>10.76</v>
      </c>
      <c r="E1276">
        <v>39.234000000000002</v>
      </c>
      <c r="F1276">
        <v>1888.1030000000001</v>
      </c>
      <c r="G1276">
        <v>416</v>
      </c>
      <c r="H1276" t="s">
        <v>13</v>
      </c>
    </row>
    <row r="1277" spans="1:10" x14ac:dyDescent="0.4">
      <c r="A1277">
        <v>10</v>
      </c>
      <c r="B1277" t="s">
        <v>174</v>
      </c>
      <c r="D1277">
        <v>10.71</v>
      </c>
      <c r="E1277">
        <v>49.615000000000002</v>
      </c>
      <c r="F1277">
        <v>1937.932</v>
      </c>
      <c r="G1277">
        <v>484</v>
      </c>
      <c r="H1277" t="s">
        <v>16</v>
      </c>
    </row>
    <row r="1278" spans="1:10" x14ac:dyDescent="0.4">
      <c r="A1278">
        <v>11</v>
      </c>
      <c r="B1278" t="s">
        <v>173</v>
      </c>
      <c r="D1278">
        <v>10.69</v>
      </c>
      <c r="E1278">
        <v>21.091999999999999</v>
      </c>
      <c r="F1278">
        <v>1478.8230000000001</v>
      </c>
      <c r="G1278">
        <v>4.5519999999999996</v>
      </c>
      <c r="H1278" t="s">
        <v>13</v>
      </c>
    </row>
    <row r="1279" spans="1:10" x14ac:dyDescent="0.4">
      <c r="A1279">
        <v>12</v>
      </c>
      <c r="B1279" t="s">
        <v>172</v>
      </c>
      <c r="D1279">
        <v>10.7</v>
      </c>
      <c r="E1279">
        <v>15.842000000000001</v>
      </c>
      <c r="F1279">
        <v>1644.9680000000001</v>
      </c>
      <c r="G1279">
        <v>2.1030000000000002</v>
      </c>
      <c r="H1279" t="s">
        <v>13</v>
      </c>
    </row>
    <row r="1280" spans="1:10" x14ac:dyDescent="0.4">
      <c r="A1280">
        <v>13</v>
      </c>
      <c r="B1280" t="s">
        <v>171</v>
      </c>
      <c r="D1280">
        <v>10.63</v>
      </c>
      <c r="E1280">
        <v>14.849</v>
      </c>
      <c r="F1280">
        <v>1533.308</v>
      </c>
      <c r="G1280">
        <v>153</v>
      </c>
      <c r="H1280" t="s">
        <v>13</v>
      </c>
    </row>
    <row r="1281" spans="1:8" x14ac:dyDescent="0.4">
      <c r="A1281">
        <v>14</v>
      </c>
      <c r="B1281" t="s">
        <v>22</v>
      </c>
      <c r="D1281">
        <v>10.66</v>
      </c>
      <c r="E1281">
        <v>83.504000000000005</v>
      </c>
      <c r="G1281">
        <v>810</v>
      </c>
      <c r="H1281" t="s">
        <v>13</v>
      </c>
    </row>
    <row r="1282" spans="1:8" x14ac:dyDescent="0.4">
      <c r="A1282">
        <v>15</v>
      </c>
      <c r="B1282" t="s">
        <v>170</v>
      </c>
      <c r="D1282">
        <v>10.48</v>
      </c>
      <c r="E1282">
        <v>76.256</v>
      </c>
      <c r="F1282">
        <v>1539.7829999999999</v>
      </c>
      <c r="G1282">
        <v>8.9499999999999993</v>
      </c>
      <c r="H1282" t="s">
        <v>13</v>
      </c>
    </row>
    <row r="1283" spans="1:8" x14ac:dyDescent="0.4">
      <c r="A1283">
        <v>16</v>
      </c>
      <c r="B1283" t="s">
        <v>169</v>
      </c>
      <c r="D1283">
        <v>10.53</v>
      </c>
      <c r="E1283">
        <v>24.105</v>
      </c>
      <c r="F1283">
        <v>1096.7819999999999</v>
      </c>
      <c r="G1283">
        <v>235</v>
      </c>
      <c r="H1283" t="s">
        <v>13</v>
      </c>
    </row>
    <row r="1284" spans="1:8" x14ac:dyDescent="0.4">
      <c r="A1284">
        <v>17</v>
      </c>
      <c r="B1284" t="s">
        <v>168</v>
      </c>
      <c r="D1284">
        <v>10.55</v>
      </c>
      <c r="E1284">
        <v>11.2</v>
      </c>
      <c r="F1284">
        <v>2362.0509999999999</v>
      </c>
      <c r="G1284">
        <v>3.403</v>
      </c>
      <c r="H1284" t="s">
        <v>13</v>
      </c>
    </row>
    <row r="1285" spans="1:8" x14ac:dyDescent="0.4">
      <c r="A1285">
        <v>18</v>
      </c>
      <c r="B1285" t="s">
        <v>167</v>
      </c>
      <c r="D1285">
        <v>10.6</v>
      </c>
      <c r="E1285">
        <v>56.118000000000002</v>
      </c>
      <c r="F1285">
        <v>1619.999</v>
      </c>
      <c r="G1285">
        <v>3.7519999999999998</v>
      </c>
      <c r="H1285" t="s">
        <v>13</v>
      </c>
    </row>
    <row r="1286" spans="1:8" x14ac:dyDescent="0.4">
      <c r="A1286">
        <v>19</v>
      </c>
      <c r="B1286" t="s">
        <v>166</v>
      </c>
      <c r="D1286">
        <v>10.59</v>
      </c>
      <c r="E1286">
        <v>44.353999999999999</v>
      </c>
      <c r="F1286">
        <v>2044.3150000000001</v>
      </c>
      <c r="G1286">
        <v>30.117000000000001</v>
      </c>
      <c r="H1286" t="s">
        <v>13</v>
      </c>
    </row>
    <row r="1287" spans="1:8" x14ac:dyDescent="0.4">
      <c r="A1287">
        <v>20</v>
      </c>
      <c r="B1287" t="s">
        <v>165</v>
      </c>
      <c r="D1287">
        <v>10.16</v>
      </c>
      <c r="E1287">
        <v>1.7130000000000001</v>
      </c>
      <c r="F1287">
        <v>2218.4070000000002</v>
      </c>
      <c r="G1287">
        <v>19</v>
      </c>
      <c r="H1287" t="s">
        <v>13</v>
      </c>
    </row>
    <row r="1288" spans="1:8" x14ac:dyDescent="0.4">
      <c r="A1288">
        <v>21</v>
      </c>
      <c r="B1288" t="s">
        <v>22</v>
      </c>
      <c r="D1288">
        <v>10.64</v>
      </c>
      <c r="E1288">
        <v>13.266999999999999</v>
      </c>
      <c r="G1288">
        <v>150</v>
      </c>
      <c r="H1288" t="s">
        <v>13</v>
      </c>
    </row>
    <row r="1289" spans="1:8" x14ac:dyDescent="0.4">
      <c r="A1289">
        <v>22</v>
      </c>
      <c r="B1289" t="s">
        <v>164</v>
      </c>
      <c r="D1289">
        <v>10.63</v>
      </c>
      <c r="E1289">
        <v>94.132999999999996</v>
      </c>
      <c r="F1289">
        <v>1515.9949999999999</v>
      </c>
      <c r="G1289">
        <v>803</v>
      </c>
      <c r="H1289" t="s">
        <v>13</v>
      </c>
    </row>
    <row r="1290" spans="1:8" x14ac:dyDescent="0.4">
      <c r="A1290">
        <v>23</v>
      </c>
      <c r="B1290" t="s">
        <v>163</v>
      </c>
      <c r="D1290">
        <v>10.59</v>
      </c>
      <c r="E1290">
        <v>16.457000000000001</v>
      </c>
      <c r="F1290">
        <v>2110.1149999999998</v>
      </c>
      <c r="G1290">
        <v>171</v>
      </c>
      <c r="H1290" t="s">
        <v>16</v>
      </c>
    </row>
    <row r="1291" spans="1:8" x14ac:dyDescent="0.4">
      <c r="A1291">
        <v>24</v>
      </c>
      <c r="B1291" t="s">
        <v>162</v>
      </c>
      <c r="D1291">
        <v>10.65</v>
      </c>
      <c r="E1291">
        <v>114.29</v>
      </c>
      <c r="F1291">
        <v>1783.99</v>
      </c>
      <c r="G1291">
        <v>2.972</v>
      </c>
      <c r="H1291" t="s">
        <v>13</v>
      </c>
    </row>
    <row r="1292" spans="1:8" x14ac:dyDescent="0.4">
      <c r="A1292">
        <v>25</v>
      </c>
      <c r="B1292" t="s">
        <v>161</v>
      </c>
      <c r="D1292">
        <v>10.67</v>
      </c>
      <c r="E1292">
        <v>2.44</v>
      </c>
      <c r="F1292">
        <v>2029.2</v>
      </c>
      <c r="G1292">
        <v>28</v>
      </c>
      <c r="H1292" t="s">
        <v>16</v>
      </c>
    </row>
    <row r="1293" spans="1:8" x14ac:dyDescent="0.4">
      <c r="A1293">
        <v>26</v>
      </c>
      <c r="B1293" t="s">
        <v>160</v>
      </c>
      <c r="D1293">
        <v>10.67</v>
      </c>
      <c r="E1293">
        <v>111.371</v>
      </c>
      <c r="F1293">
        <v>1683.8789999999999</v>
      </c>
      <c r="G1293">
        <v>16.132000000000001</v>
      </c>
      <c r="H1293" t="s">
        <v>13</v>
      </c>
    </row>
    <row r="1294" spans="1:8" x14ac:dyDescent="0.4">
      <c r="A1294">
        <v>27</v>
      </c>
      <c r="B1294" t="s">
        <v>159</v>
      </c>
      <c r="D1294">
        <v>10.82</v>
      </c>
      <c r="E1294">
        <v>29.029</v>
      </c>
      <c r="F1294">
        <v>2361.3760000000002</v>
      </c>
      <c r="G1294">
        <v>2.9969999999999999</v>
      </c>
      <c r="H1294" t="s">
        <v>13</v>
      </c>
    </row>
    <row r="1295" spans="1:8" x14ac:dyDescent="0.4">
      <c r="A1295">
        <v>28</v>
      </c>
      <c r="B1295" t="s">
        <v>22</v>
      </c>
      <c r="H1295" t="s">
        <v>95</v>
      </c>
    </row>
    <row r="1296" spans="1:8" x14ac:dyDescent="0.4">
      <c r="A1296">
        <v>29</v>
      </c>
      <c r="B1296" t="s">
        <v>158</v>
      </c>
      <c r="D1296">
        <v>10.61</v>
      </c>
      <c r="E1296">
        <v>33.158999999999999</v>
      </c>
      <c r="F1296">
        <v>2140.8389999999999</v>
      </c>
      <c r="G1296">
        <v>1.3320000000000001</v>
      </c>
      <c r="H1296" t="s">
        <v>16</v>
      </c>
    </row>
    <row r="1297" spans="1:10" x14ac:dyDescent="0.4">
      <c r="A1297">
        <v>30</v>
      </c>
      <c r="B1297" t="s">
        <v>157</v>
      </c>
      <c r="D1297">
        <v>10.86</v>
      </c>
      <c r="E1297">
        <v>31.344000000000001</v>
      </c>
      <c r="F1297">
        <v>2028.6279999999999</v>
      </c>
      <c r="G1297">
        <v>253</v>
      </c>
      <c r="H1297" t="s">
        <v>13</v>
      </c>
    </row>
    <row r="1298" spans="1:10" x14ac:dyDescent="0.4">
      <c r="A1298">
        <v>31</v>
      </c>
      <c r="B1298" t="s">
        <v>156</v>
      </c>
      <c r="D1298">
        <v>10.72</v>
      </c>
      <c r="E1298">
        <v>66.198999999999998</v>
      </c>
      <c r="F1298">
        <v>1942.9559999999999</v>
      </c>
      <c r="G1298">
        <v>2.484</v>
      </c>
      <c r="H1298" t="s">
        <v>13</v>
      </c>
    </row>
    <row r="1300" spans="1:10" x14ac:dyDescent="0.4">
      <c r="A1300" t="s">
        <v>67</v>
      </c>
    </row>
    <row r="1302" spans="1:10" x14ac:dyDescent="0.4">
      <c r="B1302" t="s">
        <v>3</v>
      </c>
      <c r="C1302" t="s">
        <v>4</v>
      </c>
      <c r="D1302" t="s">
        <v>5</v>
      </c>
      <c r="E1302" t="s">
        <v>6</v>
      </c>
      <c r="F1302" t="s">
        <v>7</v>
      </c>
      <c r="G1302" t="s">
        <v>8</v>
      </c>
      <c r="H1302" t="s">
        <v>9</v>
      </c>
      <c r="I1302" t="s">
        <v>10</v>
      </c>
      <c r="J1302" t="s">
        <v>11</v>
      </c>
    </row>
    <row r="1303" spans="1:10" x14ac:dyDescent="0.4">
      <c r="A1303">
        <v>1</v>
      </c>
      <c r="B1303" t="s">
        <v>182</v>
      </c>
      <c r="D1303">
        <v>10.67</v>
      </c>
      <c r="E1303">
        <v>1955.0250000000001</v>
      </c>
      <c r="G1303">
        <v>14358</v>
      </c>
      <c r="H1303" t="s">
        <v>13</v>
      </c>
      <c r="I1303">
        <v>1955.0250000000001</v>
      </c>
    </row>
    <row r="1304" spans="1:10" x14ac:dyDescent="0.4">
      <c r="A1304">
        <v>2</v>
      </c>
      <c r="B1304" t="s">
        <v>181</v>
      </c>
      <c r="D1304">
        <v>10.67</v>
      </c>
      <c r="E1304">
        <v>1600.471</v>
      </c>
      <c r="G1304">
        <v>13093</v>
      </c>
      <c r="H1304" t="s">
        <v>13</v>
      </c>
      <c r="I1304">
        <v>1600.471</v>
      </c>
    </row>
    <row r="1305" spans="1:10" x14ac:dyDescent="0.4">
      <c r="A1305">
        <v>3</v>
      </c>
      <c r="B1305" t="s">
        <v>180</v>
      </c>
      <c r="D1305">
        <v>10.69</v>
      </c>
      <c r="E1305">
        <v>1707.683</v>
      </c>
      <c r="G1305">
        <v>13382</v>
      </c>
      <c r="H1305" t="s">
        <v>13</v>
      </c>
      <c r="I1305">
        <v>1707.683</v>
      </c>
    </row>
    <row r="1306" spans="1:10" x14ac:dyDescent="0.4">
      <c r="A1306">
        <v>4</v>
      </c>
      <c r="B1306" t="s">
        <v>179</v>
      </c>
      <c r="D1306">
        <v>10.7</v>
      </c>
      <c r="E1306">
        <v>2151.1990000000001</v>
      </c>
      <c r="G1306">
        <v>123.31699999999999</v>
      </c>
      <c r="H1306" t="s">
        <v>13</v>
      </c>
      <c r="I1306">
        <v>2151.1990000000001</v>
      </c>
    </row>
    <row r="1307" spans="1:10" x14ac:dyDescent="0.4">
      <c r="A1307">
        <v>5</v>
      </c>
      <c r="B1307" t="s">
        <v>178</v>
      </c>
      <c r="D1307">
        <v>10.7</v>
      </c>
      <c r="E1307">
        <v>1627.57</v>
      </c>
      <c r="G1307">
        <v>12124</v>
      </c>
      <c r="H1307" t="s">
        <v>13</v>
      </c>
      <c r="I1307">
        <v>1627.57</v>
      </c>
    </row>
    <row r="1308" spans="1:10" x14ac:dyDescent="0.4">
      <c r="A1308">
        <v>6</v>
      </c>
      <c r="B1308" t="s">
        <v>177</v>
      </c>
      <c r="D1308">
        <v>10.71</v>
      </c>
      <c r="E1308">
        <v>1993.5039999999999</v>
      </c>
      <c r="G1308">
        <v>16621</v>
      </c>
      <c r="H1308" t="s">
        <v>13</v>
      </c>
      <c r="I1308">
        <v>1993.5039999999999</v>
      </c>
    </row>
    <row r="1309" spans="1:10" x14ac:dyDescent="0.4">
      <c r="A1309">
        <v>7</v>
      </c>
      <c r="B1309" t="s">
        <v>22</v>
      </c>
    </row>
    <row r="1310" spans="1:10" x14ac:dyDescent="0.4">
      <c r="A1310">
        <v>8</v>
      </c>
      <c r="B1310" t="s">
        <v>176</v>
      </c>
      <c r="D1310">
        <v>10.72</v>
      </c>
      <c r="E1310">
        <v>1592.49</v>
      </c>
      <c r="G1310">
        <v>13088</v>
      </c>
      <c r="H1310" t="s">
        <v>13</v>
      </c>
      <c r="I1310">
        <v>1592.49</v>
      </c>
    </row>
    <row r="1311" spans="1:10" x14ac:dyDescent="0.4">
      <c r="A1311">
        <v>9</v>
      </c>
      <c r="B1311" t="s">
        <v>175</v>
      </c>
      <c r="D1311">
        <v>10.72</v>
      </c>
      <c r="E1311">
        <v>1888.1030000000001</v>
      </c>
      <c r="G1311">
        <v>27.629000000000001</v>
      </c>
      <c r="H1311" t="s">
        <v>13</v>
      </c>
      <c r="I1311">
        <v>1888.1030000000001</v>
      </c>
    </row>
    <row r="1312" spans="1:10" x14ac:dyDescent="0.4">
      <c r="A1312">
        <v>10</v>
      </c>
      <c r="B1312" t="s">
        <v>174</v>
      </c>
      <c r="D1312">
        <v>10.72</v>
      </c>
      <c r="E1312">
        <v>1937.932</v>
      </c>
      <c r="G1312">
        <v>52.188000000000002</v>
      </c>
      <c r="H1312" t="s">
        <v>13</v>
      </c>
      <c r="I1312">
        <v>1937.932</v>
      </c>
    </row>
    <row r="1313" spans="1:9" x14ac:dyDescent="0.4">
      <c r="A1313">
        <v>11</v>
      </c>
      <c r="B1313" t="s">
        <v>173</v>
      </c>
      <c r="D1313">
        <v>10.71</v>
      </c>
      <c r="E1313">
        <v>1478.8230000000001</v>
      </c>
      <c r="G1313">
        <v>424.64</v>
      </c>
      <c r="H1313" t="s">
        <v>13</v>
      </c>
      <c r="I1313">
        <v>1478.8230000000001</v>
      </c>
    </row>
    <row r="1314" spans="1:9" x14ac:dyDescent="0.4">
      <c r="A1314">
        <v>12</v>
      </c>
      <c r="B1314" t="s">
        <v>172</v>
      </c>
      <c r="D1314">
        <v>10.69</v>
      </c>
      <c r="E1314">
        <v>1644.9680000000001</v>
      </c>
      <c r="G1314">
        <v>22.995999999999999</v>
      </c>
      <c r="H1314" t="s">
        <v>13</v>
      </c>
      <c r="I1314">
        <v>1644.9680000000001</v>
      </c>
    </row>
    <row r="1315" spans="1:9" x14ac:dyDescent="0.4">
      <c r="A1315">
        <v>13</v>
      </c>
      <c r="B1315" t="s">
        <v>171</v>
      </c>
      <c r="D1315">
        <v>10.61</v>
      </c>
      <c r="E1315">
        <v>1533.308</v>
      </c>
      <c r="G1315">
        <v>12215</v>
      </c>
      <c r="H1315" t="s">
        <v>13</v>
      </c>
      <c r="I1315">
        <v>1533.308</v>
      </c>
    </row>
    <row r="1316" spans="1:9" x14ac:dyDescent="0.4">
      <c r="A1316">
        <v>14</v>
      </c>
      <c r="B1316" t="s">
        <v>22</v>
      </c>
    </row>
    <row r="1317" spans="1:9" x14ac:dyDescent="0.4">
      <c r="A1317">
        <v>15</v>
      </c>
      <c r="B1317" t="s">
        <v>170</v>
      </c>
      <c r="D1317">
        <v>10.49</v>
      </c>
      <c r="E1317">
        <v>1539.7829999999999</v>
      </c>
      <c r="G1317">
        <v>16.702000000000002</v>
      </c>
      <c r="H1317" t="s">
        <v>13</v>
      </c>
      <c r="I1317">
        <v>1539.7829999999999</v>
      </c>
    </row>
    <row r="1318" spans="1:9" x14ac:dyDescent="0.4">
      <c r="A1318">
        <v>16</v>
      </c>
      <c r="B1318" t="s">
        <v>169</v>
      </c>
      <c r="D1318">
        <v>10.53</v>
      </c>
      <c r="E1318">
        <v>1096.7819999999999</v>
      </c>
      <c r="G1318">
        <v>9070</v>
      </c>
      <c r="H1318" t="s">
        <v>13</v>
      </c>
      <c r="I1318">
        <v>1096.7819999999999</v>
      </c>
    </row>
    <row r="1319" spans="1:9" x14ac:dyDescent="0.4">
      <c r="A1319">
        <v>17</v>
      </c>
      <c r="B1319" t="s">
        <v>168</v>
      </c>
      <c r="D1319">
        <v>10.57</v>
      </c>
      <c r="E1319">
        <v>2362.0509999999999</v>
      </c>
      <c r="G1319">
        <v>71.456999999999994</v>
      </c>
      <c r="H1319" t="s">
        <v>13</v>
      </c>
      <c r="I1319">
        <v>2362.0509999999999</v>
      </c>
    </row>
    <row r="1320" spans="1:9" x14ac:dyDescent="0.4">
      <c r="A1320">
        <v>18</v>
      </c>
      <c r="B1320" t="s">
        <v>167</v>
      </c>
      <c r="D1320">
        <v>10.61</v>
      </c>
      <c r="E1320">
        <v>1619.999</v>
      </c>
      <c r="G1320">
        <v>13436</v>
      </c>
      <c r="H1320" t="s">
        <v>13</v>
      </c>
      <c r="I1320">
        <v>1619.999</v>
      </c>
    </row>
    <row r="1321" spans="1:9" x14ac:dyDescent="0.4">
      <c r="A1321">
        <v>19</v>
      </c>
      <c r="B1321" t="s">
        <v>166</v>
      </c>
      <c r="D1321">
        <v>10.62</v>
      </c>
      <c r="E1321">
        <v>2044.3150000000001</v>
      </c>
      <c r="G1321">
        <v>676.22900000000004</v>
      </c>
      <c r="H1321" t="s">
        <v>13</v>
      </c>
      <c r="I1321">
        <v>2044.3150000000001</v>
      </c>
    </row>
    <row r="1322" spans="1:9" x14ac:dyDescent="0.4">
      <c r="A1322">
        <v>20</v>
      </c>
      <c r="B1322" t="s">
        <v>165</v>
      </c>
      <c r="D1322">
        <v>10.61</v>
      </c>
      <c r="E1322">
        <v>2218.4070000000002</v>
      </c>
      <c r="G1322">
        <v>17.626000000000001</v>
      </c>
      <c r="H1322" t="s">
        <v>13</v>
      </c>
      <c r="I1322">
        <v>2218.4070000000002</v>
      </c>
    </row>
    <row r="1323" spans="1:9" x14ac:dyDescent="0.4">
      <c r="A1323">
        <v>21</v>
      </c>
      <c r="B1323" t="s">
        <v>22</v>
      </c>
    </row>
    <row r="1324" spans="1:9" x14ac:dyDescent="0.4">
      <c r="A1324">
        <v>22</v>
      </c>
      <c r="B1324" t="s">
        <v>164</v>
      </c>
      <c r="D1324">
        <v>10.63</v>
      </c>
      <c r="E1324">
        <v>1515.9949999999999</v>
      </c>
      <c r="G1324">
        <v>12790</v>
      </c>
      <c r="H1324" t="s">
        <v>13</v>
      </c>
      <c r="I1324">
        <v>1515.9949999999999</v>
      </c>
    </row>
    <row r="1325" spans="1:9" x14ac:dyDescent="0.4">
      <c r="A1325">
        <v>23</v>
      </c>
      <c r="B1325" t="s">
        <v>163</v>
      </c>
      <c r="D1325">
        <v>10.65</v>
      </c>
      <c r="E1325">
        <v>2110.1149999999998</v>
      </c>
      <c r="G1325">
        <v>100.785</v>
      </c>
      <c r="H1325" t="s">
        <v>13</v>
      </c>
      <c r="I1325">
        <v>2110.1149999999998</v>
      </c>
    </row>
    <row r="1326" spans="1:9" x14ac:dyDescent="0.4">
      <c r="A1326">
        <v>24</v>
      </c>
      <c r="B1326" t="s">
        <v>162</v>
      </c>
      <c r="D1326">
        <v>10.65</v>
      </c>
      <c r="E1326">
        <v>1783.99</v>
      </c>
      <c r="G1326">
        <v>331.67399999999998</v>
      </c>
      <c r="H1326" t="s">
        <v>13</v>
      </c>
      <c r="I1326">
        <v>1783.99</v>
      </c>
    </row>
    <row r="1327" spans="1:9" x14ac:dyDescent="0.4">
      <c r="A1327">
        <v>25</v>
      </c>
      <c r="B1327" t="s">
        <v>161</v>
      </c>
      <c r="D1327">
        <v>10.72</v>
      </c>
      <c r="E1327">
        <v>2029.2</v>
      </c>
      <c r="G1327">
        <v>218.81100000000001</v>
      </c>
      <c r="H1327" t="s">
        <v>13</v>
      </c>
      <c r="I1327">
        <v>2029.2</v>
      </c>
    </row>
    <row r="1328" spans="1:9" x14ac:dyDescent="0.4">
      <c r="A1328">
        <v>26</v>
      </c>
      <c r="B1328" t="s">
        <v>160</v>
      </c>
      <c r="D1328">
        <v>10.68</v>
      </c>
      <c r="E1328">
        <v>1683.8789999999999</v>
      </c>
      <c r="G1328">
        <v>181.92500000000001</v>
      </c>
      <c r="H1328" t="s">
        <v>13</v>
      </c>
      <c r="I1328">
        <v>1683.8789999999999</v>
      </c>
    </row>
    <row r="1329" spans="1:10" x14ac:dyDescent="0.4">
      <c r="A1329">
        <v>27</v>
      </c>
      <c r="B1329" t="s">
        <v>159</v>
      </c>
      <c r="D1329">
        <v>10.72</v>
      </c>
      <c r="E1329">
        <v>2361.3760000000002</v>
      </c>
      <c r="G1329">
        <v>165</v>
      </c>
      <c r="H1329" t="s">
        <v>13</v>
      </c>
      <c r="I1329">
        <v>2361.3760000000002</v>
      </c>
    </row>
    <row r="1330" spans="1:10" x14ac:dyDescent="0.4">
      <c r="A1330">
        <v>28</v>
      </c>
      <c r="B1330" t="s">
        <v>22</v>
      </c>
      <c r="H1330" t="s">
        <v>95</v>
      </c>
    </row>
    <row r="1331" spans="1:10" x14ac:dyDescent="0.4">
      <c r="A1331">
        <v>29</v>
      </c>
      <c r="B1331" t="s">
        <v>158</v>
      </c>
      <c r="D1331">
        <v>10.75</v>
      </c>
      <c r="E1331">
        <v>2140.8389999999999</v>
      </c>
      <c r="G1331">
        <v>632.49400000000003</v>
      </c>
      <c r="H1331" t="s">
        <v>13</v>
      </c>
      <c r="I1331">
        <v>2140.8389999999999</v>
      </c>
    </row>
    <row r="1332" spans="1:10" x14ac:dyDescent="0.4">
      <c r="A1332">
        <v>30</v>
      </c>
      <c r="B1332" t="s">
        <v>157</v>
      </c>
      <c r="D1332">
        <v>10.72</v>
      </c>
      <c r="E1332">
        <v>2028.6279999999999</v>
      </c>
      <c r="G1332">
        <v>5107.6310000000003</v>
      </c>
      <c r="H1332" t="s">
        <v>13</v>
      </c>
      <c r="I1332">
        <v>2028.6279999999999</v>
      </c>
    </row>
    <row r="1333" spans="1:10" x14ac:dyDescent="0.4">
      <c r="A1333">
        <v>31</v>
      </c>
      <c r="B1333" t="s">
        <v>156</v>
      </c>
      <c r="D1333">
        <v>10.71</v>
      </c>
      <c r="E1333">
        <v>1942.9559999999999</v>
      </c>
      <c r="G1333">
        <v>14574</v>
      </c>
      <c r="H1333" t="s">
        <v>13</v>
      </c>
      <c r="I1333">
        <v>1942.9559999999999</v>
      </c>
    </row>
    <row r="1335" spans="1:10" x14ac:dyDescent="0.4">
      <c r="A1335" t="s">
        <v>68</v>
      </c>
    </row>
    <row r="1337" spans="1:10" x14ac:dyDescent="0.4">
      <c r="B1337" t="s">
        <v>3</v>
      </c>
      <c r="C1337" t="s">
        <v>4</v>
      </c>
      <c r="D1337" t="s">
        <v>5</v>
      </c>
      <c r="E1337" t="s">
        <v>6</v>
      </c>
      <c r="F1337" t="s">
        <v>7</v>
      </c>
      <c r="G1337" t="s">
        <v>8</v>
      </c>
      <c r="H1337" t="s">
        <v>9</v>
      </c>
      <c r="I1337" t="s">
        <v>10</v>
      </c>
      <c r="J1337" t="s">
        <v>11</v>
      </c>
    </row>
    <row r="1338" spans="1:10" x14ac:dyDescent="0.4">
      <c r="A1338">
        <v>1</v>
      </c>
      <c r="B1338" t="s">
        <v>182</v>
      </c>
      <c r="D1338">
        <v>10.69</v>
      </c>
      <c r="E1338">
        <v>430.62700000000001</v>
      </c>
      <c r="G1338">
        <v>559.66999999999996</v>
      </c>
      <c r="H1338" t="s">
        <v>13</v>
      </c>
      <c r="I1338">
        <v>430.62700000000001</v>
      </c>
    </row>
    <row r="1339" spans="1:10" x14ac:dyDescent="0.4">
      <c r="A1339">
        <v>2</v>
      </c>
      <c r="B1339" t="s">
        <v>181</v>
      </c>
      <c r="D1339">
        <v>10.66</v>
      </c>
      <c r="E1339">
        <v>434.459</v>
      </c>
      <c r="G1339">
        <v>5.048</v>
      </c>
      <c r="H1339" t="s">
        <v>13</v>
      </c>
      <c r="I1339">
        <v>434.459</v>
      </c>
    </row>
    <row r="1340" spans="1:10" x14ac:dyDescent="0.4">
      <c r="A1340">
        <v>3</v>
      </c>
      <c r="B1340" t="s">
        <v>180</v>
      </c>
      <c r="D1340">
        <v>10.67</v>
      </c>
      <c r="E1340">
        <v>405.89499999999998</v>
      </c>
      <c r="G1340">
        <v>125.518</v>
      </c>
      <c r="H1340" t="s">
        <v>13</v>
      </c>
      <c r="I1340">
        <v>405.89499999999998</v>
      </c>
    </row>
    <row r="1341" spans="1:10" x14ac:dyDescent="0.4">
      <c r="A1341">
        <v>4</v>
      </c>
      <c r="B1341" t="s">
        <v>179</v>
      </c>
      <c r="D1341">
        <v>10.71</v>
      </c>
      <c r="E1341">
        <v>542.18299999999999</v>
      </c>
      <c r="G1341">
        <v>28.35</v>
      </c>
      <c r="H1341" t="s">
        <v>13</v>
      </c>
      <c r="I1341">
        <v>542.18299999999999</v>
      </c>
    </row>
    <row r="1342" spans="1:10" x14ac:dyDescent="0.4">
      <c r="A1342">
        <v>5</v>
      </c>
      <c r="B1342" t="s">
        <v>178</v>
      </c>
      <c r="D1342">
        <v>10.7</v>
      </c>
      <c r="E1342">
        <v>495.363</v>
      </c>
      <c r="G1342">
        <v>4090</v>
      </c>
      <c r="H1342" t="s">
        <v>13</v>
      </c>
      <c r="I1342">
        <v>495.363</v>
      </c>
    </row>
    <row r="1343" spans="1:10" x14ac:dyDescent="0.4">
      <c r="A1343">
        <v>6</v>
      </c>
      <c r="B1343" t="s">
        <v>177</v>
      </c>
      <c r="D1343">
        <v>10.7</v>
      </c>
      <c r="E1343">
        <v>406.25400000000002</v>
      </c>
      <c r="G1343">
        <v>95.53</v>
      </c>
      <c r="H1343" t="s">
        <v>13</v>
      </c>
      <c r="I1343">
        <v>406.25400000000002</v>
      </c>
    </row>
    <row r="1344" spans="1:10" x14ac:dyDescent="0.4">
      <c r="A1344">
        <v>7</v>
      </c>
      <c r="B1344" t="s">
        <v>22</v>
      </c>
    </row>
    <row r="1345" spans="1:9" x14ac:dyDescent="0.4">
      <c r="A1345">
        <v>8</v>
      </c>
      <c r="B1345" t="s">
        <v>176</v>
      </c>
      <c r="D1345">
        <v>10.72</v>
      </c>
      <c r="E1345">
        <v>353.27</v>
      </c>
      <c r="G1345">
        <v>2742</v>
      </c>
      <c r="H1345" t="s">
        <v>13</v>
      </c>
      <c r="I1345">
        <v>353.27</v>
      </c>
    </row>
    <row r="1346" spans="1:9" x14ac:dyDescent="0.4">
      <c r="A1346">
        <v>9</v>
      </c>
      <c r="B1346" t="s">
        <v>175</v>
      </c>
      <c r="D1346">
        <v>10.73</v>
      </c>
      <c r="E1346">
        <v>391.15300000000002</v>
      </c>
      <c r="G1346">
        <v>3271</v>
      </c>
      <c r="H1346" t="s">
        <v>16</v>
      </c>
      <c r="I1346">
        <v>391.15300000000002</v>
      </c>
    </row>
    <row r="1347" spans="1:9" x14ac:dyDescent="0.4">
      <c r="A1347">
        <v>10</v>
      </c>
      <c r="B1347" t="s">
        <v>174</v>
      </c>
      <c r="D1347">
        <v>10.71</v>
      </c>
      <c r="E1347">
        <v>255.94800000000001</v>
      </c>
      <c r="G1347">
        <v>16.372</v>
      </c>
      <c r="H1347" t="s">
        <v>13</v>
      </c>
      <c r="I1347">
        <v>255.94800000000001</v>
      </c>
    </row>
    <row r="1348" spans="1:9" x14ac:dyDescent="0.4">
      <c r="A1348">
        <v>11</v>
      </c>
      <c r="B1348" t="s">
        <v>173</v>
      </c>
      <c r="D1348">
        <v>10.72</v>
      </c>
      <c r="E1348">
        <v>283.625</v>
      </c>
      <c r="G1348">
        <v>20.800999999999998</v>
      </c>
      <c r="H1348" t="s">
        <v>13</v>
      </c>
      <c r="I1348">
        <v>283.625</v>
      </c>
    </row>
    <row r="1349" spans="1:9" x14ac:dyDescent="0.4">
      <c r="A1349">
        <v>12</v>
      </c>
      <c r="B1349" t="s">
        <v>172</v>
      </c>
      <c r="D1349">
        <v>10.67</v>
      </c>
      <c r="E1349">
        <v>400.964</v>
      </c>
      <c r="G1349">
        <v>3044</v>
      </c>
      <c r="H1349" t="s">
        <v>13</v>
      </c>
      <c r="I1349">
        <v>400.964</v>
      </c>
    </row>
    <row r="1350" spans="1:9" x14ac:dyDescent="0.4">
      <c r="A1350">
        <v>13</v>
      </c>
      <c r="B1350" t="s">
        <v>171</v>
      </c>
      <c r="D1350">
        <v>10.61</v>
      </c>
      <c r="E1350">
        <v>125.699</v>
      </c>
      <c r="G1350">
        <v>13.778</v>
      </c>
      <c r="H1350" t="s">
        <v>13</v>
      </c>
      <c r="I1350">
        <v>125.699</v>
      </c>
    </row>
    <row r="1351" spans="1:9" x14ac:dyDescent="0.4">
      <c r="A1351">
        <v>14</v>
      </c>
      <c r="B1351" t="s">
        <v>22</v>
      </c>
      <c r="H1351" t="s">
        <v>95</v>
      </c>
    </row>
    <row r="1352" spans="1:9" x14ac:dyDescent="0.4">
      <c r="A1352">
        <v>15</v>
      </c>
      <c r="B1352" t="s">
        <v>170</v>
      </c>
      <c r="D1352">
        <v>10.48</v>
      </c>
      <c r="E1352">
        <v>168.989</v>
      </c>
      <c r="G1352">
        <v>3.0590000000000002</v>
      </c>
      <c r="H1352" t="s">
        <v>16</v>
      </c>
      <c r="I1352">
        <v>168.989</v>
      </c>
    </row>
    <row r="1353" spans="1:9" x14ac:dyDescent="0.4">
      <c r="A1353">
        <v>16</v>
      </c>
      <c r="B1353" t="s">
        <v>169</v>
      </c>
      <c r="D1353">
        <v>10.52</v>
      </c>
      <c r="E1353">
        <v>138.58699999999999</v>
      </c>
      <c r="G1353">
        <v>7.1280000000000001</v>
      </c>
      <c r="H1353" t="s">
        <v>16</v>
      </c>
      <c r="I1353">
        <v>138.58699999999999</v>
      </c>
    </row>
    <row r="1354" spans="1:9" x14ac:dyDescent="0.4">
      <c r="A1354">
        <v>17</v>
      </c>
      <c r="B1354" t="s">
        <v>168</v>
      </c>
      <c r="D1354">
        <v>10.58</v>
      </c>
      <c r="E1354">
        <v>473.36399999999998</v>
      </c>
      <c r="G1354">
        <v>15.308999999999999</v>
      </c>
      <c r="H1354" t="s">
        <v>13</v>
      </c>
      <c r="I1354">
        <v>473.36399999999998</v>
      </c>
    </row>
    <row r="1355" spans="1:9" x14ac:dyDescent="0.4">
      <c r="A1355">
        <v>18</v>
      </c>
      <c r="B1355" t="s">
        <v>167</v>
      </c>
      <c r="D1355">
        <v>10.6</v>
      </c>
      <c r="E1355">
        <v>346.798</v>
      </c>
      <c r="G1355">
        <v>2794</v>
      </c>
      <c r="H1355" t="s">
        <v>13</v>
      </c>
      <c r="I1355">
        <v>346.798</v>
      </c>
    </row>
    <row r="1356" spans="1:9" x14ac:dyDescent="0.4">
      <c r="A1356">
        <v>19</v>
      </c>
      <c r="B1356" t="s">
        <v>166</v>
      </c>
      <c r="D1356">
        <v>10.61</v>
      </c>
      <c r="E1356">
        <v>466.38600000000002</v>
      </c>
      <c r="G1356">
        <v>4.3369999999999997</v>
      </c>
      <c r="H1356" t="s">
        <v>13</v>
      </c>
      <c r="I1356">
        <v>466.38600000000002</v>
      </c>
    </row>
    <row r="1357" spans="1:9" x14ac:dyDescent="0.4">
      <c r="A1357">
        <v>20</v>
      </c>
      <c r="B1357" t="s">
        <v>165</v>
      </c>
      <c r="D1357">
        <v>10.63</v>
      </c>
      <c r="E1357">
        <v>257.58800000000002</v>
      </c>
      <c r="G1357">
        <v>2003</v>
      </c>
      <c r="H1357" t="s">
        <v>13</v>
      </c>
      <c r="I1357">
        <v>257.58800000000002</v>
      </c>
    </row>
    <row r="1358" spans="1:9" x14ac:dyDescent="0.4">
      <c r="A1358">
        <v>21</v>
      </c>
      <c r="B1358" t="s">
        <v>22</v>
      </c>
    </row>
    <row r="1359" spans="1:9" x14ac:dyDescent="0.4">
      <c r="A1359">
        <v>22</v>
      </c>
      <c r="B1359" t="s">
        <v>164</v>
      </c>
      <c r="D1359">
        <v>10.64</v>
      </c>
      <c r="E1359">
        <v>523.01900000000001</v>
      </c>
      <c r="G1359">
        <v>4315</v>
      </c>
      <c r="H1359" t="s">
        <v>13</v>
      </c>
      <c r="I1359">
        <v>523.01900000000001</v>
      </c>
    </row>
    <row r="1360" spans="1:9" x14ac:dyDescent="0.4">
      <c r="A1360">
        <v>23</v>
      </c>
      <c r="B1360" t="s">
        <v>163</v>
      </c>
      <c r="D1360">
        <v>10.65</v>
      </c>
      <c r="E1360">
        <v>197.315</v>
      </c>
      <c r="G1360">
        <v>6.702</v>
      </c>
      <c r="H1360" t="s">
        <v>13</v>
      </c>
      <c r="I1360">
        <v>197.315</v>
      </c>
    </row>
    <row r="1361" spans="1:10" x14ac:dyDescent="0.4">
      <c r="A1361">
        <v>24</v>
      </c>
      <c r="B1361" t="s">
        <v>162</v>
      </c>
      <c r="D1361">
        <v>10.64</v>
      </c>
      <c r="E1361">
        <v>559.524</v>
      </c>
      <c r="G1361">
        <v>17.193000000000001</v>
      </c>
      <c r="H1361" t="s">
        <v>13</v>
      </c>
      <c r="I1361">
        <v>559.524</v>
      </c>
    </row>
    <row r="1362" spans="1:10" x14ac:dyDescent="0.4">
      <c r="A1362">
        <v>25</v>
      </c>
      <c r="B1362" t="s">
        <v>161</v>
      </c>
      <c r="D1362">
        <v>10.73</v>
      </c>
      <c r="E1362">
        <v>341.95</v>
      </c>
      <c r="G1362">
        <v>3042</v>
      </c>
      <c r="H1362" t="s">
        <v>13</v>
      </c>
      <c r="I1362">
        <v>341.95</v>
      </c>
    </row>
    <row r="1363" spans="1:10" x14ac:dyDescent="0.4">
      <c r="A1363">
        <v>26</v>
      </c>
      <c r="B1363" t="s">
        <v>160</v>
      </c>
      <c r="D1363">
        <v>10.69</v>
      </c>
      <c r="E1363">
        <v>376.83</v>
      </c>
      <c r="G1363">
        <v>8.2579999999999991</v>
      </c>
      <c r="H1363" t="s">
        <v>16</v>
      </c>
      <c r="I1363">
        <v>376.83</v>
      </c>
    </row>
    <row r="1364" spans="1:10" x14ac:dyDescent="0.4">
      <c r="A1364">
        <v>27</v>
      </c>
      <c r="B1364" t="s">
        <v>159</v>
      </c>
      <c r="D1364">
        <v>10.72</v>
      </c>
      <c r="E1364">
        <v>538.61199999999997</v>
      </c>
      <c r="G1364">
        <v>35.250999999999998</v>
      </c>
      <c r="H1364" t="s">
        <v>13</v>
      </c>
      <c r="I1364">
        <v>538.61199999999997</v>
      </c>
    </row>
    <row r="1365" spans="1:10" x14ac:dyDescent="0.4">
      <c r="A1365">
        <v>28</v>
      </c>
      <c r="B1365" t="s">
        <v>22</v>
      </c>
    </row>
    <row r="1366" spans="1:10" x14ac:dyDescent="0.4">
      <c r="A1366">
        <v>29</v>
      </c>
      <c r="B1366" t="s">
        <v>158</v>
      </c>
      <c r="D1366">
        <v>10.76</v>
      </c>
      <c r="E1366">
        <v>295.83499999999998</v>
      </c>
      <c r="G1366">
        <v>2349</v>
      </c>
      <c r="H1366" t="s">
        <v>13</v>
      </c>
      <c r="I1366">
        <v>295.83499999999998</v>
      </c>
    </row>
    <row r="1367" spans="1:10" x14ac:dyDescent="0.4">
      <c r="A1367">
        <v>30</v>
      </c>
      <c r="B1367" t="s">
        <v>157</v>
      </c>
      <c r="D1367">
        <v>10.73</v>
      </c>
      <c r="E1367">
        <v>198.1</v>
      </c>
      <c r="G1367">
        <v>46.462000000000003</v>
      </c>
      <c r="H1367" t="s">
        <v>13</v>
      </c>
      <c r="I1367">
        <v>198.1</v>
      </c>
    </row>
    <row r="1368" spans="1:10" x14ac:dyDescent="0.4">
      <c r="A1368">
        <v>31</v>
      </c>
      <c r="B1368" t="s">
        <v>156</v>
      </c>
      <c r="D1368">
        <v>10.74</v>
      </c>
      <c r="E1368">
        <v>498.78300000000002</v>
      </c>
      <c r="G1368">
        <v>16.279</v>
      </c>
      <c r="H1368" t="s">
        <v>13</v>
      </c>
      <c r="I1368">
        <v>498.78300000000002</v>
      </c>
    </row>
    <row r="1370" spans="1:10" x14ac:dyDescent="0.4">
      <c r="A1370" t="s">
        <v>69</v>
      </c>
    </row>
    <row r="1372" spans="1:10" x14ac:dyDescent="0.4">
      <c r="B1372" t="s">
        <v>3</v>
      </c>
      <c r="C1372" t="s">
        <v>4</v>
      </c>
      <c r="D1372" t="s">
        <v>5</v>
      </c>
      <c r="E1372" t="s">
        <v>6</v>
      </c>
      <c r="F1372" t="s">
        <v>7</v>
      </c>
      <c r="G1372" t="s">
        <v>8</v>
      </c>
      <c r="H1372" t="s">
        <v>9</v>
      </c>
      <c r="I1372" t="s">
        <v>10</v>
      </c>
      <c r="J1372" t="s">
        <v>11</v>
      </c>
    </row>
    <row r="1373" spans="1:10" x14ac:dyDescent="0.4">
      <c r="A1373">
        <v>1</v>
      </c>
      <c r="B1373" t="s">
        <v>182</v>
      </c>
    </row>
    <row r="1374" spans="1:10" x14ac:dyDescent="0.4">
      <c r="A1374">
        <v>2</v>
      </c>
      <c r="B1374" t="s">
        <v>181</v>
      </c>
    </row>
    <row r="1375" spans="1:10" x14ac:dyDescent="0.4">
      <c r="A1375">
        <v>3</v>
      </c>
      <c r="B1375" t="s">
        <v>180</v>
      </c>
    </row>
    <row r="1376" spans="1:10" x14ac:dyDescent="0.4">
      <c r="A1376">
        <v>4</v>
      </c>
      <c r="B1376" t="s">
        <v>179</v>
      </c>
    </row>
    <row r="1377" spans="1:9" x14ac:dyDescent="0.4">
      <c r="A1377">
        <v>5</v>
      </c>
      <c r="B1377" t="s">
        <v>178</v>
      </c>
    </row>
    <row r="1378" spans="1:9" x14ac:dyDescent="0.4">
      <c r="A1378">
        <v>6</v>
      </c>
      <c r="B1378" t="s">
        <v>177</v>
      </c>
    </row>
    <row r="1379" spans="1:9" x14ac:dyDescent="0.4">
      <c r="A1379">
        <v>7</v>
      </c>
      <c r="B1379" t="s">
        <v>22</v>
      </c>
    </row>
    <row r="1380" spans="1:9" x14ac:dyDescent="0.4">
      <c r="A1380">
        <v>8</v>
      </c>
      <c r="B1380" t="s">
        <v>176</v>
      </c>
    </row>
    <row r="1381" spans="1:9" x14ac:dyDescent="0.4">
      <c r="A1381">
        <v>9</v>
      </c>
      <c r="B1381" t="s">
        <v>175</v>
      </c>
      <c r="D1381">
        <v>10.47</v>
      </c>
      <c r="E1381">
        <v>9.5709999999999997</v>
      </c>
      <c r="G1381">
        <v>107</v>
      </c>
      <c r="H1381" t="s">
        <v>13</v>
      </c>
      <c r="I1381">
        <v>9.5709999999999997</v>
      </c>
    </row>
    <row r="1382" spans="1:9" x14ac:dyDescent="0.4">
      <c r="A1382">
        <v>10</v>
      </c>
      <c r="B1382" t="s">
        <v>174</v>
      </c>
    </row>
    <row r="1383" spans="1:9" x14ac:dyDescent="0.4">
      <c r="A1383">
        <v>11</v>
      </c>
      <c r="B1383" t="s">
        <v>173</v>
      </c>
    </row>
    <row r="1384" spans="1:9" x14ac:dyDescent="0.4">
      <c r="A1384">
        <v>12</v>
      </c>
      <c r="B1384" t="s">
        <v>172</v>
      </c>
    </row>
    <row r="1385" spans="1:9" x14ac:dyDescent="0.4">
      <c r="A1385">
        <v>13</v>
      </c>
      <c r="B1385" t="s">
        <v>171</v>
      </c>
    </row>
    <row r="1386" spans="1:9" x14ac:dyDescent="0.4">
      <c r="A1386">
        <v>14</v>
      </c>
      <c r="B1386" t="s">
        <v>22</v>
      </c>
    </row>
    <row r="1387" spans="1:9" x14ac:dyDescent="0.4">
      <c r="A1387">
        <v>15</v>
      </c>
      <c r="B1387" t="s">
        <v>170</v>
      </c>
    </row>
    <row r="1388" spans="1:9" x14ac:dyDescent="0.4">
      <c r="A1388">
        <v>16</v>
      </c>
      <c r="B1388" t="s">
        <v>169</v>
      </c>
    </row>
    <row r="1389" spans="1:9" x14ac:dyDescent="0.4">
      <c r="A1389">
        <v>17</v>
      </c>
      <c r="B1389" t="s">
        <v>168</v>
      </c>
    </row>
    <row r="1390" spans="1:9" x14ac:dyDescent="0.4">
      <c r="A1390">
        <v>18</v>
      </c>
      <c r="B1390" t="s">
        <v>167</v>
      </c>
    </row>
    <row r="1391" spans="1:9" x14ac:dyDescent="0.4">
      <c r="A1391">
        <v>19</v>
      </c>
      <c r="B1391" t="s">
        <v>166</v>
      </c>
      <c r="D1391">
        <v>10.99</v>
      </c>
      <c r="E1391">
        <v>0.53900000000000003</v>
      </c>
      <c r="G1391">
        <v>5</v>
      </c>
      <c r="H1391" t="s">
        <v>13</v>
      </c>
      <c r="I1391">
        <v>0.53900000000000003</v>
      </c>
    </row>
    <row r="1392" spans="1:9" x14ac:dyDescent="0.4">
      <c r="A1392">
        <v>20</v>
      </c>
      <c r="B1392" t="s">
        <v>165</v>
      </c>
      <c r="D1392">
        <v>10.97</v>
      </c>
      <c r="E1392">
        <v>0.27600000000000002</v>
      </c>
      <c r="G1392">
        <v>3</v>
      </c>
      <c r="H1392" t="s">
        <v>13</v>
      </c>
      <c r="I1392">
        <v>0.27600000000000002</v>
      </c>
    </row>
    <row r="1393" spans="1:10" x14ac:dyDescent="0.4">
      <c r="A1393">
        <v>21</v>
      </c>
      <c r="B1393" t="s">
        <v>22</v>
      </c>
    </row>
    <row r="1394" spans="1:10" x14ac:dyDescent="0.4">
      <c r="A1394">
        <v>22</v>
      </c>
      <c r="B1394" t="s">
        <v>164</v>
      </c>
    </row>
    <row r="1395" spans="1:10" x14ac:dyDescent="0.4">
      <c r="A1395">
        <v>23</v>
      </c>
      <c r="B1395" t="s">
        <v>163</v>
      </c>
    </row>
    <row r="1396" spans="1:10" x14ac:dyDescent="0.4">
      <c r="A1396">
        <v>24</v>
      </c>
      <c r="B1396" t="s">
        <v>162</v>
      </c>
    </row>
    <row r="1397" spans="1:10" x14ac:dyDescent="0.4">
      <c r="A1397">
        <v>25</v>
      </c>
      <c r="B1397" t="s">
        <v>161</v>
      </c>
    </row>
    <row r="1398" spans="1:10" x14ac:dyDescent="0.4">
      <c r="A1398">
        <v>26</v>
      </c>
      <c r="B1398" t="s">
        <v>160</v>
      </c>
      <c r="D1398">
        <v>10.91</v>
      </c>
      <c r="E1398">
        <v>2.149</v>
      </c>
      <c r="G1398">
        <v>21</v>
      </c>
      <c r="H1398" t="s">
        <v>13</v>
      </c>
      <c r="I1398">
        <v>2.149</v>
      </c>
    </row>
    <row r="1399" spans="1:10" x14ac:dyDescent="0.4">
      <c r="A1399">
        <v>27</v>
      </c>
      <c r="B1399" t="s">
        <v>159</v>
      </c>
    </row>
    <row r="1400" spans="1:10" x14ac:dyDescent="0.4">
      <c r="A1400">
        <v>28</v>
      </c>
      <c r="B1400" t="s">
        <v>22</v>
      </c>
    </row>
    <row r="1401" spans="1:10" x14ac:dyDescent="0.4">
      <c r="A1401">
        <v>29</v>
      </c>
      <c r="B1401" t="s">
        <v>158</v>
      </c>
      <c r="D1401">
        <v>10.97</v>
      </c>
      <c r="E1401">
        <v>1.643</v>
      </c>
      <c r="G1401">
        <v>16</v>
      </c>
      <c r="H1401" t="s">
        <v>13</v>
      </c>
      <c r="I1401">
        <v>1.643</v>
      </c>
    </row>
    <row r="1402" spans="1:10" x14ac:dyDescent="0.4">
      <c r="A1402">
        <v>30</v>
      </c>
      <c r="B1402" t="s">
        <v>157</v>
      </c>
    </row>
    <row r="1403" spans="1:10" x14ac:dyDescent="0.4">
      <c r="A1403">
        <v>31</v>
      </c>
      <c r="B1403" t="s">
        <v>156</v>
      </c>
    </row>
    <row r="1405" spans="1:10" x14ac:dyDescent="0.4">
      <c r="A1405" t="s">
        <v>70</v>
      </c>
    </row>
    <row r="1407" spans="1:10" x14ac:dyDescent="0.4">
      <c r="B1407" t="s">
        <v>3</v>
      </c>
      <c r="C1407" t="s">
        <v>4</v>
      </c>
      <c r="D1407" t="s">
        <v>5</v>
      </c>
      <c r="E1407" t="s">
        <v>6</v>
      </c>
      <c r="F1407" t="s">
        <v>7</v>
      </c>
      <c r="G1407" t="s">
        <v>8</v>
      </c>
      <c r="H1407" t="s">
        <v>9</v>
      </c>
      <c r="I1407" t="s">
        <v>10</v>
      </c>
      <c r="J1407" t="s">
        <v>11</v>
      </c>
    </row>
    <row r="1408" spans="1:10" x14ac:dyDescent="0.4">
      <c r="A1408">
        <v>1</v>
      </c>
      <c r="B1408" t="s">
        <v>182</v>
      </c>
      <c r="D1408">
        <v>10.86</v>
      </c>
      <c r="E1408">
        <v>14.292999999999999</v>
      </c>
      <c r="F1408">
        <v>1089.252</v>
      </c>
      <c r="G1408">
        <v>141</v>
      </c>
      <c r="H1408" t="s">
        <v>13</v>
      </c>
    </row>
    <row r="1409" spans="1:8" x14ac:dyDescent="0.4">
      <c r="A1409">
        <v>2</v>
      </c>
      <c r="B1409" t="s">
        <v>181</v>
      </c>
      <c r="D1409">
        <v>10.66</v>
      </c>
      <c r="E1409">
        <v>10.528</v>
      </c>
      <c r="F1409">
        <v>1115.616</v>
      </c>
      <c r="G1409">
        <v>117</v>
      </c>
      <c r="H1409" t="s">
        <v>13</v>
      </c>
    </row>
    <row r="1410" spans="1:8" x14ac:dyDescent="0.4">
      <c r="A1410">
        <v>3</v>
      </c>
      <c r="B1410" t="s">
        <v>180</v>
      </c>
      <c r="F1410">
        <v>1132.3689999999999</v>
      </c>
    </row>
    <row r="1411" spans="1:8" x14ac:dyDescent="0.4">
      <c r="A1411">
        <v>4</v>
      </c>
      <c r="B1411" t="s">
        <v>179</v>
      </c>
      <c r="F1411">
        <v>1273.2850000000001</v>
      </c>
    </row>
    <row r="1412" spans="1:8" x14ac:dyDescent="0.4">
      <c r="A1412">
        <v>5</v>
      </c>
      <c r="B1412" t="s">
        <v>178</v>
      </c>
      <c r="F1412">
        <v>979.54700000000003</v>
      </c>
    </row>
    <row r="1413" spans="1:8" x14ac:dyDescent="0.4">
      <c r="A1413">
        <v>6</v>
      </c>
      <c r="B1413" t="s">
        <v>177</v>
      </c>
      <c r="F1413">
        <v>981.904</v>
      </c>
    </row>
    <row r="1414" spans="1:8" x14ac:dyDescent="0.4">
      <c r="A1414">
        <v>7</v>
      </c>
      <c r="B1414" t="s">
        <v>22</v>
      </c>
      <c r="F1414">
        <v>0</v>
      </c>
      <c r="H1414" t="s">
        <v>95</v>
      </c>
    </row>
    <row r="1415" spans="1:8" x14ac:dyDescent="0.4">
      <c r="A1415">
        <v>8</v>
      </c>
      <c r="B1415" t="s">
        <v>176</v>
      </c>
      <c r="D1415">
        <v>12.72</v>
      </c>
      <c r="E1415">
        <v>2.8610000000000002</v>
      </c>
      <c r="F1415">
        <v>945.34</v>
      </c>
      <c r="G1415">
        <v>28</v>
      </c>
      <c r="H1415" t="s">
        <v>16</v>
      </c>
    </row>
    <row r="1416" spans="1:8" x14ac:dyDescent="0.4">
      <c r="A1416">
        <v>9</v>
      </c>
      <c r="B1416" t="s">
        <v>175</v>
      </c>
      <c r="D1416">
        <v>9.77</v>
      </c>
      <c r="E1416">
        <v>1.056</v>
      </c>
      <c r="F1416">
        <v>779.12900000000002</v>
      </c>
      <c r="G1416">
        <v>12</v>
      </c>
      <c r="H1416" t="s">
        <v>16</v>
      </c>
    </row>
    <row r="1417" spans="1:8" x14ac:dyDescent="0.4">
      <c r="A1417">
        <v>10</v>
      </c>
      <c r="B1417" t="s">
        <v>174</v>
      </c>
      <c r="F1417">
        <v>609.096</v>
      </c>
    </row>
    <row r="1418" spans="1:8" x14ac:dyDescent="0.4">
      <c r="A1418">
        <v>11</v>
      </c>
      <c r="B1418" t="s">
        <v>173</v>
      </c>
      <c r="F1418">
        <v>865.34400000000005</v>
      </c>
    </row>
    <row r="1419" spans="1:8" x14ac:dyDescent="0.4">
      <c r="A1419">
        <v>12</v>
      </c>
      <c r="B1419" t="s">
        <v>172</v>
      </c>
      <c r="D1419">
        <v>10.06</v>
      </c>
      <c r="E1419">
        <v>3.992</v>
      </c>
      <c r="F1419">
        <v>1052.1379999999999</v>
      </c>
      <c r="G1419">
        <v>44</v>
      </c>
      <c r="H1419" t="s">
        <v>16</v>
      </c>
    </row>
    <row r="1420" spans="1:8" x14ac:dyDescent="0.4">
      <c r="A1420">
        <v>13</v>
      </c>
      <c r="B1420" t="s">
        <v>171</v>
      </c>
      <c r="D1420">
        <v>12.09</v>
      </c>
      <c r="E1420">
        <v>30.4</v>
      </c>
      <c r="F1420">
        <v>1085.2170000000001</v>
      </c>
      <c r="G1420">
        <v>261</v>
      </c>
      <c r="H1420" t="s">
        <v>16</v>
      </c>
    </row>
    <row r="1421" spans="1:8" x14ac:dyDescent="0.4">
      <c r="A1421">
        <v>14</v>
      </c>
      <c r="B1421" t="s">
        <v>22</v>
      </c>
      <c r="F1421">
        <v>0</v>
      </c>
      <c r="H1421" t="s">
        <v>95</v>
      </c>
    </row>
    <row r="1422" spans="1:8" x14ac:dyDescent="0.4">
      <c r="A1422">
        <v>15</v>
      </c>
      <c r="B1422" t="s">
        <v>170</v>
      </c>
      <c r="D1422">
        <v>10.99</v>
      </c>
      <c r="E1422">
        <v>2.0590000000000002</v>
      </c>
      <c r="F1422">
        <v>1109.893</v>
      </c>
      <c r="G1422">
        <v>20</v>
      </c>
      <c r="H1422" t="s">
        <v>13</v>
      </c>
    </row>
    <row r="1423" spans="1:8" x14ac:dyDescent="0.4">
      <c r="A1423">
        <v>16</v>
      </c>
      <c r="B1423" t="s">
        <v>169</v>
      </c>
      <c r="D1423">
        <v>10.7</v>
      </c>
      <c r="E1423">
        <v>45.514000000000003</v>
      </c>
      <c r="F1423">
        <v>966.80899999999997</v>
      </c>
      <c r="G1423">
        <v>6.1779999999999999</v>
      </c>
      <c r="H1423" t="s">
        <v>13</v>
      </c>
    </row>
    <row r="1424" spans="1:8" x14ac:dyDescent="0.4">
      <c r="A1424">
        <v>17</v>
      </c>
      <c r="B1424" t="s">
        <v>168</v>
      </c>
      <c r="D1424">
        <v>12.2</v>
      </c>
      <c r="E1424">
        <v>4.1769999999999996</v>
      </c>
      <c r="F1424">
        <v>1349.0160000000001</v>
      </c>
      <c r="G1424">
        <v>38</v>
      </c>
      <c r="H1424" t="s">
        <v>16</v>
      </c>
    </row>
    <row r="1425" spans="1:8" x14ac:dyDescent="0.4">
      <c r="A1425">
        <v>18</v>
      </c>
      <c r="B1425" t="s">
        <v>167</v>
      </c>
      <c r="D1425">
        <v>12.83</v>
      </c>
      <c r="E1425">
        <v>3.6589999999999998</v>
      </c>
      <c r="F1425">
        <v>1363.0039999999999</v>
      </c>
      <c r="G1425">
        <v>36</v>
      </c>
      <c r="H1425" t="s">
        <v>16</v>
      </c>
    </row>
    <row r="1426" spans="1:8" x14ac:dyDescent="0.4">
      <c r="A1426">
        <v>19</v>
      </c>
      <c r="B1426" t="s">
        <v>166</v>
      </c>
      <c r="D1426">
        <v>9.7200000000000006</v>
      </c>
      <c r="E1426">
        <v>2.8130000000000002</v>
      </c>
      <c r="F1426">
        <v>1596.1130000000001</v>
      </c>
      <c r="G1426">
        <v>31</v>
      </c>
      <c r="H1426" t="s">
        <v>16</v>
      </c>
    </row>
    <row r="1427" spans="1:8" x14ac:dyDescent="0.4">
      <c r="A1427">
        <v>20</v>
      </c>
      <c r="B1427" t="s">
        <v>165</v>
      </c>
      <c r="D1427">
        <v>11.21</v>
      </c>
      <c r="E1427">
        <v>24.471</v>
      </c>
      <c r="F1427">
        <v>1349.4680000000001</v>
      </c>
      <c r="G1427">
        <v>234</v>
      </c>
      <c r="H1427" t="s">
        <v>16</v>
      </c>
    </row>
    <row r="1428" spans="1:8" x14ac:dyDescent="0.4">
      <c r="A1428">
        <v>21</v>
      </c>
      <c r="B1428" t="s">
        <v>22</v>
      </c>
      <c r="F1428">
        <v>0</v>
      </c>
    </row>
    <row r="1429" spans="1:8" x14ac:dyDescent="0.4">
      <c r="A1429">
        <v>22</v>
      </c>
      <c r="B1429" t="s">
        <v>164</v>
      </c>
      <c r="D1429">
        <v>11.11</v>
      </c>
      <c r="E1429">
        <v>8.3729999999999993</v>
      </c>
      <c r="F1429">
        <v>1225.2940000000001</v>
      </c>
      <c r="G1429">
        <v>82</v>
      </c>
      <c r="H1429" t="s">
        <v>13</v>
      </c>
    </row>
    <row r="1430" spans="1:8" x14ac:dyDescent="0.4">
      <c r="A1430">
        <v>23</v>
      </c>
      <c r="B1430" t="s">
        <v>163</v>
      </c>
      <c r="F1430">
        <v>1218.4749999999999</v>
      </c>
    </row>
    <row r="1431" spans="1:8" x14ac:dyDescent="0.4">
      <c r="A1431">
        <v>24</v>
      </c>
      <c r="B1431" t="s">
        <v>162</v>
      </c>
      <c r="D1431">
        <v>10.57</v>
      </c>
      <c r="E1431">
        <v>1.728</v>
      </c>
      <c r="F1431">
        <v>1309.7159999999999</v>
      </c>
      <c r="G1431">
        <v>20</v>
      </c>
      <c r="H1431" t="s">
        <v>13</v>
      </c>
    </row>
    <row r="1432" spans="1:8" x14ac:dyDescent="0.4">
      <c r="A1432">
        <v>25</v>
      </c>
      <c r="B1432" t="s">
        <v>161</v>
      </c>
      <c r="F1432">
        <v>1283.354</v>
      </c>
    </row>
    <row r="1433" spans="1:8" x14ac:dyDescent="0.4">
      <c r="A1433">
        <v>26</v>
      </c>
      <c r="B1433" t="s">
        <v>160</v>
      </c>
      <c r="D1433">
        <v>10.89</v>
      </c>
      <c r="E1433">
        <v>34.694000000000003</v>
      </c>
      <c r="F1433">
        <v>1424.0719999999999</v>
      </c>
      <c r="G1433">
        <v>2.9020000000000001</v>
      </c>
      <c r="H1433" t="s">
        <v>13</v>
      </c>
    </row>
    <row r="1434" spans="1:8" x14ac:dyDescent="0.4">
      <c r="A1434">
        <v>27</v>
      </c>
      <c r="B1434" t="s">
        <v>159</v>
      </c>
      <c r="D1434">
        <v>12.31</v>
      </c>
      <c r="E1434">
        <v>0.81</v>
      </c>
      <c r="F1434">
        <v>1425.145</v>
      </c>
      <c r="G1434">
        <v>8</v>
      </c>
      <c r="H1434" t="s">
        <v>16</v>
      </c>
    </row>
    <row r="1435" spans="1:8" x14ac:dyDescent="0.4">
      <c r="A1435">
        <v>28</v>
      </c>
      <c r="B1435" t="s">
        <v>22</v>
      </c>
      <c r="F1435">
        <v>5.694</v>
      </c>
      <c r="H1435" t="s">
        <v>95</v>
      </c>
    </row>
    <row r="1436" spans="1:8" x14ac:dyDescent="0.4">
      <c r="A1436">
        <v>29</v>
      </c>
      <c r="B1436" t="s">
        <v>158</v>
      </c>
      <c r="F1436">
        <v>1359.2439999999999</v>
      </c>
    </row>
    <row r="1437" spans="1:8" x14ac:dyDescent="0.4">
      <c r="A1437">
        <v>30</v>
      </c>
      <c r="B1437" t="s">
        <v>157</v>
      </c>
      <c r="D1437">
        <v>12.51</v>
      </c>
      <c r="E1437">
        <v>0.55300000000000005</v>
      </c>
      <c r="F1437">
        <v>1118.5550000000001</v>
      </c>
      <c r="G1437">
        <v>5</v>
      </c>
      <c r="H1437" t="s">
        <v>16</v>
      </c>
    </row>
    <row r="1438" spans="1:8" x14ac:dyDescent="0.4">
      <c r="A1438">
        <v>31</v>
      </c>
      <c r="B1438" t="s">
        <v>156</v>
      </c>
      <c r="D1438">
        <v>10.82</v>
      </c>
      <c r="E1438">
        <v>5.258</v>
      </c>
      <c r="F1438">
        <v>1259.9110000000001</v>
      </c>
      <c r="G1438">
        <v>53</v>
      </c>
      <c r="H1438" t="s">
        <v>13</v>
      </c>
    </row>
    <row r="1440" spans="1:8" x14ac:dyDescent="0.4">
      <c r="A1440" t="s">
        <v>71</v>
      </c>
    </row>
    <row r="1442" spans="1:10" x14ac:dyDescent="0.4">
      <c r="B1442" t="s">
        <v>3</v>
      </c>
      <c r="C1442" t="s">
        <v>4</v>
      </c>
      <c r="D1442" t="s">
        <v>5</v>
      </c>
      <c r="E1442" t="s">
        <v>6</v>
      </c>
      <c r="F1442" t="s">
        <v>7</v>
      </c>
      <c r="G1442" t="s">
        <v>8</v>
      </c>
      <c r="H1442" t="s">
        <v>9</v>
      </c>
      <c r="I1442" t="s">
        <v>10</v>
      </c>
      <c r="J1442" t="s">
        <v>11</v>
      </c>
    </row>
    <row r="1443" spans="1:10" x14ac:dyDescent="0.4">
      <c r="A1443">
        <v>1</v>
      </c>
      <c r="B1443" t="s">
        <v>182</v>
      </c>
      <c r="F1443">
        <v>1064.9169999999999</v>
      </c>
    </row>
    <row r="1444" spans="1:10" x14ac:dyDescent="0.4">
      <c r="A1444">
        <v>2</v>
      </c>
      <c r="B1444" t="s">
        <v>181</v>
      </c>
      <c r="D1444">
        <v>10.52</v>
      </c>
      <c r="E1444">
        <v>1.694</v>
      </c>
      <c r="F1444">
        <v>1263.963</v>
      </c>
      <c r="G1444">
        <v>19</v>
      </c>
      <c r="H1444" t="s">
        <v>13</v>
      </c>
    </row>
    <row r="1445" spans="1:10" x14ac:dyDescent="0.4">
      <c r="A1445">
        <v>3</v>
      </c>
      <c r="B1445" t="s">
        <v>180</v>
      </c>
      <c r="F1445">
        <v>1240.47</v>
      </c>
    </row>
    <row r="1446" spans="1:10" x14ac:dyDescent="0.4">
      <c r="A1446">
        <v>4</v>
      </c>
      <c r="B1446" t="s">
        <v>179</v>
      </c>
      <c r="F1446">
        <v>1041.5409999999999</v>
      </c>
    </row>
    <row r="1447" spans="1:10" x14ac:dyDescent="0.4">
      <c r="A1447">
        <v>5</v>
      </c>
      <c r="B1447" t="s">
        <v>178</v>
      </c>
      <c r="D1447">
        <v>10.85</v>
      </c>
      <c r="E1447">
        <v>3.1779999999999999</v>
      </c>
      <c r="F1447">
        <v>1437.42</v>
      </c>
      <c r="G1447">
        <v>32</v>
      </c>
      <c r="H1447" t="s">
        <v>13</v>
      </c>
    </row>
    <row r="1448" spans="1:10" x14ac:dyDescent="0.4">
      <c r="A1448">
        <v>6</v>
      </c>
      <c r="B1448" t="s">
        <v>177</v>
      </c>
      <c r="F1448">
        <v>703.50800000000004</v>
      </c>
    </row>
    <row r="1449" spans="1:10" x14ac:dyDescent="0.4">
      <c r="A1449">
        <v>7</v>
      </c>
      <c r="B1449" t="s">
        <v>22</v>
      </c>
      <c r="H1449" t="s">
        <v>95</v>
      </c>
    </row>
    <row r="1450" spans="1:10" x14ac:dyDescent="0.4">
      <c r="A1450">
        <v>8</v>
      </c>
      <c r="B1450" t="s">
        <v>176</v>
      </c>
      <c r="F1450">
        <v>1022.5069999999999</v>
      </c>
    </row>
    <row r="1451" spans="1:10" x14ac:dyDescent="0.4">
      <c r="A1451">
        <v>9</v>
      </c>
      <c r="B1451" t="s">
        <v>175</v>
      </c>
      <c r="F1451">
        <v>560.49</v>
      </c>
    </row>
    <row r="1452" spans="1:10" x14ac:dyDescent="0.4">
      <c r="A1452">
        <v>10</v>
      </c>
      <c r="B1452" t="s">
        <v>174</v>
      </c>
      <c r="F1452">
        <v>760.76199999999994</v>
      </c>
    </row>
    <row r="1453" spans="1:10" x14ac:dyDescent="0.4">
      <c r="A1453">
        <v>11</v>
      </c>
      <c r="B1453" t="s">
        <v>173</v>
      </c>
      <c r="F1453">
        <v>534.74400000000003</v>
      </c>
    </row>
    <row r="1454" spans="1:10" x14ac:dyDescent="0.4">
      <c r="A1454">
        <v>12</v>
      </c>
      <c r="B1454" t="s">
        <v>172</v>
      </c>
      <c r="D1454">
        <v>10.78</v>
      </c>
      <c r="E1454">
        <v>7.6189999999999998</v>
      </c>
      <c r="F1454">
        <v>1062.5340000000001</v>
      </c>
      <c r="G1454">
        <v>81</v>
      </c>
      <c r="H1454" t="s">
        <v>13</v>
      </c>
    </row>
    <row r="1455" spans="1:10" x14ac:dyDescent="0.4">
      <c r="A1455">
        <v>13</v>
      </c>
      <c r="B1455" t="s">
        <v>171</v>
      </c>
      <c r="F1455">
        <v>694.84100000000001</v>
      </c>
    </row>
    <row r="1456" spans="1:10" x14ac:dyDescent="0.4">
      <c r="A1456">
        <v>14</v>
      </c>
      <c r="B1456" t="s">
        <v>22</v>
      </c>
      <c r="D1456">
        <v>10.81</v>
      </c>
      <c r="E1456">
        <v>73.572999999999993</v>
      </c>
      <c r="G1456">
        <v>6.4480000000000004</v>
      </c>
      <c r="H1456" t="s">
        <v>13</v>
      </c>
    </row>
    <row r="1457" spans="1:8" x14ac:dyDescent="0.4">
      <c r="A1457">
        <v>15</v>
      </c>
      <c r="B1457" t="s">
        <v>170</v>
      </c>
      <c r="F1457">
        <v>1010.403</v>
      </c>
    </row>
    <row r="1458" spans="1:8" x14ac:dyDescent="0.4">
      <c r="A1458">
        <v>16</v>
      </c>
      <c r="B1458" t="s">
        <v>169</v>
      </c>
      <c r="F1458">
        <v>1033.297</v>
      </c>
    </row>
    <row r="1459" spans="1:8" x14ac:dyDescent="0.4">
      <c r="A1459">
        <v>17</v>
      </c>
      <c r="B1459" t="s">
        <v>168</v>
      </c>
      <c r="F1459">
        <v>1290.752</v>
      </c>
    </row>
    <row r="1460" spans="1:8" x14ac:dyDescent="0.4">
      <c r="A1460">
        <v>18</v>
      </c>
      <c r="B1460" t="s">
        <v>167</v>
      </c>
      <c r="F1460">
        <v>1098.1289999999999</v>
      </c>
    </row>
    <row r="1461" spans="1:8" x14ac:dyDescent="0.4">
      <c r="A1461">
        <v>19</v>
      </c>
      <c r="B1461" t="s">
        <v>166</v>
      </c>
      <c r="F1461">
        <v>1593.77</v>
      </c>
    </row>
    <row r="1462" spans="1:8" x14ac:dyDescent="0.4">
      <c r="A1462">
        <v>20</v>
      </c>
      <c r="B1462" t="s">
        <v>165</v>
      </c>
      <c r="F1462">
        <v>1067.692</v>
      </c>
    </row>
    <row r="1463" spans="1:8" x14ac:dyDescent="0.4">
      <c r="A1463">
        <v>21</v>
      </c>
      <c r="B1463" t="s">
        <v>22</v>
      </c>
      <c r="D1463">
        <v>10.84</v>
      </c>
      <c r="E1463">
        <v>62.621000000000002</v>
      </c>
      <c r="G1463">
        <v>587</v>
      </c>
      <c r="H1463" t="s">
        <v>13</v>
      </c>
    </row>
    <row r="1464" spans="1:8" x14ac:dyDescent="0.4">
      <c r="A1464">
        <v>22</v>
      </c>
      <c r="B1464" t="s">
        <v>164</v>
      </c>
      <c r="F1464">
        <v>892.88599999999997</v>
      </c>
    </row>
    <row r="1465" spans="1:8" x14ac:dyDescent="0.4">
      <c r="A1465">
        <v>23</v>
      </c>
      <c r="B1465" t="s">
        <v>163</v>
      </c>
      <c r="D1465">
        <v>10.86</v>
      </c>
      <c r="E1465">
        <v>6.7060000000000004</v>
      </c>
      <c r="F1465">
        <v>1753.0889999999999</v>
      </c>
      <c r="G1465">
        <v>67</v>
      </c>
      <c r="H1465" t="s">
        <v>13</v>
      </c>
    </row>
    <row r="1466" spans="1:8" x14ac:dyDescent="0.4">
      <c r="A1466">
        <v>24</v>
      </c>
      <c r="B1466" t="s">
        <v>162</v>
      </c>
      <c r="F1466">
        <v>1692.502</v>
      </c>
    </row>
    <row r="1467" spans="1:8" x14ac:dyDescent="0.4">
      <c r="A1467">
        <v>25</v>
      </c>
      <c r="B1467" t="s">
        <v>161</v>
      </c>
      <c r="D1467">
        <v>10.52</v>
      </c>
      <c r="E1467">
        <v>0.26400000000000001</v>
      </c>
      <c r="F1467">
        <v>1319.701</v>
      </c>
      <c r="G1467">
        <v>3</v>
      </c>
      <c r="H1467" t="s">
        <v>13</v>
      </c>
    </row>
    <row r="1468" spans="1:8" x14ac:dyDescent="0.4">
      <c r="A1468">
        <v>26</v>
      </c>
      <c r="B1468" t="s">
        <v>160</v>
      </c>
      <c r="F1468">
        <v>1327.6849999999999</v>
      </c>
    </row>
    <row r="1469" spans="1:8" x14ac:dyDescent="0.4">
      <c r="A1469">
        <v>27</v>
      </c>
      <c r="B1469" t="s">
        <v>159</v>
      </c>
      <c r="F1469">
        <v>1089.646</v>
      </c>
    </row>
    <row r="1470" spans="1:8" x14ac:dyDescent="0.4">
      <c r="A1470">
        <v>28</v>
      </c>
      <c r="B1470" t="s">
        <v>22</v>
      </c>
      <c r="D1470">
        <v>10.93</v>
      </c>
      <c r="E1470">
        <v>38.527000000000001</v>
      </c>
      <c r="G1470">
        <v>378</v>
      </c>
      <c r="H1470" t="s">
        <v>13</v>
      </c>
    </row>
    <row r="1471" spans="1:8" x14ac:dyDescent="0.4">
      <c r="A1471">
        <v>29</v>
      </c>
      <c r="B1471" t="s">
        <v>158</v>
      </c>
      <c r="F1471">
        <v>1155.3219999999999</v>
      </c>
    </row>
    <row r="1472" spans="1:8" x14ac:dyDescent="0.4">
      <c r="A1472">
        <v>30</v>
      </c>
      <c r="B1472" t="s">
        <v>157</v>
      </c>
      <c r="F1472">
        <v>1254.337</v>
      </c>
    </row>
    <row r="1473" spans="1:10" x14ac:dyDescent="0.4">
      <c r="A1473">
        <v>31</v>
      </c>
      <c r="B1473" t="s">
        <v>156</v>
      </c>
      <c r="D1473">
        <v>10.56</v>
      </c>
      <c r="E1473">
        <v>0.24099999999999999</v>
      </c>
      <c r="F1473">
        <v>894.67200000000003</v>
      </c>
      <c r="G1473">
        <v>3</v>
      </c>
      <c r="H1473" t="s">
        <v>13</v>
      </c>
    </row>
    <row r="1475" spans="1:10" x14ac:dyDescent="0.4">
      <c r="A1475" t="s">
        <v>72</v>
      </c>
    </row>
    <row r="1477" spans="1:10" x14ac:dyDescent="0.4">
      <c r="B1477" t="s">
        <v>3</v>
      </c>
      <c r="C1477" t="s">
        <v>4</v>
      </c>
      <c r="D1477" t="s">
        <v>5</v>
      </c>
      <c r="E1477" t="s">
        <v>6</v>
      </c>
      <c r="F1477" t="s">
        <v>7</v>
      </c>
      <c r="G1477" t="s">
        <v>8</v>
      </c>
      <c r="H1477" t="s">
        <v>9</v>
      </c>
      <c r="I1477" t="s">
        <v>10</v>
      </c>
      <c r="J1477" t="s">
        <v>11</v>
      </c>
    </row>
    <row r="1478" spans="1:10" x14ac:dyDescent="0.4">
      <c r="A1478">
        <v>1</v>
      </c>
      <c r="B1478" t="s">
        <v>182</v>
      </c>
    </row>
    <row r="1479" spans="1:10" x14ac:dyDescent="0.4">
      <c r="A1479">
        <v>2</v>
      </c>
      <c r="B1479" t="s">
        <v>181</v>
      </c>
    </row>
    <row r="1480" spans="1:10" x14ac:dyDescent="0.4">
      <c r="A1480">
        <v>3</v>
      </c>
      <c r="B1480" t="s">
        <v>180</v>
      </c>
    </row>
    <row r="1481" spans="1:10" x14ac:dyDescent="0.4">
      <c r="A1481">
        <v>4</v>
      </c>
      <c r="B1481" t="s">
        <v>179</v>
      </c>
    </row>
    <row r="1482" spans="1:10" x14ac:dyDescent="0.4">
      <c r="A1482">
        <v>5</v>
      </c>
      <c r="B1482" t="s">
        <v>178</v>
      </c>
    </row>
    <row r="1483" spans="1:10" x14ac:dyDescent="0.4">
      <c r="A1483">
        <v>6</v>
      </c>
      <c r="B1483" t="s">
        <v>177</v>
      </c>
    </row>
    <row r="1484" spans="1:10" x14ac:dyDescent="0.4">
      <c r="A1484">
        <v>7</v>
      </c>
      <c r="B1484" t="s">
        <v>22</v>
      </c>
    </row>
    <row r="1485" spans="1:10" x14ac:dyDescent="0.4">
      <c r="A1485">
        <v>8</v>
      </c>
      <c r="B1485" t="s">
        <v>176</v>
      </c>
    </row>
    <row r="1486" spans="1:10" x14ac:dyDescent="0.4">
      <c r="A1486">
        <v>9</v>
      </c>
      <c r="B1486" t="s">
        <v>175</v>
      </c>
    </row>
    <row r="1487" spans="1:10" x14ac:dyDescent="0.4">
      <c r="A1487">
        <v>10</v>
      </c>
      <c r="B1487" t="s">
        <v>174</v>
      </c>
      <c r="D1487">
        <v>11.42</v>
      </c>
      <c r="E1487">
        <v>0.33300000000000002</v>
      </c>
      <c r="G1487">
        <v>3</v>
      </c>
      <c r="H1487" t="s">
        <v>13</v>
      </c>
      <c r="I1487">
        <v>0.33300000000000002</v>
      </c>
    </row>
    <row r="1488" spans="1:10" x14ac:dyDescent="0.4">
      <c r="A1488">
        <v>11</v>
      </c>
      <c r="B1488" t="s">
        <v>173</v>
      </c>
    </row>
    <row r="1489" spans="1:2" x14ac:dyDescent="0.4">
      <c r="A1489">
        <v>12</v>
      </c>
      <c r="B1489" t="s">
        <v>172</v>
      </c>
    </row>
    <row r="1490" spans="1:2" x14ac:dyDescent="0.4">
      <c r="A1490">
        <v>13</v>
      </c>
      <c r="B1490" t="s">
        <v>171</v>
      </c>
    </row>
    <row r="1491" spans="1:2" x14ac:dyDescent="0.4">
      <c r="A1491">
        <v>14</v>
      </c>
      <c r="B1491" t="s">
        <v>22</v>
      </c>
    </row>
    <row r="1492" spans="1:2" x14ac:dyDescent="0.4">
      <c r="A1492">
        <v>15</v>
      </c>
      <c r="B1492" t="s">
        <v>170</v>
      </c>
    </row>
    <row r="1493" spans="1:2" x14ac:dyDescent="0.4">
      <c r="A1493">
        <v>16</v>
      </c>
      <c r="B1493" t="s">
        <v>169</v>
      </c>
    </row>
    <row r="1494" spans="1:2" x14ac:dyDescent="0.4">
      <c r="A1494">
        <v>17</v>
      </c>
      <c r="B1494" t="s">
        <v>168</v>
      </c>
    </row>
    <row r="1495" spans="1:2" x14ac:dyDescent="0.4">
      <c r="A1495">
        <v>18</v>
      </c>
      <c r="B1495" t="s">
        <v>167</v>
      </c>
    </row>
    <row r="1496" spans="1:2" x14ac:dyDescent="0.4">
      <c r="A1496">
        <v>19</v>
      </c>
      <c r="B1496" t="s">
        <v>166</v>
      </c>
    </row>
    <row r="1497" spans="1:2" x14ac:dyDescent="0.4">
      <c r="A1497">
        <v>20</v>
      </c>
      <c r="B1497" t="s">
        <v>165</v>
      </c>
    </row>
    <row r="1498" spans="1:2" x14ac:dyDescent="0.4">
      <c r="A1498">
        <v>21</v>
      </c>
      <c r="B1498" t="s">
        <v>22</v>
      </c>
    </row>
    <row r="1499" spans="1:2" x14ac:dyDescent="0.4">
      <c r="A1499">
        <v>22</v>
      </c>
      <c r="B1499" t="s">
        <v>164</v>
      </c>
    </row>
    <row r="1500" spans="1:2" x14ac:dyDescent="0.4">
      <c r="A1500">
        <v>23</v>
      </c>
      <c r="B1500" t="s">
        <v>163</v>
      </c>
    </row>
    <row r="1501" spans="1:2" x14ac:dyDescent="0.4">
      <c r="A1501">
        <v>24</v>
      </c>
      <c r="B1501" t="s">
        <v>162</v>
      </c>
    </row>
    <row r="1502" spans="1:2" x14ac:dyDescent="0.4">
      <c r="A1502">
        <v>25</v>
      </c>
      <c r="B1502" t="s">
        <v>161</v>
      </c>
    </row>
    <row r="1503" spans="1:2" x14ac:dyDescent="0.4">
      <c r="A1503">
        <v>26</v>
      </c>
      <c r="B1503" t="s">
        <v>160</v>
      </c>
    </row>
    <row r="1504" spans="1:2" x14ac:dyDescent="0.4">
      <c r="A1504">
        <v>27</v>
      </c>
      <c r="B1504" t="s">
        <v>159</v>
      </c>
    </row>
    <row r="1505" spans="1:10" x14ac:dyDescent="0.4">
      <c r="A1505">
        <v>28</v>
      </c>
      <c r="B1505" t="s">
        <v>22</v>
      </c>
    </row>
    <row r="1506" spans="1:10" x14ac:dyDescent="0.4">
      <c r="A1506">
        <v>29</v>
      </c>
      <c r="B1506" t="s">
        <v>158</v>
      </c>
    </row>
    <row r="1507" spans="1:10" x14ac:dyDescent="0.4">
      <c r="A1507">
        <v>30</v>
      </c>
      <c r="B1507" t="s">
        <v>157</v>
      </c>
    </row>
    <row r="1508" spans="1:10" x14ac:dyDescent="0.4">
      <c r="A1508">
        <v>31</v>
      </c>
      <c r="B1508" t="s">
        <v>156</v>
      </c>
    </row>
    <row r="1510" spans="1:10" x14ac:dyDescent="0.4">
      <c r="A1510" t="s">
        <v>73</v>
      </c>
    </row>
    <row r="1512" spans="1:10" x14ac:dyDescent="0.4">
      <c r="B1512" t="s">
        <v>3</v>
      </c>
      <c r="C1512" t="s">
        <v>4</v>
      </c>
      <c r="D1512" t="s">
        <v>5</v>
      </c>
      <c r="E1512" t="s">
        <v>6</v>
      </c>
      <c r="F1512" t="s">
        <v>7</v>
      </c>
      <c r="G1512" t="s">
        <v>8</v>
      </c>
      <c r="H1512" t="s">
        <v>9</v>
      </c>
      <c r="I1512" t="s">
        <v>10</v>
      </c>
      <c r="J1512" t="s">
        <v>11</v>
      </c>
    </row>
    <row r="1513" spans="1:10" x14ac:dyDescent="0.4">
      <c r="A1513">
        <v>1</v>
      </c>
      <c r="B1513" t="s">
        <v>182</v>
      </c>
      <c r="F1513">
        <v>562.85599999999999</v>
      </c>
    </row>
    <row r="1514" spans="1:10" x14ac:dyDescent="0.4">
      <c r="A1514">
        <v>2</v>
      </c>
      <c r="B1514" t="s">
        <v>181</v>
      </c>
      <c r="D1514">
        <v>10.8</v>
      </c>
      <c r="E1514">
        <v>2.4900000000000002</v>
      </c>
      <c r="F1514">
        <v>709.32</v>
      </c>
      <c r="G1514">
        <v>26</v>
      </c>
      <c r="H1514" t="s">
        <v>13</v>
      </c>
    </row>
    <row r="1515" spans="1:10" x14ac:dyDescent="0.4">
      <c r="A1515">
        <v>3</v>
      </c>
      <c r="B1515" t="s">
        <v>180</v>
      </c>
      <c r="F1515">
        <v>545.86300000000006</v>
      </c>
    </row>
    <row r="1516" spans="1:10" x14ac:dyDescent="0.4">
      <c r="A1516">
        <v>4</v>
      </c>
      <c r="B1516" t="s">
        <v>179</v>
      </c>
      <c r="D1516">
        <v>10.86</v>
      </c>
      <c r="E1516">
        <v>13.287000000000001</v>
      </c>
      <c r="F1516">
        <v>889.29499999999996</v>
      </c>
      <c r="G1516">
        <v>129</v>
      </c>
      <c r="H1516" t="s">
        <v>13</v>
      </c>
    </row>
    <row r="1517" spans="1:10" x14ac:dyDescent="0.4">
      <c r="A1517">
        <v>5</v>
      </c>
      <c r="B1517" t="s">
        <v>178</v>
      </c>
      <c r="F1517">
        <v>819.53399999999999</v>
      </c>
    </row>
    <row r="1518" spans="1:10" x14ac:dyDescent="0.4">
      <c r="A1518">
        <v>6</v>
      </c>
      <c r="B1518" t="s">
        <v>177</v>
      </c>
      <c r="F1518">
        <v>609.21100000000001</v>
      </c>
    </row>
    <row r="1519" spans="1:10" x14ac:dyDescent="0.4">
      <c r="A1519">
        <v>7</v>
      </c>
      <c r="B1519" t="s">
        <v>22</v>
      </c>
    </row>
    <row r="1520" spans="1:10" x14ac:dyDescent="0.4">
      <c r="A1520">
        <v>8</v>
      </c>
      <c r="B1520" t="s">
        <v>176</v>
      </c>
      <c r="F1520">
        <v>836.77200000000005</v>
      </c>
    </row>
    <row r="1521" spans="1:8" x14ac:dyDescent="0.4">
      <c r="A1521">
        <v>9</v>
      </c>
      <c r="B1521" t="s">
        <v>175</v>
      </c>
      <c r="F1521">
        <v>461.15699999999998</v>
      </c>
    </row>
    <row r="1522" spans="1:8" x14ac:dyDescent="0.4">
      <c r="A1522">
        <v>10</v>
      </c>
      <c r="B1522" t="s">
        <v>174</v>
      </c>
      <c r="F1522">
        <v>666.64400000000001</v>
      </c>
    </row>
    <row r="1523" spans="1:8" x14ac:dyDescent="0.4">
      <c r="A1523">
        <v>11</v>
      </c>
      <c r="B1523" t="s">
        <v>173</v>
      </c>
      <c r="F1523">
        <v>578.40899999999999</v>
      </c>
    </row>
    <row r="1524" spans="1:8" x14ac:dyDescent="0.4">
      <c r="A1524">
        <v>12</v>
      </c>
      <c r="B1524" t="s">
        <v>172</v>
      </c>
      <c r="F1524">
        <v>575.86</v>
      </c>
    </row>
    <row r="1525" spans="1:8" x14ac:dyDescent="0.4">
      <c r="A1525">
        <v>13</v>
      </c>
      <c r="B1525" t="s">
        <v>171</v>
      </c>
      <c r="D1525">
        <v>10.69</v>
      </c>
      <c r="E1525">
        <v>5.5179999999999998</v>
      </c>
      <c r="F1525">
        <v>648.18399999999997</v>
      </c>
      <c r="G1525">
        <v>62</v>
      </c>
      <c r="H1525" t="s">
        <v>13</v>
      </c>
    </row>
    <row r="1526" spans="1:8" x14ac:dyDescent="0.4">
      <c r="A1526">
        <v>14</v>
      </c>
      <c r="B1526" t="s">
        <v>22</v>
      </c>
    </row>
    <row r="1527" spans="1:8" x14ac:dyDescent="0.4">
      <c r="A1527">
        <v>15</v>
      </c>
      <c r="B1527" t="s">
        <v>170</v>
      </c>
      <c r="F1527">
        <v>704.65800000000002</v>
      </c>
    </row>
    <row r="1528" spans="1:8" x14ac:dyDescent="0.4">
      <c r="A1528">
        <v>16</v>
      </c>
      <c r="B1528" t="s">
        <v>169</v>
      </c>
      <c r="F1528">
        <v>589.02499999999998</v>
      </c>
    </row>
    <row r="1529" spans="1:8" x14ac:dyDescent="0.4">
      <c r="A1529">
        <v>17</v>
      </c>
      <c r="B1529" t="s">
        <v>168</v>
      </c>
      <c r="D1529">
        <v>10.76</v>
      </c>
      <c r="E1529">
        <v>10.695</v>
      </c>
      <c r="F1529">
        <v>902.05399999999997</v>
      </c>
      <c r="G1529">
        <v>117</v>
      </c>
      <c r="H1529" t="s">
        <v>13</v>
      </c>
    </row>
    <row r="1530" spans="1:8" x14ac:dyDescent="0.4">
      <c r="A1530">
        <v>18</v>
      </c>
      <c r="B1530" t="s">
        <v>167</v>
      </c>
      <c r="F1530">
        <v>786.16800000000001</v>
      </c>
    </row>
    <row r="1531" spans="1:8" x14ac:dyDescent="0.4">
      <c r="A1531">
        <v>19</v>
      </c>
      <c r="B1531" t="s">
        <v>166</v>
      </c>
      <c r="F1531">
        <v>847.95399999999995</v>
      </c>
    </row>
    <row r="1532" spans="1:8" x14ac:dyDescent="0.4">
      <c r="A1532">
        <v>20</v>
      </c>
      <c r="B1532" t="s">
        <v>165</v>
      </c>
      <c r="F1532">
        <v>549.96600000000001</v>
      </c>
    </row>
    <row r="1533" spans="1:8" x14ac:dyDescent="0.4">
      <c r="A1533">
        <v>21</v>
      </c>
      <c r="B1533" t="s">
        <v>22</v>
      </c>
    </row>
    <row r="1534" spans="1:8" x14ac:dyDescent="0.4">
      <c r="A1534">
        <v>22</v>
      </c>
      <c r="B1534" t="s">
        <v>164</v>
      </c>
      <c r="F1534">
        <v>896.226</v>
      </c>
    </row>
    <row r="1535" spans="1:8" x14ac:dyDescent="0.4">
      <c r="A1535">
        <v>23</v>
      </c>
      <c r="B1535" t="s">
        <v>163</v>
      </c>
      <c r="F1535">
        <v>1005.7</v>
      </c>
    </row>
    <row r="1536" spans="1:8" x14ac:dyDescent="0.4">
      <c r="A1536">
        <v>24</v>
      </c>
      <c r="B1536" t="s">
        <v>162</v>
      </c>
      <c r="F1536">
        <v>1040.1610000000001</v>
      </c>
    </row>
    <row r="1537" spans="1:10" x14ac:dyDescent="0.4">
      <c r="A1537">
        <v>25</v>
      </c>
      <c r="B1537" t="s">
        <v>161</v>
      </c>
      <c r="F1537">
        <v>1196.547</v>
      </c>
    </row>
    <row r="1538" spans="1:10" x14ac:dyDescent="0.4">
      <c r="A1538">
        <v>26</v>
      </c>
      <c r="B1538" t="s">
        <v>160</v>
      </c>
      <c r="F1538">
        <v>1065.462</v>
      </c>
    </row>
    <row r="1539" spans="1:10" x14ac:dyDescent="0.4">
      <c r="A1539">
        <v>27</v>
      </c>
      <c r="B1539" t="s">
        <v>159</v>
      </c>
      <c r="F1539">
        <v>841.40099999999995</v>
      </c>
    </row>
    <row r="1540" spans="1:10" x14ac:dyDescent="0.4">
      <c r="A1540">
        <v>28</v>
      </c>
      <c r="B1540" t="s">
        <v>22</v>
      </c>
      <c r="D1540">
        <v>10.81</v>
      </c>
      <c r="E1540">
        <v>0.753</v>
      </c>
      <c r="G1540">
        <v>8</v>
      </c>
      <c r="H1540" t="s">
        <v>13</v>
      </c>
    </row>
    <row r="1541" spans="1:10" x14ac:dyDescent="0.4">
      <c r="A1541">
        <v>29</v>
      </c>
      <c r="B1541" t="s">
        <v>158</v>
      </c>
      <c r="F1541">
        <v>1044.2239999999999</v>
      </c>
    </row>
    <row r="1542" spans="1:10" x14ac:dyDescent="0.4">
      <c r="A1542">
        <v>30</v>
      </c>
      <c r="B1542" t="s">
        <v>157</v>
      </c>
      <c r="F1542">
        <v>517.77599999999995</v>
      </c>
    </row>
    <row r="1543" spans="1:10" x14ac:dyDescent="0.4">
      <c r="A1543">
        <v>31</v>
      </c>
      <c r="B1543" t="s">
        <v>156</v>
      </c>
      <c r="D1543">
        <v>10.84</v>
      </c>
      <c r="E1543">
        <v>14.124000000000001</v>
      </c>
      <c r="F1543">
        <v>709.654</v>
      </c>
      <c r="G1543">
        <v>142</v>
      </c>
      <c r="H1543" t="s">
        <v>13</v>
      </c>
    </row>
    <row r="1545" spans="1:10" x14ac:dyDescent="0.4">
      <c r="A1545" t="s">
        <v>74</v>
      </c>
    </row>
    <row r="1547" spans="1:10" x14ac:dyDescent="0.4">
      <c r="B1547" t="s">
        <v>3</v>
      </c>
      <c r="C1547" t="s">
        <v>4</v>
      </c>
      <c r="D1547" t="s">
        <v>5</v>
      </c>
      <c r="E1547" t="s">
        <v>6</v>
      </c>
      <c r="F1547" t="s">
        <v>7</v>
      </c>
      <c r="G1547" t="s">
        <v>8</v>
      </c>
      <c r="H1547" t="s">
        <v>9</v>
      </c>
      <c r="I1547" t="s">
        <v>10</v>
      </c>
      <c r="J1547" t="s">
        <v>11</v>
      </c>
    </row>
    <row r="1548" spans="1:10" x14ac:dyDescent="0.4">
      <c r="A1548">
        <v>1</v>
      </c>
      <c r="B1548" t="s">
        <v>182</v>
      </c>
      <c r="D1548">
        <v>10.97</v>
      </c>
      <c r="E1548">
        <v>17.917999999999999</v>
      </c>
      <c r="F1548">
        <v>562.85599999999999</v>
      </c>
      <c r="G1548">
        <v>2.6139999999999999</v>
      </c>
      <c r="H1548" t="s">
        <v>13</v>
      </c>
    </row>
    <row r="1549" spans="1:10" x14ac:dyDescent="0.4">
      <c r="A1549">
        <v>2</v>
      </c>
      <c r="B1549" t="s">
        <v>181</v>
      </c>
      <c r="D1549">
        <v>10.88</v>
      </c>
      <c r="E1549">
        <v>0.27500000000000002</v>
      </c>
      <c r="F1549">
        <v>709.32</v>
      </c>
      <c r="G1549">
        <v>3</v>
      </c>
      <c r="H1549" t="s">
        <v>13</v>
      </c>
    </row>
    <row r="1550" spans="1:10" x14ac:dyDescent="0.4">
      <c r="A1550">
        <v>3</v>
      </c>
      <c r="B1550" t="s">
        <v>180</v>
      </c>
      <c r="D1550">
        <v>10.32</v>
      </c>
      <c r="E1550">
        <v>20.963999999999999</v>
      </c>
      <c r="F1550">
        <v>545.86300000000006</v>
      </c>
      <c r="G1550">
        <v>233</v>
      </c>
      <c r="H1550" t="s">
        <v>16</v>
      </c>
    </row>
    <row r="1551" spans="1:10" x14ac:dyDescent="0.4">
      <c r="A1551">
        <v>4</v>
      </c>
      <c r="B1551" t="s">
        <v>179</v>
      </c>
      <c r="D1551">
        <v>10.85</v>
      </c>
      <c r="E1551">
        <v>9.2629999999999999</v>
      </c>
      <c r="F1551">
        <v>889.29499999999996</v>
      </c>
      <c r="G1551">
        <v>90</v>
      </c>
      <c r="H1551" t="s">
        <v>13</v>
      </c>
    </row>
    <row r="1552" spans="1:10" x14ac:dyDescent="0.4">
      <c r="A1552">
        <v>5</v>
      </c>
      <c r="B1552" t="s">
        <v>178</v>
      </c>
      <c r="D1552">
        <v>11.57</v>
      </c>
      <c r="E1552">
        <v>4.1680000000000001</v>
      </c>
      <c r="F1552">
        <v>819.53399999999999</v>
      </c>
      <c r="G1552">
        <v>0.69399999999999995</v>
      </c>
      <c r="H1552" t="s">
        <v>16</v>
      </c>
    </row>
    <row r="1553" spans="1:8" x14ac:dyDescent="0.4">
      <c r="A1553">
        <v>6</v>
      </c>
      <c r="B1553" t="s">
        <v>177</v>
      </c>
      <c r="D1553">
        <v>10.5</v>
      </c>
      <c r="E1553">
        <v>12.936999999999999</v>
      </c>
      <c r="F1553">
        <v>609.21100000000001</v>
      </c>
      <c r="G1553">
        <v>138</v>
      </c>
      <c r="H1553" t="s">
        <v>13</v>
      </c>
    </row>
    <row r="1554" spans="1:8" x14ac:dyDescent="0.4">
      <c r="A1554">
        <v>7</v>
      </c>
      <c r="B1554" t="s">
        <v>22</v>
      </c>
      <c r="H1554" t="s">
        <v>95</v>
      </c>
    </row>
    <row r="1555" spans="1:8" x14ac:dyDescent="0.4">
      <c r="A1555">
        <v>8</v>
      </c>
      <c r="B1555" t="s">
        <v>176</v>
      </c>
      <c r="D1555">
        <v>10.93</v>
      </c>
      <c r="E1555">
        <v>3.278</v>
      </c>
      <c r="F1555">
        <v>836.77200000000005</v>
      </c>
      <c r="G1555">
        <v>0.27600000000000002</v>
      </c>
      <c r="H1555" t="s">
        <v>13</v>
      </c>
    </row>
    <row r="1556" spans="1:8" x14ac:dyDescent="0.4">
      <c r="A1556">
        <v>9</v>
      </c>
      <c r="B1556" t="s">
        <v>175</v>
      </c>
      <c r="D1556">
        <v>10.88</v>
      </c>
      <c r="E1556">
        <v>18.704999999999998</v>
      </c>
      <c r="F1556">
        <v>461.15699999999998</v>
      </c>
      <c r="G1556">
        <v>184</v>
      </c>
      <c r="H1556" t="s">
        <v>13</v>
      </c>
    </row>
    <row r="1557" spans="1:8" x14ac:dyDescent="0.4">
      <c r="A1557">
        <v>10</v>
      </c>
      <c r="B1557" t="s">
        <v>174</v>
      </c>
      <c r="D1557">
        <v>10.92</v>
      </c>
      <c r="E1557">
        <v>9.1639999999999997</v>
      </c>
      <c r="F1557">
        <v>666.64400000000001</v>
      </c>
      <c r="G1557">
        <v>0.42899999999999999</v>
      </c>
      <c r="H1557" t="s">
        <v>16</v>
      </c>
    </row>
    <row r="1558" spans="1:8" x14ac:dyDescent="0.4">
      <c r="A1558">
        <v>11</v>
      </c>
      <c r="B1558" t="s">
        <v>173</v>
      </c>
      <c r="D1558">
        <v>11.24</v>
      </c>
      <c r="E1558">
        <v>37.911000000000001</v>
      </c>
      <c r="F1558">
        <v>578.40899999999999</v>
      </c>
      <c r="G1558">
        <v>263</v>
      </c>
      <c r="H1558" t="s">
        <v>13</v>
      </c>
    </row>
    <row r="1559" spans="1:8" x14ac:dyDescent="0.4">
      <c r="A1559">
        <v>12</v>
      </c>
      <c r="B1559" t="s">
        <v>172</v>
      </c>
      <c r="D1559">
        <v>10.3</v>
      </c>
      <c r="E1559">
        <v>5.6150000000000002</v>
      </c>
      <c r="F1559">
        <v>575.86</v>
      </c>
      <c r="G1559">
        <v>0.68500000000000005</v>
      </c>
      <c r="H1559" t="s">
        <v>13</v>
      </c>
    </row>
    <row r="1560" spans="1:8" x14ac:dyDescent="0.4">
      <c r="A1560">
        <v>13</v>
      </c>
      <c r="B1560" t="s">
        <v>171</v>
      </c>
      <c r="D1560">
        <v>10.47</v>
      </c>
      <c r="E1560">
        <v>27.942</v>
      </c>
      <c r="F1560">
        <v>648.18399999999997</v>
      </c>
      <c r="G1560">
        <v>218</v>
      </c>
      <c r="H1560" t="s">
        <v>13</v>
      </c>
    </row>
    <row r="1561" spans="1:8" x14ac:dyDescent="0.4">
      <c r="A1561">
        <v>14</v>
      </c>
      <c r="B1561" t="s">
        <v>22</v>
      </c>
      <c r="H1561" t="s">
        <v>95</v>
      </c>
    </row>
    <row r="1562" spans="1:8" x14ac:dyDescent="0.4">
      <c r="A1562">
        <v>15</v>
      </c>
      <c r="B1562" t="s">
        <v>170</v>
      </c>
      <c r="D1562">
        <v>11</v>
      </c>
      <c r="E1562">
        <v>24.11</v>
      </c>
      <c r="F1562">
        <v>704.65800000000002</v>
      </c>
      <c r="G1562">
        <v>156</v>
      </c>
      <c r="H1562" t="s">
        <v>13</v>
      </c>
    </row>
    <row r="1563" spans="1:8" x14ac:dyDescent="0.4">
      <c r="A1563">
        <v>16</v>
      </c>
      <c r="B1563" t="s">
        <v>169</v>
      </c>
      <c r="D1563">
        <v>10.14</v>
      </c>
      <c r="E1563">
        <v>4.3170000000000002</v>
      </c>
      <c r="F1563">
        <v>589.02499999999998</v>
      </c>
      <c r="G1563">
        <v>0.55100000000000005</v>
      </c>
      <c r="H1563" t="s">
        <v>16</v>
      </c>
    </row>
    <row r="1564" spans="1:8" x14ac:dyDescent="0.4">
      <c r="A1564">
        <v>17</v>
      </c>
      <c r="B1564" t="s">
        <v>168</v>
      </c>
      <c r="D1564">
        <v>10.199999999999999</v>
      </c>
      <c r="E1564">
        <v>11.244999999999999</v>
      </c>
      <c r="F1564">
        <v>902.05399999999997</v>
      </c>
      <c r="G1564">
        <v>2.2909999999999999</v>
      </c>
      <c r="H1564" t="s">
        <v>16</v>
      </c>
    </row>
    <row r="1565" spans="1:8" x14ac:dyDescent="0.4">
      <c r="A1565">
        <v>18</v>
      </c>
      <c r="B1565" t="s">
        <v>167</v>
      </c>
      <c r="D1565">
        <v>10.26</v>
      </c>
      <c r="E1565">
        <v>15.502000000000001</v>
      </c>
      <c r="F1565">
        <v>786.16800000000001</v>
      </c>
      <c r="G1565">
        <v>1.9059999999999999</v>
      </c>
      <c r="H1565" t="s">
        <v>13</v>
      </c>
    </row>
    <row r="1566" spans="1:8" x14ac:dyDescent="0.4">
      <c r="A1566">
        <v>19</v>
      </c>
      <c r="B1566" t="s">
        <v>166</v>
      </c>
      <c r="D1566">
        <v>11.28</v>
      </c>
      <c r="E1566">
        <v>0.88900000000000001</v>
      </c>
      <c r="F1566">
        <v>847.95399999999995</v>
      </c>
      <c r="G1566">
        <v>0.44900000000000001</v>
      </c>
      <c r="H1566" t="s">
        <v>16</v>
      </c>
    </row>
    <row r="1567" spans="1:8" x14ac:dyDescent="0.4">
      <c r="A1567">
        <v>20</v>
      </c>
      <c r="B1567" t="s">
        <v>165</v>
      </c>
      <c r="F1567">
        <v>549.96600000000001</v>
      </c>
    </row>
    <row r="1568" spans="1:8" x14ac:dyDescent="0.4">
      <c r="A1568">
        <v>21</v>
      </c>
      <c r="B1568" t="s">
        <v>22</v>
      </c>
    </row>
    <row r="1569" spans="1:10" x14ac:dyDescent="0.4">
      <c r="A1569">
        <v>22</v>
      </c>
      <c r="B1569" t="s">
        <v>164</v>
      </c>
      <c r="F1569">
        <v>896.226</v>
      </c>
    </row>
    <row r="1570" spans="1:10" x14ac:dyDescent="0.4">
      <c r="A1570">
        <v>23</v>
      </c>
      <c r="B1570" t="s">
        <v>163</v>
      </c>
      <c r="D1570">
        <v>10.48</v>
      </c>
      <c r="E1570">
        <v>0.498</v>
      </c>
      <c r="F1570">
        <v>1005.7</v>
      </c>
      <c r="G1570">
        <v>4.8000000000000001E-2</v>
      </c>
      <c r="H1570" t="s">
        <v>13</v>
      </c>
    </row>
    <row r="1571" spans="1:10" x14ac:dyDescent="0.4">
      <c r="A1571">
        <v>24</v>
      </c>
      <c r="B1571" t="s">
        <v>162</v>
      </c>
      <c r="D1571">
        <v>10.76</v>
      </c>
      <c r="E1571">
        <v>0.51900000000000002</v>
      </c>
      <c r="F1571">
        <v>1040.1610000000001</v>
      </c>
      <c r="G1571">
        <v>6</v>
      </c>
      <c r="H1571" t="s">
        <v>13</v>
      </c>
    </row>
    <row r="1572" spans="1:10" x14ac:dyDescent="0.4">
      <c r="A1572">
        <v>25</v>
      </c>
      <c r="B1572" t="s">
        <v>161</v>
      </c>
      <c r="F1572">
        <v>1196.547</v>
      </c>
    </row>
    <row r="1573" spans="1:10" x14ac:dyDescent="0.4">
      <c r="A1573">
        <v>26</v>
      </c>
      <c r="B1573" t="s">
        <v>160</v>
      </c>
      <c r="D1573">
        <v>11.16</v>
      </c>
      <c r="E1573">
        <v>15.882</v>
      </c>
      <c r="F1573">
        <v>1065.462</v>
      </c>
      <c r="G1573">
        <v>169</v>
      </c>
      <c r="H1573" t="s">
        <v>16</v>
      </c>
    </row>
    <row r="1574" spans="1:10" x14ac:dyDescent="0.4">
      <c r="A1574">
        <v>27</v>
      </c>
      <c r="B1574" t="s">
        <v>159</v>
      </c>
      <c r="F1574">
        <v>841.40099999999995</v>
      </c>
    </row>
    <row r="1575" spans="1:10" x14ac:dyDescent="0.4">
      <c r="A1575">
        <v>28</v>
      </c>
      <c r="B1575" t="s">
        <v>22</v>
      </c>
      <c r="H1575" t="s">
        <v>95</v>
      </c>
    </row>
    <row r="1576" spans="1:10" x14ac:dyDescent="0.4">
      <c r="A1576">
        <v>29</v>
      </c>
      <c r="B1576" t="s">
        <v>158</v>
      </c>
      <c r="F1576">
        <v>1044.2239999999999</v>
      </c>
    </row>
    <row r="1577" spans="1:10" x14ac:dyDescent="0.4">
      <c r="A1577">
        <v>30</v>
      </c>
      <c r="B1577" t="s">
        <v>157</v>
      </c>
      <c r="D1577">
        <v>10.24</v>
      </c>
      <c r="E1577">
        <v>7.8129999999999997</v>
      </c>
      <c r="F1577">
        <v>517.77599999999995</v>
      </c>
      <c r="G1577">
        <v>86</v>
      </c>
      <c r="H1577" t="s">
        <v>13</v>
      </c>
    </row>
    <row r="1578" spans="1:10" x14ac:dyDescent="0.4">
      <c r="A1578">
        <v>31</v>
      </c>
      <c r="B1578" t="s">
        <v>156</v>
      </c>
      <c r="D1578">
        <v>10.87</v>
      </c>
      <c r="E1578">
        <v>23.907</v>
      </c>
      <c r="F1578">
        <v>709.654</v>
      </c>
      <c r="G1578">
        <v>27.579000000000001</v>
      </c>
      <c r="H1578" t="s">
        <v>13</v>
      </c>
    </row>
    <row r="1580" spans="1:10" x14ac:dyDescent="0.4">
      <c r="A1580" t="s">
        <v>75</v>
      </c>
    </row>
    <row r="1582" spans="1:10" x14ac:dyDescent="0.4">
      <c r="B1582" t="s">
        <v>3</v>
      </c>
      <c r="C1582" t="s">
        <v>4</v>
      </c>
      <c r="D1582" t="s">
        <v>5</v>
      </c>
      <c r="E1582" t="s">
        <v>6</v>
      </c>
      <c r="F1582" t="s">
        <v>7</v>
      </c>
      <c r="G1582" t="s">
        <v>8</v>
      </c>
      <c r="H1582" t="s">
        <v>9</v>
      </c>
      <c r="I1582" t="s">
        <v>10</v>
      </c>
      <c r="J1582" t="s">
        <v>11</v>
      </c>
    </row>
    <row r="1583" spans="1:10" x14ac:dyDescent="0.4">
      <c r="A1583">
        <v>1</v>
      </c>
      <c r="B1583" t="s">
        <v>182</v>
      </c>
      <c r="D1583">
        <v>10.82</v>
      </c>
      <c r="E1583">
        <v>562.85599999999999</v>
      </c>
      <c r="G1583">
        <v>4136</v>
      </c>
      <c r="H1583" t="s">
        <v>13</v>
      </c>
      <c r="I1583">
        <v>562.85599999999999</v>
      </c>
    </row>
    <row r="1584" spans="1:10" x14ac:dyDescent="0.4">
      <c r="A1584">
        <v>2</v>
      </c>
      <c r="B1584" t="s">
        <v>181</v>
      </c>
      <c r="D1584">
        <v>10.85</v>
      </c>
      <c r="E1584">
        <v>709.32</v>
      </c>
      <c r="G1584">
        <v>1042.5909999999999</v>
      </c>
      <c r="H1584" t="s">
        <v>13</v>
      </c>
      <c r="I1584">
        <v>709.32</v>
      </c>
    </row>
    <row r="1585" spans="1:9" x14ac:dyDescent="0.4">
      <c r="A1585">
        <v>3</v>
      </c>
      <c r="B1585" t="s">
        <v>180</v>
      </c>
      <c r="D1585">
        <v>10.87</v>
      </c>
      <c r="E1585">
        <v>545.86300000000006</v>
      </c>
      <c r="G1585">
        <v>266.49200000000002</v>
      </c>
      <c r="H1585" t="s">
        <v>13</v>
      </c>
      <c r="I1585">
        <v>545.86300000000006</v>
      </c>
    </row>
    <row r="1586" spans="1:9" x14ac:dyDescent="0.4">
      <c r="A1586">
        <v>4</v>
      </c>
      <c r="B1586" t="s">
        <v>179</v>
      </c>
      <c r="D1586">
        <v>10.88</v>
      </c>
      <c r="E1586">
        <v>889.29499999999996</v>
      </c>
      <c r="G1586">
        <v>7047</v>
      </c>
      <c r="H1586" t="s">
        <v>13</v>
      </c>
      <c r="I1586">
        <v>889.29499999999996</v>
      </c>
    </row>
    <row r="1587" spans="1:9" x14ac:dyDescent="0.4">
      <c r="A1587">
        <v>5</v>
      </c>
      <c r="B1587" t="s">
        <v>178</v>
      </c>
      <c r="D1587">
        <v>10.85</v>
      </c>
      <c r="E1587">
        <v>819.53399999999999</v>
      </c>
      <c r="G1587">
        <v>6373</v>
      </c>
      <c r="H1587" t="s">
        <v>13</v>
      </c>
      <c r="I1587">
        <v>819.53399999999999</v>
      </c>
    </row>
    <row r="1588" spans="1:9" x14ac:dyDescent="0.4">
      <c r="A1588">
        <v>6</v>
      </c>
      <c r="B1588" t="s">
        <v>177</v>
      </c>
      <c r="D1588">
        <v>10.88</v>
      </c>
      <c r="E1588">
        <v>609.21100000000001</v>
      </c>
      <c r="G1588">
        <v>8.7799999999999994</v>
      </c>
      <c r="H1588" t="s">
        <v>13</v>
      </c>
      <c r="I1588">
        <v>609.21100000000001</v>
      </c>
    </row>
    <row r="1589" spans="1:9" x14ac:dyDescent="0.4">
      <c r="A1589">
        <v>7</v>
      </c>
      <c r="B1589" t="s">
        <v>22</v>
      </c>
    </row>
    <row r="1590" spans="1:9" x14ac:dyDescent="0.4">
      <c r="A1590">
        <v>8</v>
      </c>
      <c r="B1590" t="s">
        <v>176</v>
      </c>
      <c r="D1590">
        <v>10.88</v>
      </c>
      <c r="E1590">
        <v>836.77200000000005</v>
      </c>
      <c r="G1590">
        <v>2455.5720000000001</v>
      </c>
      <c r="H1590" t="s">
        <v>13</v>
      </c>
      <c r="I1590">
        <v>836.77200000000005</v>
      </c>
    </row>
    <row r="1591" spans="1:9" x14ac:dyDescent="0.4">
      <c r="A1591">
        <v>9</v>
      </c>
      <c r="B1591" t="s">
        <v>175</v>
      </c>
      <c r="D1591">
        <v>10.91</v>
      </c>
      <c r="E1591">
        <v>461.15699999999998</v>
      </c>
      <c r="G1591">
        <v>3469</v>
      </c>
      <c r="H1591" t="s">
        <v>13</v>
      </c>
      <c r="I1591">
        <v>461.15699999999998</v>
      </c>
    </row>
    <row r="1592" spans="1:9" x14ac:dyDescent="0.4">
      <c r="A1592">
        <v>10</v>
      </c>
      <c r="B1592" t="s">
        <v>174</v>
      </c>
      <c r="D1592">
        <v>10.89</v>
      </c>
      <c r="E1592">
        <v>666.64400000000001</v>
      </c>
      <c r="G1592">
        <v>23.733000000000001</v>
      </c>
      <c r="H1592" t="s">
        <v>13</v>
      </c>
      <c r="I1592">
        <v>666.64400000000001</v>
      </c>
    </row>
    <row r="1593" spans="1:9" x14ac:dyDescent="0.4">
      <c r="A1593">
        <v>11</v>
      </c>
      <c r="B1593" t="s">
        <v>173</v>
      </c>
      <c r="D1593">
        <v>10.88</v>
      </c>
      <c r="E1593">
        <v>578.40899999999999</v>
      </c>
      <c r="G1593">
        <v>4598</v>
      </c>
      <c r="H1593" t="s">
        <v>13</v>
      </c>
      <c r="I1593">
        <v>578.40899999999999</v>
      </c>
    </row>
    <row r="1594" spans="1:9" x14ac:dyDescent="0.4">
      <c r="A1594">
        <v>12</v>
      </c>
      <c r="B1594" t="s">
        <v>172</v>
      </c>
      <c r="D1594">
        <v>10.84</v>
      </c>
      <c r="E1594">
        <v>575.86</v>
      </c>
      <c r="G1594">
        <v>4223</v>
      </c>
      <c r="H1594" t="s">
        <v>13</v>
      </c>
      <c r="I1594">
        <v>575.86</v>
      </c>
    </row>
    <row r="1595" spans="1:9" x14ac:dyDescent="0.4">
      <c r="A1595">
        <v>13</v>
      </c>
      <c r="B1595" t="s">
        <v>171</v>
      </c>
      <c r="D1595">
        <v>10.76</v>
      </c>
      <c r="E1595">
        <v>648.18399999999997</v>
      </c>
      <c r="G1595">
        <v>92.796999999999997</v>
      </c>
      <c r="H1595" t="s">
        <v>13</v>
      </c>
      <c r="I1595">
        <v>648.18399999999997</v>
      </c>
    </row>
    <row r="1596" spans="1:9" x14ac:dyDescent="0.4">
      <c r="A1596">
        <v>14</v>
      </c>
      <c r="B1596" t="s">
        <v>22</v>
      </c>
    </row>
    <row r="1597" spans="1:9" x14ac:dyDescent="0.4">
      <c r="A1597">
        <v>15</v>
      </c>
      <c r="B1597" t="s">
        <v>170</v>
      </c>
      <c r="D1597">
        <v>10.66</v>
      </c>
      <c r="E1597">
        <v>704.65800000000002</v>
      </c>
      <c r="G1597">
        <v>5920</v>
      </c>
      <c r="H1597" t="s">
        <v>13</v>
      </c>
      <c r="I1597">
        <v>704.65800000000002</v>
      </c>
    </row>
    <row r="1598" spans="1:9" x14ac:dyDescent="0.4">
      <c r="A1598">
        <v>16</v>
      </c>
      <c r="B1598" t="s">
        <v>169</v>
      </c>
      <c r="D1598">
        <v>10.69</v>
      </c>
      <c r="E1598">
        <v>589.02499999999998</v>
      </c>
      <c r="G1598">
        <v>4843</v>
      </c>
      <c r="H1598" t="s">
        <v>13</v>
      </c>
      <c r="I1598">
        <v>589.02499999999998</v>
      </c>
    </row>
    <row r="1599" spans="1:9" x14ac:dyDescent="0.4">
      <c r="A1599">
        <v>17</v>
      </c>
      <c r="B1599" t="s">
        <v>168</v>
      </c>
      <c r="D1599">
        <v>10.75</v>
      </c>
      <c r="E1599">
        <v>902.05399999999997</v>
      </c>
      <c r="G1599">
        <v>8040</v>
      </c>
      <c r="H1599" t="s">
        <v>13</v>
      </c>
      <c r="I1599">
        <v>902.05399999999997</v>
      </c>
    </row>
    <row r="1600" spans="1:9" x14ac:dyDescent="0.4">
      <c r="A1600">
        <v>18</v>
      </c>
      <c r="B1600" t="s">
        <v>167</v>
      </c>
      <c r="D1600">
        <v>10.77</v>
      </c>
      <c r="E1600">
        <v>786.16800000000001</v>
      </c>
      <c r="G1600">
        <v>130.875</v>
      </c>
      <c r="H1600" t="s">
        <v>13</v>
      </c>
      <c r="I1600">
        <v>786.16800000000001</v>
      </c>
    </row>
    <row r="1601" spans="1:9" x14ac:dyDescent="0.4">
      <c r="A1601">
        <v>19</v>
      </c>
      <c r="B1601" t="s">
        <v>166</v>
      </c>
      <c r="D1601">
        <v>10.78</v>
      </c>
      <c r="E1601">
        <v>847.95399999999995</v>
      </c>
      <c r="G1601">
        <v>6917</v>
      </c>
      <c r="H1601" t="s">
        <v>13</v>
      </c>
      <c r="I1601">
        <v>847.95399999999995</v>
      </c>
    </row>
    <row r="1602" spans="1:9" x14ac:dyDescent="0.4">
      <c r="A1602">
        <v>20</v>
      </c>
      <c r="B1602" t="s">
        <v>165</v>
      </c>
      <c r="D1602">
        <v>10.77</v>
      </c>
      <c r="E1602">
        <v>549.96600000000001</v>
      </c>
      <c r="G1602">
        <v>4206</v>
      </c>
      <c r="H1602" t="s">
        <v>13</v>
      </c>
      <c r="I1602">
        <v>549.96600000000001</v>
      </c>
    </row>
    <row r="1603" spans="1:9" x14ac:dyDescent="0.4">
      <c r="A1603">
        <v>21</v>
      </c>
      <c r="B1603" t="s">
        <v>22</v>
      </c>
    </row>
    <row r="1604" spans="1:9" x14ac:dyDescent="0.4">
      <c r="A1604">
        <v>22</v>
      </c>
      <c r="B1604" t="s">
        <v>164</v>
      </c>
      <c r="D1604">
        <v>10.81</v>
      </c>
      <c r="E1604">
        <v>896.226</v>
      </c>
      <c r="G1604">
        <v>7052</v>
      </c>
      <c r="H1604" t="s">
        <v>13</v>
      </c>
      <c r="I1604">
        <v>896.226</v>
      </c>
    </row>
    <row r="1605" spans="1:9" x14ac:dyDescent="0.4">
      <c r="A1605">
        <v>23</v>
      </c>
      <c r="B1605" t="s">
        <v>163</v>
      </c>
      <c r="D1605">
        <v>10.81</v>
      </c>
      <c r="E1605">
        <v>1005.7</v>
      </c>
      <c r="G1605">
        <v>7753</v>
      </c>
      <c r="H1605" t="s">
        <v>13</v>
      </c>
      <c r="I1605">
        <v>1005.7</v>
      </c>
    </row>
    <row r="1606" spans="1:9" x14ac:dyDescent="0.4">
      <c r="A1606">
        <v>24</v>
      </c>
      <c r="B1606" t="s">
        <v>162</v>
      </c>
      <c r="D1606">
        <v>10.82</v>
      </c>
      <c r="E1606">
        <v>1040.1610000000001</v>
      </c>
      <c r="G1606">
        <v>29.460999999999999</v>
      </c>
      <c r="H1606" t="s">
        <v>13</v>
      </c>
      <c r="I1606">
        <v>1040.1610000000001</v>
      </c>
    </row>
    <row r="1607" spans="1:9" x14ac:dyDescent="0.4">
      <c r="A1607">
        <v>25</v>
      </c>
      <c r="B1607" t="s">
        <v>161</v>
      </c>
      <c r="D1607">
        <v>10.89</v>
      </c>
      <c r="E1607">
        <v>1196.547</v>
      </c>
      <c r="G1607">
        <v>9110</v>
      </c>
      <c r="H1607" t="s">
        <v>13</v>
      </c>
      <c r="I1607">
        <v>1196.547</v>
      </c>
    </row>
    <row r="1608" spans="1:9" x14ac:dyDescent="0.4">
      <c r="A1608">
        <v>26</v>
      </c>
      <c r="B1608" t="s">
        <v>160</v>
      </c>
      <c r="D1608">
        <v>10.85</v>
      </c>
      <c r="E1608">
        <v>1065.462</v>
      </c>
      <c r="G1608">
        <v>142.49700000000001</v>
      </c>
      <c r="H1608" t="s">
        <v>13</v>
      </c>
      <c r="I1608">
        <v>1065.462</v>
      </c>
    </row>
    <row r="1609" spans="1:9" x14ac:dyDescent="0.4">
      <c r="A1609">
        <v>27</v>
      </c>
      <c r="B1609" t="s">
        <v>159</v>
      </c>
      <c r="D1609">
        <v>10.89</v>
      </c>
      <c r="E1609">
        <v>841.40099999999995</v>
      </c>
      <c r="G1609">
        <v>13.923</v>
      </c>
      <c r="H1609" t="s">
        <v>13</v>
      </c>
      <c r="I1609">
        <v>841.40099999999995</v>
      </c>
    </row>
    <row r="1610" spans="1:9" x14ac:dyDescent="0.4">
      <c r="A1610">
        <v>28</v>
      </c>
      <c r="B1610" t="s">
        <v>22</v>
      </c>
    </row>
    <row r="1611" spans="1:9" x14ac:dyDescent="0.4">
      <c r="A1611">
        <v>29</v>
      </c>
      <c r="B1611" t="s">
        <v>158</v>
      </c>
      <c r="D1611">
        <v>10.92</v>
      </c>
      <c r="E1611">
        <v>1044.2239999999999</v>
      </c>
      <c r="G1611">
        <v>4.2450000000000001</v>
      </c>
      <c r="H1611" t="s">
        <v>13</v>
      </c>
      <c r="I1611">
        <v>1044.2239999999999</v>
      </c>
    </row>
    <row r="1612" spans="1:9" x14ac:dyDescent="0.4">
      <c r="A1612">
        <v>30</v>
      </c>
      <c r="B1612" t="s">
        <v>157</v>
      </c>
      <c r="D1612">
        <v>10.89</v>
      </c>
      <c r="E1612">
        <v>517.77599999999995</v>
      </c>
      <c r="G1612">
        <v>3842</v>
      </c>
      <c r="H1612" t="s">
        <v>13</v>
      </c>
      <c r="I1612">
        <v>517.77599999999995</v>
      </c>
    </row>
    <row r="1613" spans="1:9" x14ac:dyDescent="0.4">
      <c r="A1613">
        <v>31</v>
      </c>
      <c r="B1613" t="s">
        <v>156</v>
      </c>
      <c r="D1613">
        <v>10.89</v>
      </c>
      <c r="E1613">
        <v>709.654</v>
      </c>
      <c r="G1613">
        <v>5294</v>
      </c>
      <c r="H1613" t="s">
        <v>13</v>
      </c>
      <c r="I1613">
        <v>709.654</v>
      </c>
    </row>
    <row r="1615" spans="1:9" x14ac:dyDescent="0.4">
      <c r="A1615" t="s">
        <v>76</v>
      </c>
    </row>
    <row r="1617" spans="1:10" x14ac:dyDescent="0.4">
      <c r="B1617" t="s">
        <v>3</v>
      </c>
      <c r="C1617" t="s">
        <v>4</v>
      </c>
      <c r="D1617" t="s">
        <v>5</v>
      </c>
      <c r="E1617" t="s">
        <v>6</v>
      </c>
      <c r="F1617" t="s">
        <v>7</v>
      </c>
      <c r="G1617" t="s">
        <v>8</v>
      </c>
      <c r="H1617" t="s">
        <v>9</v>
      </c>
      <c r="I1617" t="s">
        <v>10</v>
      </c>
      <c r="J1617" t="s">
        <v>11</v>
      </c>
    </row>
    <row r="1618" spans="1:10" x14ac:dyDescent="0.4">
      <c r="A1618">
        <v>1</v>
      </c>
      <c r="B1618" t="s">
        <v>182</v>
      </c>
      <c r="D1618">
        <v>10.85</v>
      </c>
      <c r="E1618">
        <v>761.45600000000002</v>
      </c>
      <c r="G1618">
        <v>5538</v>
      </c>
      <c r="H1618" t="s">
        <v>13</v>
      </c>
      <c r="I1618">
        <v>761.45600000000002</v>
      </c>
    </row>
    <row r="1619" spans="1:10" x14ac:dyDescent="0.4">
      <c r="A1619">
        <v>2</v>
      </c>
      <c r="B1619" t="s">
        <v>181</v>
      </c>
      <c r="D1619">
        <v>10.84</v>
      </c>
      <c r="E1619">
        <v>461.21100000000001</v>
      </c>
      <c r="G1619">
        <v>44.685000000000002</v>
      </c>
      <c r="H1619" t="s">
        <v>13</v>
      </c>
      <c r="I1619">
        <v>461.21100000000001</v>
      </c>
    </row>
    <row r="1620" spans="1:10" x14ac:dyDescent="0.4">
      <c r="A1620">
        <v>3</v>
      </c>
      <c r="B1620" t="s">
        <v>180</v>
      </c>
      <c r="D1620">
        <v>10.88</v>
      </c>
      <c r="E1620">
        <v>277.99099999999999</v>
      </c>
      <c r="G1620">
        <v>28.855</v>
      </c>
      <c r="H1620" t="s">
        <v>13</v>
      </c>
      <c r="I1620">
        <v>277.99099999999999</v>
      </c>
    </row>
    <row r="1621" spans="1:10" x14ac:dyDescent="0.4">
      <c r="A1621">
        <v>4</v>
      </c>
      <c r="B1621" t="s">
        <v>179</v>
      </c>
      <c r="D1621">
        <v>10.87</v>
      </c>
      <c r="E1621">
        <v>935.22799999999995</v>
      </c>
      <c r="G1621">
        <v>109.255</v>
      </c>
      <c r="H1621" t="s">
        <v>13</v>
      </c>
      <c r="I1621">
        <v>935.22799999999995</v>
      </c>
    </row>
    <row r="1622" spans="1:10" x14ac:dyDescent="0.4">
      <c r="A1622">
        <v>5</v>
      </c>
      <c r="B1622" t="s">
        <v>178</v>
      </c>
      <c r="D1622">
        <v>10.87</v>
      </c>
      <c r="E1622">
        <v>442.548</v>
      </c>
      <c r="G1622">
        <v>3417</v>
      </c>
      <c r="H1622" t="s">
        <v>13</v>
      </c>
      <c r="I1622">
        <v>442.548</v>
      </c>
    </row>
    <row r="1623" spans="1:10" x14ac:dyDescent="0.4">
      <c r="A1623">
        <v>6</v>
      </c>
      <c r="B1623" t="s">
        <v>177</v>
      </c>
      <c r="D1623">
        <v>10.87</v>
      </c>
      <c r="E1623">
        <v>641.37599999999998</v>
      </c>
      <c r="G1623">
        <v>5154</v>
      </c>
      <c r="H1623" t="s">
        <v>13</v>
      </c>
      <c r="I1623">
        <v>641.37599999999998</v>
      </c>
    </row>
    <row r="1624" spans="1:10" x14ac:dyDescent="0.4">
      <c r="A1624">
        <v>7</v>
      </c>
      <c r="B1624" t="s">
        <v>22</v>
      </c>
    </row>
    <row r="1625" spans="1:10" x14ac:dyDescent="0.4">
      <c r="A1625">
        <v>8</v>
      </c>
      <c r="B1625" t="s">
        <v>176</v>
      </c>
      <c r="D1625">
        <v>10.89</v>
      </c>
      <c r="E1625">
        <v>303.47399999999999</v>
      </c>
      <c r="G1625">
        <v>74.203000000000003</v>
      </c>
      <c r="H1625" t="s">
        <v>13</v>
      </c>
      <c r="I1625">
        <v>303.47399999999999</v>
      </c>
    </row>
    <row r="1626" spans="1:10" x14ac:dyDescent="0.4">
      <c r="A1626">
        <v>9</v>
      </c>
      <c r="B1626" t="s">
        <v>175</v>
      </c>
      <c r="D1626">
        <v>10.89</v>
      </c>
      <c r="E1626">
        <v>650.83500000000004</v>
      </c>
      <c r="G1626">
        <v>4679</v>
      </c>
      <c r="H1626" t="s">
        <v>13</v>
      </c>
      <c r="I1626">
        <v>650.83500000000004</v>
      </c>
    </row>
    <row r="1627" spans="1:10" x14ac:dyDescent="0.4">
      <c r="A1627">
        <v>10</v>
      </c>
      <c r="B1627" t="s">
        <v>174</v>
      </c>
      <c r="D1627">
        <v>10.89</v>
      </c>
      <c r="E1627">
        <v>916.072</v>
      </c>
      <c r="G1627">
        <v>7481</v>
      </c>
      <c r="H1627" t="s">
        <v>13</v>
      </c>
      <c r="I1627">
        <v>916.072</v>
      </c>
    </row>
    <row r="1628" spans="1:10" x14ac:dyDescent="0.4">
      <c r="A1628">
        <v>11</v>
      </c>
      <c r="B1628" t="s">
        <v>173</v>
      </c>
      <c r="D1628">
        <v>10.88</v>
      </c>
      <c r="E1628">
        <v>574.62300000000005</v>
      </c>
      <c r="G1628">
        <v>4575</v>
      </c>
      <c r="H1628" t="s">
        <v>13</v>
      </c>
      <c r="I1628">
        <v>574.62300000000005</v>
      </c>
    </row>
    <row r="1629" spans="1:10" x14ac:dyDescent="0.4">
      <c r="A1629">
        <v>12</v>
      </c>
      <c r="B1629" t="s">
        <v>172</v>
      </c>
      <c r="D1629">
        <v>10.85</v>
      </c>
      <c r="E1629">
        <v>522.27700000000004</v>
      </c>
      <c r="G1629">
        <v>16.018000000000001</v>
      </c>
      <c r="H1629" t="s">
        <v>13</v>
      </c>
      <c r="I1629">
        <v>522.27700000000004</v>
      </c>
    </row>
    <row r="1630" spans="1:10" x14ac:dyDescent="0.4">
      <c r="A1630">
        <v>13</v>
      </c>
      <c r="B1630" t="s">
        <v>171</v>
      </c>
      <c r="D1630">
        <v>10.78</v>
      </c>
      <c r="E1630">
        <v>572.67200000000003</v>
      </c>
      <c r="G1630">
        <v>1248.6199999999999</v>
      </c>
      <c r="H1630" t="s">
        <v>13</v>
      </c>
      <c r="I1630">
        <v>572.67200000000003</v>
      </c>
    </row>
    <row r="1631" spans="1:10" x14ac:dyDescent="0.4">
      <c r="A1631">
        <v>14</v>
      </c>
      <c r="B1631" t="s">
        <v>22</v>
      </c>
    </row>
    <row r="1632" spans="1:10" x14ac:dyDescent="0.4">
      <c r="A1632">
        <v>15</v>
      </c>
      <c r="B1632" t="s">
        <v>170</v>
      </c>
      <c r="D1632">
        <v>10.66</v>
      </c>
      <c r="E1632">
        <v>471.09699999999998</v>
      </c>
      <c r="G1632">
        <v>4125</v>
      </c>
      <c r="H1632" t="s">
        <v>13</v>
      </c>
      <c r="I1632">
        <v>471.09699999999998</v>
      </c>
    </row>
    <row r="1633" spans="1:9" x14ac:dyDescent="0.4">
      <c r="A1633">
        <v>16</v>
      </c>
      <c r="B1633" t="s">
        <v>169</v>
      </c>
      <c r="D1633">
        <v>10.69</v>
      </c>
      <c r="E1633">
        <v>620.83900000000006</v>
      </c>
      <c r="G1633">
        <v>5594</v>
      </c>
      <c r="H1633" t="s">
        <v>13</v>
      </c>
      <c r="I1633">
        <v>620.83900000000006</v>
      </c>
    </row>
    <row r="1634" spans="1:9" x14ac:dyDescent="0.4">
      <c r="A1634">
        <v>17</v>
      </c>
      <c r="B1634" t="s">
        <v>168</v>
      </c>
      <c r="D1634">
        <v>10.75</v>
      </c>
      <c r="E1634">
        <v>466.85599999999999</v>
      </c>
      <c r="G1634">
        <v>21.074000000000002</v>
      </c>
      <c r="H1634" t="s">
        <v>13</v>
      </c>
      <c r="I1634">
        <v>466.85599999999999</v>
      </c>
    </row>
    <row r="1635" spans="1:9" x14ac:dyDescent="0.4">
      <c r="A1635">
        <v>18</v>
      </c>
      <c r="B1635" t="s">
        <v>167</v>
      </c>
      <c r="D1635">
        <v>10.77</v>
      </c>
      <c r="E1635">
        <v>1042.297</v>
      </c>
      <c r="G1635">
        <v>585.678</v>
      </c>
      <c r="H1635" t="s">
        <v>13</v>
      </c>
      <c r="I1635">
        <v>1042.297</v>
      </c>
    </row>
    <row r="1636" spans="1:9" x14ac:dyDescent="0.4">
      <c r="A1636">
        <v>19</v>
      </c>
      <c r="B1636" t="s">
        <v>166</v>
      </c>
      <c r="D1636">
        <v>10.78</v>
      </c>
      <c r="E1636">
        <v>873.13199999999995</v>
      </c>
      <c r="G1636">
        <v>410.43400000000003</v>
      </c>
      <c r="H1636" t="s">
        <v>13</v>
      </c>
      <c r="I1636">
        <v>873.13199999999995</v>
      </c>
    </row>
    <row r="1637" spans="1:9" x14ac:dyDescent="0.4">
      <c r="A1637">
        <v>20</v>
      </c>
      <c r="B1637" t="s">
        <v>165</v>
      </c>
      <c r="D1637">
        <v>10.77</v>
      </c>
      <c r="E1637">
        <v>626.23699999999997</v>
      </c>
      <c r="G1637">
        <v>4862</v>
      </c>
      <c r="H1637" t="s">
        <v>13</v>
      </c>
      <c r="I1637">
        <v>626.23699999999997</v>
      </c>
    </row>
    <row r="1638" spans="1:9" x14ac:dyDescent="0.4">
      <c r="A1638">
        <v>21</v>
      </c>
      <c r="B1638" t="s">
        <v>22</v>
      </c>
    </row>
    <row r="1639" spans="1:9" x14ac:dyDescent="0.4">
      <c r="A1639">
        <v>22</v>
      </c>
      <c r="B1639" t="s">
        <v>164</v>
      </c>
      <c r="D1639">
        <v>10.8</v>
      </c>
      <c r="E1639">
        <v>692.97400000000005</v>
      </c>
      <c r="G1639">
        <v>54.588999999999999</v>
      </c>
      <c r="H1639" t="s">
        <v>13</v>
      </c>
      <c r="I1639">
        <v>692.97400000000005</v>
      </c>
    </row>
    <row r="1640" spans="1:9" x14ac:dyDescent="0.4">
      <c r="A1640">
        <v>23</v>
      </c>
      <c r="B1640" t="s">
        <v>163</v>
      </c>
      <c r="D1640">
        <v>10.82</v>
      </c>
      <c r="E1640">
        <v>525.05700000000002</v>
      </c>
      <c r="G1640">
        <v>97.966999999999999</v>
      </c>
      <c r="H1640" t="s">
        <v>13</v>
      </c>
      <c r="I1640">
        <v>525.05700000000002</v>
      </c>
    </row>
    <row r="1641" spans="1:9" x14ac:dyDescent="0.4">
      <c r="A1641">
        <v>24</v>
      </c>
      <c r="B1641" t="s">
        <v>162</v>
      </c>
      <c r="D1641">
        <v>10.81</v>
      </c>
      <c r="E1641">
        <v>604.28300000000002</v>
      </c>
      <c r="G1641">
        <v>44.728000000000002</v>
      </c>
      <c r="H1641" t="s">
        <v>13</v>
      </c>
      <c r="I1641">
        <v>604.28300000000002</v>
      </c>
    </row>
    <row r="1642" spans="1:9" x14ac:dyDescent="0.4">
      <c r="A1642">
        <v>25</v>
      </c>
      <c r="B1642" t="s">
        <v>161</v>
      </c>
      <c r="D1642">
        <v>10.88</v>
      </c>
      <c r="E1642">
        <v>810.34699999999998</v>
      </c>
      <c r="G1642">
        <v>6560</v>
      </c>
      <c r="H1642" t="s">
        <v>13</v>
      </c>
      <c r="I1642">
        <v>810.34699999999998</v>
      </c>
    </row>
    <row r="1643" spans="1:9" x14ac:dyDescent="0.4">
      <c r="A1643">
        <v>26</v>
      </c>
      <c r="B1643" t="s">
        <v>160</v>
      </c>
      <c r="D1643">
        <v>10.85</v>
      </c>
      <c r="E1643">
        <v>662.28399999999999</v>
      </c>
      <c r="G1643">
        <v>17.812999999999999</v>
      </c>
      <c r="H1643" t="s">
        <v>13</v>
      </c>
      <c r="I1643">
        <v>662.28399999999999</v>
      </c>
    </row>
    <row r="1644" spans="1:9" x14ac:dyDescent="0.4">
      <c r="A1644">
        <v>27</v>
      </c>
      <c r="B1644" t="s">
        <v>159</v>
      </c>
      <c r="D1644">
        <v>10.89</v>
      </c>
      <c r="E1644">
        <v>607.48900000000003</v>
      </c>
      <c r="G1644">
        <v>4328</v>
      </c>
      <c r="H1644" t="s">
        <v>13</v>
      </c>
      <c r="I1644">
        <v>607.48900000000003</v>
      </c>
    </row>
    <row r="1645" spans="1:9" x14ac:dyDescent="0.4">
      <c r="A1645">
        <v>28</v>
      </c>
      <c r="B1645" t="s">
        <v>22</v>
      </c>
      <c r="D1645">
        <v>10.72</v>
      </c>
      <c r="E1645">
        <v>8.2810000000000006</v>
      </c>
      <c r="G1645">
        <v>93</v>
      </c>
      <c r="H1645" t="s">
        <v>13</v>
      </c>
      <c r="I1645">
        <v>8.2810000000000006</v>
      </c>
    </row>
    <row r="1646" spans="1:9" x14ac:dyDescent="0.4">
      <c r="A1646">
        <v>29</v>
      </c>
      <c r="B1646" t="s">
        <v>158</v>
      </c>
      <c r="D1646">
        <v>10.91</v>
      </c>
      <c r="E1646">
        <v>813.94299999999998</v>
      </c>
      <c r="G1646">
        <v>19.763999999999999</v>
      </c>
      <c r="H1646" t="s">
        <v>13</v>
      </c>
      <c r="I1646">
        <v>813.94299999999998</v>
      </c>
    </row>
    <row r="1647" spans="1:9" x14ac:dyDescent="0.4">
      <c r="A1647">
        <v>30</v>
      </c>
      <c r="B1647" t="s">
        <v>157</v>
      </c>
      <c r="D1647">
        <v>10.89</v>
      </c>
      <c r="E1647">
        <v>717.69299999999998</v>
      </c>
      <c r="G1647">
        <v>18.285</v>
      </c>
      <c r="H1647" t="s">
        <v>13</v>
      </c>
      <c r="I1647">
        <v>717.69299999999998</v>
      </c>
    </row>
    <row r="1648" spans="1:9" x14ac:dyDescent="0.4">
      <c r="A1648">
        <v>31</v>
      </c>
      <c r="B1648" t="s">
        <v>156</v>
      </c>
      <c r="D1648">
        <v>10.87</v>
      </c>
      <c r="E1648">
        <v>771.16200000000003</v>
      </c>
      <c r="G1648">
        <v>5579</v>
      </c>
      <c r="H1648" t="s">
        <v>13</v>
      </c>
      <c r="I1648">
        <v>771.16200000000003</v>
      </c>
    </row>
    <row r="1650" spans="1:10" x14ac:dyDescent="0.4">
      <c r="A1650" t="s">
        <v>77</v>
      </c>
    </row>
    <row r="1652" spans="1:10" x14ac:dyDescent="0.4">
      <c r="B1652" t="s">
        <v>3</v>
      </c>
      <c r="C1652" t="s">
        <v>4</v>
      </c>
      <c r="D1652" t="s">
        <v>5</v>
      </c>
      <c r="E1652" t="s">
        <v>6</v>
      </c>
      <c r="F1652" t="s">
        <v>7</v>
      </c>
      <c r="G1652" t="s">
        <v>8</v>
      </c>
      <c r="H1652" t="s">
        <v>9</v>
      </c>
      <c r="I1652" t="s">
        <v>10</v>
      </c>
      <c r="J1652" t="s">
        <v>11</v>
      </c>
    </row>
    <row r="1653" spans="1:10" x14ac:dyDescent="0.4">
      <c r="A1653">
        <v>1</v>
      </c>
      <c r="B1653" t="s">
        <v>182</v>
      </c>
      <c r="D1653">
        <v>12</v>
      </c>
      <c r="E1653">
        <v>1016.779</v>
      </c>
      <c r="F1653">
        <v>2173.0659999999998</v>
      </c>
      <c r="G1653">
        <v>30.513999999999999</v>
      </c>
      <c r="H1653" t="s">
        <v>13</v>
      </c>
    </row>
    <row r="1654" spans="1:10" x14ac:dyDescent="0.4">
      <c r="A1654">
        <v>2</v>
      </c>
      <c r="B1654" t="s">
        <v>181</v>
      </c>
      <c r="D1654">
        <v>11.99</v>
      </c>
      <c r="E1654">
        <v>2142.6680000000001</v>
      </c>
      <c r="F1654">
        <v>2231.232</v>
      </c>
      <c r="G1654">
        <v>27.55</v>
      </c>
      <c r="H1654" t="s">
        <v>16</v>
      </c>
    </row>
    <row r="1655" spans="1:10" x14ac:dyDescent="0.4">
      <c r="A1655">
        <v>3</v>
      </c>
      <c r="B1655" t="s">
        <v>180</v>
      </c>
      <c r="D1655">
        <v>11.99</v>
      </c>
      <c r="E1655">
        <v>2297.9409999999998</v>
      </c>
      <c r="F1655">
        <v>2264.7379999999998</v>
      </c>
      <c r="G1655">
        <v>160.59700000000001</v>
      </c>
      <c r="H1655" t="s">
        <v>13</v>
      </c>
    </row>
    <row r="1656" spans="1:10" x14ac:dyDescent="0.4">
      <c r="A1656">
        <v>4</v>
      </c>
      <c r="B1656" t="s">
        <v>179</v>
      </c>
      <c r="D1656">
        <v>12.01</v>
      </c>
      <c r="E1656">
        <v>14661.41</v>
      </c>
      <c r="F1656">
        <v>2546.569</v>
      </c>
      <c r="G1656">
        <v>315.54700000000003</v>
      </c>
      <c r="H1656" t="s">
        <v>13</v>
      </c>
    </row>
    <row r="1657" spans="1:10" x14ac:dyDescent="0.4">
      <c r="A1657">
        <v>5</v>
      </c>
      <c r="B1657" t="s">
        <v>178</v>
      </c>
      <c r="D1657">
        <v>11.99</v>
      </c>
      <c r="E1657">
        <v>1861.8869999999999</v>
      </c>
      <c r="F1657">
        <v>1959.0930000000001</v>
      </c>
      <c r="G1657">
        <v>27.692</v>
      </c>
      <c r="H1657" t="s">
        <v>13</v>
      </c>
    </row>
    <row r="1658" spans="1:10" x14ac:dyDescent="0.4">
      <c r="A1658">
        <v>6</v>
      </c>
      <c r="B1658" t="s">
        <v>177</v>
      </c>
      <c r="D1658">
        <v>12.04</v>
      </c>
      <c r="E1658">
        <v>1009.192</v>
      </c>
      <c r="F1658">
        <v>1962.095</v>
      </c>
      <c r="G1658">
        <v>18.100000000000001</v>
      </c>
      <c r="H1658" t="s">
        <v>13</v>
      </c>
    </row>
    <row r="1659" spans="1:10" x14ac:dyDescent="0.4">
      <c r="A1659">
        <v>7</v>
      </c>
      <c r="B1659" t="s">
        <v>22</v>
      </c>
      <c r="H1659" t="s">
        <v>95</v>
      </c>
    </row>
    <row r="1660" spans="1:10" x14ac:dyDescent="0.4">
      <c r="A1660">
        <v>8</v>
      </c>
      <c r="B1660" t="s">
        <v>176</v>
      </c>
      <c r="D1660">
        <v>12.04</v>
      </c>
      <c r="E1660">
        <v>981.524</v>
      </c>
      <c r="F1660">
        <v>1890.6790000000001</v>
      </c>
      <c r="G1660">
        <v>14.456</v>
      </c>
      <c r="H1660" t="s">
        <v>13</v>
      </c>
    </row>
    <row r="1661" spans="1:10" x14ac:dyDescent="0.4">
      <c r="A1661">
        <v>9</v>
      </c>
      <c r="B1661" t="s">
        <v>175</v>
      </c>
      <c r="D1661">
        <v>12.02</v>
      </c>
      <c r="E1661">
        <v>1736.9649999999999</v>
      </c>
      <c r="F1661">
        <v>1558.258</v>
      </c>
      <c r="G1661">
        <v>42.325000000000003</v>
      </c>
      <c r="H1661" t="s">
        <v>13</v>
      </c>
    </row>
    <row r="1662" spans="1:10" x14ac:dyDescent="0.4">
      <c r="A1662">
        <v>10</v>
      </c>
      <c r="B1662" t="s">
        <v>174</v>
      </c>
      <c r="D1662">
        <v>12.04</v>
      </c>
      <c r="E1662">
        <v>998.47</v>
      </c>
      <c r="F1662">
        <v>1217.5429999999999</v>
      </c>
      <c r="G1662">
        <v>25.742000000000001</v>
      </c>
      <c r="H1662" t="s">
        <v>16</v>
      </c>
    </row>
    <row r="1663" spans="1:10" x14ac:dyDescent="0.4">
      <c r="A1663">
        <v>11</v>
      </c>
      <c r="B1663" t="s">
        <v>173</v>
      </c>
      <c r="D1663">
        <v>12.02</v>
      </c>
      <c r="E1663">
        <v>2559.7510000000002</v>
      </c>
      <c r="F1663">
        <v>1730.6880000000001</v>
      </c>
      <c r="G1663">
        <v>82.581999999999994</v>
      </c>
      <c r="H1663" t="s">
        <v>13</v>
      </c>
    </row>
    <row r="1664" spans="1:10" x14ac:dyDescent="0.4">
      <c r="A1664">
        <v>12</v>
      </c>
      <c r="B1664" t="s">
        <v>172</v>
      </c>
      <c r="D1664">
        <v>11.99</v>
      </c>
      <c r="E1664">
        <v>1160.597</v>
      </c>
      <c r="F1664">
        <v>2104.2750000000001</v>
      </c>
      <c r="G1664">
        <v>21.556999999999999</v>
      </c>
      <c r="H1664" t="s">
        <v>13</v>
      </c>
    </row>
    <row r="1665" spans="1:8" x14ac:dyDescent="0.4">
      <c r="A1665">
        <v>13</v>
      </c>
      <c r="B1665" t="s">
        <v>171</v>
      </c>
      <c r="D1665">
        <v>11.92</v>
      </c>
      <c r="E1665">
        <v>1137.04</v>
      </c>
      <c r="F1665">
        <v>2128.8220000000001</v>
      </c>
      <c r="G1665">
        <v>18.37</v>
      </c>
      <c r="H1665" t="s">
        <v>13</v>
      </c>
    </row>
    <row r="1666" spans="1:8" x14ac:dyDescent="0.4">
      <c r="A1666">
        <v>14</v>
      </c>
      <c r="B1666" t="s">
        <v>22</v>
      </c>
      <c r="H1666" t="s">
        <v>95</v>
      </c>
    </row>
    <row r="1667" spans="1:8" x14ac:dyDescent="0.4">
      <c r="A1667">
        <v>15</v>
      </c>
      <c r="B1667" t="s">
        <v>170</v>
      </c>
      <c r="D1667">
        <v>11.83</v>
      </c>
      <c r="E1667">
        <v>1830.223</v>
      </c>
      <c r="F1667">
        <v>2216.6750000000002</v>
      </c>
      <c r="G1667">
        <v>15.992000000000001</v>
      </c>
      <c r="H1667" t="s">
        <v>13</v>
      </c>
    </row>
    <row r="1668" spans="1:8" x14ac:dyDescent="0.4">
      <c r="A1668">
        <v>16</v>
      </c>
      <c r="B1668" t="s">
        <v>169</v>
      </c>
      <c r="D1668">
        <v>11.86</v>
      </c>
      <c r="E1668">
        <v>1360.896</v>
      </c>
      <c r="F1668">
        <v>1933.6189999999999</v>
      </c>
      <c r="G1668">
        <v>32.203000000000003</v>
      </c>
      <c r="H1668" t="s">
        <v>13</v>
      </c>
    </row>
    <row r="1669" spans="1:8" x14ac:dyDescent="0.4">
      <c r="A1669">
        <v>17</v>
      </c>
      <c r="B1669" t="s">
        <v>168</v>
      </c>
      <c r="D1669">
        <v>11.91</v>
      </c>
      <c r="E1669">
        <v>1611.0909999999999</v>
      </c>
      <c r="F1669">
        <v>2689.694</v>
      </c>
      <c r="G1669">
        <v>46.494</v>
      </c>
      <c r="H1669" t="s">
        <v>13</v>
      </c>
    </row>
    <row r="1670" spans="1:8" x14ac:dyDescent="0.4">
      <c r="A1670">
        <v>18</v>
      </c>
      <c r="B1670" t="s">
        <v>167</v>
      </c>
      <c r="D1670">
        <v>11.93</v>
      </c>
      <c r="E1670">
        <v>1237.2729999999999</v>
      </c>
      <c r="F1670">
        <v>2721.7739999999999</v>
      </c>
      <c r="G1670">
        <v>35.107999999999997</v>
      </c>
      <c r="H1670" t="s">
        <v>16</v>
      </c>
    </row>
    <row r="1671" spans="1:8" x14ac:dyDescent="0.4">
      <c r="A1671">
        <v>19</v>
      </c>
      <c r="B1671" t="s">
        <v>166</v>
      </c>
      <c r="D1671">
        <v>11.92</v>
      </c>
      <c r="E1671">
        <v>1706.569</v>
      </c>
      <c r="F1671">
        <v>3173.2449999999999</v>
      </c>
      <c r="G1671">
        <v>25.745999999999999</v>
      </c>
      <c r="H1671" t="s">
        <v>16</v>
      </c>
    </row>
    <row r="1672" spans="1:8" x14ac:dyDescent="0.4">
      <c r="A1672">
        <v>20</v>
      </c>
      <c r="B1672" t="s">
        <v>165</v>
      </c>
      <c r="D1672">
        <v>11.93</v>
      </c>
      <c r="E1672">
        <v>1615.712</v>
      </c>
      <c r="F1672">
        <v>2698.9360000000001</v>
      </c>
      <c r="G1672">
        <v>30.841999999999999</v>
      </c>
      <c r="H1672" t="s">
        <v>13</v>
      </c>
    </row>
    <row r="1673" spans="1:8" x14ac:dyDescent="0.4">
      <c r="A1673">
        <v>21</v>
      </c>
      <c r="B1673" t="s">
        <v>22</v>
      </c>
      <c r="H1673" t="s">
        <v>95</v>
      </c>
    </row>
    <row r="1674" spans="1:8" x14ac:dyDescent="0.4">
      <c r="A1674">
        <v>22</v>
      </c>
      <c r="B1674" t="s">
        <v>164</v>
      </c>
      <c r="D1674">
        <v>11.96</v>
      </c>
      <c r="E1674">
        <v>2683.8249999999998</v>
      </c>
      <c r="F1674">
        <v>2447.134</v>
      </c>
      <c r="G1674">
        <v>23.616</v>
      </c>
      <c r="H1674" t="s">
        <v>13</v>
      </c>
    </row>
    <row r="1675" spans="1:8" x14ac:dyDescent="0.4">
      <c r="A1675">
        <v>23</v>
      </c>
      <c r="B1675" t="s">
        <v>163</v>
      </c>
      <c r="D1675">
        <v>11.98</v>
      </c>
      <c r="E1675">
        <v>2546.56</v>
      </c>
      <c r="F1675">
        <v>2381.9609999999998</v>
      </c>
      <c r="G1675">
        <v>28.143999999999998</v>
      </c>
      <c r="H1675" t="s">
        <v>16</v>
      </c>
    </row>
    <row r="1676" spans="1:8" x14ac:dyDescent="0.4">
      <c r="A1676">
        <v>24</v>
      </c>
      <c r="B1676" t="s">
        <v>162</v>
      </c>
      <c r="D1676">
        <v>11.98</v>
      </c>
      <c r="E1676">
        <v>1798.203</v>
      </c>
      <c r="F1676">
        <v>2598.0500000000002</v>
      </c>
      <c r="G1676">
        <v>18.077000000000002</v>
      </c>
      <c r="H1676" t="s">
        <v>16</v>
      </c>
    </row>
    <row r="1677" spans="1:8" x14ac:dyDescent="0.4">
      <c r="A1677">
        <v>25</v>
      </c>
      <c r="B1677" t="s">
        <v>161</v>
      </c>
      <c r="D1677">
        <v>12.04</v>
      </c>
      <c r="E1677">
        <v>1702.146</v>
      </c>
      <c r="F1677">
        <v>2541.848</v>
      </c>
      <c r="G1677">
        <v>30.34</v>
      </c>
      <c r="H1677" t="s">
        <v>16</v>
      </c>
    </row>
    <row r="1678" spans="1:8" x14ac:dyDescent="0.4">
      <c r="A1678">
        <v>26</v>
      </c>
      <c r="B1678" t="s">
        <v>160</v>
      </c>
      <c r="D1678">
        <v>12.01</v>
      </c>
      <c r="E1678">
        <v>1877.5409999999999</v>
      </c>
      <c r="F1678">
        <v>2826.9659999999999</v>
      </c>
      <c r="G1678">
        <v>29.393999999999998</v>
      </c>
      <c r="H1678" t="s">
        <v>13</v>
      </c>
    </row>
    <row r="1679" spans="1:8" x14ac:dyDescent="0.4">
      <c r="A1679">
        <v>27</v>
      </c>
      <c r="B1679" t="s">
        <v>159</v>
      </c>
      <c r="D1679">
        <v>12.05</v>
      </c>
      <c r="E1679">
        <v>1854.3820000000001</v>
      </c>
      <c r="F1679">
        <v>2828.1329999999998</v>
      </c>
      <c r="G1679">
        <v>19.512</v>
      </c>
      <c r="H1679" t="s">
        <v>13</v>
      </c>
    </row>
    <row r="1680" spans="1:8" x14ac:dyDescent="0.4">
      <c r="A1680">
        <v>28</v>
      </c>
      <c r="B1680" t="s">
        <v>22</v>
      </c>
      <c r="D1680">
        <v>12.13</v>
      </c>
      <c r="E1680">
        <v>579.91700000000003</v>
      </c>
      <c r="G1680">
        <v>5.44</v>
      </c>
      <c r="H1680" t="s">
        <v>13</v>
      </c>
    </row>
    <row r="1681" spans="1:10" x14ac:dyDescent="0.4">
      <c r="A1681">
        <v>29</v>
      </c>
      <c r="B1681" t="s">
        <v>158</v>
      </c>
      <c r="D1681">
        <v>12.07</v>
      </c>
      <c r="E1681">
        <v>1220.2550000000001</v>
      </c>
      <c r="F1681">
        <v>2704.998</v>
      </c>
      <c r="G1681">
        <v>22.861999999999998</v>
      </c>
      <c r="H1681" t="s">
        <v>16</v>
      </c>
    </row>
    <row r="1682" spans="1:10" x14ac:dyDescent="0.4">
      <c r="A1682">
        <v>30</v>
      </c>
      <c r="B1682" t="s">
        <v>157</v>
      </c>
      <c r="D1682">
        <v>12.05</v>
      </c>
      <c r="E1682">
        <v>1428.933</v>
      </c>
      <c r="F1682">
        <v>2228.9940000000001</v>
      </c>
      <c r="G1682">
        <v>18.989000000000001</v>
      </c>
      <c r="H1682" t="s">
        <v>13</v>
      </c>
    </row>
    <row r="1683" spans="1:10" x14ac:dyDescent="0.4">
      <c r="A1683">
        <v>31</v>
      </c>
      <c r="B1683" t="s">
        <v>156</v>
      </c>
      <c r="D1683">
        <v>12.05</v>
      </c>
      <c r="E1683">
        <v>1846.8789999999999</v>
      </c>
      <c r="F1683">
        <v>2518.1869999999999</v>
      </c>
      <c r="G1683">
        <v>30.434000000000001</v>
      </c>
      <c r="H1683" t="s">
        <v>16</v>
      </c>
    </row>
    <row r="1685" spans="1:10" x14ac:dyDescent="0.4">
      <c r="A1685" t="s">
        <v>78</v>
      </c>
    </row>
    <row r="1687" spans="1:10" x14ac:dyDescent="0.4">
      <c r="B1687" t="s">
        <v>3</v>
      </c>
      <c r="C1687" t="s">
        <v>4</v>
      </c>
      <c r="D1687" t="s">
        <v>5</v>
      </c>
      <c r="E1687" t="s">
        <v>6</v>
      </c>
      <c r="F1687" t="s">
        <v>7</v>
      </c>
      <c r="G1687" t="s">
        <v>8</v>
      </c>
      <c r="H1687" t="s">
        <v>9</v>
      </c>
      <c r="I1687" t="s">
        <v>10</v>
      </c>
      <c r="J1687" t="s">
        <v>11</v>
      </c>
    </row>
    <row r="1688" spans="1:10" x14ac:dyDescent="0.4">
      <c r="A1688">
        <v>1</v>
      </c>
      <c r="B1688" t="s">
        <v>182</v>
      </c>
      <c r="D1688">
        <v>11.99</v>
      </c>
      <c r="E1688">
        <v>454.49299999999999</v>
      </c>
      <c r="F1688">
        <v>2173.0659999999998</v>
      </c>
      <c r="G1688">
        <v>13.507999999999999</v>
      </c>
      <c r="H1688" t="s">
        <v>13</v>
      </c>
    </row>
    <row r="1689" spans="1:10" x14ac:dyDescent="0.4">
      <c r="A1689">
        <v>2</v>
      </c>
      <c r="B1689" t="s">
        <v>181</v>
      </c>
      <c r="D1689">
        <v>11.99</v>
      </c>
      <c r="E1689">
        <v>1042.672</v>
      </c>
      <c r="F1689">
        <v>2231.232</v>
      </c>
      <c r="G1689">
        <v>50.738999999999997</v>
      </c>
      <c r="H1689" t="s">
        <v>13</v>
      </c>
    </row>
    <row r="1690" spans="1:10" x14ac:dyDescent="0.4">
      <c r="A1690">
        <v>3</v>
      </c>
      <c r="B1690" t="s">
        <v>180</v>
      </c>
      <c r="D1690">
        <v>11.99</v>
      </c>
      <c r="E1690">
        <v>1163.9159999999999</v>
      </c>
      <c r="F1690">
        <v>2264.7379999999998</v>
      </c>
      <c r="G1690">
        <v>85.6</v>
      </c>
      <c r="H1690" t="s">
        <v>13</v>
      </c>
    </row>
    <row r="1691" spans="1:10" x14ac:dyDescent="0.4">
      <c r="A1691">
        <v>4</v>
      </c>
      <c r="B1691" t="s">
        <v>179</v>
      </c>
      <c r="D1691">
        <v>12.01</v>
      </c>
      <c r="E1691">
        <v>6732.866</v>
      </c>
      <c r="F1691">
        <v>2546.569</v>
      </c>
      <c r="G1691">
        <v>45506</v>
      </c>
      <c r="H1691" t="s">
        <v>13</v>
      </c>
    </row>
    <row r="1692" spans="1:10" x14ac:dyDescent="0.4">
      <c r="A1692">
        <v>5</v>
      </c>
      <c r="B1692" t="s">
        <v>178</v>
      </c>
      <c r="D1692">
        <v>12.01</v>
      </c>
      <c r="E1692">
        <v>630.44799999999998</v>
      </c>
      <c r="F1692">
        <v>1959.0930000000001</v>
      </c>
      <c r="G1692">
        <v>1292.8889999999999</v>
      </c>
      <c r="H1692" t="s">
        <v>13</v>
      </c>
    </row>
    <row r="1693" spans="1:10" x14ac:dyDescent="0.4">
      <c r="A1693">
        <v>6</v>
      </c>
      <c r="B1693" t="s">
        <v>177</v>
      </c>
      <c r="D1693">
        <v>11.99</v>
      </c>
      <c r="E1693">
        <v>327.26900000000001</v>
      </c>
      <c r="F1693">
        <v>1962.095</v>
      </c>
      <c r="G1693">
        <v>2320</v>
      </c>
      <c r="H1693" t="s">
        <v>16</v>
      </c>
    </row>
    <row r="1694" spans="1:10" x14ac:dyDescent="0.4">
      <c r="A1694">
        <v>7</v>
      </c>
      <c r="B1694" t="s">
        <v>22</v>
      </c>
      <c r="H1694" t="s">
        <v>95</v>
      </c>
    </row>
    <row r="1695" spans="1:10" x14ac:dyDescent="0.4">
      <c r="A1695">
        <v>8</v>
      </c>
      <c r="B1695" t="s">
        <v>176</v>
      </c>
      <c r="D1695">
        <v>12.02</v>
      </c>
      <c r="E1695">
        <v>411.09500000000003</v>
      </c>
      <c r="F1695">
        <v>1890.6790000000001</v>
      </c>
      <c r="G1695">
        <v>67.918000000000006</v>
      </c>
      <c r="H1695" t="s">
        <v>16</v>
      </c>
    </row>
    <row r="1696" spans="1:10" x14ac:dyDescent="0.4">
      <c r="A1696">
        <v>9</v>
      </c>
      <c r="B1696" t="s">
        <v>175</v>
      </c>
      <c r="D1696">
        <v>12.04</v>
      </c>
      <c r="E1696">
        <v>817.61099999999999</v>
      </c>
      <c r="F1696">
        <v>1558.258</v>
      </c>
      <c r="G1696">
        <v>15.677</v>
      </c>
      <c r="H1696" t="s">
        <v>16</v>
      </c>
    </row>
    <row r="1697" spans="1:8" x14ac:dyDescent="0.4">
      <c r="A1697">
        <v>10</v>
      </c>
      <c r="B1697" t="s">
        <v>174</v>
      </c>
      <c r="D1697">
        <v>12.05</v>
      </c>
      <c r="E1697">
        <v>167.376</v>
      </c>
      <c r="F1697">
        <v>1217.5429999999999</v>
      </c>
      <c r="G1697">
        <v>15.465999999999999</v>
      </c>
      <c r="H1697" t="s">
        <v>13</v>
      </c>
    </row>
    <row r="1698" spans="1:8" x14ac:dyDescent="0.4">
      <c r="A1698">
        <v>11</v>
      </c>
      <c r="B1698" t="s">
        <v>173</v>
      </c>
      <c r="D1698">
        <v>12.02</v>
      </c>
      <c r="E1698">
        <v>1045.3330000000001</v>
      </c>
      <c r="F1698">
        <v>1730.6880000000001</v>
      </c>
      <c r="G1698">
        <v>54.854999999999997</v>
      </c>
      <c r="H1698" t="s">
        <v>16</v>
      </c>
    </row>
    <row r="1699" spans="1:8" x14ac:dyDescent="0.4">
      <c r="A1699">
        <v>12</v>
      </c>
      <c r="B1699" t="s">
        <v>172</v>
      </c>
      <c r="D1699">
        <v>11.98</v>
      </c>
      <c r="E1699">
        <v>579.81399999999996</v>
      </c>
      <c r="F1699">
        <v>2104.2750000000001</v>
      </c>
      <c r="G1699">
        <v>20.884</v>
      </c>
      <c r="H1699" t="s">
        <v>16</v>
      </c>
    </row>
    <row r="1700" spans="1:8" x14ac:dyDescent="0.4">
      <c r="A1700">
        <v>13</v>
      </c>
      <c r="B1700" t="s">
        <v>171</v>
      </c>
      <c r="D1700">
        <v>11.94</v>
      </c>
      <c r="E1700">
        <v>468.32900000000001</v>
      </c>
      <c r="F1700">
        <v>2128.8220000000001</v>
      </c>
      <c r="G1700">
        <v>24.114999999999998</v>
      </c>
      <c r="H1700" t="s">
        <v>13</v>
      </c>
    </row>
    <row r="1701" spans="1:8" x14ac:dyDescent="0.4">
      <c r="A1701">
        <v>14</v>
      </c>
      <c r="B1701" t="s">
        <v>22</v>
      </c>
    </row>
    <row r="1702" spans="1:8" x14ac:dyDescent="0.4">
      <c r="A1702">
        <v>15</v>
      </c>
      <c r="B1702" t="s">
        <v>170</v>
      </c>
      <c r="D1702">
        <v>11.85</v>
      </c>
      <c r="E1702">
        <v>170.53899999999999</v>
      </c>
      <c r="F1702">
        <v>2216.6750000000002</v>
      </c>
      <c r="G1702">
        <v>4.2080000000000002</v>
      </c>
      <c r="H1702" t="s">
        <v>16</v>
      </c>
    </row>
    <row r="1703" spans="1:8" x14ac:dyDescent="0.4">
      <c r="A1703">
        <v>16</v>
      </c>
      <c r="B1703" t="s">
        <v>169</v>
      </c>
      <c r="D1703">
        <v>11.86</v>
      </c>
      <c r="E1703">
        <v>570.32500000000005</v>
      </c>
      <c r="F1703">
        <v>1933.6189999999999</v>
      </c>
      <c r="G1703">
        <v>12.791</v>
      </c>
      <c r="H1703" t="s">
        <v>13</v>
      </c>
    </row>
    <row r="1704" spans="1:8" x14ac:dyDescent="0.4">
      <c r="A1704">
        <v>17</v>
      </c>
      <c r="B1704" t="s">
        <v>168</v>
      </c>
      <c r="D1704">
        <v>11.92</v>
      </c>
      <c r="E1704">
        <v>769.25199999999995</v>
      </c>
      <c r="F1704">
        <v>2689.694</v>
      </c>
      <c r="G1704">
        <v>4983</v>
      </c>
      <c r="H1704" t="s">
        <v>13</v>
      </c>
    </row>
    <row r="1705" spans="1:8" x14ac:dyDescent="0.4">
      <c r="A1705">
        <v>18</v>
      </c>
      <c r="B1705" t="s">
        <v>167</v>
      </c>
      <c r="D1705">
        <v>11.96</v>
      </c>
      <c r="E1705">
        <v>652.75699999999995</v>
      </c>
      <c r="F1705">
        <v>2721.7739999999999</v>
      </c>
      <c r="G1705">
        <v>10.113</v>
      </c>
      <c r="H1705" t="s">
        <v>13</v>
      </c>
    </row>
    <row r="1706" spans="1:8" x14ac:dyDescent="0.4">
      <c r="A1706">
        <v>19</v>
      </c>
      <c r="B1706" t="s">
        <v>166</v>
      </c>
      <c r="D1706">
        <v>11.92</v>
      </c>
      <c r="E1706">
        <v>709.36400000000003</v>
      </c>
      <c r="F1706">
        <v>3173.2449999999999</v>
      </c>
      <c r="G1706">
        <v>15.253</v>
      </c>
      <c r="H1706" t="s">
        <v>13</v>
      </c>
    </row>
    <row r="1707" spans="1:8" x14ac:dyDescent="0.4">
      <c r="A1707">
        <v>20</v>
      </c>
      <c r="B1707" t="s">
        <v>165</v>
      </c>
      <c r="D1707">
        <v>11.93</v>
      </c>
      <c r="E1707">
        <v>560.92200000000003</v>
      </c>
      <c r="F1707">
        <v>2698.9360000000001</v>
      </c>
      <c r="G1707">
        <v>4416</v>
      </c>
      <c r="H1707" t="s">
        <v>13</v>
      </c>
    </row>
    <row r="1708" spans="1:8" x14ac:dyDescent="0.4">
      <c r="A1708">
        <v>21</v>
      </c>
      <c r="B1708" t="s">
        <v>22</v>
      </c>
      <c r="H1708" t="s">
        <v>95</v>
      </c>
    </row>
    <row r="1709" spans="1:8" x14ac:dyDescent="0.4">
      <c r="A1709">
        <v>22</v>
      </c>
      <c r="B1709" t="s">
        <v>164</v>
      </c>
      <c r="D1709">
        <v>11.96</v>
      </c>
      <c r="E1709">
        <v>1101.441</v>
      </c>
      <c r="F1709">
        <v>2447.134</v>
      </c>
      <c r="G1709">
        <v>31.768000000000001</v>
      </c>
      <c r="H1709" t="s">
        <v>13</v>
      </c>
    </row>
    <row r="1710" spans="1:8" x14ac:dyDescent="0.4">
      <c r="A1710">
        <v>23</v>
      </c>
      <c r="B1710" t="s">
        <v>163</v>
      </c>
      <c r="D1710">
        <v>11.98</v>
      </c>
      <c r="E1710">
        <v>855.09100000000001</v>
      </c>
      <c r="F1710">
        <v>2381.9609999999998</v>
      </c>
      <c r="G1710">
        <v>23.582999999999998</v>
      </c>
      <c r="H1710" t="s">
        <v>36</v>
      </c>
    </row>
    <row r="1711" spans="1:8" x14ac:dyDescent="0.4">
      <c r="A1711">
        <v>24</v>
      </c>
      <c r="B1711" t="s">
        <v>162</v>
      </c>
      <c r="D1711">
        <v>11.96</v>
      </c>
      <c r="E1711">
        <v>807.93299999999999</v>
      </c>
      <c r="F1711">
        <v>2598.0500000000002</v>
      </c>
      <c r="G1711">
        <v>18.46</v>
      </c>
      <c r="H1711" t="s">
        <v>13</v>
      </c>
    </row>
    <row r="1712" spans="1:8" x14ac:dyDescent="0.4">
      <c r="A1712">
        <v>25</v>
      </c>
      <c r="B1712" t="s">
        <v>161</v>
      </c>
      <c r="D1712">
        <v>12.04</v>
      </c>
      <c r="E1712">
        <v>845.96799999999996</v>
      </c>
      <c r="F1712">
        <v>2541.848</v>
      </c>
      <c r="G1712">
        <v>21.984000000000002</v>
      </c>
      <c r="H1712" t="s">
        <v>13</v>
      </c>
    </row>
    <row r="1713" spans="1:10" x14ac:dyDescent="0.4">
      <c r="A1713">
        <v>26</v>
      </c>
      <c r="B1713" t="s">
        <v>160</v>
      </c>
      <c r="D1713">
        <v>12.02</v>
      </c>
      <c r="E1713">
        <v>884.93799999999999</v>
      </c>
      <c r="F1713">
        <v>2826.9659999999999</v>
      </c>
      <c r="G1713">
        <v>10.666</v>
      </c>
      <c r="H1713" t="s">
        <v>13</v>
      </c>
    </row>
    <row r="1714" spans="1:10" x14ac:dyDescent="0.4">
      <c r="A1714">
        <v>27</v>
      </c>
      <c r="B1714" t="s">
        <v>159</v>
      </c>
      <c r="D1714">
        <v>12.05</v>
      </c>
      <c r="E1714">
        <v>505.17700000000002</v>
      </c>
      <c r="F1714">
        <v>2828.1329999999998</v>
      </c>
      <c r="G1714">
        <v>35.786000000000001</v>
      </c>
      <c r="H1714" t="s">
        <v>13</v>
      </c>
    </row>
    <row r="1715" spans="1:10" x14ac:dyDescent="0.4">
      <c r="A1715">
        <v>28</v>
      </c>
      <c r="B1715" t="s">
        <v>22</v>
      </c>
      <c r="D1715">
        <v>12.08</v>
      </c>
      <c r="E1715">
        <v>260.90899999999999</v>
      </c>
      <c r="G1715">
        <v>13.752000000000001</v>
      </c>
      <c r="H1715" t="s">
        <v>13</v>
      </c>
    </row>
    <row r="1716" spans="1:10" x14ac:dyDescent="0.4">
      <c r="A1716">
        <v>29</v>
      </c>
      <c r="B1716" t="s">
        <v>158</v>
      </c>
      <c r="D1716">
        <v>12.04</v>
      </c>
      <c r="E1716">
        <v>335.24599999999998</v>
      </c>
      <c r="F1716">
        <v>2704.998</v>
      </c>
      <c r="G1716">
        <v>2426</v>
      </c>
      <c r="H1716" t="s">
        <v>13</v>
      </c>
    </row>
    <row r="1717" spans="1:10" x14ac:dyDescent="0.4">
      <c r="A1717">
        <v>30</v>
      </c>
      <c r="B1717" t="s">
        <v>157</v>
      </c>
      <c r="D1717">
        <v>12.05</v>
      </c>
      <c r="E1717">
        <v>418.65</v>
      </c>
      <c r="F1717">
        <v>2228.9940000000001</v>
      </c>
      <c r="G1717">
        <v>2894</v>
      </c>
      <c r="H1717" t="s">
        <v>13</v>
      </c>
    </row>
    <row r="1718" spans="1:10" x14ac:dyDescent="0.4">
      <c r="A1718">
        <v>31</v>
      </c>
      <c r="B1718" t="s">
        <v>156</v>
      </c>
      <c r="D1718">
        <v>12.04</v>
      </c>
      <c r="E1718">
        <v>635.69100000000003</v>
      </c>
      <c r="F1718">
        <v>2518.1869999999999</v>
      </c>
      <c r="G1718">
        <v>22.704999999999998</v>
      </c>
      <c r="H1718" t="s">
        <v>13</v>
      </c>
    </row>
    <row r="1720" spans="1:10" x14ac:dyDescent="0.4">
      <c r="A1720" t="s">
        <v>79</v>
      </c>
    </row>
    <row r="1722" spans="1:10" x14ac:dyDescent="0.4">
      <c r="B1722" t="s">
        <v>3</v>
      </c>
      <c r="C1722" t="s">
        <v>4</v>
      </c>
      <c r="D1722" t="s">
        <v>5</v>
      </c>
      <c r="E1722" t="s">
        <v>6</v>
      </c>
      <c r="F1722" t="s">
        <v>7</v>
      </c>
      <c r="G1722" t="s">
        <v>8</v>
      </c>
      <c r="H1722" t="s">
        <v>9</v>
      </c>
      <c r="I1722" t="s">
        <v>10</v>
      </c>
      <c r="J1722" t="s">
        <v>11</v>
      </c>
    </row>
    <row r="1723" spans="1:10" x14ac:dyDescent="0.4">
      <c r="A1723">
        <v>1</v>
      </c>
      <c r="B1723" t="s">
        <v>182</v>
      </c>
      <c r="D1723">
        <v>11.98</v>
      </c>
      <c r="E1723">
        <v>2173.0659999999998</v>
      </c>
      <c r="G1723">
        <v>6195.8559999999998</v>
      </c>
      <c r="H1723" t="s">
        <v>13</v>
      </c>
      <c r="I1723">
        <v>2173.0659999999998</v>
      </c>
    </row>
    <row r="1724" spans="1:10" x14ac:dyDescent="0.4">
      <c r="A1724">
        <v>2</v>
      </c>
      <c r="B1724" t="s">
        <v>181</v>
      </c>
      <c r="D1724">
        <v>11.98</v>
      </c>
      <c r="E1724">
        <v>2231.232</v>
      </c>
      <c r="G1724">
        <v>26.954999999999998</v>
      </c>
      <c r="H1724" t="s">
        <v>13</v>
      </c>
      <c r="I1724">
        <v>2231.232</v>
      </c>
    </row>
    <row r="1725" spans="1:10" x14ac:dyDescent="0.4">
      <c r="A1725">
        <v>3</v>
      </c>
      <c r="B1725" t="s">
        <v>180</v>
      </c>
      <c r="D1725">
        <v>11.99</v>
      </c>
      <c r="E1725">
        <v>2264.7379999999998</v>
      </c>
      <c r="G1725">
        <v>876.36900000000003</v>
      </c>
      <c r="H1725" t="s">
        <v>13</v>
      </c>
      <c r="I1725">
        <v>2264.7379999999998</v>
      </c>
    </row>
    <row r="1726" spans="1:10" x14ac:dyDescent="0.4">
      <c r="A1726">
        <v>4</v>
      </c>
      <c r="B1726" t="s">
        <v>179</v>
      </c>
      <c r="D1726">
        <v>12.01</v>
      </c>
      <c r="E1726">
        <v>2546.569</v>
      </c>
      <c r="G1726">
        <v>18298</v>
      </c>
      <c r="H1726" t="s">
        <v>13</v>
      </c>
      <c r="I1726">
        <v>2546.569</v>
      </c>
    </row>
    <row r="1727" spans="1:10" x14ac:dyDescent="0.4">
      <c r="A1727">
        <v>5</v>
      </c>
      <c r="B1727" t="s">
        <v>178</v>
      </c>
      <c r="D1727">
        <v>12.01</v>
      </c>
      <c r="E1727">
        <v>1959.0930000000001</v>
      </c>
      <c r="G1727">
        <v>13509</v>
      </c>
      <c r="H1727" t="s">
        <v>13</v>
      </c>
      <c r="I1727">
        <v>1959.0930000000001</v>
      </c>
    </row>
    <row r="1728" spans="1:10" x14ac:dyDescent="0.4">
      <c r="A1728">
        <v>6</v>
      </c>
      <c r="B1728" t="s">
        <v>177</v>
      </c>
      <c r="D1728">
        <v>12.01</v>
      </c>
      <c r="E1728">
        <v>1962.095</v>
      </c>
      <c r="G1728">
        <v>148.65199999999999</v>
      </c>
      <c r="H1728" t="s">
        <v>13</v>
      </c>
      <c r="I1728">
        <v>1962.095</v>
      </c>
    </row>
    <row r="1729" spans="1:9" x14ac:dyDescent="0.4">
      <c r="A1729">
        <v>7</v>
      </c>
      <c r="B1729" t="s">
        <v>22</v>
      </c>
    </row>
    <row r="1730" spans="1:9" x14ac:dyDescent="0.4">
      <c r="A1730">
        <v>8</v>
      </c>
      <c r="B1730" t="s">
        <v>176</v>
      </c>
      <c r="D1730">
        <v>12.02</v>
      </c>
      <c r="E1730">
        <v>1890.6790000000001</v>
      </c>
      <c r="G1730">
        <v>53.179000000000002</v>
      </c>
      <c r="H1730" t="s">
        <v>13</v>
      </c>
      <c r="I1730">
        <v>1890.6790000000001</v>
      </c>
    </row>
    <row r="1731" spans="1:9" x14ac:dyDescent="0.4">
      <c r="A1731">
        <v>9</v>
      </c>
      <c r="B1731" t="s">
        <v>175</v>
      </c>
      <c r="D1731">
        <v>12.04</v>
      </c>
      <c r="E1731">
        <v>1558.258</v>
      </c>
      <c r="G1731">
        <v>10346</v>
      </c>
      <c r="H1731" t="s">
        <v>13</v>
      </c>
      <c r="I1731">
        <v>1558.258</v>
      </c>
    </row>
    <row r="1732" spans="1:9" x14ac:dyDescent="0.4">
      <c r="A1732">
        <v>10</v>
      </c>
      <c r="B1732" t="s">
        <v>174</v>
      </c>
      <c r="D1732">
        <v>12.02</v>
      </c>
      <c r="E1732">
        <v>1217.5429999999999</v>
      </c>
      <c r="G1732">
        <v>64.578000000000003</v>
      </c>
      <c r="H1732" t="s">
        <v>13</v>
      </c>
      <c r="I1732">
        <v>1217.5429999999999</v>
      </c>
    </row>
    <row r="1733" spans="1:9" x14ac:dyDescent="0.4">
      <c r="A1733">
        <v>11</v>
      </c>
      <c r="B1733" t="s">
        <v>173</v>
      </c>
      <c r="D1733">
        <v>12</v>
      </c>
      <c r="E1733">
        <v>1730.6880000000001</v>
      </c>
      <c r="G1733">
        <v>12875</v>
      </c>
      <c r="H1733" t="s">
        <v>13</v>
      </c>
      <c r="I1733">
        <v>1730.6880000000001</v>
      </c>
    </row>
    <row r="1734" spans="1:9" x14ac:dyDescent="0.4">
      <c r="A1734">
        <v>12</v>
      </c>
      <c r="B1734" t="s">
        <v>172</v>
      </c>
      <c r="D1734">
        <v>11.98</v>
      </c>
      <c r="E1734">
        <v>2104.2750000000001</v>
      </c>
      <c r="G1734">
        <v>15212</v>
      </c>
      <c r="H1734" t="s">
        <v>13</v>
      </c>
      <c r="I1734">
        <v>2104.2750000000001</v>
      </c>
    </row>
    <row r="1735" spans="1:9" x14ac:dyDescent="0.4">
      <c r="A1735">
        <v>13</v>
      </c>
      <c r="B1735" t="s">
        <v>171</v>
      </c>
      <c r="D1735">
        <v>11.91</v>
      </c>
      <c r="E1735">
        <v>2128.8220000000001</v>
      </c>
      <c r="G1735">
        <v>15970</v>
      </c>
      <c r="H1735" t="s">
        <v>13</v>
      </c>
      <c r="I1735">
        <v>2128.8220000000001</v>
      </c>
    </row>
    <row r="1736" spans="1:9" x14ac:dyDescent="0.4">
      <c r="A1736">
        <v>14</v>
      </c>
      <c r="B1736" t="s">
        <v>22</v>
      </c>
    </row>
    <row r="1737" spans="1:9" x14ac:dyDescent="0.4">
      <c r="A1737">
        <v>15</v>
      </c>
      <c r="B1737" t="s">
        <v>170</v>
      </c>
      <c r="D1737">
        <v>11.83</v>
      </c>
      <c r="E1737">
        <v>2216.6750000000002</v>
      </c>
      <c r="G1737">
        <v>16468</v>
      </c>
      <c r="H1737" t="s">
        <v>13</v>
      </c>
      <c r="I1737">
        <v>2216.6750000000002</v>
      </c>
    </row>
    <row r="1738" spans="1:9" x14ac:dyDescent="0.4">
      <c r="A1738">
        <v>16</v>
      </c>
      <c r="B1738" t="s">
        <v>169</v>
      </c>
      <c r="D1738">
        <v>11.86</v>
      </c>
      <c r="E1738">
        <v>1933.6189999999999</v>
      </c>
      <c r="G1738">
        <v>14581</v>
      </c>
      <c r="H1738" t="s">
        <v>13</v>
      </c>
      <c r="I1738">
        <v>1933.6189999999999</v>
      </c>
    </row>
    <row r="1739" spans="1:9" x14ac:dyDescent="0.4">
      <c r="A1739">
        <v>17</v>
      </c>
      <c r="B1739" t="s">
        <v>168</v>
      </c>
      <c r="D1739">
        <v>11.91</v>
      </c>
      <c r="E1739">
        <v>2689.694</v>
      </c>
      <c r="G1739">
        <v>87.704999999999998</v>
      </c>
      <c r="H1739" t="s">
        <v>13</v>
      </c>
      <c r="I1739">
        <v>2689.694</v>
      </c>
    </row>
    <row r="1740" spans="1:9" x14ac:dyDescent="0.4">
      <c r="A1740">
        <v>18</v>
      </c>
      <c r="B1740" t="s">
        <v>167</v>
      </c>
      <c r="D1740">
        <v>11.93</v>
      </c>
      <c r="E1740">
        <v>2721.7739999999999</v>
      </c>
      <c r="G1740">
        <v>19435</v>
      </c>
      <c r="H1740" t="s">
        <v>13</v>
      </c>
      <c r="I1740">
        <v>2721.7739999999999</v>
      </c>
    </row>
    <row r="1741" spans="1:9" x14ac:dyDescent="0.4">
      <c r="A1741">
        <v>19</v>
      </c>
      <c r="B1741" t="s">
        <v>166</v>
      </c>
      <c r="D1741">
        <v>11.92</v>
      </c>
      <c r="E1741">
        <v>3173.2449999999999</v>
      </c>
      <c r="G1741">
        <v>24065</v>
      </c>
      <c r="H1741" t="s">
        <v>13</v>
      </c>
      <c r="I1741">
        <v>3173.2449999999999</v>
      </c>
    </row>
    <row r="1742" spans="1:9" x14ac:dyDescent="0.4">
      <c r="A1742">
        <v>20</v>
      </c>
      <c r="B1742" t="s">
        <v>165</v>
      </c>
      <c r="D1742">
        <v>11.92</v>
      </c>
      <c r="E1742">
        <v>2698.9360000000001</v>
      </c>
      <c r="G1742">
        <v>553.67600000000004</v>
      </c>
      <c r="H1742" t="s">
        <v>13</v>
      </c>
      <c r="I1742">
        <v>2698.9360000000001</v>
      </c>
    </row>
    <row r="1743" spans="1:9" x14ac:dyDescent="0.4">
      <c r="A1743">
        <v>21</v>
      </c>
      <c r="B1743" t="s">
        <v>22</v>
      </c>
    </row>
    <row r="1744" spans="1:9" x14ac:dyDescent="0.4">
      <c r="A1744">
        <v>22</v>
      </c>
      <c r="B1744" t="s">
        <v>164</v>
      </c>
      <c r="D1744">
        <v>11.95</v>
      </c>
      <c r="E1744">
        <v>2447.134</v>
      </c>
      <c r="G1744">
        <v>77.986999999999995</v>
      </c>
      <c r="H1744" t="s">
        <v>13</v>
      </c>
      <c r="I1744">
        <v>2447.134</v>
      </c>
    </row>
    <row r="1745" spans="1:10" x14ac:dyDescent="0.4">
      <c r="A1745">
        <v>23</v>
      </c>
      <c r="B1745" t="s">
        <v>163</v>
      </c>
      <c r="D1745">
        <v>11.98</v>
      </c>
      <c r="E1745">
        <v>2381.9609999999998</v>
      </c>
      <c r="G1745">
        <v>17614</v>
      </c>
      <c r="H1745" t="s">
        <v>13</v>
      </c>
      <c r="I1745">
        <v>2381.9609999999998</v>
      </c>
    </row>
    <row r="1746" spans="1:10" x14ac:dyDescent="0.4">
      <c r="A1746">
        <v>24</v>
      </c>
      <c r="B1746" t="s">
        <v>162</v>
      </c>
      <c r="D1746">
        <v>11.98</v>
      </c>
      <c r="E1746">
        <v>2598.0500000000002</v>
      </c>
      <c r="G1746">
        <v>1274.9690000000001</v>
      </c>
      <c r="H1746" t="s">
        <v>13</v>
      </c>
      <c r="I1746">
        <v>2598.0500000000002</v>
      </c>
    </row>
    <row r="1747" spans="1:10" x14ac:dyDescent="0.4">
      <c r="A1747">
        <v>25</v>
      </c>
      <c r="B1747" t="s">
        <v>161</v>
      </c>
      <c r="D1747">
        <v>12.04</v>
      </c>
      <c r="E1747">
        <v>2541.848</v>
      </c>
      <c r="G1747">
        <v>17442</v>
      </c>
      <c r="H1747" t="s">
        <v>13</v>
      </c>
      <c r="I1747">
        <v>2541.848</v>
      </c>
    </row>
    <row r="1748" spans="1:10" x14ac:dyDescent="0.4">
      <c r="A1748">
        <v>26</v>
      </c>
      <c r="B1748" t="s">
        <v>160</v>
      </c>
      <c r="D1748">
        <v>12.01</v>
      </c>
      <c r="E1748">
        <v>2826.9659999999999</v>
      </c>
      <c r="G1748">
        <v>20635</v>
      </c>
      <c r="H1748" t="s">
        <v>13</v>
      </c>
      <c r="I1748">
        <v>2826.9659999999999</v>
      </c>
    </row>
    <row r="1749" spans="1:10" x14ac:dyDescent="0.4">
      <c r="A1749">
        <v>27</v>
      </c>
      <c r="B1749" t="s">
        <v>159</v>
      </c>
      <c r="D1749">
        <v>12.05</v>
      </c>
      <c r="E1749">
        <v>2828.1329999999998</v>
      </c>
      <c r="G1749">
        <v>20022</v>
      </c>
      <c r="H1749" t="s">
        <v>13</v>
      </c>
      <c r="I1749">
        <v>2828.1329999999998</v>
      </c>
    </row>
    <row r="1750" spans="1:10" x14ac:dyDescent="0.4">
      <c r="A1750">
        <v>28</v>
      </c>
      <c r="B1750" t="s">
        <v>22</v>
      </c>
    </row>
    <row r="1751" spans="1:10" x14ac:dyDescent="0.4">
      <c r="A1751">
        <v>29</v>
      </c>
      <c r="B1751" t="s">
        <v>158</v>
      </c>
      <c r="D1751">
        <v>12.07</v>
      </c>
      <c r="E1751">
        <v>2704.998</v>
      </c>
      <c r="G1751">
        <v>215.50700000000001</v>
      </c>
      <c r="H1751" t="s">
        <v>13</v>
      </c>
      <c r="I1751">
        <v>2704.998</v>
      </c>
    </row>
    <row r="1752" spans="1:10" x14ac:dyDescent="0.4">
      <c r="A1752">
        <v>30</v>
      </c>
      <c r="B1752" t="s">
        <v>157</v>
      </c>
      <c r="D1752">
        <v>12.04</v>
      </c>
      <c r="E1752">
        <v>2228.9940000000001</v>
      </c>
      <c r="G1752">
        <v>16053</v>
      </c>
      <c r="H1752" t="s">
        <v>13</v>
      </c>
      <c r="I1752">
        <v>2228.9940000000001</v>
      </c>
    </row>
    <row r="1753" spans="1:10" x14ac:dyDescent="0.4">
      <c r="A1753">
        <v>31</v>
      </c>
      <c r="B1753" t="s">
        <v>156</v>
      </c>
      <c r="D1753">
        <v>12.04</v>
      </c>
      <c r="E1753">
        <v>2518.1869999999999</v>
      </c>
      <c r="G1753">
        <v>16150</v>
      </c>
      <c r="H1753" t="s">
        <v>13</v>
      </c>
      <c r="I1753">
        <v>2518.1869999999999</v>
      </c>
    </row>
    <row r="1755" spans="1:10" x14ac:dyDescent="0.4">
      <c r="A1755" t="s">
        <v>80</v>
      </c>
    </row>
    <row r="1757" spans="1:10" x14ac:dyDescent="0.4">
      <c r="B1757" t="s">
        <v>3</v>
      </c>
      <c r="C1757" t="s">
        <v>4</v>
      </c>
      <c r="D1757" t="s">
        <v>5</v>
      </c>
      <c r="E1757" t="s">
        <v>6</v>
      </c>
      <c r="F1757" t="s">
        <v>7</v>
      </c>
      <c r="G1757" t="s">
        <v>8</v>
      </c>
      <c r="H1757" t="s">
        <v>9</v>
      </c>
      <c r="I1757" t="s">
        <v>10</v>
      </c>
      <c r="J1757" t="s">
        <v>11</v>
      </c>
    </row>
    <row r="1758" spans="1:10" x14ac:dyDescent="0.4">
      <c r="A1758">
        <v>1</v>
      </c>
      <c r="B1758" t="s">
        <v>182</v>
      </c>
      <c r="D1758">
        <v>11.98</v>
      </c>
      <c r="E1758">
        <v>1064.9169999999999</v>
      </c>
      <c r="G1758">
        <v>8.9239999999999995</v>
      </c>
      <c r="H1758" t="s">
        <v>13</v>
      </c>
      <c r="I1758">
        <v>1064.9169999999999</v>
      </c>
    </row>
    <row r="1759" spans="1:10" x14ac:dyDescent="0.4">
      <c r="A1759">
        <v>2</v>
      </c>
      <c r="B1759" t="s">
        <v>181</v>
      </c>
      <c r="D1759">
        <v>11.98</v>
      </c>
      <c r="E1759">
        <v>1263.963</v>
      </c>
      <c r="G1759">
        <v>39.058999999999997</v>
      </c>
      <c r="H1759" t="s">
        <v>13</v>
      </c>
      <c r="I1759">
        <v>1263.963</v>
      </c>
    </row>
    <row r="1760" spans="1:10" x14ac:dyDescent="0.4">
      <c r="A1760">
        <v>3</v>
      </c>
      <c r="B1760" t="s">
        <v>180</v>
      </c>
      <c r="D1760">
        <v>11.99</v>
      </c>
      <c r="E1760">
        <v>1240.47</v>
      </c>
      <c r="G1760">
        <v>9468</v>
      </c>
      <c r="H1760" t="s">
        <v>13</v>
      </c>
      <c r="I1760">
        <v>1240.47</v>
      </c>
    </row>
    <row r="1761" spans="1:9" x14ac:dyDescent="0.4">
      <c r="A1761">
        <v>4</v>
      </c>
      <c r="B1761" t="s">
        <v>179</v>
      </c>
      <c r="D1761">
        <v>11.99</v>
      </c>
      <c r="E1761">
        <v>1041.5409999999999</v>
      </c>
      <c r="G1761">
        <v>36.295999999999999</v>
      </c>
      <c r="H1761" t="s">
        <v>13</v>
      </c>
      <c r="I1761">
        <v>1041.5409999999999</v>
      </c>
    </row>
    <row r="1762" spans="1:9" x14ac:dyDescent="0.4">
      <c r="A1762">
        <v>5</v>
      </c>
      <c r="B1762" t="s">
        <v>178</v>
      </c>
      <c r="D1762">
        <v>11.99</v>
      </c>
      <c r="E1762">
        <v>1437.42</v>
      </c>
      <c r="G1762">
        <v>10805</v>
      </c>
      <c r="H1762" t="s">
        <v>13</v>
      </c>
      <c r="I1762">
        <v>1437.42</v>
      </c>
    </row>
    <row r="1763" spans="1:9" x14ac:dyDescent="0.4">
      <c r="A1763">
        <v>6</v>
      </c>
      <c r="B1763" t="s">
        <v>177</v>
      </c>
      <c r="D1763">
        <v>12.01</v>
      </c>
      <c r="E1763">
        <v>703.50800000000004</v>
      </c>
      <c r="G1763">
        <v>56.359000000000002</v>
      </c>
      <c r="H1763" t="s">
        <v>13</v>
      </c>
      <c r="I1763">
        <v>703.50800000000004</v>
      </c>
    </row>
    <row r="1764" spans="1:9" x14ac:dyDescent="0.4">
      <c r="A1764">
        <v>7</v>
      </c>
      <c r="B1764" t="s">
        <v>22</v>
      </c>
    </row>
    <row r="1765" spans="1:9" x14ac:dyDescent="0.4">
      <c r="A1765">
        <v>8</v>
      </c>
      <c r="B1765" t="s">
        <v>176</v>
      </c>
      <c r="D1765">
        <v>12.04</v>
      </c>
      <c r="E1765">
        <v>1022.5069999999999</v>
      </c>
      <c r="G1765">
        <v>6988</v>
      </c>
      <c r="H1765" t="s">
        <v>13</v>
      </c>
      <c r="I1765">
        <v>1022.5069999999999</v>
      </c>
    </row>
    <row r="1766" spans="1:9" x14ac:dyDescent="0.4">
      <c r="A1766">
        <v>9</v>
      </c>
      <c r="B1766" t="s">
        <v>175</v>
      </c>
      <c r="D1766">
        <v>12.02</v>
      </c>
      <c r="E1766">
        <v>560.49</v>
      </c>
      <c r="G1766">
        <v>24.018999999999998</v>
      </c>
      <c r="H1766" t="s">
        <v>13</v>
      </c>
      <c r="I1766">
        <v>560.49</v>
      </c>
    </row>
    <row r="1767" spans="1:9" x14ac:dyDescent="0.4">
      <c r="A1767">
        <v>10</v>
      </c>
      <c r="B1767" t="s">
        <v>174</v>
      </c>
      <c r="D1767">
        <v>12.02</v>
      </c>
      <c r="E1767">
        <v>760.76199999999994</v>
      </c>
      <c r="G1767">
        <v>594.58000000000004</v>
      </c>
      <c r="H1767" t="s">
        <v>13</v>
      </c>
      <c r="I1767">
        <v>760.76199999999994</v>
      </c>
    </row>
    <row r="1768" spans="1:9" x14ac:dyDescent="0.4">
      <c r="A1768">
        <v>11</v>
      </c>
      <c r="B1768" t="s">
        <v>173</v>
      </c>
      <c r="D1768">
        <v>12.02</v>
      </c>
      <c r="E1768">
        <v>534.74400000000003</v>
      </c>
      <c r="G1768">
        <v>3755</v>
      </c>
      <c r="H1768" t="s">
        <v>13</v>
      </c>
      <c r="I1768">
        <v>534.74400000000003</v>
      </c>
    </row>
    <row r="1769" spans="1:9" x14ac:dyDescent="0.4">
      <c r="A1769">
        <v>12</v>
      </c>
      <c r="B1769" t="s">
        <v>172</v>
      </c>
      <c r="D1769">
        <v>11.99</v>
      </c>
      <c r="E1769">
        <v>1062.5340000000001</v>
      </c>
      <c r="G1769">
        <v>7887</v>
      </c>
      <c r="H1769" t="s">
        <v>13</v>
      </c>
      <c r="I1769">
        <v>1062.5340000000001</v>
      </c>
    </row>
    <row r="1770" spans="1:9" x14ac:dyDescent="0.4">
      <c r="A1770">
        <v>13</v>
      </c>
      <c r="B1770" t="s">
        <v>171</v>
      </c>
      <c r="D1770">
        <v>11.92</v>
      </c>
      <c r="E1770">
        <v>694.84100000000001</v>
      </c>
      <c r="G1770">
        <v>4820</v>
      </c>
      <c r="H1770" t="s">
        <v>13</v>
      </c>
      <c r="I1770">
        <v>694.84100000000001</v>
      </c>
    </row>
    <row r="1771" spans="1:9" x14ac:dyDescent="0.4">
      <c r="A1771">
        <v>14</v>
      </c>
      <c r="B1771" t="s">
        <v>22</v>
      </c>
    </row>
    <row r="1772" spans="1:9" x14ac:dyDescent="0.4">
      <c r="A1772">
        <v>15</v>
      </c>
      <c r="B1772" t="s">
        <v>170</v>
      </c>
      <c r="D1772">
        <v>11.83</v>
      </c>
      <c r="E1772">
        <v>1010.403</v>
      </c>
      <c r="G1772">
        <v>7525</v>
      </c>
      <c r="H1772" t="s">
        <v>13</v>
      </c>
      <c r="I1772">
        <v>1010.403</v>
      </c>
    </row>
    <row r="1773" spans="1:9" x14ac:dyDescent="0.4">
      <c r="A1773">
        <v>16</v>
      </c>
      <c r="B1773" t="s">
        <v>169</v>
      </c>
      <c r="D1773">
        <v>11.85</v>
      </c>
      <c r="E1773">
        <v>1033.297</v>
      </c>
      <c r="G1773">
        <v>7834</v>
      </c>
      <c r="H1773" t="s">
        <v>13</v>
      </c>
      <c r="I1773">
        <v>1033.297</v>
      </c>
    </row>
    <row r="1774" spans="1:9" x14ac:dyDescent="0.4">
      <c r="A1774">
        <v>17</v>
      </c>
      <c r="B1774" t="s">
        <v>168</v>
      </c>
      <c r="D1774">
        <v>11.92</v>
      </c>
      <c r="E1774">
        <v>1290.752</v>
      </c>
      <c r="G1774">
        <v>9694</v>
      </c>
      <c r="H1774" t="s">
        <v>13</v>
      </c>
      <c r="I1774">
        <v>1290.752</v>
      </c>
    </row>
    <row r="1775" spans="1:9" x14ac:dyDescent="0.4">
      <c r="A1775">
        <v>18</v>
      </c>
      <c r="B1775" t="s">
        <v>167</v>
      </c>
      <c r="D1775">
        <v>11.95</v>
      </c>
      <c r="E1775">
        <v>1098.1289999999999</v>
      </c>
      <c r="G1775">
        <v>8263</v>
      </c>
      <c r="H1775" t="s">
        <v>13</v>
      </c>
      <c r="I1775">
        <v>1098.1289999999999</v>
      </c>
    </row>
    <row r="1776" spans="1:9" x14ac:dyDescent="0.4">
      <c r="A1776">
        <v>19</v>
      </c>
      <c r="B1776" t="s">
        <v>166</v>
      </c>
      <c r="D1776">
        <v>11.92</v>
      </c>
      <c r="E1776">
        <v>1593.77</v>
      </c>
      <c r="G1776">
        <v>11802</v>
      </c>
      <c r="H1776" t="s">
        <v>13</v>
      </c>
      <c r="I1776">
        <v>1593.77</v>
      </c>
    </row>
    <row r="1777" spans="1:10" x14ac:dyDescent="0.4">
      <c r="A1777">
        <v>20</v>
      </c>
      <c r="B1777" t="s">
        <v>165</v>
      </c>
      <c r="D1777">
        <v>11.94</v>
      </c>
      <c r="E1777">
        <v>1067.692</v>
      </c>
      <c r="G1777">
        <v>75.069000000000003</v>
      </c>
      <c r="H1777" t="s">
        <v>13</v>
      </c>
      <c r="I1777">
        <v>1067.692</v>
      </c>
    </row>
    <row r="1778" spans="1:10" x14ac:dyDescent="0.4">
      <c r="A1778">
        <v>21</v>
      </c>
      <c r="B1778" t="s">
        <v>22</v>
      </c>
    </row>
    <row r="1779" spans="1:10" x14ac:dyDescent="0.4">
      <c r="A1779">
        <v>22</v>
      </c>
      <c r="B1779" t="s">
        <v>164</v>
      </c>
      <c r="D1779">
        <v>11.96</v>
      </c>
      <c r="E1779">
        <v>892.88599999999997</v>
      </c>
      <c r="G1779">
        <v>35.375</v>
      </c>
      <c r="H1779" t="s">
        <v>13</v>
      </c>
      <c r="I1779">
        <v>892.88599999999997</v>
      </c>
    </row>
    <row r="1780" spans="1:10" x14ac:dyDescent="0.4">
      <c r="A1780">
        <v>23</v>
      </c>
      <c r="B1780" t="s">
        <v>163</v>
      </c>
      <c r="D1780">
        <v>11.98</v>
      </c>
      <c r="E1780">
        <v>1753.0889999999999</v>
      </c>
      <c r="G1780">
        <v>12410</v>
      </c>
      <c r="H1780" t="s">
        <v>13</v>
      </c>
      <c r="I1780">
        <v>1753.0889999999999</v>
      </c>
    </row>
    <row r="1781" spans="1:10" x14ac:dyDescent="0.4">
      <c r="A1781">
        <v>24</v>
      </c>
      <c r="B1781" t="s">
        <v>162</v>
      </c>
      <c r="D1781">
        <v>11.98</v>
      </c>
      <c r="E1781">
        <v>1692.502</v>
      </c>
      <c r="G1781">
        <v>11935.847</v>
      </c>
      <c r="H1781" t="s">
        <v>13</v>
      </c>
      <c r="I1781">
        <v>1692.502</v>
      </c>
    </row>
    <row r="1782" spans="1:10" x14ac:dyDescent="0.4">
      <c r="A1782">
        <v>25</v>
      </c>
      <c r="B1782" t="s">
        <v>161</v>
      </c>
      <c r="D1782">
        <v>12.04</v>
      </c>
      <c r="E1782">
        <v>1319.701</v>
      </c>
      <c r="G1782">
        <v>139.453</v>
      </c>
      <c r="H1782" t="s">
        <v>13</v>
      </c>
      <c r="I1782">
        <v>1319.701</v>
      </c>
    </row>
    <row r="1783" spans="1:10" x14ac:dyDescent="0.4">
      <c r="A1783">
        <v>26</v>
      </c>
      <c r="B1783" t="s">
        <v>160</v>
      </c>
      <c r="D1783">
        <v>11.99</v>
      </c>
      <c r="E1783">
        <v>1327.6849999999999</v>
      </c>
      <c r="G1783">
        <v>9415</v>
      </c>
      <c r="H1783" t="s">
        <v>13</v>
      </c>
      <c r="I1783">
        <v>1327.6849999999999</v>
      </c>
    </row>
    <row r="1784" spans="1:10" x14ac:dyDescent="0.4">
      <c r="A1784">
        <v>27</v>
      </c>
      <c r="B1784" t="s">
        <v>159</v>
      </c>
      <c r="D1784">
        <v>12.07</v>
      </c>
      <c r="E1784">
        <v>1089.646</v>
      </c>
      <c r="G1784">
        <v>7863</v>
      </c>
      <c r="H1784" t="s">
        <v>13</v>
      </c>
      <c r="I1784">
        <v>1089.646</v>
      </c>
    </row>
    <row r="1785" spans="1:10" x14ac:dyDescent="0.4">
      <c r="A1785">
        <v>28</v>
      </c>
      <c r="B1785" t="s">
        <v>22</v>
      </c>
    </row>
    <row r="1786" spans="1:10" x14ac:dyDescent="0.4">
      <c r="A1786">
        <v>29</v>
      </c>
      <c r="B1786" t="s">
        <v>158</v>
      </c>
      <c r="D1786">
        <v>12.07</v>
      </c>
      <c r="E1786">
        <v>1155.3219999999999</v>
      </c>
      <c r="G1786">
        <v>7915</v>
      </c>
      <c r="H1786" t="s">
        <v>13</v>
      </c>
      <c r="I1786">
        <v>1155.3219999999999</v>
      </c>
    </row>
    <row r="1787" spans="1:10" x14ac:dyDescent="0.4">
      <c r="A1787">
        <v>30</v>
      </c>
      <c r="B1787" t="s">
        <v>157</v>
      </c>
      <c r="D1787">
        <v>12.05</v>
      </c>
      <c r="E1787">
        <v>1254.337</v>
      </c>
      <c r="G1787">
        <v>8953</v>
      </c>
      <c r="H1787" t="s">
        <v>13</v>
      </c>
      <c r="I1787">
        <v>1254.337</v>
      </c>
    </row>
    <row r="1788" spans="1:10" x14ac:dyDescent="0.4">
      <c r="A1788">
        <v>31</v>
      </c>
      <c r="B1788" t="s">
        <v>156</v>
      </c>
      <c r="D1788">
        <v>12.04</v>
      </c>
      <c r="E1788">
        <v>894.67200000000003</v>
      </c>
      <c r="G1788">
        <v>96.320999999999998</v>
      </c>
      <c r="H1788" t="s">
        <v>13</v>
      </c>
      <c r="I1788">
        <v>894.67200000000003</v>
      </c>
    </row>
    <row r="1790" spans="1:10" x14ac:dyDescent="0.4">
      <c r="A1790" t="s">
        <v>81</v>
      </c>
    </row>
    <row r="1792" spans="1:10" x14ac:dyDescent="0.4">
      <c r="B1792" t="s">
        <v>3</v>
      </c>
      <c r="C1792" t="s">
        <v>4</v>
      </c>
      <c r="D1792" t="s">
        <v>5</v>
      </c>
      <c r="E1792" t="s">
        <v>6</v>
      </c>
      <c r="F1792" t="s">
        <v>7</v>
      </c>
      <c r="G1792" t="s">
        <v>8</v>
      </c>
      <c r="H1792" t="s">
        <v>9</v>
      </c>
      <c r="I1792" t="s">
        <v>10</v>
      </c>
      <c r="J1792" t="s">
        <v>11</v>
      </c>
    </row>
    <row r="1793" spans="1:8" x14ac:dyDescent="0.4">
      <c r="A1793">
        <v>1</v>
      </c>
      <c r="B1793" t="s">
        <v>182</v>
      </c>
      <c r="D1793">
        <v>11.79</v>
      </c>
      <c r="E1793">
        <v>39.752000000000002</v>
      </c>
      <c r="F1793">
        <v>8643.6620000000003</v>
      </c>
      <c r="G1793">
        <v>361</v>
      </c>
      <c r="H1793" t="s">
        <v>13</v>
      </c>
    </row>
    <row r="1794" spans="1:8" x14ac:dyDescent="0.4">
      <c r="A1794">
        <v>2</v>
      </c>
      <c r="B1794" t="s">
        <v>181</v>
      </c>
      <c r="D1794">
        <v>11.84</v>
      </c>
      <c r="E1794">
        <v>67.173000000000002</v>
      </c>
      <c r="F1794">
        <v>7778.7539999999999</v>
      </c>
      <c r="G1794">
        <v>616</v>
      </c>
      <c r="H1794" t="s">
        <v>13</v>
      </c>
    </row>
    <row r="1795" spans="1:8" x14ac:dyDescent="0.4">
      <c r="A1795">
        <v>3</v>
      </c>
      <c r="B1795" t="s">
        <v>180</v>
      </c>
      <c r="D1795">
        <v>11.94</v>
      </c>
      <c r="E1795">
        <v>33.268999999999998</v>
      </c>
      <c r="F1795">
        <v>8090.8410000000003</v>
      </c>
      <c r="G1795">
        <v>179</v>
      </c>
      <c r="H1795" t="s">
        <v>13</v>
      </c>
    </row>
    <row r="1796" spans="1:8" x14ac:dyDescent="0.4">
      <c r="A1796">
        <v>4</v>
      </c>
      <c r="B1796" t="s">
        <v>179</v>
      </c>
      <c r="D1796">
        <v>11.86</v>
      </c>
      <c r="E1796">
        <v>62.454999999999998</v>
      </c>
      <c r="F1796">
        <v>8274.5360000000001</v>
      </c>
      <c r="G1796">
        <v>3.0169999999999999</v>
      </c>
      <c r="H1796" t="s">
        <v>13</v>
      </c>
    </row>
    <row r="1797" spans="1:8" x14ac:dyDescent="0.4">
      <c r="A1797">
        <v>5</v>
      </c>
      <c r="B1797" t="s">
        <v>178</v>
      </c>
      <c r="D1797">
        <v>11.87</v>
      </c>
      <c r="E1797">
        <v>43.448</v>
      </c>
      <c r="F1797">
        <v>7255.2110000000002</v>
      </c>
      <c r="G1797">
        <v>341</v>
      </c>
      <c r="H1797" t="s">
        <v>13</v>
      </c>
    </row>
    <row r="1798" spans="1:8" x14ac:dyDescent="0.4">
      <c r="A1798">
        <v>6</v>
      </c>
      <c r="B1798" t="s">
        <v>177</v>
      </c>
      <c r="D1798">
        <v>11.89</v>
      </c>
      <c r="E1798">
        <v>86.778999999999996</v>
      </c>
      <c r="F1798">
        <v>6344.4759999999997</v>
      </c>
      <c r="G1798">
        <v>740</v>
      </c>
      <c r="H1798" t="s">
        <v>13</v>
      </c>
    </row>
    <row r="1799" spans="1:8" x14ac:dyDescent="0.4">
      <c r="A1799">
        <v>7</v>
      </c>
      <c r="B1799" t="s">
        <v>22</v>
      </c>
      <c r="H1799" t="s">
        <v>95</v>
      </c>
    </row>
    <row r="1800" spans="1:8" x14ac:dyDescent="0.4">
      <c r="A1800">
        <v>8</v>
      </c>
      <c r="B1800" t="s">
        <v>176</v>
      </c>
      <c r="D1800">
        <v>11.92</v>
      </c>
      <c r="E1800">
        <v>19.172999999999998</v>
      </c>
      <c r="F1800">
        <v>8255.3240000000005</v>
      </c>
      <c r="G1800">
        <v>120</v>
      </c>
      <c r="H1800" t="s">
        <v>13</v>
      </c>
    </row>
    <row r="1801" spans="1:8" x14ac:dyDescent="0.4">
      <c r="A1801">
        <v>9</v>
      </c>
      <c r="B1801" t="s">
        <v>175</v>
      </c>
      <c r="F1801">
        <v>8700.0570000000007</v>
      </c>
    </row>
    <row r="1802" spans="1:8" x14ac:dyDescent="0.4">
      <c r="A1802">
        <v>10</v>
      </c>
      <c r="B1802" t="s">
        <v>174</v>
      </c>
      <c r="D1802">
        <v>11.91</v>
      </c>
      <c r="E1802">
        <v>50.585000000000001</v>
      </c>
      <c r="F1802">
        <v>8862.4809999999998</v>
      </c>
      <c r="G1802">
        <v>3.6709999999999998</v>
      </c>
      <c r="H1802" t="s">
        <v>13</v>
      </c>
    </row>
    <row r="1803" spans="1:8" x14ac:dyDescent="0.4">
      <c r="A1803">
        <v>11</v>
      </c>
      <c r="B1803" t="s">
        <v>173</v>
      </c>
      <c r="D1803">
        <v>11.89</v>
      </c>
      <c r="E1803">
        <v>59.268999999999998</v>
      </c>
      <c r="F1803">
        <v>7566.2669999999998</v>
      </c>
      <c r="G1803">
        <v>3.4319999999999999</v>
      </c>
      <c r="H1803" t="s">
        <v>13</v>
      </c>
    </row>
    <row r="1804" spans="1:8" x14ac:dyDescent="0.4">
      <c r="A1804">
        <v>12</v>
      </c>
      <c r="B1804" t="s">
        <v>172</v>
      </c>
      <c r="D1804">
        <v>11.91</v>
      </c>
      <c r="E1804">
        <v>24.204000000000001</v>
      </c>
      <c r="F1804">
        <v>7728.61</v>
      </c>
      <c r="G1804">
        <v>220</v>
      </c>
      <c r="H1804" t="s">
        <v>13</v>
      </c>
    </row>
    <row r="1805" spans="1:8" x14ac:dyDescent="0.4">
      <c r="A1805">
        <v>13</v>
      </c>
      <c r="B1805" t="s">
        <v>171</v>
      </c>
      <c r="D1805">
        <v>11.78</v>
      </c>
      <c r="E1805">
        <v>177.31700000000001</v>
      </c>
      <c r="F1805">
        <v>7892.7560000000003</v>
      </c>
      <c r="G1805">
        <v>1416</v>
      </c>
      <c r="H1805" t="s">
        <v>13</v>
      </c>
    </row>
    <row r="1806" spans="1:8" x14ac:dyDescent="0.4">
      <c r="A1806">
        <v>14</v>
      </c>
      <c r="B1806" t="s">
        <v>22</v>
      </c>
      <c r="H1806" t="s">
        <v>95</v>
      </c>
    </row>
    <row r="1807" spans="1:8" x14ac:dyDescent="0.4">
      <c r="A1807">
        <v>15</v>
      </c>
      <c r="B1807" t="s">
        <v>170</v>
      </c>
      <c r="D1807">
        <v>11.69</v>
      </c>
      <c r="E1807">
        <v>134.19300000000001</v>
      </c>
      <c r="F1807">
        <v>9463.5560000000005</v>
      </c>
      <c r="G1807">
        <v>738</v>
      </c>
      <c r="H1807" t="s">
        <v>13</v>
      </c>
    </row>
    <row r="1808" spans="1:8" x14ac:dyDescent="0.4">
      <c r="A1808">
        <v>16</v>
      </c>
      <c r="B1808" t="s">
        <v>169</v>
      </c>
      <c r="D1808">
        <v>11.79</v>
      </c>
      <c r="E1808">
        <v>38.076000000000001</v>
      </c>
      <c r="F1808">
        <v>8614.0619999999999</v>
      </c>
      <c r="G1808">
        <v>201</v>
      </c>
      <c r="H1808" t="s">
        <v>13</v>
      </c>
    </row>
    <row r="1809" spans="1:8" x14ac:dyDescent="0.4">
      <c r="A1809">
        <v>17</v>
      </c>
      <c r="B1809" t="s">
        <v>168</v>
      </c>
      <c r="D1809">
        <v>11.76</v>
      </c>
      <c r="E1809">
        <v>100.953</v>
      </c>
      <c r="F1809">
        <v>10580.468000000001</v>
      </c>
      <c r="G1809">
        <v>2.8570000000000002</v>
      </c>
      <c r="H1809" t="s">
        <v>13</v>
      </c>
    </row>
    <row r="1810" spans="1:8" x14ac:dyDescent="0.4">
      <c r="A1810">
        <v>18</v>
      </c>
      <c r="B1810" t="s">
        <v>167</v>
      </c>
      <c r="D1810">
        <v>11.78</v>
      </c>
      <c r="E1810">
        <v>78.622</v>
      </c>
      <c r="F1810">
        <v>10118.424999999999</v>
      </c>
      <c r="G1810">
        <v>671</v>
      </c>
      <c r="H1810" t="s">
        <v>13</v>
      </c>
    </row>
    <row r="1811" spans="1:8" x14ac:dyDescent="0.4">
      <c r="A1811">
        <v>19</v>
      </c>
      <c r="B1811" t="s">
        <v>166</v>
      </c>
      <c r="F1811">
        <v>11670.299000000001</v>
      </c>
    </row>
    <row r="1812" spans="1:8" x14ac:dyDescent="0.4">
      <c r="A1812">
        <v>20</v>
      </c>
      <c r="B1812" t="s">
        <v>165</v>
      </c>
      <c r="D1812">
        <v>11.78</v>
      </c>
      <c r="E1812">
        <v>104.01300000000001</v>
      </c>
      <c r="F1812">
        <v>10063.433999999999</v>
      </c>
      <c r="G1812">
        <v>776</v>
      </c>
      <c r="H1812" t="s">
        <v>13</v>
      </c>
    </row>
    <row r="1813" spans="1:8" x14ac:dyDescent="0.4">
      <c r="A1813">
        <v>21</v>
      </c>
      <c r="B1813" t="s">
        <v>22</v>
      </c>
      <c r="D1813">
        <v>11.82</v>
      </c>
      <c r="E1813">
        <v>86.637</v>
      </c>
      <c r="G1813">
        <v>3.3140000000000001</v>
      </c>
      <c r="H1813" t="s">
        <v>13</v>
      </c>
    </row>
    <row r="1814" spans="1:8" x14ac:dyDescent="0.4">
      <c r="A1814">
        <v>22</v>
      </c>
      <c r="B1814" t="s">
        <v>164</v>
      </c>
      <c r="D1814">
        <v>11.81</v>
      </c>
      <c r="E1814">
        <v>46.902000000000001</v>
      </c>
      <c r="F1814">
        <v>9698.3050000000003</v>
      </c>
      <c r="G1814">
        <v>451</v>
      </c>
      <c r="H1814" t="s">
        <v>13</v>
      </c>
    </row>
    <row r="1815" spans="1:8" x14ac:dyDescent="0.4">
      <c r="A1815">
        <v>23</v>
      </c>
      <c r="B1815" t="s">
        <v>163</v>
      </c>
      <c r="D1815">
        <v>11.85</v>
      </c>
      <c r="E1815">
        <v>147.72800000000001</v>
      </c>
      <c r="F1815">
        <v>11153.47</v>
      </c>
      <c r="G1815">
        <v>140.82</v>
      </c>
      <c r="H1815" t="s">
        <v>13</v>
      </c>
    </row>
    <row r="1816" spans="1:8" x14ac:dyDescent="0.4">
      <c r="A1816">
        <v>24</v>
      </c>
      <c r="B1816" t="s">
        <v>162</v>
      </c>
      <c r="D1816">
        <v>11.81</v>
      </c>
      <c r="E1816">
        <v>14.234999999999999</v>
      </c>
      <c r="F1816">
        <v>13110.222</v>
      </c>
      <c r="G1816">
        <v>134</v>
      </c>
      <c r="H1816" t="s">
        <v>13</v>
      </c>
    </row>
    <row r="1817" spans="1:8" x14ac:dyDescent="0.4">
      <c r="A1817">
        <v>25</v>
      </c>
      <c r="B1817" t="s">
        <v>161</v>
      </c>
      <c r="D1817">
        <v>11.91</v>
      </c>
      <c r="E1817">
        <v>20.143999999999998</v>
      </c>
      <c r="F1817">
        <v>13316.728999999999</v>
      </c>
      <c r="G1817">
        <v>2.8889999999999998</v>
      </c>
      <c r="H1817" t="s">
        <v>13</v>
      </c>
    </row>
    <row r="1818" spans="1:8" x14ac:dyDescent="0.4">
      <c r="A1818">
        <v>26</v>
      </c>
      <c r="B1818" t="s">
        <v>160</v>
      </c>
      <c r="D1818">
        <v>11.91</v>
      </c>
      <c r="E1818">
        <v>209.483</v>
      </c>
      <c r="F1818">
        <v>13406.583000000001</v>
      </c>
      <c r="G1818">
        <v>5.0739999999999998</v>
      </c>
      <c r="H1818" t="s">
        <v>13</v>
      </c>
    </row>
    <row r="1819" spans="1:8" x14ac:dyDescent="0.4">
      <c r="A1819">
        <v>27</v>
      </c>
      <c r="B1819" t="s">
        <v>159</v>
      </c>
      <c r="D1819">
        <v>11.92</v>
      </c>
      <c r="E1819">
        <v>137.553</v>
      </c>
      <c r="F1819">
        <v>15237.138000000001</v>
      </c>
      <c r="G1819">
        <v>1164</v>
      </c>
      <c r="H1819" t="s">
        <v>13</v>
      </c>
    </row>
    <row r="1820" spans="1:8" x14ac:dyDescent="0.4">
      <c r="A1820">
        <v>28</v>
      </c>
      <c r="B1820" t="s">
        <v>22</v>
      </c>
      <c r="H1820" t="s">
        <v>95</v>
      </c>
    </row>
    <row r="1821" spans="1:8" x14ac:dyDescent="0.4">
      <c r="A1821">
        <v>29</v>
      </c>
      <c r="B1821" t="s">
        <v>158</v>
      </c>
      <c r="D1821">
        <v>11.91</v>
      </c>
      <c r="E1821">
        <v>57.444000000000003</v>
      </c>
      <c r="F1821">
        <v>12951.722</v>
      </c>
      <c r="G1821">
        <v>488</v>
      </c>
      <c r="H1821" t="s">
        <v>13</v>
      </c>
    </row>
    <row r="1822" spans="1:8" x14ac:dyDescent="0.4">
      <c r="A1822">
        <v>30</v>
      </c>
      <c r="B1822" t="s">
        <v>157</v>
      </c>
      <c r="F1822">
        <v>12128.478999999999</v>
      </c>
    </row>
    <row r="1823" spans="1:8" x14ac:dyDescent="0.4">
      <c r="A1823">
        <v>31</v>
      </c>
      <c r="B1823" t="s">
        <v>156</v>
      </c>
      <c r="D1823">
        <v>12.08</v>
      </c>
      <c r="E1823">
        <v>31.238</v>
      </c>
      <c r="F1823">
        <v>10764.567999999999</v>
      </c>
      <c r="G1823">
        <v>275</v>
      </c>
      <c r="H1823" t="s">
        <v>13</v>
      </c>
    </row>
    <row r="1825" spans="1:10" x14ac:dyDescent="0.4">
      <c r="A1825" t="s">
        <v>82</v>
      </c>
    </row>
    <row r="1827" spans="1:10" x14ac:dyDescent="0.4">
      <c r="B1827" t="s">
        <v>3</v>
      </c>
      <c r="C1827" t="s">
        <v>4</v>
      </c>
      <c r="D1827" t="s">
        <v>5</v>
      </c>
      <c r="E1827" t="s">
        <v>6</v>
      </c>
      <c r="F1827" t="s">
        <v>7</v>
      </c>
      <c r="G1827" t="s">
        <v>8</v>
      </c>
      <c r="H1827" t="s">
        <v>9</v>
      </c>
      <c r="I1827" t="s">
        <v>10</v>
      </c>
      <c r="J1827" t="s">
        <v>11</v>
      </c>
    </row>
    <row r="1828" spans="1:10" x14ac:dyDescent="0.4">
      <c r="A1828">
        <v>1</v>
      </c>
      <c r="B1828" t="s">
        <v>182</v>
      </c>
      <c r="D1828">
        <v>11.83</v>
      </c>
      <c r="E1828">
        <v>36.341000000000001</v>
      </c>
      <c r="F1828">
        <v>8643.6620000000003</v>
      </c>
      <c r="G1828">
        <v>319</v>
      </c>
      <c r="H1828" t="s">
        <v>13</v>
      </c>
    </row>
    <row r="1829" spans="1:10" x14ac:dyDescent="0.4">
      <c r="A1829">
        <v>2</v>
      </c>
      <c r="B1829" t="s">
        <v>181</v>
      </c>
      <c r="F1829">
        <v>7778.7539999999999</v>
      </c>
    </row>
    <row r="1830" spans="1:10" x14ac:dyDescent="0.4">
      <c r="A1830">
        <v>3</v>
      </c>
      <c r="B1830" t="s">
        <v>180</v>
      </c>
      <c r="F1830">
        <v>8090.8410000000003</v>
      </c>
    </row>
    <row r="1831" spans="1:10" x14ac:dyDescent="0.4">
      <c r="A1831">
        <v>4</v>
      </c>
      <c r="B1831" t="s">
        <v>179</v>
      </c>
      <c r="D1831">
        <v>11.86</v>
      </c>
      <c r="E1831">
        <v>50.084000000000003</v>
      </c>
      <c r="F1831">
        <v>8274.5360000000001</v>
      </c>
      <c r="G1831">
        <v>4.0469999999999997</v>
      </c>
      <c r="H1831" t="s">
        <v>13</v>
      </c>
    </row>
    <row r="1832" spans="1:10" x14ac:dyDescent="0.4">
      <c r="A1832">
        <v>5</v>
      </c>
      <c r="B1832" t="s">
        <v>178</v>
      </c>
      <c r="F1832">
        <v>7255.2110000000002</v>
      </c>
    </row>
    <row r="1833" spans="1:10" x14ac:dyDescent="0.4">
      <c r="A1833">
        <v>6</v>
      </c>
      <c r="B1833" t="s">
        <v>177</v>
      </c>
      <c r="D1833">
        <v>11.89</v>
      </c>
      <c r="E1833">
        <v>20.209</v>
      </c>
      <c r="F1833">
        <v>6344.4759999999997</v>
      </c>
      <c r="G1833">
        <v>179</v>
      </c>
      <c r="H1833" t="s">
        <v>13</v>
      </c>
    </row>
    <row r="1834" spans="1:10" x14ac:dyDescent="0.4">
      <c r="A1834">
        <v>7</v>
      </c>
      <c r="B1834" t="s">
        <v>22</v>
      </c>
      <c r="H1834" t="s">
        <v>95</v>
      </c>
    </row>
    <row r="1835" spans="1:10" x14ac:dyDescent="0.4">
      <c r="A1835">
        <v>8</v>
      </c>
      <c r="B1835" t="s">
        <v>176</v>
      </c>
      <c r="F1835">
        <v>8255.3240000000005</v>
      </c>
    </row>
    <row r="1836" spans="1:10" x14ac:dyDescent="0.4">
      <c r="A1836">
        <v>9</v>
      </c>
      <c r="B1836" t="s">
        <v>175</v>
      </c>
      <c r="D1836">
        <v>11.89</v>
      </c>
      <c r="E1836">
        <v>2.931</v>
      </c>
      <c r="F1836">
        <v>8700.0570000000007</v>
      </c>
      <c r="G1836">
        <v>28</v>
      </c>
      <c r="H1836" t="s">
        <v>13</v>
      </c>
    </row>
    <row r="1837" spans="1:10" x14ac:dyDescent="0.4">
      <c r="A1837">
        <v>10</v>
      </c>
      <c r="B1837" t="s">
        <v>174</v>
      </c>
      <c r="F1837">
        <v>8862.4809999999998</v>
      </c>
    </row>
    <row r="1838" spans="1:10" x14ac:dyDescent="0.4">
      <c r="A1838">
        <v>11</v>
      </c>
      <c r="B1838" t="s">
        <v>173</v>
      </c>
      <c r="F1838">
        <v>7566.2669999999998</v>
      </c>
    </row>
    <row r="1839" spans="1:10" x14ac:dyDescent="0.4">
      <c r="A1839">
        <v>12</v>
      </c>
      <c r="B1839" t="s">
        <v>172</v>
      </c>
      <c r="D1839">
        <v>11.86</v>
      </c>
      <c r="E1839">
        <v>3.625</v>
      </c>
      <c r="F1839">
        <v>7728.61</v>
      </c>
      <c r="G1839">
        <v>34</v>
      </c>
      <c r="H1839" t="s">
        <v>13</v>
      </c>
    </row>
    <row r="1840" spans="1:10" x14ac:dyDescent="0.4">
      <c r="A1840">
        <v>13</v>
      </c>
      <c r="B1840" t="s">
        <v>171</v>
      </c>
      <c r="F1840">
        <v>7892.7560000000003</v>
      </c>
    </row>
    <row r="1841" spans="1:8" x14ac:dyDescent="0.4">
      <c r="A1841">
        <v>14</v>
      </c>
      <c r="B1841" t="s">
        <v>22</v>
      </c>
      <c r="H1841" t="s">
        <v>95</v>
      </c>
    </row>
    <row r="1842" spans="1:8" x14ac:dyDescent="0.4">
      <c r="A1842">
        <v>15</v>
      </c>
      <c r="B1842" t="s">
        <v>170</v>
      </c>
      <c r="D1842">
        <v>11.76</v>
      </c>
      <c r="E1842">
        <v>1.75</v>
      </c>
      <c r="F1842">
        <v>9463.5560000000005</v>
      </c>
      <c r="G1842">
        <v>17</v>
      </c>
      <c r="H1842" t="s">
        <v>13</v>
      </c>
    </row>
    <row r="1843" spans="1:8" x14ac:dyDescent="0.4">
      <c r="A1843">
        <v>16</v>
      </c>
      <c r="B1843" t="s">
        <v>169</v>
      </c>
      <c r="D1843">
        <v>11.68</v>
      </c>
      <c r="E1843">
        <v>23.111999999999998</v>
      </c>
      <c r="F1843">
        <v>8614.0619999999999</v>
      </c>
      <c r="G1843">
        <v>160</v>
      </c>
      <c r="H1843" t="s">
        <v>13</v>
      </c>
    </row>
    <row r="1844" spans="1:8" x14ac:dyDescent="0.4">
      <c r="A1844">
        <v>17</v>
      </c>
      <c r="B1844" t="s">
        <v>168</v>
      </c>
      <c r="F1844">
        <v>10580.468000000001</v>
      </c>
    </row>
    <row r="1845" spans="1:8" x14ac:dyDescent="0.4">
      <c r="A1845">
        <v>18</v>
      </c>
      <c r="B1845" t="s">
        <v>167</v>
      </c>
      <c r="D1845">
        <v>11.78</v>
      </c>
      <c r="E1845">
        <v>22.800999999999998</v>
      </c>
      <c r="F1845">
        <v>10118.424999999999</v>
      </c>
      <c r="G1845">
        <v>216</v>
      </c>
      <c r="H1845" t="s">
        <v>13</v>
      </c>
    </row>
    <row r="1846" spans="1:8" x14ac:dyDescent="0.4">
      <c r="A1846">
        <v>19</v>
      </c>
      <c r="B1846" t="s">
        <v>166</v>
      </c>
      <c r="F1846">
        <v>11670.299000000001</v>
      </c>
    </row>
    <row r="1847" spans="1:8" x14ac:dyDescent="0.4">
      <c r="A1847">
        <v>20</v>
      </c>
      <c r="B1847" t="s">
        <v>165</v>
      </c>
      <c r="D1847">
        <v>11.76</v>
      </c>
      <c r="E1847">
        <v>2.59</v>
      </c>
      <c r="F1847">
        <v>10063.433999999999</v>
      </c>
      <c r="G1847">
        <v>23</v>
      </c>
      <c r="H1847" t="s">
        <v>13</v>
      </c>
    </row>
    <row r="1848" spans="1:8" x14ac:dyDescent="0.4">
      <c r="A1848">
        <v>21</v>
      </c>
      <c r="B1848" t="s">
        <v>22</v>
      </c>
      <c r="D1848">
        <v>11.82</v>
      </c>
      <c r="E1848">
        <v>50.908999999999999</v>
      </c>
      <c r="G1848">
        <v>3.0790000000000002</v>
      </c>
      <c r="H1848" t="s">
        <v>13</v>
      </c>
    </row>
    <row r="1849" spans="1:8" x14ac:dyDescent="0.4">
      <c r="A1849">
        <v>22</v>
      </c>
      <c r="B1849" t="s">
        <v>164</v>
      </c>
      <c r="D1849">
        <v>11.76</v>
      </c>
      <c r="E1849">
        <v>2.4649999999999999</v>
      </c>
      <c r="F1849">
        <v>9698.3050000000003</v>
      </c>
      <c r="G1849">
        <v>24</v>
      </c>
      <c r="H1849" t="s">
        <v>13</v>
      </c>
    </row>
    <row r="1850" spans="1:8" x14ac:dyDescent="0.4">
      <c r="A1850">
        <v>23</v>
      </c>
      <c r="B1850" t="s">
        <v>163</v>
      </c>
      <c r="D1850">
        <v>11.84</v>
      </c>
      <c r="E1850">
        <v>20.064</v>
      </c>
      <c r="F1850">
        <v>11153.47</v>
      </c>
      <c r="G1850">
        <v>187</v>
      </c>
      <c r="H1850" t="s">
        <v>13</v>
      </c>
    </row>
    <row r="1851" spans="1:8" x14ac:dyDescent="0.4">
      <c r="A1851">
        <v>24</v>
      </c>
      <c r="B1851" t="s">
        <v>162</v>
      </c>
      <c r="D1851">
        <v>11.84</v>
      </c>
      <c r="E1851">
        <v>16.408000000000001</v>
      </c>
      <c r="F1851">
        <v>13110.222</v>
      </c>
      <c r="G1851">
        <v>157</v>
      </c>
      <c r="H1851" t="s">
        <v>13</v>
      </c>
    </row>
    <row r="1852" spans="1:8" x14ac:dyDescent="0.4">
      <c r="A1852">
        <v>25</v>
      </c>
      <c r="B1852" t="s">
        <v>161</v>
      </c>
      <c r="D1852">
        <v>11.86</v>
      </c>
      <c r="E1852">
        <v>7.867</v>
      </c>
      <c r="F1852">
        <v>13316.728999999999</v>
      </c>
      <c r="G1852">
        <v>72</v>
      </c>
      <c r="H1852" t="s">
        <v>13</v>
      </c>
    </row>
    <row r="1853" spans="1:8" x14ac:dyDescent="0.4">
      <c r="A1853">
        <v>26</v>
      </c>
      <c r="B1853" t="s">
        <v>160</v>
      </c>
      <c r="D1853">
        <v>11.84</v>
      </c>
      <c r="E1853">
        <v>4.0220000000000002</v>
      </c>
      <c r="F1853">
        <v>13406.583000000001</v>
      </c>
      <c r="G1853">
        <v>38</v>
      </c>
      <c r="H1853" t="s">
        <v>13</v>
      </c>
    </row>
    <row r="1854" spans="1:8" x14ac:dyDescent="0.4">
      <c r="A1854">
        <v>27</v>
      </c>
      <c r="B1854" t="s">
        <v>159</v>
      </c>
      <c r="D1854">
        <v>12.26</v>
      </c>
      <c r="E1854">
        <v>15.069000000000001</v>
      </c>
      <c r="F1854">
        <v>15237.138000000001</v>
      </c>
      <c r="G1854">
        <v>141</v>
      </c>
      <c r="H1854" t="s">
        <v>13</v>
      </c>
    </row>
    <row r="1855" spans="1:8" x14ac:dyDescent="0.4">
      <c r="A1855">
        <v>28</v>
      </c>
      <c r="B1855" t="s">
        <v>22</v>
      </c>
      <c r="H1855" t="s">
        <v>95</v>
      </c>
    </row>
    <row r="1856" spans="1:8" x14ac:dyDescent="0.4">
      <c r="A1856">
        <v>29</v>
      </c>
      <c r="B1856" t="s">
        <v>158</v>
      </c>
      <c r="D1856">
        <v>11.41</v>
      </c>
      <c r="E1856">
        <v>0.72199999999999998</v>
      </c>
      <c r="F1856">
        <v>12951.722</v>
      </c>
      <c r="G1856">
        <v>7</v>
      </c>
      <c r="H1856" t="s">
        <v>13</v>
      </c>
    </row>
    <row r="1857" spans="1:10" x14ac:dyDescent="0.4">
      <c r="A1857">
        <v>30</v>
      </c>
      <c r="B1857" t="s">
        <v>157</v>
      </c>
      <c r="F1857">
        <v>12128.478999999999</v>
      </c>
    </row>
    <row r="1858" spans="1:10" x14ac:dyDescent="0.4">
      <c r="A1858">
        <v>31</v>
      </c>
      <c r="B1858" t="s">
        <v>156</v>
      </c>
      <c r="D1858">
        <v>11.94</v>
      </c>
      <c r="E1858">
        <v>0.41599999999999998</v>
      </c>
      <c r="F1858">
        <v>10764.567999999999</v>
      </c>
      <c r="G1858">
        <v>4</v>
      </c>
      <c r="H1858" t="s">
        <v>13</v>
      </c>
    </row>
    <row r="1860" spans="1:10" x14ac:dyDescent="0.4">
      <c r="A1860" t="s">
        <v>83</v>
      </c>
    </row>
    <row r="1862" spans="1:10" x14ac:dyDescent="0.4">
      <c r="B1862" t="s">
        <v>3</v>
      </c>
      <c r="C1862" t="s">
        <v>4</v>
      </c>
      <c r="D1862" t="s">
        <v>5</v>
      </c>
      <c r="E1862" t="s">
        <v>6</v>
      </c>
      <c r="F1862" t="s">
        <v>7</v>
      </c>
      <c r="G1862" t="s">
        <v>8</v>
      </c>
      <c r="H1862" t="s">
        <v>9</v>
      </c>
      <c r="I1862" t="s">
        <v>10</v>
      </c>
      <c r="J1862" t="s">
        <v>11</v>
      </c>
    </row>
    <row r="1863" spans="1:10" x14ac:dyDescent="0.4">
      <c r="A1863">
        <v>1</v>
      </c>
      <c r="B1863" t="s">
        <v>182</v>
      </c>
      <c r="D1863">
        <v>11.85</v>
      </c>
      <c r="E1863">
        <v>8643.6620000000003</v>
      </c>
      <c r="G1863">
        <v>63892</v>
      </c>
      <c r="H1863" t="s">
        <v>13</v>
      </c>
      <c r="I1863">
        <v>8643.6620000000003</v>
      </c>
    </row>
    <row r="1864" spans="1:10" x14ac:dyDescent="0.4">
      <c r="A1864">
        <v>2</v>
      </c>
      <c r="B1864" t="s">
        <v>181</v>
      </c>
      <c r="D1864">
        <v>11.84</v>
      </c>
      <c r="E1864">
        <v>7778.7539999999999</v>
      </c>
      <c r="G1864">
        <v>2730.9650000000001</v>
      </c>
      <c r="H1864" t="s">
        <v>13</v>
      </c>
      <c r="I1864">
        <v>7778.7539999999999</v>
      </c>
    </row>
    <row r="1865" spans="1:10" x14ac:dyDescent="0.4">
      <c r="A1865">
        <v>3</v>
      </c>
      <c r="B1865" t="s">
        <v>180</v>
      </c>
      <c r="D1865">
        <v>11.85</v>
      </c>
      <c r="E1865">
        <v>8090.8410000000003</v>
      </c>
      <c r="G1865">
        <v>58626</v>
      </c>
      <c r="H1865" t="s">
        <v>13</v>
      </c>
      <c r="I1865">
        <v>8090.8410000000003</v>
      </c>
    </row>
    <row r="1866" spans="1:10" x14ac:dyDescent="0.4">
      <c r="A1866">
        <v>4</v>
      </c>
      <c r="B1866" t="s">
        <v>179</v>
      </c>
      <c r="D1866">
        <v>11.85</v>
      </c>
      <c r="E1866">
        <v>8274.5360000000001</v>
      </c>
      <c r="G1866">
        <v>68.418999999999997</v>
      </c>
      <c r="H1866" t="s">
        <v>13</v>
      </c>
      <c r="I1866">
        <v>8274.5360000000001</v>
      </c>
    </row>
    <row r="1867" spans="1:10" x14ac:dyDescent="0.4">
      <c r="A1867">
        <v>5</v>
      </c>
      <c r="B1867" t="s">
        <v>178</v>
      </c>
      <c r="D1867">
        <v>11.87</v>
      </c>
      <c r="E1867">
        <v>7255.2110000000002</v>
      </c>
      <c r="G1867">
        <v>352.94200000000001</v>
      </c>
      <c r="H1867" t="s">
        <v>13</v>
      </c>
      <c r="I1867">
        <v>7255.2110000000002</v>
      </c>
    </row>
    <row r="1868" spans="1:10" x14ac:dyDescent="0.4">
      <c r="A1868">
        <v>6</v>
      </c>
      <c r="B1868" t="s">
        <v>177</v>
      </c>
      <c r="D1868">
        <v>11.86</v>
      </c>
      <c r="E1868">
        <v>6344.4759999999997</v>
      </c>
      <c r="G1868">
        <v>45816</v>
      </c>
      <c r="H1868" t="s">
        <v>13</v>
      </c>
      <c r="I1868">
        <v>6344.4759999999997</v>
      </c>
    </row>
    <row r="1869" spans="1:10" x14ac:dyDescent="0.4">
      <c r="A1869">
        <v>7</v>
      </c>
      <c r="B1869" t="s">
        <v>22</v>
      </c>
      <c r="H1869" t="s">
        <v>95</v>
      </c>
    </row>
    <row r="1870" spans="1:10" x14ac:dyDescent="0.4">
      <c r="A1870">
        <v>8</v>
      </c>
      <c r="B1870" t="s">
        <v>176</v>
      </c>
      <c r="D1870">
        <v>11.88</v>
      </c>
      <c r="E1870">
        <v>8255.3240000000005</v>
      </c>
      <c r="G1870">
        <v>70.010999999999996</v>
      </c>
      <c r="H1870" t="s">
        <v>13</v>
      </c>
      <c r="I1870">
        <v>8255.3240000000005</v>
      </c>
    </row>
    <row r="1871" spans="1:10" x14ac:dyDescent="0.4">
      <c r="A1871">
        <v>9</v>
      </c>
      <c r="B1871" t="s">
        <v>175</v>
      </c>
      <c r="D1871">
        <v>11.89</v>
      </c>
      <c r="E1871">
        <v>8700.0570000000007</v>
      </c>
      <c r="G1871">
        <v>811.27499999999998</v>
      </c>
      <c r="H1871" t="s">
        <v>13</v>
      </c>
      <c r="I1871">
        <v>8700.0570000000007</v>
      </c>
    </row>
    <row r="1872" spans="1:10" x14ac:dyDescent="0.4">
      <c r="A1872">
        <v>10</v>
      </c>
      <c r="B1872" t="s">
        <v>174</v>
      </c>
      <c r="D1872">
        <v>11.89</v>
      </c>
      <c r="E1872">
        <v>8862.4809999999998</v>
      </c>
      <c r="G1872">
        <v>62820</v>
      </c>
      <c r="H1872" t="s">
        <v>13</v>
      </c>
      <c r="I1872">
        <v>8862.4809999999998</v>
      </c>
    </row>
    <row r="1873" spans="1:9" x14ac:dyDescent="0.4">
      <c r="A1873">
        <v>11</v>
      </c>
      <c r="B1873" t="s">
        <v>173</v>
      </c>
      <c r="D1873">
        <v>11.88</v>
      </c>
      <c r="E1873">
        <v>7566.2669999999998</v>
      </c>
      <c r="G1873">
        <v>56931</v>
      </c>
      <c r="H1873" t="s">
        <v>13</v>
      </c>
      <c r="I1873">
        <v>7566.2669999999998</v>
      </c>
    </row>
    <row r="1874" spans="1:9" x14ac:dyDescent="0.4">
      <c r="A1874">
        <v>12</v>
      </c>
      <c r="B1874" t="s">
        <v>172</v>
      </c>
      <c r="D1874">
        <v>11.84</v>
      </c>
      <c r="E1874">
        <v>7728.61</v>
      </c>
      <c r="G1874">
        <v>2081.2840000000001</v>
      </c>
      <c r="H1874" t="s">
        <v>13</v>
      </c>
      <c r="I1874">
        <v>7728.61</v>
      </c>
    </row>
    <row r="1875" spans="1:9" x14ac:dyDescent="0.4">
      <c r="A1875">
        <v>13</v>
      </c>
      <c r="B1875" t="s">
        <v>171</v>
      </c>
      <c r="D1875">
        <v>11.77</v>
      </c>
      <c r="E1875">
        <v>7892.7560000000003</v>
      </c>
      <c r="G1875">
        <v>4509.8180000000002</v>
      </c>
      <c r="H1875" t="s">
        <v>13</v>
      </c>
      <c r="I1875">
        <v>7892.7560000000003</v>
      </c>
    </row>
    <row r="1876" spans="1:9" x14ac:dyDescent="0.4">
      <c r="A1876">
        <v>14</v>
      </c>
      <c r="B1876" t="s">
        <v>22</v>
      </c>
      <c r="H1876" t="s">
        <v>95</v>
      </c>
    </row>
    <row r="1877" spans="1:9" x14ac:dyDescent="0.4">
      <c r="A1877">
        <v>15</v>
      </c>
      <c r="B1877" t="s">
        <v>170</v>
      </c>
      <c r="D1877">
        <v>11.7</v>
      </c>
      <c r="E1877">
        <v>9463.5560000000005</v>
      </c>
      <c r="G1877">
        <v>69394</v>
      </c>
      <c r="H1877" t="s">
        <v>13</v>
      </c>
      <c r="I1877">
        <v>9463.5560000000005</v>
      </c>
    </row>
    <row r="1878" spans="1:9" x14ac:dyDescent="0.4">
      <c r="A1878">
        <v>16</v>
      </c>
      <c r="B1878" t="s">
        <v>169</v>
      </c>
      <c r="D1878">
        <v>11.71</v>
      </c>
      <c r="E1878">
        <v>8614.0619999999999</v>
      </c>
      <c r="G1878">
        <v>234.42</v>
      </c>
      <c r="H1878" t="s">
        <v>13</v>
      </c>
      <c r="I1878">
        <v>8614.0619999999999</v>
      </c>
    </row>
    <row r="1879" spans="1:9" x14ac:dyDescent="0.4">
      <c r="A1879">
        <v>17</v>
      </c>
      <c r="B1879" t="s">
        <v>168</v>
      </c>
      <c r="D1879">
        <v>11.77</v>
      </c>
      <c r="E1879">
        <v>10580.468000000001</v>
      </c>
      <c r="G1879">
        <v>214.93199999999999</v>
      </c>
      <c r="H1879" t="s">
        <v>13</v>
      </c>
      <c r="I1879">
        <v>10580.468000000001</v>
      </c>
    </row>
    <row r="1880" spans="1:9" x14ac:dyDescent="0.4">
      <c r="A1880">
        <v>18</v>
      </c>
      <c r="B1880" t="s">
        <v>167</v>
      </c>
      <c r="D1880">
        <v>11.79</v>
      </c>
      <c r="E1880">
        <v>10118.424999999999</v>
      </c>
      <c r="G1880">
        <v>72254</v>
      </c>
      <c r="H1880" t="s">
        <v>13</v>
      </c>
      <c r="I1880">
        <v>10118.424999999999</v>
      </c>
    </row>
    <row r="1881" spans="1:9" x14ac:dyDescent="0.4">
      <c r="A1881">
        <v>19</v>
      </c>
      <c r="B1881" t="s">
        <v>166</v>
      </c>
      <c r="D1881">
        <v>11.78</v>
      </c>
      <c r="E1881">
        <v>11670.299000000001</v>
      </c>
      <c r="G1881">
        <v>88487</v>
      </c>
      <c r="H1881" t="s">
        <v>13</v>
      </c>
      <c r="I1881">
        <v>11670.299000000001</v>
      </c>
    </row>
    <row r="1882" spans="1:9" x14ac:dyDescent="0.4">
      <c r="A1882">
        <v>20</v>
      </c>
      <c r="B1882" t="s">
        <v>165</v>
      </c>
      <c r="D1882">
        <v>11.78</v>
      </c>
      <c r="E1882">
        <v>10063.433999999999</v>
      </c>
      <c r="G1882">
        <v>2044.9760000000001</v>
      </c>
      <c r="H1882" t="s">
        <v>13</v>
      </c>
      <c r="I1882">
        <v>10063.433999999999</v>
      </c>
    </row>
    <row r="1883" spans="1:9" x14ac:dyDescent="0.4">
      <c r="A1883">
        <v>21</v>
      </c>
      <c r="B1883" t="s">
        <v>22</v>
      </c>
      <c r="H1883" t="s">
        <v>95</v>
      </c>
    </row>
    <row r="1884" spans="1:9" x14ac:dyDescent="0.4">
      <c r="A1884">
        <v>22</v>
      </c>
      <c r="B1884" t="s">
        <v>164</v>
      </c>
      <c r="D1884">
        <v>11.81</v>
      </c>
      <c r="E1884">
        <v>9698.3050000000003</v>
      </c>
      <c r="G1884">
        <v>72348</v>
      </c>
      <c r="H1884" t="s">
        <v>13</v>
      </c>
      <c r="I1884">
        <v>9698.3050000000003</v>
      </c>
    </row>
    <row r="1885" spans="1:9" x14ac:dyDescent="0.4">
      <c r="A1885">
        <v>23</v>
      </c>
      <c r="B1885" t="s">
        <v>163</v>
      </c>
      <c r="D1885">
        <v>11.84</v>
      </c>
      <c r="E1885">
        <v>11153.47</v>
      </c>
      <c r="G1885">
        <v>174.25899999999999</v>
      </c>
      <c r="H1885" t="s">
        <v>13</v>
      </c>
      <c r="I1885">
        <v>11153.47</v>
      </c>
    </row>
    <row r="1886" spans="1:9" x14ac:dyDescent="0.4">
      <c r="A1886">
        <v>24</v>
      </c>
      <c r="B1886" t="s">
        <v>162</v>
      </c>
      <c r="D1886">
        <v>11.82</v>
      </c>
      <c r="E1886">
        <v>13110.222</v>
      </c>
      <c r="G1886">
        <v>120.79900000000001</v>
      </c>
      <c r="H1886" t="s">
        <v>13</v>
      </c>
      <c r="I1886">
        <v>13110.222</v>
      </c>
    </row>
    <row r="1887" spans="1:9" x14ac:dyDescent="0.4">
      <c r="A1887">
        <v>25</v>
      </c>
      <c r="B1887" t="s">
        <v>161</v>
      </c>
      <c r="D1887">
        <v>11.89</v>
      </c>
      <c r="E1887">
        <v>13316.728999999999</v>
      </c>
      <c r="G1887">
        <v>385.86799999999999</v>
      </c>
      <c r="H1887" t="s">
        <v>13</v>
      </c>
      <c r="I1887">
        <v>13316.728999999999</v>
      </c>
    </row>
    <row r="1888" spans="1:9" x14ac:dyDescent="0.4">
      <c r="A1888">
        <v>26</v>
      </c>
      <c r="B1888" t="s">
        <v>160</v>
      </c>
      <c r="D1888">
        <v>11.86</v>
      </c>
      <c r="E1888">
        <v>13406.583000000001</v>
      </c>
      <c r="G1888">
        <v>2370.7190000000001</v>
      </c>
      <c r="H1888" t="s">
        <v>13</v>
      </c>
      <c r="I1888">
        <v>13406.583000000001</v>
      </c>
    </row>
    <row r="1889" spans="1:10" x14ac:dyDescent="0.4">
      <c r="A1889">
        <v>27</v>
      </c>
      <c r="B1889" t="s">
        <v>159</v>
      </c>
      <c r="D1889">
        <v>11.91</v>
      </c>
      <c r="E1889">
        <v>15237.138000000001</v>
      </c>
      <c r="G1889">
        <v>19724.691999999999</v>
      </c>
      <c r="H1889" t="s">
        <v>13</v>
      </c>
      <c r="I1889">
        <v>15237.138000000001</v>
      </c>
    </row>
    <row r="1890" spans="1:10" x14ac:dyDescent="0.4">
      <c r="A1890">
        <v>28</v>
      </c>
      <c r="B1890" t="s">
        <v>22</v>
      </c>
    </row>
    <row r="1891" spans="1:10" x14ac:dyDescent="0.4">
      <c r="A1891">
        <v>29</v>
      </c>
      <c r="B1891" t="s">
        <v>158</v>
      </c>
      <c r="D1891">
        <v>11.92</v>
      </c>
      <c r="E1891">
        <v>12951.722</v>
      </c>
      <c r="G1891">
        <v>156.619</v>
      </c>
      <c r="H1891" t="s">
        <v>13</v>
      </c>
      <c r="I1891">
        <v>12951.722</v>
      </c>
    </row>
    <row r="1892" spans="1:10" x14ac:dyDescent="0.4">
      <c r="A1892">
        <v>30</v>
      </c>
      <c r="B1892" t="s">
        <v>157</v>
      </c>
      <c r="D1892">
        <v>11.89</v>
      </c>
      <c r="E1892">
        <v>12128.478999999999</v>
      </c>
      <c r="G1892">
        <v>227.32499999999999</v>
      </c>
      <c r="H1892" t="s">
        <v>13</v>
      </c>
      <c r="I1892">
        <v>12128.478999999999</v>
      </c>
    </row>
    <row r="1893" spans="1:10" x14ac:dyDescent="0.4">
      <c r="A1893">
        <v>31</v>
      </c>
      <c r="B1893" t="s">
        <v>156</v>
      </c>
      <c r="D1893">
        <v>11.89</v>
      </c>
      <c r="E1893">
        <v>10764.567999999999</v>
      </c>
      <c r="G1893">
        <v>169.792</v>
      </c>
      <c r="H1893" t="s">
        <v>13</v>
      </c>
      <c r="I1893">
        <v>10764.567999999999</v>
      </c>
    </row>
    <row r="1895" spans="1:10" x14ac:dyDescent="0.4">
      <c r="A1895" t="s">
        <v>84</v>
      </c>
    </row>
    <row r="1897" spans="1:10" x14ac:dyDescent="0.4">
      <c r="B1897" t="s">
        <v>3</v>
      </c>
      <c r="C1897" t="s">
        <v>4</v>
      </c>
      <c r="D1897" t="s">
        <v>5</v>
      </c>
      <c r="E1897" t="s">
        <v>6</v>
      </c>
      <c r="F1897" t="s">
        <v>7</v>
      </c>
      <c r="G1897" t="s">
        <v>8</v>
      </c>
      <c r="H1897" t="s">
        <v>9</v>
      </c>
      <c r="I1897" t="s">
        <v>10</v>
      </c>
      <c r="J1897" t="s">
        <v>11</v>
      </c>
    </row>
    <row r="1898" spans="1:10" x14ac:dyDescent="0.4">
      <c r="A1898">
        <v>1</v>
      </c>
      <c r="B1898" t="s">
        <v>182</v>
      </c>
      <c r="D1898">
        <v>11.83</v>
      </c>
      <c r="E1898">
        <v>2594.2080000000001</v>
      </c>
      <c r="G1898">
        <v>18253</v>
      </c>
      <c r="H1898" t="s">
        <v>13</v>
      </c>
      <c r="I1898">
        <v>2594.2080000000001</v>
      </c>
    </row>
    <row r="1899" spans="1:10" x14ac:dyDescent="0.4">
      <c r="A1899">
        <v>2</v>
      </c>
      <c r="B1899" t="s">
        <v>181</v>
      </c>
      <c r="D1899">
        <v>11.85</v>
      </c>
      <c r="E1899">
        <v>2325.5340000000001</v>
      </c>
      <c r="G1899">
        <v>16396</v>
      </c>
      <c r="H1899" t="s">
        <v>13</v>
      </c>
      <c r="I1899">
        <v>2325.5340000000001</v>
      </c>
    </row>
    <row r="1900" spans="1:10" x14ac:dyDescent="0.4">
      <c r="A1900">
        <v>3</v>
      </c>
      <c r="B1900" t="s">
        <v>180</v>
      </c>
      <c r="D1900">
        <v>11.85</v>
      </c>
      <c r="E1900">
        <v>2323.127</v>
      </c>
      <c r="G1900">
        <v>16835</v>
      </c>
      <c r="H1900" t="s">
        <v>13</v>
      </c>
      <c r="I1900">
        <v>2323.127</v>
      </c>
    </row>
    <row r="1901" spans="1:10" x14ac:dyDescent="0.4">
      <c r="A1901">
        <v>4</v>
      </c>
      <c r="B1901" t="s">
        <v>179</v>
      </c>
      <c r="D1901">
        <v>11.86</v>
      </c>
      <c r="E1901">
        <v>2427.069</v>
      </c>
      <c r="G1901">
        <v>269.95299999999997</v>
      </c>
      <c r="H1901" t="s">
        <v>13</v>
      </c>
      <c r="I1901">
        <v>2427.069</v>
      </c>
    </row>
    <row r="1902" spans="1:10" x14ac:dyDescent="0.4">
      <c r="A1902">
        <v>5</v>
      </c>
      <c r="B1902" t="s">
        <v>178</v>
      </c>
      <c r="D1902">
        <v>11.87</v>
      </c>
      <c r="E1902">
        <v>2478.6379999999999</v>
      </c>
      <c r="G1902">
        <v>87.355000000000004</v>
      </c>
      <c r="H1902" t="s">
        <v>13</v>
      </c>
      <c r="I1902">
        <v>2478.6379999999999</v>
      </c>
    </row>
    <row r="1903" spans="1:10" x14ac:dyDescent="0.4">
      <c r="A1903">
        <v>6</v>
      </c>
      <c r="B1903" t="s">
        <v>177</v>
      </c>
      <c r="D1903">
        <v>11.88</v>
      </c>
      <c r="E1903">
        <v>1768.0360000000001</v>
      </c>
      <c r="G1903">
        <v>12721</v>
      </c>
      <c r="H1903" t="s">
        <v>13</v>
      </c>
      <c r="I1903">
        <v>1768.0360000000001</v>
      </c>
    </row>
    <row r="1904" spans="1:10" x14ac:dyDescent="0.4">
      <c r="A1904">
        <v>7</v>
      </c>
      <c r="B1904" t="s">
        <v>22</v>
      </c>
    </row>
    <row r="1905" spans="1:9" x14ac:dyDescent="0.4">
      <c r="A1905">
        <v>8</v>
      </c>
      <c r="B1905" t="s">
        <v>176</v>
      </c>
      <c r="D1905">
        <v>11.89</v>
      </c>
      <c r="E1905">
        <v>2907.558</v>
      </c>
      <c r="G1905">
        <v>553.75300000000004</v>
      </c>
      <c r="H1905" t="s">
        <v>13</v>
      </c>
      <c r="I1905">
        <v>2907.558</v>
      </c>
    </row>
    <row r="1906" spans="1:9" x14ac:dyDescent="0.4">
      <c r="A1906">
        <v>9</v>
      </c>
      <c r="B1906" t="s">
        <v>175</v>
      </c>
      <c r="D1906">
        <v>11.89</v>
      </c>
      <c r="E1906">
        <v>2190.1559999999999</v>
      </c>
      <c r="G1906">
        <v>4240.97</v>
      </c>
      <c r="H1906" t="s">
        <v>13</v>
      </c>
      <c r="I1906">
        <v>2190.1559999999999</v>
      </c>
    </row>
    <row r="1907" spans="1:9" x14ac:dyDescent="0.4">
      <c r="A1907">
        <v>10</v>
      </c>
      <c r="B1907" t="s">
        <v>174</v>
      </c>
      <c r="D1907">
        <v>11.89</v>
      </c>
      <c r="E1907">
        <v>2647.6260000000002</v>
      </c>
      <c r="G1907">
        <v>241.25899999999999</v>
      </c>
      <c r="H1907" t="s">
        <v>13</v>
      </c>
      <c r="I1907">
        <v>2647.6260000000002</v>
      </c>
    </row>
    <row r="1908" spans="1:9" x14ac:dyDescent="0.4">
      <c r="A1908">
        <v>11</v>
      </c>
      <c r="B1908" t="s">
        <v>173</v>
      </c>
      <c r="D1908">
        <v>11.88</v>
      </c>
      <c r="E1908">
        <v>2007.7249999999999</v>
      </c>
      <c r="G1908">
        <v>14.111000000000001</v>
      </c>
      <c r="H1908" t="s">
        <v>13</v>
      </c>
      <c r="I1908">
        <v>2007.7249999999999</v>
      </c>
    </row>
    <row r="1909" spans="1:9" x14ac:dyDescent="0.4">
      <c r="A1909">
        <v>12</v>
      </c>
      <c r="B1909" t="s">
        <v>172</v>
      </c>
      <c r="D1909">
        <v>11.84</v>
      </c>
      <c r="E1909">
        <v>2771.0030000000002</v>
      </c>
      <c r="G1909">
        <v>20247</v>
      </c>
      <c r="H1909" t="s">
        <v>13</v>
      </c>
      <c r="I1909">
        <v>2771.0030000000002</v>
      </c>
    </row>
    <row r="1910" spans="1:9" x14ac:dyDescent="0.4">
      <c r="A1910">
        <v>13</v>
      </c>
      <c r="B1910" t="s">
        <v>171</v>
      </c>
      <c r="D1910">
        <v>11.77</v>
      </c>
      <c r="E1910">
        <v>2127.3290000000002</v>
      </c>
      <c r="G1910">
        <v>16929</v>
      </c>
      <c r="H1910" t="s">
        <v>13</v>
      </c>
      <c r="I1910">
        <v>2127.3290000000002</v>
      </c>
    </row>
    <row r="1911" spans="1:9" x14ac:dyDescent="0.4">
      <c r="A1911">
        <v>14</v>
      </c>
      <c r="B1911" t="s">
        <v>22</v>
      </c>
    </row>
    <row r="1912" spans="1:9" x14ac:dyDescent="0.4">
      <c r="A1912">
        <v>15</v>
      </c>
      <c r="B1912" t="s">
        <v>170</v>
      </c>
      <c r="D1912">
        <v>11.68</v>
      </c>
      <c r="E1912">
        <v>2579.163</v>
      </c>
      <c r="G1912">
        <v>20367</v>
      </c>
      <c r="H1912" t="s">
        <v>13</v>
      </c>
      <c r="I1912">
        <v>2579.163</v>
      </c>
    </row>
    <row r="1913" spans="1:9" x14ac:dyDescent="0.4">
      <c r="A1913">
        <v>16</v>
      </c>
      <c r="B1913" t="s">
        <v>169</v>
      </c>
      <c r="D1913">
        <v>11.71</v>
      </c>
      <c r="E1913">
        <v>2657.6559999999999</v>
      </c>
      <c r="G1913">
        <v>79.165000000000006</v>
      </c>
      <c r="H1913" t="s">
        <v>13</v>
      </c>
      <c r="I1913">
        <v>2657.6559999999999</v>
      </c>
    </row>
    <row r="1914" spans="1:9" x14ac:dyDescent="0.4">
      <c r="A1914">
        <v>17</v>
      </c>
      <c r="B1914" t="s">
        <v>168</v>
      </c>
      <c r="D1914">
        <v>11.77</v>
      </c>
      <c r="E1914">
        <v>3186.2269999999999</v>
      </c>
      <c r="G1914">
        <v>21.571000000000002</v>
      </c>
      <c r="H1914" t="s">
        <v>13</v>
      </c>
      <c r="I1914">
        <v>3186.2269999999999</v>
      </c>
    </row>
    <row r="1915" spans="1:9" x14ac:dyDescent="0.4">
      <c r="A1915">
        <v>18</v>
      </c>
      <c r="B1915" t="s">
        <v>167</v>
      </c>
      <c r="D1915">
        <v>11.79</v>
      </c>
      <c r="E1915">
        <v>3605.1149999999998</v>
      </c>
      <c r="G1915">
        <v>26444</v>
      </c>
      <c r="H1915" t="s">
        <v>13</v>
      </c>
      <c r="I1915">
        <v>3605.1149999999998</v>
      </c>
    </row>
    <row r="1916" spans="1:9" x14ac:dyDescent="0.4">
      <c r="A1916">
        <v>19</v>
      </c>
      <c r="B1916" t="s">
        <v>166</v>
      </c>
      <c r="D1916">
        <v>11.78</v>
      </c>
      <c r="E1916">
        <v>4129.6210000000001</v>
      </c>
      <c r="G1916">
        <v>60.488999999999997</v>
      </c>
      <c r="H1916" t="s">
        <v>13</v>
      </c>
      <c r="I1916">
        <v>4129.6210000000001</v>
      </c>
    </row>
    <row r="1917" spans="1:9" x14ac:dyDescent="0.4">
      <c r="A1917">
        <v>20</v>
      </c>
      <c r="B1917" t="s">
        <v>165</v>
      </c>
      <c r="D1917">
        <v>11.78</v>
      </c>
      <c r="E1917">
        <v>2565.4830000000002</v>
      </c>
      <c r="G1917">
        <v>104.544</v>
      </c>
      <c r="H1917" t="s">
        <v>13</v>
      </c>
      <c r="I1917">
        <v>2565.4830000000002</v>
      </c>
    </row>
    <row r="1918" spans="1:9" x14ac:dyDescent="0.4">
      <c r="A1918">
        <v>21</v>
      </c>
      <c r="B1918" t="s">
        <v>22</v>
      </c>
    </row>
    <row r="1919" spans="1:9" x14ac:dyDescent="0.4">
      <c r="A1919">
        <v>22</v>
      </c>
      <c r="B1919" t="s">
        <v>164</v>
      </c>
      <c r="D1919">
        <v>11.81</v>
      </c>
      <c r="E1919">
        <v>2795.0929999999998</v>
      </c>
      <c r="G1919">
        <v>20055</v>
      </c>
      <c r="H1919" t="s">
        <v>13</v>
      </c>
      <c r="I1919">
        <v>2795.0929999999998</v>
      </c>
    </row>
    <row r="1920" spans="1:9" x14ac:dyDescent="0.4">
      <c r="A1920">
        <v>23</v>
      </c>
      <c r="B1920" t="s">
        <v>163</v>
      </c>
      <c r="D1920">
        <v>11.84</v>
      </c>
      <c r="E1920">
        <v>3635.694</v>
      </c>
      <c r="G1920">
        <v>26072</v>
      </c>
      <c r="H1920" t="s">
        <v>13</v>
      </c>
      <c r="I1920">
        <v>3635.694</v>
      </c>
    </row>
    <row r="1921" spans="1:10" x14ac:dyDescent="0.4">
      <c r="A1921">
        <v>24</v>
      </c>
      <c r="B1921" t="s">
        <v>162</v>
      </c>
      <c r="D1921">
        <v>11.82</v>
      </c>
      <c r="E1921">
        <v>3811.8310000000001</v>
      </c>
      <c r="G1921">
        <v>320.18700000000001</v>
      </c>
      <c r="H1921" t="s">
        <v>13</v>
      </c>
      <c r="I1921">
        <v>3811.8310000000001</v>
      </c>
    </row>
    <row r="1922" spans="1:10" x14ac:dyDescent="0.4">
      <c r="A1922">
        <v>25</v>
      </c>
      <c r="B1922" t="s">
        <v>161</v>
      </c>
      <c r="D1922">
        <v>11.91</v>
      </c>
      <c r="E1922">
        <v>4106.951</v>
      </c>
      <c r="G1922">
        <v>29430</v>
      </c>
      <c r="H1922" t="s">
        <v>13</v>
      </c>
      <c r="I1922">
        <v>4106.951</v>
      </c>
    </row>
    <row r="1923" spans="1:10" x14ac:dyDescent="0.4">
      <c r="A1923">
        <v>26</v>
      </c>
      <c r="B1923" t="s">
        <v>160</v>
      </c>
      <c r="D1923">
        <v>11.86</v>
      </c>
      <c r="E1923">
        <v>4488.2389999999996</v>
      </c>
      <c r="G1923">
        <v>34139</v>
      </c>
      <c r="H1923" t="s">
        <v>13</v>
      </c>
      <c r="I1923">
        <v>4488.2389999999996</v>
      </c>
    </row>
    <row r="1924" spans="1:10" x14ac:dyDescent="0.4">
      <c r="A1924">
        <v>27</v>
      </c>
      <c r="B1924" t="s">
        <v>159</v>
      </c>
      <c r="D1924">
        <v>11.91</v>
      </c>
      <c r="E1924">
        <v>4199.2079999999996</v>
      </c>
      <c r="G1924">
        <v>30837</v>
      </c>
      <c r="H1924" t="s">
        <v>13</v>
      </c>
      <c r="I1924">
        <v>4199.2079999999996</v>
      </c>
    </row>
    <row r="1925" spans="1:10" x14ac:dyDescent="0.4">
      <c r="A1925">
        <v>28</v>
      </c>
      <c r="B1925" t="s">
        <v>22</v>
      </c>
      <c r="H1925" t="s">
        <v>95</v>
      </c>
    </row>
    <row r="1926" spans="1:10" x14ac:dyDescent="0.4">
      <c r="A1926">
        <v>29</v>
      </c>
      <c r="B1926" t="s">
        <v>158</v>
      </c>
      <c r="D1926">
        <v>11.92</v>
      </c>
      <c r="E1926">
        <v>3567.0219999999999</v>
      </c>
      <c r="G1926">
        <v>360.60399999999998</v>
      </c>
      <c r="H1926" t="s">
        <v>13</v>
      </c>
      <c r="I1926">
        <v>3567.0219999999999</v>
      </c>
    </row>
    <row r="1927" spans="1:10" x14ac:dyDescent="0.4">
      <c r="A1927">
        <v>30</v>
      </c>
      <c r="B1927" t="s">
        <v>157</v>
      </c>
      <c r="D1927">
        <v>11.89</v>
      </c>
      <c r="E1927">
        <v>2942.2269999999999</v>
      </c>
      <c r="G1927">
        <v>39.994</v>
      </c>
      <c r="H1927" t="s">
        <v>13</v>
      </c>
      <c r="I1927">
        <v>2942.2269999999999</v>
      </c>
    </row>
    <row r="1928" spans="1:10" x14ac:dyDescent="0.4">
      <c r="A1928">
        <v>31</v>
      </c>
      <c r="B1928" t="s">
        <v>156</v>
      </c>
      <c r="D1928">
        <v>11.91</v>
      </c>
      <c r="E1928">
        <v>3338.6559999999999</v>
      </c>
      <c r="G1928">
        <v>109.774</v>
      </c>
      <c r="H1928" t="s">
        <v>13</v>
      </c>
      <c r="I1928">
        <v>3338.6559999999999</v>
      </c>
    </row>
    <row r="1930" spans="1:10" x14ac:dyDescent="0.4">
      <c r="A1930" t="s">
        <v>85</v>
      </c>
    </row>
    <row r="1932" spans="1:10" x14ac:dyDescent="0.4">
      <c r="B1932" t="s">
        <v>3</v>
      </c>
      <c r="C1932" t="s">
        <v>4</v>
      </c>
      <c r="D1932" t="s">
        <v>5</v>
      </c>
      <c r="E1932" t="s">
        <v>6</v>
      </c>
      <c r="F1932" t="s">
        <v>7</v>
      </c>
      <c r="G1932" t="s">
        <v>8</v>
      </c>
      <c r="H1932" t="s">
        <v>9</v>
      </c>
      <c r="I1932" t="s">
        <v>10</v>
      </c>
      <c r="J1932" t="s">
        <v>11</v>
      </c>
    </row>
    <row r="1933" spans="1:10" x14ac:dyDescent="0.4">
      <c r="A1933">
        <v>1</v>
      </c>
      <c r="B1933" t="s">
        <v>182</v>
      </c>
      <c r="D1933">
        <v>13.32</v>
      </c>
      <c r="E1933">
        <v>167.65899999999999</v>
      </c>
      <c r="F1933">
        <v>293.28699999999998</v>
      </c>
      <c r="G1933">
        <v>1155</v>
      </c>
      <c r="H1933" t="s">
        <v>16</v>
      </c>
    </row>
    <row r="1934" spans="1:10" x14ac:dyDescent="0.4">
      <c r="A1934">
        <v>2</v>
      </c>
      <c r="B1934" t="s">
        <v>181</v>
      </c>
      <c r="F1934">
        <v>121.913</v>
      </c>
    </row>
    <row r="1935" spans="1:10" x14ac:dyDescent="0.4">
      <c r="A1935">
        <v>3</v>
      </c>
      <c r="B1935" t="s">
        <v>180</v>
      </c>
      <c r="D1935">
        <v>13.32</v>
      </c>
      <c r="E1935">
        <v>81.762</v>
      </c>
      <c r="F1935">
        <v>278.029</v>
      </c>
      <c r="G1935">
        <v>35.307000000000002</v>
      </c>
      <c r="H1935" t="s">
        <v>13</v>
      </c>
    </row>
    <row r="1936" spans="1:10" x14ac:dyDescent="0.4">
      <c r="A1936">
        <v>4</v>
      </c>
      <c r="B1936" t="s">
        <v>179</v>
      </c>
      <c r="D1936">
        <v>13.34</v>
      </c>
      <c r="E1936">
        <v>13.068</v>
      </c>
      <c r="F1936">
        <v>80.721000000000004</v>
      </c>
      <c r="G1936">
        <v>110</v>
      </c>
      <c r="H1936" t="s">
        <v>13</v>
      </c>
    </row>
    <row r="1937" spans="1:8" x14ac:dyDescent="0.4">
      <c r="A1937">
        <v>5</v>
      </c>
      <c r="B1937" t="s">
        <v>178</v>
      </c>
      <c r="F1937">
        <v>1.117</v>
      </c>
    </row>
    <row r="1938" spans="1:8" x14ac:dyDescent="0.4">
      <c r="A1938">
        <v>6</v>
      </c>
      <c r="B1938" t="s">
        <v>177</v>
      </c>
      <c r="D1938">
        <v>13.34</v>
      </c>
      <c r="E1938">
        <v>16.898</v>
      </c>
      <c r="F1938">
        <v>64.846999999999994</v>
      </c>
      <c r="G1938">
        <v>135</v>
      </c>
      <c r="H1938" t="s">
        <v>13</v>
      </c>
    </row>
    <row r="1939" spans="1:8" x14ac:dyDescent="0.4">
      <c r="A1939">
        <v>7</v>
      </c>
      <c r="B1939" t="s">
        <v>22</v>
      </c>
      <c r="H1939" t="s">
        <v>95</v>
      </c>
    </row>
    <row r="1940" spans="1:8" x14ac:dyDescent="0.4">
      <c r="A1940">
        <v>8</v>
      </c>
      <c r="B1940" t="s">
        <v>176</v>
      </c>
      <c r="F1940">
        <v>92.721999999999994</v>
      </c>
    </row>
    <row r="1941" spans="1:8" x14ac:dyDescent="0.4">
      <c r="A1941">
        <v>9</v>
      </c>
      <c r="B1941" t="s">
        <v>175</v>
      </c>
      <c r="F1941">
        <v>96.197000000000003</v>
      </c>
    </row>
    <row r="1942" spans="1:8" x14ac:dyDescent="0.4">
      <c r="A1942">
        <v>10</v>
      </c>
      <c r="B1942" t="s">
        <v>174</v>
      </c>
      <c r="D1942">
        <v>13.02</v>
      </c>
      <c r="E1942">
        <v>1.665</v>
      </c>
      <c r="F1942">
        <v>122.295</v>
      </c>
      <c r="G1942">
        <v>16</v>
      </c>
      <c r="H1942" t="s">
        <v>13</v>
      </c>
    </row>
    <row r="1943" spans="1:8" x14ac:dyDescent="0.4">
      <c r="A1943">
        <v>11</v>
      </c>
      <c r="B1943" t="s">
        <v>173</v>
      </c>
      <c r="F1943">
        <v>195.191</v>
      </c>
    </row>
    <row r="1944" spans="1:8" x14ac:dyDescent="0.4">
      <c r="A1944">
        <v>12</v>
      </c>
      <c r="B1944" t="s">
        <v>172</v>
      </c>
      <c r="D1944">
        <v>13.31</v>
      </c>
      <c r="E1944">
        <v>69.748000000000005</v>
      </c>
      <c r="F1944">
        <v>113.956</v>
      </c>
      <c r="G1944">
        <v>575</v>
      </c>
      <c r="H1944" t="s">
        <v>13</v>
      </c>
    </row>
    <row r="1945" spans="1:8" x14ac:dyDescent="0.4">
      <c r="A1945">
        <v>13</v>
      </c>
      <c r="B1945" t="s">
        <v>171</v>
      </c>
      <c r="F1945">
        <v>84.712000000000003</v>
      </c>
    </row>
    <row r="1946" spans="1:8" x14ac:dyDescent="0.4">
      <c r="A1946">
        <v>14</v>
      </c>
      <c r="B1946" t="s">
        <v>22</v>
      </c>
      <c r="H1946" t="s">
        <v>95</v>
      </c>
    </row>
    <row r="1947" spans="1:8" x14ac:dyDescent="0.4">
      <c r="A1947">
        <v>15</v>
      </c>
      <c r="B1947" t="s">
        <v>170</v>
      </c>
      <c r="D1947">
        <v>13.34</v>
      </c>
      <c r="E1947">
        <v>18.681000000000001</v>
      </c>
      <c r="F1947">
        <v>8.5459999999999994</v>
      </c>
      <c r="G1947">
        <v>150</v>
      </c>
      <c r="H1947" t="s">
        <v>13</v>
      </c>
    </row>
    <row r="1948" spans="1:8" x14ac:dyDescent="0.4">
      <c r="A1948">
        <v>16</v>
      </c>
      <c r="B1948" t="s">
        <v>169</v>
      </c>
      <c r="F1948">
        <v>51.543999999999997</v>
      </c>
    </row>
    <row r="1949" spans="1:8" x14ac:dyDescent="0.4">
      <c r="A1949">
        <v>17</v>
      </c>
      <c r="B1949" t="s">
        <v>168</v>
      </c>
      <c r="F1949">
        <v>205.27</v>
      </c>
    </row>
    <row r="1950" spans="1:8" x14ac:dyDescent="0.4">
      <c r="A1950">
        <v>18</v>
      </c>
      <c r="B1950" t="s">
        <v>167</v>
      </c>
      <c r="F1950">
        <v>175.82499999999999</v>
      </c>
    </row>
    <row r="1951" spans="1:8" x14ac:dyDescent="0.4">
      <c r="A1951">
        <v>19</v>
      </c>
      <c r="B1951" t="s">
        <v>166</v>
      </c>
      <c r="F1951">
        <v>73.203999999999994</v>
      </c>
    </row>
    <row r="1952" spans="1:8" x14ac:dyDescent="0.4">
      <c r="A1952">
        <v>20</v>
      </c>
      <c r="B1952" t="s">
        <v>165</v>
      </c>
      <c r="F1952">
        <v>179.96600000000001</v>
      </c>
    </row>
    <row r="1953" spans="1:10" x14ac:dyDescent="0.4">
      <c r="A1953">
        <v>21</v>
      </c>
      <c r="B1953" t="s">
        <v>22</v>
      </c>
      <c r="H1953" t="s">
        <v>95</v>
      </c>
    </row>
    <row r="1954" spans="1:10" x14ac:dyDescent="0.4">
      <c r="A1954">
        <v>22</v>
      </c>
      <c r="B1954" t="s">
        <v>164</v>
      </c>
      <c r="D1954">
        <v>12.97</v>
      </c>
      <c r="E1954">
        <v>0.78600000000000003</v>
      </c>
      <c r="F1954">
        <v>243.20599999999999</v>
      </c>
      <c r="G1954">
        <v>7</v>
      </c>
      <c r="H1954" t="s">
        <v>13</v>
      </c>
    </row>
    <row r="1955" spans="1:10" x14ac:dyDescent="0.4">
      <c r="A1955">
        <v>23</v>
      </c>
      <c r="B1955" t="s">
        <v>163</v>
      </c>
      <c r="F1955">
        <v>281.24099999999999</v>
      </c>
    </row>
    <row r="1956" spans="1:10" x14ac:dyDescent="0.4">
      <c r="A1956">
        <v>24</v>
      </c>
      <c r="B1956" t="s">
        <v>162</v>
      </c>
      <c r="D1956">
        <v>13.66</v>
      </c>
      <c r="E1956">
        <v>5.61</v>
      </c>
      <c r="F1956">
        <v>124.01900000000001</v>
      </c>
      <c r="G1956">
        <v>56</v>
      </c>
      <c r="H1956" t="s">
        <v>13</v>
      </c>
    </row>
    <row r="1957" spans="1:10" x14ac:dyDescent="0.4">
      <c r="A1957">
        <v>25</v>
      </c>
      <c r="B1957" t="s">
        <v>161</v>
      </c>
      <c r="F1957">
        <v>159.03800000000001</v>
      </c>
    </row>
    <row r="1958" spans="1:10" x14ac:dyDescent="0.4">
      <c r="A1958">
        <v>26</v>
      </c>
      <c r="B1958" t="s">
        <v>160</v>
      </c>
      <c r="D1958">
        <v>12.55</v>
      </c>
      <c r="E1958">
        <v>1.349</v>
      </c>
      <c r="F1958">
        <v>149.22800000000001</v>
      </c>
      <c r="G1958">
        <v>13</v>
      </c>
      <c r="H1958" t="s">
        <v>13</v>
      </c>
    </row>
    <row r="1959" spans="1:10" x14ac:dyDescent="0.4">
      <c r="A1959">
        <v>27</v>
      </c>
      <c r="B1959" t="s">
        <v>159</v>
      </c>
      <c r="F1959">
        <v>244.215</v>
      </c>
    </row>
    <row r="1960" spans="1:10" x14ac:dyDescent="0.4">
      <c r="A1960">
        <v>28</v>
      </c>
      <c r="B1960" t="s">
        <v>22</v>
      </c>
      <c r="D1960">
        <v>13.44</v>
      </c>
      <c r="E1960">
        <v>455.91300000000001</v>
      </c>
      <c r="G1960">
        <v>13.138999999999999</v>
      </c>
      <c r="H1960" t="s">
        <v>13</v>
      </c>
    </row>
    <row r="1961" spans="1:10" x14ac:dyDescent="0.4">
      <c r="A1961">
        <v>29</v>
      </c>
      <c r="B1961" t="s">
        <v>158</v>
      </c>
      <c r="D1961">
        <v>13.45</v>
      </c>
      <c r="E1961">
        <v>18.388000000000002</v>
      </c>
      <c r="F1961">
        <v>11.224</v>
      </c>
      <c r="G1961">
        <v>161</v>
      </c>
      <c r="H1961" t="s">
        <v>13</v>
      </c>
    </row>
    <row r="1962" spans="1:10" x14ac:dyDescent="0.4">
      <c r="A1962">
        <v>30</v>
      </c>
      <c r="B1962" t="s">
        <v>157</v>
      </c>
      <c r="D1962">
        <v>13.41</v>
      </c>
      <c r="E1962">
        <v>1.546</v>
      </c>
      <c r="F1962">
        <v>89.450999999999993</v>
      </c>
      <c r="G1962">
        <v>13</v>
      </c>
      <c r="H1962" t="s">
        <v>13</v>
      </c>
    </row>
    <row r="1963" spans="1:10" x14ac:dyDescent="0.4">
      <c r="A1963">
        <v>31</v>
      </c>
      <c r="B1963" t="s">
        <v>156</v>
      </c>
      <c r="F1963">
        <v>231.601</v>
      </c>
    </row>
    <row r="1965" spans="1:10" x14ac:dyDescent="0.4">
      <c r="A1965" t="s">
        <v>86</v>
      </c>
    </row>
    <row r="1967" spans="1:10" x14ac:dyDescent="0.4">
      <c r="B1967" t="s">
        <v>3</v>
      </c>
      <c r="C1967" t="s">
        <v>4</v>
      </c>
      <c r="D1967" t="s">
        <v>5</v>
      </c>
      <c r="E1967" t="s">
        <v>6</v>
      </c>
      <c r="F1967" t="s">
        <v>7</v>
      </c>
      <c r="G1967" t="s">
        <v>8</v>
      </c>
      <c r="H1967" t="s">
        <v>9</v>
      </c>
      <c r="I1967" t="s">
        <v>10</v>
      </c>
      <c r="J1967" t="s">
        <v>11</v>
      </c>
    </row>
    <row r="1968" spans="1:10" x14ac:dyDescent="0.4">
      <c r="A1968">
        <v>1</v>
      </c>
      <c r="B1968" t="s">
        <v>182</v>
      </c>
      <c r="D1968">
        <v>13.34</v>
      </c>
      <c r="E1968">
        <v>58.951999999999998</v>
      </c>
      <c r="F1968">
        <v>384.06799999999998</v>
      </c>
      <c r="G1968">
        <v>483</v>
      </c>
      <c r="H1968" t="s">
        <v>13</v>
      </c>
    </row>
    <row r="1969" spans="1:8" x14ac:dyDescent="0.4">
      <c r="A1969">
        <v>2</v>
      </c>
      <c r="B1969" t="s">
        <v>181</v>
      </c>
      <c r="F1969">
        <v>333.68799999999999</v>
      </c>
    </row>
    <row r="1970" spans="1:8" x14ac:dyDescent="0.4">
      <c r="A1970">
        <v>3</v>
      </c>
      <c r="B1970" t="s">
        <v>180</v>
      </c>
      <c r="D1970">
        <v>13.34</v>
      </c>
      <c r="E1970">
        <v>14.002000000000001</v>
      </c>
      <c r="F1970">
        <v>158.29599999999999</v>
      </c>
      <c r="G1970">
        <v>115</v>
      </c>
      <c r="H1970" t="s">
        <v>13</v>
      </c>
    </row>
    <row r="1971" spans="1:8" x14ac:dyDescent="0.4">
      <c r="A1971">
        <v>4</v>
      </c>
      <c r="B1971" t="s">
        <v>179</v>
      </c>
      <c r="F1971">
        <v>157.41900000000001</v>
      </c>
    </row>
    <row r="1972" spans="1:8" x14ac:dyDescent="0.4">
      <c r="A1972">
        <v>5</v>
      </c>
      <c r="B1972" t="s">
        <v>178</v>
      </c>
      <c r="D1972">
        <v>13.44</v>
      </c>
      <c r="E1972">
        <v>5.0140000000000002</v>
      </c>
      <c r="F1972">
        <v>327.01299999999998</v>
      </c>
      <c r="G1972">
        <v>44</v>
      </c>
      <c r="H1972" t="s">
        <v>13</v>
      </c>
    </row>
    <row r="1973" spans="1:8" x14ac:dyDescent="0.4">
      <c r="A1973">
        <v>6</v>
      </c>
      <c r="B1973" t="s">
        <v>177</v>
      </c>
      <c r="D1973">
        <v>13.5</v>
      </c>
      <c r="E1973">
        <v>8.2970000000000006</v>
      </c>
      <c r="F1973">
        <v>170.863</v>
      </c>
      <c r="G1973">
        <v>79</v>
      </c>
      <c r="H1973" t="s">
        <v>13</v>
      </c>
    </row>
    <row r="1974" spans="1:8" x14ac:dyDescent="0.4">
      <c r="A1974">
        <v>7</v>
      </c>
      <c r="B1974" t="s">
        <v>22</v>
      </c>
    </row>
    <row r="1975" spans="1:8" x14ac:dyDescent="0.4">
      <c r="A1975">
        <v>8</v>
      </c>
      <c r="B1975" t="s">
        <v>176</v>
      </c>
      <c r="F1975">
        <v>327.30700000000002</v>
      </c>
    </row>
    <row r="1976" spans="1:8" x14ac:dyDescent="0.4">
      <c r="A1976">
        <v>9</v>
      </c>
      <c r="B1976" t="s">
        <v>175</v>
      </c>
      <c r="F1976">
        <v>387.55399999999997</v>
      </c>
    </row>
    <row r="1977" spans="1:8" x14ac:dyDescent="0.4">
      <c r="A1977">
        <v>10</v>
      </c>
      <c r="B1977" t="s">
        <v>174</v>
      </c>
      <c r="D1977">
        <v>13.11</v>
      </c>
      <c r="E1977">
        <v>0.313</v>
      </c>
      <c r="F1977">
        <v>384.70800000000003</v>
      </c>
      <c r="G1977">
        <v>3</v>
      </c>
      <c r="H1977" t="s">
        <v>13</v>
      </c>
    </row>
    <row r="1978" spans="1:8" x14ac:dyDescent="0.4">
      <c r="A1978">
        <v>11</v>
      </c>
      <c r="B1978" t="s">
        <v>173</v>
      </c>
      <c r="D1978">
        <v>12.83</v>
      </c>
      <c r="E1978">
        <v>11.593999999999999</v>
      </c>
      <c r="F1978">
        <v>460.96600000000001</v>
      </c>
      <c r="G1978">
        <v>113</v>
      </c>
      <c r="H1978" t="s">
        <v>13</v>
      </c>
    </row>
    <row r="1979" spans="1:8" x14ac:dyDescent="0.4">
      <c r="A1979">
        <v>12</v>
      </c>
      <c r="B1979" t="s">
        <v>172</v>
      </c>
      <c r="F1979">
        <v>279.50799999999998</v>
      </c>
    </row>
    <row r="1980" spans="1:8" x14ac:dyDescent="0.4">
      <c r="A1980">
        <v>13</v>
      </c>
      <c r="B1980" t="s">
        <v>171</v>
      </c>
      <c r="F1980">
        <v>181.06399999999999</v>
      </c>
    </row>
    <row r="1981" spans="1:8" x14ac:dyDescent="0.4">
      <c r="A1981">
        <v>14</v>
      </c>
      <c r="B1981" t="s">
        <v>22</v>
      </c>
      <c r="H1981" t="s">
        <v>95</v>
      </c>
    </row>
    <row r="1982" spans="1:8" x14ac:dyDescent="0.4">
      <c r="A1982">
        <v>15</v>
      </c>
      <c r="B1982" t="s">
        <v>170</v>
      </c>
      <c r="F1982">
        <v>311.96199999999999</v>
      </c>
    </row>
    <row r="1983" spans="1:8" x14ac:dyDescent="0.4">
      <c r="A1983">
        <v>16</v>
      </c>
      <c r="B1983" t="s">
        <v>169</v>
      </c>
      <c r="F1983">
        <v>262.75700000000001</v>
      </c>
    </row>
    <row r="1984" spans="1:8" x14ac:dyDescent="0.4">
      <c r="A1984">
        <v>17</v>
      </c>
      <c r="B1984" t="s">
        <v>168</v>
      </c>
      <c r="F1984">
        <v>314.86399999999998</v>
      </c>
    </row>
    <row r="1985" spans="1:8" x14ac:dyDescent="0.4">
      <c r="A1985">
        <v>18</v>
      </c>
      <c r="B1985" t="s">
        <v>167</v>
      </c>
      <c r="F1985">
        <v>270.57100000000003</v>
      </c>
    </row>
    <row r="1986" spans="1:8" x14ac:dyDescent="0.4">
      <c r="A1986">
        <v>19</v>
      </c>
      <c r="B1986" t="s">
        <v>166</v>
      </c>
      <c r="F1986">
        <v>294.15499999999997</v>
      </c>
    </row>
    <row r="1987" spans="1:8" x14ac:dyDescent="0.4">
      <c r="A1987">
        <v>20</v>
      </c>
      <c r="B1987" t="s">
        <v>165</v>
      </c>
      <c r="D1987">
        <v>13.57</v>
      </c>
      <c r="E1987">
        <v>5.1879999999999997</v>
      </c>
      <c r="F1987">
        <v>125.27800000000001</v>
      </c>
      <c r="G1987">
        <v>53</v>
      </c>
      <c r="H1987" t="s">
        <v>13</v>
      </c>
    </row>
    <row r="1988" spans="1:8" x14ac:dyDescent="0.4">
      <c r="A1988">
        <v>21</v>
      </c>
      <c r="B1988" t="s">
        <v>22</v>
      </c>
      <c r="H1988" t="s">
        <v>95</v>
      </c>
    </row>
    <row r="1989" spans="1:8" x14ac:dyDescent="0.4">
      <c r="A1989">
        <v>22</v>
      </c>
      <c r="B1989" t="s">
        <v>164</v>
      </c>
      <c r="D1989">
        <v>13.17</v>
      </c>
      <c r="E1989">
        <v>15.487</v>
      </c>
      <c r="F1989">
        <v>284.37099999999998</v>
      </c>
      <c r="G1989">
        <v>138</v>
      </c>
      <c r="H1989" t="s">
        <v>13</v>
      </c>
    </row>
    <row r="1990" spans="1:8" x14ac:dyDescent="0.4">
      <c r="A1990">
        <v>23</v>
      </c>
      <c r="B1990" t="s">
        <v>163</v>
      </c>
      <c r="D1990">
        <v>13.02</v>
      </c>
      <c r="E1990">
        <v>3.927</v>
      </c>
      <c r="F1990">
        <v>313.97899999999998</v>
      </c>
      <c r="G1990">
        <v>37</v>
      </c>
      <c r="H1990" t="s">
        <v>13</v>
      </c>
    </row>
    <row r="1991" spans="1:8" x14ac:dyDescent="0.4">
      <c r="A1991">
        <v>24</v>
      </c>
      <c r="B1991" t="s">
        <v>162</v>
      </c>
      <c r="D1991">
        <v>12.92</v>
      </c>
      <c r="E1991">
        <v>0.309</v>
      </c>
      <c r="F1991">
        <v>496.19799999999998</v>
      </c>
      <c r="G1991">
        <v>3</v>
      </c>
      <c r="H1991" t="s">
        <v>13</v>
      </c>
    </row>
    <row r="1992" spans="1:8" x14ac:dyDescent="0.4">
      <c r="A1992">
        <v>25</v>
      </c>
      <c r="B1992" t="s">
        <v>161</v>
      </c>
      <c r="D1992">
        <v>13.41</v>
      </c>
      <c r="E1992">
        <v>6.8520000000000003</v>
      </c>
      <c r="F1992">
        <v>478.68900000000002</v>
      </c>
      <c r="G1992">
        <v>58</v>
      </c>
      <c r="H1992" t="s">
        <v>13</v>
      </c>
    </row>
    <row r="1993" spans="1:8" x14ac:dyDescent="0.4">
      <c r="A1993">
        <v>26</v>
      </c>
      <c r="B1993" t="s">
        <v>160</v>
      </c>
      <c r="D1993">
        <v>13.23</v>
      </c>
      <c r="E1993">
        <v>15.377000000000001</v>
      </c>
      <c r="F1993">
        <v>526.57799999999997</v>
      </c>
      <c r="G1993">
        <v>122</v>
      </c>
      <c r="H1993" t="s">
        <v>13</v>
      </c>
    </row>
    <row r="1994" spans="1:8" x14ac:dyDescent="0.4">
      <c r="A1994">
        <v>27</v>
      </c>
      <c r="B1994" t="s">
        <v>159</v>
      </c>
      <c r="F1994">
        <v>461.38900000000001</v>
      </c>
    </row>
    <row r="1995" spans="1:8" x14ac:dyDescent="0.4">
      <c r="A1995">
        <v>28</v>
      </c>
      <c r="B1995" t="s">
        <v>22</v>
      </c>
      <c r="H1995" t="s">
        <v>95</v>
      </c>
    </row>
    <row r="1996" spans="1:8" x14ac:dyDescent="0.4">
      <c r="A1996">
        <v>29</v>
      </c>
      <c r="B1996" t="s">
        <v>158</v>
      </c>
      <c r="F1996">
        <v>82.629000000000005</v>
      </c>
    </row>
    <row r="1997" spans="1:8" x14ac:dyDescent="0.4">
      <c r="A1997">
        <v>30</v>
      </c>
      <c r="B1997" t="s">
        <v>157</v>
      </c>
      <c r="F1997">
        <v>410.28300000000002</v>
      </c>
    </row>
    <row r="1998" spans="1:8" x14ac:dyDescent="0.4">
      <c r="A1998">
        <v>31</v>
      </c>
      <c r="B1998" t="s">
        <v>156</v>
      </c>
      <c r="F1998">
        <v>162.09299999999999</v>
      </c>
    </row>
    <row r="2000" spans="1:8" x14ac:dyDescent="0.4">
      <c r="A2000" t="s">
        <v>87</v>
      </c>
    </row>
    <row r="2002" spans="1:10" x14ac:dyDescent="0.4">
      <c r="B2002" t="s">
        <v>3</v>
      </c>
      <c r="C2002" t="s">
        <v>4</v>
      </c>
      <c r="D2002" t="s">
        <v>5</v>
      </c>
      <c r="E2002" t="s">
        <v>6</v>
      </c>
      <c r="F2002" t="s">
        <v>7</v>
      </c>
      <c r="G2002" t="s">
        <v>8</v>
      </c>
      <c r="H2002" t="s">
        <v>9</v>
      </c>
      <c r="I2002" t="s">
        <v>10</v>
      </c>
      <c r="J2002" t="s">
        <v>11</v>
      </c>
    </row>
    <row r="2003" spans="1:10" x14ac:dyDescent="0.4">
      <c r="A2003">
        <v>1</v>
      </c>
      <c r="B2003" t="s">
        <v>182</v>
      </c>
      <c r="D2003">
        <v>12.41</v>
      </c>
      <c r="E2003">
        <v>2.371</v>
      </c>
      <c r="G2003">
        <v>22</v>
      </c>
      <c r="H2003" t="s">
        <v>16</v>
      </c>
      <c r="I2003">
        <v>2.371</v>
      </c>
    </row>
    <row r="2004" spans="1:10" x14ac:dyDescent="0.4">
      <c r="A2004">
        <v>2</v>
      </c>
      <c r="B2004" t="s">
        <v>181</v>
      </c>
    </row>
    <row r="2005" spans="1:10" x14ac:dyDescent="0.4">
      <c r="A2005">
        <v>3</v>
      </c>
      <c r="B2005" t="s">
        <v>180</v>
      </c>
    </row>
    <row r="2006" spans="1:10" x14ac:dyDescent="0.4">
      <c r="A2006">
        <v>4</v>
      </c>
      <c r="B2006" t="s">
        <v>179</v>
      </c>
      <c r="D2006">
        <v>11.12</v>
      </c>
      <c r="E2006">
        <v>2.5270000000000001</v>
      </c>
      <c r="G2006">
        <v>17</v>
      </c>
      <c r="H2006" t="s">
        <v>13</v>
      </c>
      <c r="I2006">
        <v>2.5270000000000001</v>
      </c>
    </row>
    <row r="2007" spans="1:10" x14ac:dyDescent="0.4">
      <c r="A2007">
        <v>5</v>
      </c>
      <c r="B2007" t="s">
        <v>178</v>
      </c>
      <c r="D2007">
        <v>12.13</v>
      </c>
      <c r="E2007">
        <v>7.0759999999999996</v>
      </c>
      <c r="G2007">
        <v>63</v>
      </c>
      <c r="H2007" t="s">
        <v>13</v>
      </c>
      <c r="I2007">
        <v>7.0759999999999996</v>
      </c>
    </row>
    <row r="2008" spans="1:10" x14ac:dyDescent="0.4">
      <c r="A2008">
        <v>6</v>
      </c>
      <c r="B2008" t="s">
        <v>177</v>
      </c>
      <c r="D2008">
        <v>12.3</v>
      </c>
      <c r="E2008">
        <v>15.614000000000001</v>
      </c>
      <c r="G2008">
        <v>144</v>
      </c>
      <c r="H2008" t="s">
        <v>16</v>
      </c>
      <c r="I2008">
        <v>15.614000000000001</v>
      </c>
    </row>
    <row r="2009" spans="1:10" x14ac:dyDescent="0.4">
      <c r="A2009">
        <v>7</v>
      </c>
      <c r="B2009" t="s">
        <v>22</v>
      </c>
      <c r="H2009" t="s">
        <v>95</v>
      </c>
    </row>
    <row r="2010" spans="1:10" x14ac:dyDescent="0.4">
      <c r="A2010">
        <v>8</v>
      </c>
      <c r="B2010" t="s">
        <v>176</v>
      </c>
      <c r="D2010">
        <v>11.75</v>
      </c>
      <c r="E2010">
        <v>5.5069999999999997</v>
      </c>
      <c r="G2010">
        <v>3.7160000000000002</v>
      </c>
      <c r="H2010" t="s">
        <v>13</v>
      </c>
      <c r="I2010">
        <v>5.5069999999999997</v>
      </c>
    </row>
    <row r="2011" spans="1:10" x14ac:dyDescent="0.4">
      <c r="A2011">
        <v>9</v>
      </c>
      <c r="B2011" t="s">
        <v>175</v>
      </c>
      <c r="D2011">
        <v>12.01</v>
      </c>
      <c r="E2011">
        <v>16.84</v>
      </c>
      <c r="G2011">
        <v>152</v>
      </c>
      <c r="H2011" t="s">
        <v>13</v>
      </c>
      <c r="I2011">
        <v>16.84</v>
      </c>
    </row>
    <row r="2012" spans="1:10" x14ac:dyDescent="0.4">
      <c r="A2012">
        <v>10</v>
      </c>
      <c r="B2012" t="s">
        <v>174</v>
      </c>
      <c r="D2012">
        <v>12.02</v>
      </c>
      <c r="E2012">
        <v>0.316</v>
      </c>
      <c r="G2012">
        <v>3</v>
      </c>
      <c r="H2012" t="s">
        <v>13</v>
      </c>
      <c r="I2012">
        <v>0.316</v>
      </c>
    </row>
    <row r="2013" spans="1:10" x14ac:dyDescent="0.4">
      <c r="A2013">
        <v>11</v>
      </c>
      <c r="B2013" t="s">
        <v>173</v>
      </c>
      <c r="D2013">
        <v>11.67</v>
      </c>
      <c r="E2013">
        <v>0.65200000000000002</v>
      </c>
      <c r="G2013">
        <v>6</v>
      </c>
      <c r="H2013" t="s">
        <v>13</v>
      </c>
      <c r="I2013">
        <v>0.65200000000000002</v>
      </c>
    </row>
    <row r="2014" spans="1:10" x14ac:dyDescent="0.4">
      <c r="A2014">
        <v>12</v>
      </c>
      <c r="B2014" t="s">
        <v>172</v>
      </c>
      <c r="D2014">
        <v>12.22</v>
      </c>
      <c r="E2014">
        <v>21.818999999999999</v>
      </c>
      <c r="G2014">
        <v>197</v>
      </c>
      <c r="H2014" t="s">
        <v>13</v>
      </c>
      <c r="I2014">
        <v>21.818999999999999</v>
      </c>
    </row>
    <row r="2015" spans="1:10" x14ac:dyDescent="0.4">
      <c r="A2015">
        <v>13</v>
      </c>
      <c r="B2015" t="s">
        <v>171</v>
      </c>
      <c r="D2015">
        <v>11.09</v>
      </c>
      <c r="E2015">
        <v>21.181000000000001</v>
      </c>
      <c r="G2015">
        <v>205</v>
      </c>
      <c r="H2015" t="s">
        <v>13</v>
      </c>
      <c r="I2015">
        <v>21.181000000000001</v>
      </c>
    </row>
    <row r="2016" spans="1:10" x14ac:dyDescent="0.4">
      <c r="A2016">
        <v>14</v>
      </c>
      <c r="B2016" t="s">
        <v>22</v>
      </c>
      <c r="D2016">
        <v>11.59</v>
      </c>
      <c r="E2016">
        <v>0.65</v>
      </c>
      <c r="G2016">
        <v>7</v>
      </c>
      <c r="H2016" t="s">
        <v>13</v>
      </c>
      <c r="I2016">
        <v>0.65</v>
      </c>
    </row>
    <row r="2017" spans="1:9" x14ac:dyDescent="0.4">
      <c r="A2017">
        <v>15</v>
      </c>
      <c r="B2017" t="s">
        <v>170</v>
      </c>
    </row>
    <row r="2018" spans="1:9" x14ac:dyDescent="0.4">
      <c r="A2018">
        <v>16</v>
      </c>
      <c r="B2018" t="s">
        <v>169</v>
      </c>
      <c r="D2018">
        <v>12.72</v>
      </c>
      <c r="E2018">
        <v>14.28</v>
      </c>
      <c r="G2018">
        <v>6.5609999999999999</v>
      </c>
      <c r="H2018" t="s">
        <v>16</v>
      </c>
      <c r="I2018">
        <v>14.28</v>
      </c>
    </row>
    <row r="2019" spans="1:9" x14ac:dyDescent="0.4">
      <c r="A2019">
        <v>17</v>
      </c>
      <c r="B2019" t="s">
        <v>168</v>
      </c>
      <c r="D2019">
        <v>12.09</v>
      </c>
      <c r="E2019">
        <v>35.631</v>
      </c>
      <c r="G2019">
        <v>307</v>
      </c>
      <c r="H2019" t="s">
        <v>13</v>
      </c>
      <c r="I2019">
        <v>35.631</v>
      </c>
    </row>
    <row r="2020" spans="1:9" x14ac:dyDescent="0.4">
      <c r="A2020">
        <v>18</v>
      </c>
      <c r="B2020" t="s">
        <v>167</v>
      </c>
    </row>
    <row r="2021" spans="1:9" x14ac:dyDescent="0.4">
      <c r="A2021">
        <v>19</v>
      </c>
      <c r="B2021" t="s">
        <v>166</v>
      </c>
      <c r="D2021">
        <v>12.1</v>
      </c>
      <c r="E2021">
        <v>2.0289999999999999</v>
      </c>
      <c r="G2021">
        <v>18</v>
      </c>
      <c r="H2021" t="s">
        <v>13</v>
      </c>
      <c r="I2021">
        <v>2.0289999999999999</v>
      </c>
    </row>
    <row r="2022" spans="1:9" x14ac:dyDescent="0.4">
      <c r="A2022">
        <v>20</v>
      </c>
      <c r="B2022" t="s">
        <v>165</v>
      </c>
    </row>
    <row r="2023" spans="1:9" x14ac:dyDescent="0.4">
      <c r="A2023">
        <v>21</v>
      </c>
      <c r="B2023" t="s">
        <v>22</v>
      </c>
      <c r="H2023" t="s">
        <v>95</v>
      </c>
    </row>
    <row r="2024" spans="1:9" x14ac:dyDescent="0.4">
      <c r="A2024">
        <v>22</v>
      </c>
      <c r="B2024" t="s">
        <v>164</v>
      </c>
      <c r="D2024">
        <v>11.65</v>
      </c>
      <c r="E2024">
        <v>44.267000000000003</v>
      </c>
      <c r="G2024">
        <v>396</v>
      </c>
      <c r="H2024" t="s">
        <v>13</v>
      </c>
      <c r="I2024">
        <v>44.267000000000003</v>
      </c>
    </row>
    <row r="2025" spans="1:9" x14ac:dyDescent="0.4">
      <c r="A2025">
        <v>23</v>
      </c>
      <c r="B2025" t="s">
        <v>163</v>
      </c>
      <c r="D2025">
        <v>12.9</v>
      </c>
      <c r="E2025">
        <v>24.048999999999999</v>
      </c>
      <c r="G2025">
        <v>222</v>
      </c>
      <c r="H2025" t="s">
        <v>16</v>
      </c>
      <c r="I2025">
        <v>24.048999999999999</v>
      </c>
    </row>
    <row r="2026" spans="1:9" x14ac:dyDescent="0.4">
      <c r="A2026">
        <v>24</v>
      </c>
      <c r="B2026" t="s">
        <v>162</v>
      </c>
      <c r="D2026">
        <v>10.81</v>
      </c>
      <c r="E2026">
        <v>0.54100000000000004</v>
      </c>
      <c r="G2026">
        <v>6</v>
      </c>
      <c r="H2026" t="s">
        <v>13</v>
      </c>
      <c r="I2026">
        <v>0.54100000000000004</v>
      </c>
    </row>
    <row r="2027" spans="1:9" x14ac:dyDescent="0.4">
      <c r="A2027">
        <v>25</v>
      </c>
      <c r="B2027" t="s">
        <v>161</v>
      </c>
      <c r="D2027">
        <v>11.61</v>
      </c>
      <c r="E2027">
        <v>6.7969999999999997</v>
      </c>
      <c r="G2027">
        <v>67</v>
      </c>
      <c r="H2027" t="s">
        <v>13</v>
      </c>
      <c r="I2027">
        <v>6.7969999999999997</v>
      </c>
    </row>
    <row r="2028" spans="1:9" x14ac:dyDescent="0.4">
      <c r="A2028">
        <v>26</v>
      </c>
      <c r="B2028" t="s">
        <v>160</v>
      </c>
      <c r="D2028">
        <v>11.41</v>
      </c>
      <c r="E2028">
        <v>0.56899999999999995</v>
      </c>
      <c r="G2028">
        <v>6</v>
      </c>
      <c r="H2028" t="s">
        <v>13</v>
      </c>
      <c r="I2028">
        <v>0.56899999999999995</v>
      </c>
    </row>
    <row r="2029" spans="1:9" x14ac:dyDescent="0.4">
      <c r="A2029">
        <v>27</v>
      </c>
      <c r="B2029" t="s">
        <v>159</v>
      </c>
      <c r="D2029">
        <v>11.94</v>
      </c>
      <c r="E2029">
        <v>46.631999999999998</v>
      </c>
      <c r="G2029">
        <v>2.641</v>
      </c>
      <c r="H2029" t="s">
        <v>13</v>
      </c>
      <c r="I2029">
        <v>46.631999999999998</v>
      </c>
    </row>
    <row r="2030" spans="1:9" x14ac:dyDescent="0.4">
      <c r="A2030">
        <v>28</v>
      </c>
      <c r="B2030" t="s">
        <v>22</v>
      </c>
      <c r="H2030" t="s">
        <v>95</v>
      </c>
    </row>
    <row r="2031" spans="1:9" x14ac:dyDescent="0.4">
      <c r="A2031">
        <v>29</v>
      </c>
      <c r="B2031" t="s">
        <v>158</v>
      </c>
      <c r="D2031">
        <v>11.91</v>
      </c>
      <c r="E2031">
        <v>22.690999999999999</v>
      </c>
      <c r="G2031">
        <v>206</v>
      </c>
      <c r="H2031" t="s">
        <v>13</v>
      </c>
      <c r="I2031">
        <v>22.690999999999999</v>
      </c>
    </row>
    <row r="2032" spans="1:9" x14ac:dyDescent="0.4">
      <c r="A2032">
        <v>30</v>
      </c>
      <c r="B2032" t="s">
        <v>157</v>
      </c>
      <c r="D2032">
        <v>13.09</v>
      </c>
      <c r="E2032">
        <v>0.64</v>
      </c>
      <c r="G2032">
        <v>9.8000000000000004E-2</v>
      </c>
      <c r="H2032" t="s">
        <v>16</v>
      </c>
      <c r="I2032">
        <v>0.64</v>
      </c>
    </row>
    <row r="2033" spans="1:10" x14ac:dyDescent="0.4">
      <c r="A2033">
        <v>31</v>
      </c>
      <c r="B2033" t="s">
        <v>156</v>
      </c>
      <c r="D2033">
        <v>10.88</v>
      </c>
      <c r="E2033">
        <v>1.486</v>
      </c>
      <c r="G2033">
        <v>15</v>
      </c>
      <c r="H2033" t="s">
        <v>13</v>
      </c>
      <c r="I2033">
        <v>1.486</v>
      </c>
    </row>
    <row r="2035" spans="1:10" x14ac:dyDescent="0.4">
      <c r="A2035" t="s">
        <v>88</v>
      </c>
    </row>
    <row r="2037" spans="1:10" x14ac:dyDescent="0.4">
      <c r="B2037" t="s">
        <v>3</v>
      </c>
      <c r="C2037" t="s">
        <v>4</v>
      </c>
      <c r="D2037" t="s">
        <v>5</v>
      </c>
      <c r="E2037" t="s">
        <v>6</v>
      </c>
      <c r="F2037" t="s">
        <v>7</v>
      </c>
      <c r="G2037" t="s">
        <v>8</v>
      </c>
      <c r="H2037" t="s">
        <v>9</v>
      </c>
      <c r="I2037" t="s">
        <v>10</v>
      </c>
      <c r="J2037" t="s">
        <v>11</v>
      </c>
    </row>
    <row r="2038" spans="1:10" x14ac:dyDescent="0.4">
      <c r="A2038">
        <v>1</v>
      </c>
      <c r="B2038" t="s">
        <v>182</v>
      </c>
      <c r="D2038">
        <v>11.6</v>
      </c>
      <c r="E2038">
        <v>16.341999999999999</v>
      </c>
      <c r="G2038">
        <v>84.665000000000006</v>
      </c>
      <c r="H2038" t="s">
        <v>13</v>
      </c>
      <c r="I2038">
        <v>16.341999999999999</v>
      </c>
    </row>
    <row r="2039" spans="1:10" x14ac:dyDescent="0.4">
      <c r="A2039">
        <v>2</v>
      </c>
      <c r="B2039" t="s">
        <v>181</v>
      </c>
    </row>
    <row r="2040" spans="1:10" x14ac:dyDescent="0.4">
      <c r="A2040">
        <v>3</v>
      </c>
      <c r="B2040" t="s">
        <v>180</v>
      </c>
    </row>
    <row r="2041" spans="1:10" x14ac:dyDescent="0.4">
      <c r="A2041">
        <v>4</v>
      </c>
      <c r="B2041" t="s">
        <v>179</v>
      </c>
    </row>
    <row r="2042" spans="1:10" x14ac:dyDescent="0.4">
      <c r="A2042">
        <v>5</v>
      </c>
      <c r="B2042" t="s">
        <v>178</v>
      </c>
    </row>
    <row r="2043" spans="1:10" x14ac:dyDescent="0.4">
      <c r="A2043">
        <v>6</v>
      </c>
      <c r="B2043" t="s">
        <v>177</v>
      </c>
    </row>
    <row r="2044" spans="1:10" x14ac:dyDescent="0.4">
      <c r="A2044">
        <v>7</v>
      </c>
      <c r="B2044" t="s">
        <v>22</v>
      </c>
      <c r="D2044">
        <v>11.65</v>
      </c>
      <c r="E2044">
        <v>45.267000000000003</v>
      </c>
      <c r="G2044">
        <v>376</v>
      </c>
      <c r="H2044" t="s">
        <v>13</v>
      </c>
      <c r="I2044">
        <v>45.267000000000003</v>
      </c>
    </row>
    <row r="2045" spans="1:10" x14ac:dyDescent="0.4">
      <c r="A2045">
        <v>8</v>
      </c>
      <c r="B2045" t="s">
        <v>176</v>
      </c>
    </row>
    <row r="2046" spans="1:10" x14ac:dyDescent="0.4">
      <c r="A2046">
        <v>9</v>
      </c>
      <c r="B2046" t="s">
        <v>175</v>
      </c>
      <c r="D2046">
        <v>11.65</v>
      </c>
      <c r="E2046">
        <v>2.621</v>
      </c>
      <c r="G2046">
        <v>26</v>
      </c>
      <c r="H2046" t="s">
        <v>13</v>
      </c>
      <c r="I2046">
        <v>2.621</v>
      </c>
    </row>
    <row r="2047" spans="1:10" x14ac:dyDescent="0.4">
      <c r="A2047">
        <v>10</v>
      </c>
      <c r="B2047" t="s">
        <v>174</v>
      </c>
    </row>
    <row r="2048" spans="1:10" x14ac:dyDescent="0.4">
      <c r="A2048">
        <v>11</v>
      </c>
      <c r="B2048" t="s">
        <v>173</v>
      </c>
    </row>
    <row r="2049" spans="1:9" x14ac:dyDescent="0.4">
      <c r="A2049">
        <v>12</v>
      </c>
      <c r="B2049" t="s">
        <v>172</v>
      </c>
    </row>
    <row r="2050" spans="1:9" x14ac:dyDescent="0.4">
      <c r="A2050">
        <v>13</v>
      </c>
      <c r="B2050" t="s">
        <v>171</v>
      </c>
    </row>
    <row r="2051" spans="1:9" x14ac:dyDescent="0.4">
      <c r="A2051">
        <v>14</v>
      </c>
      <c r="B2051" t="s">
        <v>22</v>
      </c>
      <c r="D2051">
        <v>11.56</v>
      </c>
      <c r="E2051">
        <v>77.819999999999993</v>
      </c>
      <c r="G2051">
        <v>4.766</v>
      </c>
      <c r="H2051" t="s">
        <v>13</v>
      </c>
      <c r="I2051">
        <v>77.819999999999993</v>
      </c>
    </row>
    <row r="2052" spans="1:9" x14ac:dyDescent="0.4">
      <c r="A2052">
        <v>15</v>
      </c>
      <c r="B2052" t="s">
        <v>170</v>
      </c>
    </row>
    <row r="2053" spans="1:9" x14ac:dyDescent="0.4">
      <c r="A2053">
        <v>16</v>
      </c>
      <c r="B2053" t="s">
        <v>169</v>
      </c>
      <c r="D2053">
        <v>11.48</v>
      </c>
      <c r="E2053">
        <v>10.814</v>
      </c>
      <c r="G2053">
        <v>5.5549999999999997</v>
      </c>
      <c r="H2053" t="s">
        <v>13</v>
      </c>
      <c r="I2053">
        <v>10.814</v>
      </c>
    </row>
    <row r="2054" spans="1:9" x14ac:dyDescent="0.4">
      <c r="A2054">
        <v>17</v>
      </c>
      <c r="B2054" t="s">
        <v>168</v>
      </c>
    </row>
    <row r="2055" spans="1:9" x14ac:dyDescent="0.4">
      <c r="A2055">
        <v>18</v>
      </c>
      <c r="B2055" t="s">
        <v>167</v>
      </c>
      <c r="D2055">
        <v>11.56</v>
      </c>
      <c r="E2055">
        <v>21.721</v>
      </c>
      <c r="G2055">
        <v>215</v>
      </c>
      <c r="H2055" t="s">
        <v>13</v>
      </c>
      <c r="I2055">
        <v>21.721</v>
      </c>
    </row>
    <row r="2056" spans="1:9" x14ac:dyDescent="0.4">
      <c r="A2056">
        <v>19</v>
      </c>
      <c r="B2056" t="s">
        <v>166</v>
      </c>
      <c r="D2056">
        <v>11.56</v>
      </c>
      <c r="E2056">
        <v>7.6479999999999997</v>
      </c>
      <c r="G2056">
        <v>78</v>
      </c>
      <c r="H2056" t="s">
        <v>13</v>
      </c>
      <c r="I2056">
        <v>7.6479999999999997</v>
      </c>
    </row>
    <row r="2057" spans="1:9" x14ac:dyDescent="0.4">
      <c r="A2057">
        <v>20</v>
      </c>
      <c r="B2057" t="s">
        <v>165</v>
      </c>
    </row>
    <row r="2058" spans="1:9" x14ac:dyDescent="0.4">
      <c r="A2058">
        <v>21</v>
      </c>
      <c r="B2058" t="s">
        <v>22</v>
      </c>
      <c r="D2058">
        <v>11.61</v>
      </c>
      <c r="E2058">
        <v>8.0510000000000002</v>
      </c>
      <c r="G2058">
        <v>78</v>
      </c>
      <c r="H2058" t="s">
        <v>13</v>
      </c>
      <c r="I2058">
        <v>8.0510000000000002</v>
      </c>
    </row>
    <row r="2059" spans="1:9" x14ac:dyDescent="0.4">
      <c r="A2059">
        <v>22</v>
      </c>
      <c r="B2059" t="s">
        <v>164</v>
      </c>
    </row>
    <row r="2060" spans="1:9" x14ac:dyDescent="0.4">
      <c r="A2060">
        <v>23</v>
      </c>
      <c r="B2060" t="s">
        <v>163</v>
      </c>
    </row>
    <row r="2061" spans="1:9" x14ac:dyDescent="0.4">
      <c r="A2061">
        <v>24</v>
      </c>
      <c r="B2061" t="s">
        <v>162</v>
      </c>
    </row>
    <row r="2062" spans="1:9" x14ac:dyDescent="0.4">
      <c r="A2062">
        <v>25</v>
      </c>
      <c r="B2062" t="s">
        <v>161</v>
      </c>
      <c r="D2062">
        <v>11.65</v>
      </c>
      <c r="E2062">
        <v>23.722999999999999</v>
      </c>
      <c r="G2062">
        <v>229</v>
      </c>
      <c r="H2062" t="s">
        <v>13</v>
      </c>
      <c r="I2062">
        <v>23.722999999999999</v>
      </c>
    </row>
    <row r="2063" spans="1:9" x14ac:dyDescent="0.4">
      <c r="A2063">
        <v>26</v>
      </c>
      <c r="B2063" t="s">
        <v>160</v>
      </c>
    </row>
    <row r="2064" spans="1:9" x14ac:dyDescent="0.4">
      <c r="A2064">
        <v>27</v>
      </c>
      <c r="B2064" t="s">
        <v>159</v>
      </c>
    </row>
    <row r="2065" spans="1:10" x14ac:dyDescent="0.4">
      <c r="A2065">
        <v>28</v>
      </c>
      <c r="B2065" t="s">
        <v>22</v>
      </c>
      <c r="D2065">
        <v>11.74</v>
      </c>
      <c r="E2065">
        <v>215.82900000000001</v>
      </c>
      <c r="G2065">
        <v>7.1230000000000002</v>
      </c>
      <c r="H2065" t="s">
        <v>13</v>
      </c>
      <c r="I2065">
        <v>215.82900000000001</v>
      </c>
    </row>
    <row r="2066" spans="1:10" x14ac:dyDescent="0.4">
      <c r="A2066">
        <v>29</v>
      </c>
      <c r="B2066" t="s">
        <v>158</v>
      </c>
      <c r="D2066">
        <v>11.72</v>
      </c>
      <c r="E2066">
        <v>28.018999999999998</v>
      </c>
      <c r="G2066">
        <v>4.3769999999999998</v>
      </c>
      <c r="H2066" t="s">
        <v>13</v>
      </c>
      <c r="I2066">
        <v>28.018999999999998</v>
      </c>
    </row>
    <row r="2067" spans="1:10" x14ac:dyDescent="0.4">
      <c r="A2067">
        <v>30</v>
      </c>
      <c r="B2067" t="s">
        <v>157</v>
      </c>
    </row>
    <row r="2068" spans="1:10" x14ac:dyDescent="0.4">
      <c r="A2068">
        <v>31</v>
      </c>
      <c r="B2068" t="s">
        <v>156</v>
      </c>
      <c r="D2068">
        <v>11.4</v>
      </c>
      <c r="E2068">
        <v>1.0820000000000001</v>
      </c>
      <c r="G2068">
        <v>9</v>
      </c>
      <c r="H2068" t="s">
        <v>13</v>
      </c>
      <c r="I2068">
        <v>1.0820000000000001</v>
      </c>
    </row>
    <row r="2070" spans="1:10" x14ac:dyDescent="0.4">
      <c r="A2070" t="s">
        <v>89</v>
      </c>
    </row>
    <row r="2072" spans="1:10" x14ac:dyDescent="0.4">
      <c r="B2072" t="s">
        <v>3</v>
      </c>
      <c r="C2072" t="s">
        <v>4</v>
      </c>
      <c r="D2072" t="s">
        <v>5</v>
      </c>
      <c r="E2072" t="s">
        <v>6</v>
      </c>
      <c r="F2072" t="s">
        <v>7</v>
      </c>
      <c r="G2072" t="s">
        <v>8</v>
      </c>
      <c r="H2072" t="s">
        <v>9</v>
      </c>
      <c r="I2072" t="s">
        <v>10</v>
      </c>
      <c r="J2072" t="s">
        <v>11</v>
      </c>
    </row>
    <row r="2073" spans="1:10" x14ac:dyDescent="0.4">
      <c r="A2073">
        <v>1</v>
      </c>
      <c r="B2073" t="s">
        <v>182</v>
      </c>
      <c r="F2073">
        <v>7333.607</v>
      </c>
    </row>
    <row r="2074" spans="1:10" x14ac:dyDescent="0.4">
      <c r="A2074">
        <v>2</v>
      </c>
      <c r="B2074" t="s">
        <v>181</v>
      </c>
      <c r="F2074">
        <v>7556.9229999999998</v>
      </c>
    </row>
    <row r="2075" spans="1:10" x14ac:dyDescent="0.4">
      <c r="A2075">
        <v>3</v>
      </c>
      <c r="B2075" t="s">
        <v>180</v>
      </c>
      <c r="F2075">
        <v>7543.0190000000002</v>
      </c>
    </row>
    <row r="2076" spans="1:10" x14ac:dyDescent="0.4">
      <c r="A2076">
        <v>4</v>
      </c>
      <c r="B2076" t="s">
        <v>179</v>
      </c>
      <c r="F2076">
        <v>8613.116</v>
      </c>
    </row>
    <row r="2077" spans="1:10" x14ac:dyDescent="0.4">
      <c r="A2077">
        <v>5</v>
      </c>
      <c r="B2077" t="s">
        <v>178</v>
      </c>
      <c r="F2077">
        <v>6789.0309999999999</v>
      </c>
    </row>
    <row r="2078" spans="1:10" x14ac:dyDescent="0.4">
      <c r="A2078">
        <v>6</v>
      </c>
      <c r="B2078" t="s">
        <v>177</v>
      </c>
      <c r="F2078">
        <v>6441.085</v>
      </c>
    </row>
    <row r="2079" spans="1:10" x14ac:dyDescent="0.4">
      <c r="A2079">
        <v>7</v>
      </c>
      <c r="B2079" t="s">
        <v>22</v>
      </c>
    </row>
    <row r="2080" spans="1:10" x14ac:dyDescent="0.4">
      <c r="A2080">
        <v>8</v>
      </c>
      <c r="B2080" t="s">
        <v>176</v>
      </c>
      <c r="F2080">
        <v>6856.3789999999999</v>
      </c>
    </row>
    <row r="2081" spans="1:6" x14ac:dyDescent="0.4">
      <c r="A2081">
        <v>9</v>
      </c>
      <c r="B2081" t="s">
        <v>175</v>
      </c>
      <c r="F2081">
        <v>8361.857</v>
      </c>
    </row>
    <row r="2082" spans="1:6" x14ac:dyDescent="0.4">
      <c r="A2082">
        <v>10</v>
      </c>
      <c r="B2082" t="s">
        <v>174</v>
      </c>
      <c r="F2082">
        <v>8247.3469999999998</v>
      </c>
    </row>
    <row r="2083" spans="1:6" x14ac:dyDescent="0.4">
      <c r="A2083">
        <v>11</v>
      </c>
      <c r="B2083" t="s">
        <v>173</v>
      </c>
      <c r="F2083">
        <v>7625.9110000000001</v>
      </c>
    </row>
    <row r="2084" spans="1:6" x14ac:dyDescent="0.4">
      <c r="A2084">
        <v>12</v>
      </c>
      <c r="B2084" t="s">
        <v>172</v>
      </c>
      <c r="F2084">
        <v>7830.348</v>
      </c>
    </row>
    <row r="2085" spans="1:6" x14ac:dyDescent="0.4">
      <c r="A2085">
        <v>13</v>
      </c>
      <c r="B2085" t="s">
        <v>171</v>
      </c>
      <c r="F2085">
        <v>6655.14</v>
      </c>
    </row>
    <row r="2086" spans="1:6" x14ac:dyDescent="0.4">
      <c r="A2086">
        <v>14</v>
      </c>
      <c r="B2086" t="s">
        <v>22</v>
      </c>
    </row>
    <row r="2087" spans="1:6" x14ac:dyDescent="0.4">
      <c r="A2087">
        <v>15</v>
      </c>
      <c r="B2087" t="s">
        <v>170</v>
      </c>
      <c r="F2087">
        <v>8732.8430000000008</v>
      </c>
    </row>
    <row r="2088" spans="1:6" x14ac:dyDescent="0.4">
      <c r="A2088">
        <v>16</v>
      </c>
      <c r="B2088" t="s">
        <v>169</v>
      </c>
      <c r="F2088">
        <v>7852.2110000000002</v>
      </c>
    </row>
    <row r="2089" spans="1:6" x14ac:dyDescent="0.4">
      <c r="A2089">
        <v>17</v>
      </c>
      <c r="B2089" t="s">
        <v>168</v>
      </c>
      <c r="F2089">
        <v>9807.1959999999999</v>
      </c>
    </row>
    <row r="2090" spans="1:6" x14ac:dyDescent="0.4">
      <c r="A2090">
        <v>18</v>
      </c>
      <c r="B2090" t="s">
        <v>167</v>
      </c>
      <c r="F2090">
        <v>10189.86</v>
      </c>
    </row>
    <row r="2091" spans="1:6" x14ac:dyDescent="0.4">
      <c r="A2091">
        <v>19</v>
      </c>
      <c r="B2091" t="s">
        <v>166</v>
      </c>
      <c r="F2091">
        <v>10207.86</v>
      </c>
    </row>
    <row r="2092" spans="1:6" x14ac:dyDescent="0.4">
      <c r="A2092">
        <v>20</v>
      </c>
      <c r="B2092" t="s">
        <v>165</v>
      </c>
      <c r="F2092">
        <v>8814.884</v>
      </c>
    </row>
    <row r="2093" spans="1:6" x14ac:dyDescent="0.4">
      <c r="A2093">
        <v>21</v>
      </c>
      <c r="B2093" t="s">
        <v>22</v>
      </c>
    </row>
    <row r="2094" spans="1:6" x14ac:dyDescent="0.4">
      <c r="A2094">
        <v>22</v>
      </c>
      <c r="B2094" t="s">
        <v>164</v>
      </c>
      <c r="F2094">
        <v>8410.0660000000007</v>
      </c>
    </row>
    <row r="2095" spans="1:6" x14ac:dyDescent="0.4">
      <c r="A2095">
        <v>23</v>
      </c>
      <c r="B2095" t="s">
        <v>163</v>
      </c>
      <c r="F2095">
        <v>8557.7710000000006</v>
      </c>
    </row>
    <row r="2096" spans="1:6" x14ac:dyDescent="0.4">
      <c r="A2096">
        <v>24</v>
      </c>
      <c r="B2096" t="s">
        <v>162</v>
      </c>
      <c r="F2096">
        <v>9876.0840000000007</v>
      </c>
    </row>
    <row r="2097" spans="1:10" x14ac:dyDescent="0.4">
      <c r="A2097">
        <v>25</v>
      </c>
      <c r="B2097" t="s">
        <v>161</v>
      </c>
      <c r="F2097">
        <v>10133.361000000001</v>
      </c>
    </row>
    <row r="2098" spans="1:10" x14ac:dyDescent="0.4">
      <c r="A2098">
        <v>26</v>
      </c>
      <c r="B2098" t="s">
        <v>160</v>
      </c>
      <c r="D2098">
        <v>12.07</v>
      </c>
      <c r="E2098">
        <v>1.921</v>
      </c>
      <c r="F2098">
        <v>10043.648999999999</v>
      </c>
      <c r="G2098">
        <v>17</v>
      </c>
      <c r="H2098" t="s">
        <v>13</v>
      </c>
    </row>
    <row r="2099" spans="1:10" x14ac:dyDescent="0.4">
      <c r="A2099">
        <v>27</v>
      </c>
      <c r="B2099" t="s">
        <v>159</v>
      </c>
      <c r="F2099">
        <v>9604.0540000000001</v>
      </c>
    </row>
    <row r="2100" spans="1:10" x14ac:dyDescent="0.4">
      <c r="A2100">
        <v>28</v>
      </c>
      <c r="B2100" t="s">
        <v>22</v>
      </c>
    </row>
    <row r="2101" spans="1:10" x14ac:dyDescent="0.4">
      <c r="A2101">
        <v>29</v>
      </c>
      <c r="B2101" t="s">
        <v>158</v>
      </c>
      <c r="F2101">
        <v>9362.0679999999993</v>
      </c>
    </row>
    <row r="2102" spans="1:10" x14ac:dyDescent="0.4">
      <c r="A2102">
        <v>30</v>
      </c>
      <c r="B2102" t="s">
        <v>157</v>
      </c>
      <c r="F2102">
        <v>7438.8729999999996</v>
      </c>
    </row>
    <row r="2103" spans="1:10" x14ac:dyDescent="0.4">
      <c r="A2103">
        <v>31</v>
      </c>
      <c r="B2103" t="s">
        <v>156</v>
      </c>
      <c r="F2103">
        <v>7497.73</v>
      </c>
    </row>
    <row r="2105" spans="1:10" x14ac:dyDescent="0.4">
      <c r="A2105" t="s">
        <v>90</v>
      </c>
    </row>
    <row r="2107" spans="1:10" x14ac:dyDescent="0.4">
      <c r="B2107" t="s">
        <v>3</v>
      </c>
      <c r="C2107" t="s">
        <v>4</v>
      </c>
      <c r="D2107" t="s">
        <v>5</v>
      </c>
      <c r="E2107" t="s">
        <v>6</v>
      </c>
      <c r="F2107" t="s">
        <v>7</v>
      </c>
      <c r="G2107" t="s">
        <v>8</v>
      </c>
      <c r="H2107" t="s">
        <v>9</v>
      </c>
      <c r="I2107" t="s">
        <v>10</v>
      </c>
      <c r="J2107" t="s">
        <v>11</v>
      </c>
    </row>
    <row r="2108" spans="1:10" x14ac:dyDescent="0.4">
      <c r="A2108">
        <v>1</v>
      </c>
      <c r="B2108" t="s">
        <v>182</v>
      </c>
      <c r="D2108">
        <v>11.3</v>
      </c>
      <c r="E2108">
        <v>45.514000000000003</v>
      </c>
      <c r="F2108">
        <v>7333.607</v>
      </c>
      <c r="G2108">
        <v>4.3230000000000004</v>
      </c>
      <c r="H2108" t="s">
        <v>16</v>
      </c>
    </row>
    <row r="2109" spans="1:10" x14ac:dyDescent="0.4">
      <c r="A2109">
        <v>2</v>
      </c>
      <c r="B2109" t="s">
        <v>181</v>
      </c>
      <c r="D2109">
        <v>10.76</v>
      </c>
      <c r="E2109">
        <v>1.643</v>
      </c>
      <c r="F2109">
        <v>7556.9229999999998</v>
      </c>
      <c r="G2109">
        <v>18</v>
      </c>
      <c r="H2109" t="s">
        <v>16</v>
      </c>
    </row>
    <row r="2110" spans="1:10" x14ac:dyDescent="0.4">
      <c r="A2110">
        <v>3</v>
      </c>
      <c r="B2110" t="s">
        <v>180</v>
      </c>
      <c r="D2110">
        <v>12.4</v>
      </c>
      <c r="E2110">
        <v>3.863</v>
      </c>
      <c r="F2110">
        <v>7543.0190000000002</v>
      </c>
      <c r="G2110">
        <v>36</v>
      </c>
      <c r="H2110" t="s">
        <v>13</v>
      </c>
    </row>
    <row r="2111" spans="1:10" x14ac:dyDescent="0.4">
      <c r="A2111">
        <v>4</v>
      </c>
      <c r="B2111" t="s">
        <v>179</v>
      </c>
      <c r="D2111">
        <v>11.13</v>
      </c>
      <c r="E2111">
        <v>5.665</v>
      </c>
      <c r="F2111">
        <v>8613.116</v>
      </c>
      <c r="G2111">
        <v>56</v>
      </c>
      <c r="H2111" t="s">
        <v>16</v>
      </c>
    </row>
    <row r="2112" spans="1:10" x14ac:dyDescent="0.4">
      <c r="A2112">
        <v>5</v>
      </c>
      <c r="B2112" t="s">
        <v>178</v>
      </c>
      <c r="D2112">
        <v>10.73</v>
      </c>
      <c r="E2112">
        <v>29.062999999999999</v>
      </c>
      <c r="F2112">
        <v>6789.0309999999999</v>
      </c>
      <c r="G2112">
        <v>323</v>
      </c>
      <c r="H2112" t="s">
        <v>16</v>
      </c>
    </row>
    <row r="2113" spans="1:8" x14ac:dyDescent="0.4">
      <c r="A2113">
        <v>6</v>
      </c>
      <c r="B2113" t="s">
        <v>177</v>
      </c>
      <c r="D2113">
        <v>11.52</v>
      </c>
      <c r="E2113">
        <v>16.584</v>
      </c>
      <c r="F2113">
        <v>6441.085</v>
      </c>
      <c r="G2113">
        <v>159</v>
      </c>
      <c r="H2113" t="s">
        <v>13</v>
      </c>
    </row>
    <row r="2114" spans="1:8" x14ac:dyDescent="0.4">
      <c r="A2114">
        <v>7</v>
      </c>
      <c r="B2114" t="s">
        <v>22</v>
      </c>
      <c r="H2114" t="s">
        <v>95</v>
      </c>
    </row>
    <row r="2115" spans="1:8" x14ac:dyDescent="0.4">
      <c r="A2115">
        <v>8</v>
      </c>
      <c r="B2115" t="s">
        <v>176</v>
      </c>
      <c r="D2115">
        <v>11.64</v>
      </c>
      <c r="E2115">
        <v>8.4770000000000003</v>
      </c>
      <c r="F2115">
        <v>6856.3789999999999</v>
      </c>
      <c r="G2115">
        <v>83</v>
      </c>
      <c r="H2115" t="s">
        <v>13</v>
      </c>
    </row>
    <row r="2116" spans="1:8" x14ac:dyDescent="0.4">
      <c r="A2116">
        <v>9</v>
      </c>
      <c r="B2116" t="s">
        <v>175</v>
      </c>
      <c r="D2116">
        <v>11.92</v>
      </c>
      <c r="E2116">
        <v>84.896000000000001</v>
      </c>
      <c r="F2116">
        <v>8361.857</v>
      </c>
      <c r="G2116">
        <v>757</v>
      </c>
      <c r="H2116" t="s">
        <v>13</v>
      </c>
    </row>
    <row r="2117" spans="1:8" x14ac:dyDescent="0.4">
      <c r="A2117">
        <v>10</v>
      </c>
      <c r="B2117" t="s">
        <v>174</v>
      </c>
      <c r="D2117">
        <v>12.04</v>
      </c>
      <c r="E2117">
        <v>26.341000000000001</v>
      </c>
      <c r="F2117">
        <v>8247.3469999999998</v>
      </c>
      <c r="G2117">
        <v>229</v>
      </c>
      <c r="H2117" t="s">
        <v>13</v>
      </c>
    </row>
    <row r="2118" spans="1:8" x14ac:dyDescent="0.4">
      <c r="A2118">
        <v>11</v>
      </c>
      <c r="B2118" t="s">
        <v>173</v>
      </c>
      <c r="D2118">
        <v>11.25</v>
      </c>
      <c r="E2118">
        <v>21.998000000000001</v>
      </c>
      <c r="F2118">
        <v>7625.9110000000001</v>
      </c>
      <c r="G2118">
        <v>209</v>
      </c>
      <c r="H2118" t="s">
        <v>16</v>
      </c>
    </row>
    <row r="2119" spans="1:8" x14ac:dyDescent="0.4">
      <c r="A2119">
        <v>12</v>
      </c>
      <c r="B2119" t="s">
        <v>172</v>
      </c>
      <c r="D2119">
        <v>12.12</v>
      </c>
      <c r="E2119">
        <v>5.4370000000000003</v>
      </c>
      <c r="F2119">
        <v>7830.348</v>
      </c>
      <c r="G2119">
        <v>48</v>
      </c>
      <c r="H2119" t="s">
        <v>13</v>
      </c>
    </row>
    <row r="2120" spans="1:8" x14ac:dyDescent="0.4">
      <c r="A2120">
        <v>13</v>
      </c>
      <c r="B2120" t="s">
        <v>171</v>
      </c>
      <c r="D2120">
        <v>11.67</v>
      </c>
      <c r="E2120">
        <v>5.0170000000000003</v>
      </c>
      <c r="F2120">
        <v>6655.14</v>
      </c>
      <c r="G2120">
        <v>2.2370000000000001</v>
      </c>
      <c r="H2120" t="s">
        <v>13</v>
      </c>
    </row>
    <row r="2121" spans="1:8" x14ac:dyDescent="0.4">
      <c r="A2121">
        <v>14</v>
      </c>
      <c r="B2121" t="s">
        <v>22</v>
      </c>
      <c r="H2121" t="s">
        <v>95</v>
      </c>
    </row>
    <row r="2122" spans="1:8" x14ac:dyDescent="0.4">
      <c r="A2122">
        <v>15</v>
      </c>
      <c r="B2122" t="s">
        <v>170</v>
      </c>
      <c r="D2122">
        <v>10.88</v>
      </c>
      <c r="E2122">
        <v>4.2110000000000003</v>
      </c>
      <c r="F2122">
        <v>8732.8430000000008</v>
      </c>
      <c r="G2122">
        <v>42</v>
      </c>
      <c r="H2122" t="s">
        <v>16</v>
      </c>
    </row>
    <row r="2123" spans="1:8" x14ac:dyDescent="0.4">
      <c r="A2123">
        <v>16</v>
      </c>
      <c r="B2123" t="s">
        <v>169</v>
      </c>
      <c r="D2123">
        <v>11.95</v>
      </c>
      <c r="E2123">
        <v>2.258</v>
      </c>
      <c r="F2123">
        <v>7852.2110000000002</v>
      </c>
      <c r="G2123">
        <v>21</v>
      </c>
      <c r="H2123" t="s">
        <v>13</v>
      </c>
    </row>
    <row r="2124" spans="1:8" x14ac:dyDescent="0.4">
      <c r="A2124">
        <v>17</v>
      </c>
      <c r="B2124" t="s">
        <v>168</v>
      </c>
      <c r="F2124">
        <v>9807.1959999999999</v>
      </c>
    </row>
    <row r="2125" spans="1:8" x14ac:dyDescent="0.4">
      <c r="A2125">
        <v>18</v>
      </c>
      <c r="B2125" t="s">
        <v>167</v>
      </c>
      <c r="D2125">
        <v>12.37</v>
      </c>
      <c r="E2125">
        <v>13.451000000000001</v>
      </c>
      <c r="F2125">
        <v>10189.86</v>
      </c>
      <c r="G2125">
        <v>123</v>
      </c>
      <c r="H2125" t="s">
        <v>16</v>
      </c>
    </row>
    <row r="2126" spans="1:8" x14ac:dyDescent="0.4">
      <c r="A2126">
        <v>19</v>
      </c>
      <c r="B2126" t="s">
        <v>166</v>
      </c>
      <c r="D2126">
        <v>11.33</v>
      </c>
      <c r="E2126">
        <v>2.1800000000000002</v>
      </c>
      <c r="F2126">
        <v>10207.86</v>
      </c>
      <c r="G2126">
        <v>2.355</v>
      </c>
      <c r="H2126" t="s">
        <v>16</v>
      </c>
    </row>
    <row r="2127" spans="1:8" x14ac:dyDescent="0.4">
      <c r="A2127">
        <v>20</v>
      </c>
      <c r="B2127" t="s">
        <v>165</v>
      </c>
      <c r="D2127">
        <v>11.51</v>
      </c>
      <c r="E2127">
        <v>1.897</v>
      </c>
      <c r="F2127">
        <v>8814.884</v>
      </c>
      <c r="G2127">
        <v>19</v>
      </c>
      <c r="H2127" t="s">
        <v>13</v>
      </c>
    </row>
    <row r="2128" spans="1:8" x14ac:dyDescent="0.4">
      <c r="A2128">
        <v>21</v>
      </c>
      <c r="B2128" t="s">
        <v>22</v>
      </c>
      <c r="H2128" t="s">
        <v>95</v>
      </c>
    </row>
    <row r="2129" spans="1:10" x14ac:dyDescent="0.4">
      <c r="A2129">
        <v>22</v>
      </c>
      <c r="B2129" t="s">
        <v>164</v>
      </c>
      <c r="D2129">
        <v>11.49</v>
      </c>
      <c r="E2129">
        <v>22.818000000000001</v>
      </c>
      <c r="F2129">
        <v>8410.0660000000007</v>
      </c>
      <c r="G2129">
        <v>213</v>
      </c>
      <c r="H2129" t="s">
        <v>16</v>
      </c>
    </row>
    <row r="2130" spans="1:10" x14ac:dyDescent="0.4">
      <c r="A2130">
        <v>23</v>
      </c>
      <c r="B2130" t="s">
        <v>163</v>
      </c>
      <c r="D2130">
        <v>11.46</v>
      </c>
      <c r="E2130">
        <v>23.62</v>
      </c>
      <c r="F2130">
        <v>8557.7710000000006</v>
      </c>
      <c r="G2130">
        <v>6.4489999999999998</v>
      </c>
      <c r="H2130" t="s">
        <v>13</v>
      </c>
    </row>
    <row r="2131" spans="1:10" x14ac:dyDescent="0.4">
      <c r="A2131">
        <v>24</v>
      </c>
      <c r="B2131" t="s">
        <v>162</v>
      </c>
      <c r="D2131">
        <v>12.35</v>
      </c>
      <c r="E2131">
        <v>22.209</v>
      </c>
      <c r="F2131">
        <v>9876.0840000000007</v>
      </c>
      <c r="G2131">
        <v>3.3639999999999999</v>
      </c>
      <c r="H2131" t="s">
        <v>16</v>
      </c>
    </row>
    <row r="2132" spans="1:10" x14ac:dyDescent="0.4">
      <c r="A2132">
        <v>25</v>
      </c>
      <c r="B2132" t="s">
        <v>161</v>
      </c>
      <c r="D2132">
        <v>11.64</v>
      </c>
      <c r="E2132">
        <v>40.878</v>
      </c>
      <c r="F2132">
        <v>10133.361000000001</v>
      </c>
      <c r="G2132">
        <v>389</v>
      </c>
      <c r="H2132" t="s">
        <v>13</v>
      </c>
    </row>
    <row r="2133" spans="1:10" x14ac:dyDescent="0.4">
      <c r="A2133">
        <v>26</v>
      </c>
      <c r="B2133" t="s">
        <v>160</v>
      </c>
      <c r="D2133">
        <v>12.37</v>
      </c>
      <c r="E2133">
        <v>33.057000000000002</v>
      </c>
      <c r="F2133">
        <v>10043.648999999999</v>
      </c>
      <c r="G2133">
        <v>6.9619999999999997</v>
      </c>
      <c r="H2133" t="s">
        <v>13</v>
      </c>
    </row>
    <row r="2134" spans="1:10" x14ac:dyDescent="0.4">
      <c r="A2134">
        <v>27</v>
      </c>
      <c r="B2134" t="s">
        <v>159</v>
      </c>
      <c r="D2134">
        <v>12.1</v>
      </c>
      <c r="E2134">
        <v>14.239000000000001</v>
      </c>
      <c r="F2134">
        <v>9604.0540000000001</v>
      </c>
      <c r="G2134">
        <v>1.036</v>
      </c>
      <c r="H2134" t="s">
        <v>16</v>
      </c>
    </row>
    <row r="2135" spans="1:10" x14ac:dyDescent="0.4">
      <c r="A2135">
        <v>28</v>
      </c>
      <c r="B2135" t="s">
        <v>22</v>
      </c>
      <c r="H2135" t="s">
        <v>95</v>
      </c>
    </row>
    <row r="2136" spans="1:10" x14ac:dyDescent="0.4">
      <c r="A2136">
        <v>29</v>
      </c>
      <c r="B2136" t="s">
        <v>158</v>
      </c>
      <c r="D2136">
        <v>11.64</v>
      </c>
      <c r="E2136">
        <v>49.762</v>
      </c>
      <c r="F2136">
        <v>9362.0679999999993</v>
      </c>
      <c r="G2136">
        <v>40.088000000000001</v>
      </c>
      <c r="H2136" t="s">
        <v>16</v>
      </c>
    </row>
    <row r="2137" spans="1:10" x14ac:dyDescent="0.4">
      <c r="A2137">
        <v>30</v>
      </c>
      <c r="B2137" t="s">
        <v>157</v>
      </c>
      <c r="D2137">
        <v>12.22</v>
      </c>
      <c r="E2137">
        <v>9.9169999999999998</v>
      </c>
      <c r="F2137">
        <v>7438.8729999999996</v>
      </c>
      <c r="G2137">
        <v>87</v>
      </c>
      <c r="H2137" t="s">
        <v>13</v>
      </c>
    </row>
    <row r="2138" spans="1:10" x14ac:dyDescent="0.4">
      <c r="A2138">
        <v>31</v>
      </c>
      <c r="B2138" t="s">
        <v>156</v>
      </c>
      <c r="D2138">
        <v>12.01</v>
      </c>
      <c r="E2138">
        <v>7.4690000000000003</v>
      </c>
      <c r="F2138">
        <v>7497.73</v>
      </c>
      <c r="G2138">
        <v>1.458</v>
      </c>
      <c r="H2138" t="s">
        <v>16</v>
      </c>
    </row>
    <row r="2140" spans="1:10" x14ac:dyDescent="0.4">
      <c r="A2140" t="s">
        <v>91</v>
      </c>
    </row>
    <row r="2142" spans="1:10" x14ac:dyDescent="0.4">
      <c r="B2142" t="s">
        <v>3</v>
      </c>
      <c r="C2142" t="s">
        <v>4</v>
      </c>
      <c r="D2142" t="s">
        <v>5</v>
      </c>
      <c r="E2142" t="s">
        <v>6</v>
      </c>
      <c r="F2142" t="s">
        <v>7</v>
      </c>
      <c r="G2142" t="s">
        <v>8</v>
      </c>
      <c r="H2142" t="s">
        <v>9</v>
      </c>
      <c r="I2142" t="s">
        <v>10</v>
      </c>
      <c r="J2142" t="s">
        <v>11</v>
      </c>
    </row>
    <row r="2143" spans="1:10" x14ac:dyDescent="0.4">
      <c r="A2143">
        <v>1</v>
      </c>
      <c r="B2143" t="s">
        <v>182</v>
      </c>
      <c r="D2143">
        <v>13.42</v>
      </c>
      <c r="E2143">
        <v>14303.522999999999</v>
      </c>
      <c r="G2143">
        <v>91096.551000000007</v>
      </c>
      <c r="H2143" t="s">
        <v>13</v>
      </c>
      <c r="I2143">
        <v>14303.522999999999</v>
      </c>
    </row>
    <row r="2144" spans="1:10" x14ac:dyDescent="0.4">
      <c r="A2144">
        <v>2</v>
      </c>
      <c r="B2144" t="s">
        <v>181</v>
      </c>
      <c r="D2144">
        <v>13.42</v>
      </c>
      <c r="E2144">
        <v>13586.268</v>
      </c>
      <c r="G2144">
        <v>1555.9659999999999</v>
      </c>
      <c r="H2144" t="s">
        <v>13</v>
      </c>
      <c r="I2144">
        <v>13586.268</v>
      </c>
    </row>
    <row r="2145" spans="1:9" x14ac:dyDescent="0.4">
      <c r="A2145">
        <v>3</v>
      </c>
      <c r="B2145" t="s">
        <v>180</v>
      </c>
      <c r="D2145">
        <v>13.44</v>
      </c>
      <c r="E2145">
        <v>14246.736000000001</v>
      </c>
      <c r="G2145">
        <v>1384.8520000000001</v>
      </c>
      <c r="H2145" t="s">
        <v>13</v>
      </c>
      <c r="I2145">
        <v>14246.736000000001</v>
      </c>
    </row>
    <row r="2146" spans="1:9" x14ac:dyDescent="0.4">
      <c r="A2146">
        <v>4</v>
      </c>
      <c r="B2146" t="s">
        <v>179</v>
      </c>
      <c r="D2146">
        <v>13.44</v>
      </c>
      <c r="E2146">
        <v>12497.550999999999</v>
      </c>
      <c r="G2146">
        <v>189.92400000000001</v>
      </c>
      <c r="H2146" t="s">
        <v>13</v>
      </c>
      <c r="I2146">
        <v>12497.550999999999</v>
      </c>
    </row>
    <row r="2147" spans="1:9" x14ac:dyDescent="0.4">
      <c r="A2147">
        <v>5</v>
      </c>
      <c r="B2147" t="s">
        <v>178</v>
      </c>
      <c r="D2147">
        <v>13.44</v>
      </c>
      <c r="E2147">
        <v>11936.793</v>
      </c>
      <c r="G2147">
        <v>3182.7170000000001</v>
      </c>
      <c r="H2147" t="s">
        <v>13</v>
      </c>
      <c r="I2147">
        <v>11936.793</v>
      </c>
    </row>
    <row r="2148" spans="1:9" x14ac:dyDescent="0.4">
      <c r="A2148">
        <v>6</v>
      </c>
      <c r="B2148" t="s">
        <v>177</v>
      </c>
      <c r="D2148">
        <v>13.46</v>
      </c>
      <c r="E2148">
        <v>10641.741</v>
      </c>
      <c r="G2148">
        <v>67818</v>
      </c>
      <c r="H2148" t="s">
        <v>13</v>
      </c>
      <c r="I2148">
        <v>10641.741</v>
      </c>
    </row>
    <row r="2149" spans="1:9" x14ac:dyDescent="0.4">
      <c r="A2149">
        <v>7</v>
      </c>
      <c r="B2149" t="s">
        <v>22</v>
      </c>
      <c r="H2149" t="s">
        <v>95</v>
      </c>
    </row>
    <row r="2150" spans="1:9" x14ac:dyDescent="0.4">
      <c r="A2150">
        <v>8</v>
      </c>
      <c r="B2150" t="s">
        <v>176</v>
      </c>
      <c r="D2150">
        <v>13.47</v>
      </c>
      <c r="E2150">
        <v>11983.558999999999</v>
      </c>
      <c r="G2150">
        <v>437.66</v>
      </c>
      <c r="H2150" t="s">
        <v>13</v>
      </c>
      <c r="I2150">
        <v>11983.558999999999</v>
      </c>
    </row>
    <row r="2151" spans="1:9" x14ac:dyDescent="0.4">
      <c r="A2151">
        <v>9</v>
      </c>
      <c r="B2151" t="s">
        <v>175</v>
      </c>
      <c r="D2151">
        <v>13.47</v>
      </c>
      <c r="E2151">
        <v>11308.573</v>
      </c>
      <c r="G2151">
        <v>185.637</v>
      </c>
      <c r="H2151" t="s">
        <v>13</v>
      </c>
      <c r="I2151">
        <v>11308.573</v>
      </c>
    </row>
    <row r="2152" spans="1:9" x14ac:dyDescent="0.4">
      <c r="A2152">
        <v>10</v>
      </c>
      <c r="B2152" t="s">
        <v>174</v>
      </c>
      <c r="D2152">
        <v>13.47</v>
      </c>
      <c r="E2152">
        <v>11266.558999999999</v>
      </c>
      <c r="G2152">
        <v>925.572</v>
      </c>
      <c r="H2152" t="s">
        <v>13</v>
      </c>
      <c r="I2152">
        <v>11266.558999999999</v>
      </c>
    </row>
    <row r="2153" spans="1:9" x14ac:dyDescent="0.4">
      <c r="A2153">
        <v>11</v>
      </c>
      <c r="B2153" t="s">
        <v>173</v>
      </c>
      <c r="D2153">
        <v>13.45</v>
      </c>
      <c r="E2153">
        <v>11589.213</v>
      </c>
      <c r="G2153">
        <v>240.185</v>
      </c>
      <c r="H2153" t="s">
        <v>13</v>
      </c>
      <c r="I2153">
        <v>11589.213</v>
      </c>
    </row>
    <row r="2154" spans="1:9" x14ac:dyDescent="0.4">
      <c r="A2154">
        <v>12</v>
      </c>
      <c r="B2154" t="s">
        <v>172</v>
      </c>
      <c r="D2154">
        <v>13.42</v>
      </c>
      <c r="E2154">
        <v>11507.958000000001</v>
      </c>
      <c r="G2154">
        <v>1420.731</v>
      </c>
      <c r="H2154" t="s">
        <v>13</v>
      </c>
      <c r="I2154">
        <v>11507.958000000001</v>
      </c>
    </row>
    <row r="2155" spans="1:9" x14ac:dyDescent="0.4">
      <c r="A2155">
        <v>13</v>
      </c>
      <c r="B2155" t="s">
        <v>171</v>
      </c>
      <c r="D2155">
        <v>13.36</v>
      </c>
      <c r="E2155">
        <v>11597.773999999999</v>
      </c>
      <c r="G2155">
        <v>2117.3440000000001</v>
      </c>
      <c r="H2155" t="s">
        <v>13</v>
      </c>
      <c r="I2155">
        <v>11597.773999999999</v>
      </c>
    </row>
    <row r="2156" spans="1:9" x14ac:dyDescent="0.4">
      <c r="A2156">
        <v>14</v>
      </c>
      <c r="B2156" t="s">
        <v>22</v>
      </c>
    </row>
    <row r="2157" spans="1:9" x14ac:dyDescent="0.4">
      <c r="A2157">
        <v>15</v>
      </c>
      <c r="B2157" t="s">
        <v>170</v>
      </c>
      <c r="D2157">
        <v>13.31</v>
      </c>
      <c r="E2157">
        <v>11413.746999999999</v>
      </c>
      <c r="G2157">
        <v>171.42</v>
      </c>
      <c r="H2157" t="s">
        <v>13</v>
      </c>
      <c r="I2157">
        <v>11413.746999999999</v>
      </c>
    </row>
    <row r="2158" spans="1:9" x14ac:dyDescent="0.4">
      <c r="A2158">
        <v>16</v>
      </c>
      <c r="B2158" t="s">
        <v>169</v>
      </c>
      <c r="D2158">
        <v>13.33</v>
      </c>
      <c r="E2158">
        <v>10497.812</v>
      </c>
      <c r="G2158">
        <v>382.16800000000001</v>
      </c>
      <c r="H2158" t="s">
        <v>13</v>
      </c>
      <c r="I2158">
        <v>10497.812</v>
      </c>
    </row>
    <row r="2159" spans="1:9" x14ac:dyDescent="0.4">
      <c r="A2159">
        <v>17</v>
      </c>
      <c r="B2159" t="s">
        <v>168</v>
      </c>
      <c r="D2159">
        <v>13.37</v>
      </c>
      <c r="E2159">
        <v>15723.157999999999</v>
      </c>
      <c r="G2159">
        <v>526.13300000000004</v>
      </c>
      <c r="H2159" t="s">
        <v>13</v>
      </c>
      <c r="I2159">
        <v>15723.157999999999</v>
      </c>
    </row>
    <row r="2160" spans="1:9" x14ac:dyDescent="0.4">
      <c r="A2160">
        <v>18</v>
      </c>
      <c r="B2160" t="s">
        <v>167</v>
      </c>
      <c r="D2160">
        <v>13.39</v>
      </c>
      <c r="E2160">
        <v>14455.79</v>
      </c>
      <c r="G2160">
        <v>91132</v>
      </c>
      <c r="H2160" t="s">
        <v>13</v>
      </c>
      <c r="I2160">
        <v>14455.79</v>
      </c>
    </row>
    <row r="2161" spans="1:9" x14ac:dyDescent="0.4">
      <c r="A2161">
        <v>19</v>
      </c>
      <c r="B2161" t="s">
        <v>166</v>
      </c>
      <c r="D2161">
        <v>13.39</v>
      </c>
      <c r="E2161">
        <v>18298.675999999999</v>
      </c>
      <c r="G2161">
        <v>136.62899999999999</v>
      </c>
      <c r="H2161" t="s">
        <v>13</v>
      </c>
      <c r="I2161">
        <v>18298.675999999999</v>
      </c>
    </row>
    <row r="2162" spans="1:9" x14ac:dyDescent="0.4">
      <c r="A2162">
        <v>20</v>
      </c>
      <c r="B2162" t="s">
        <v>165</v>
      </c>
      <c r="D2162">
        <v>13.39</v>
      </c>
      <c r="E2162">
        <v>14690.529</v>
      </c>
      <c r="G2162">
        <v>167.864</v>
      </c>
      <c r="H2162" t="s">
        <v>13</v>
      </c>
      <c r="I2162">
        <v>14690.529</v>
      </c>
    </row>
    <row r="2163" spans="1:9" x14ac:dyDescent="0.4">
      <c r="A2163">
        <v>21</v>
      </c>
      <c r="B2163" t="s">
        <v>22</v>
      </c>
    </row>
    <row r="2164" spans="1:9" x14ac:dyDescent="0.4">
      <c r="A2164">
        <v>22</v>
      </c>
      <c r="B2164" t="s">
        <v>164</v>
      </c>
      <c r="D2164">
        <v>13.42</v>
      </c>
      <c r="E2164">
        <v>13657.874</v>
      </c>
      <c r="G2164">
        <v>91.299000000000007</v>
      </c>
      <c r="H2164" t="s">
        <v>13</v>
      </c>
      <c r="I2164">
        <v>13657.874</v>
      </c>
    </row>
    <row r="2165" spans="1:9" x14ac:dyDescent="0.4">
      <c r="A2165">
        <v>23</v>
      </c>
      <c r="B2165" t="s">
        <v>163</v>
      </c>
      <c r="D2165">
        <v>13.42</v>
      </c>
      <c r="E2165">
        <v>15926.61</v>
      </c>
      <c r="G2165">
        <v>99452</v>
      </c>
      <c r="H2165" t="s">
        <v>13</v>
      </c>
      <c r="I2165">
        <v>15926.61</v>
      </c>
    </row>
    <row r="2166" spans="1:9" x14ac:dyDescent="0.4">
      <c r="A2166">
        <v>24</v>
      </c>
      <c r="B2166" t="s">
        <v>162</v>
      </c>
      <c r="D2166">
        <v>13.42</v>
      </c>
      <c r="E2166">
        <v>17799.131000000001</v>
      </c>
      <c r="G2166">
        <v>1161.874</v>
      </c>
      <c r="H2166" t="s">
        <v>13</v>
      </c>
      <c r="I2166">
        <v>17799.131000000001</v>
      </c>
    </row>
    <row r="2167" spans="1:9" x14ac:dyDescent="0.4">
      <c r="A2167">
        <v>25</v>
      </c>
      <c r="B2167" t="s">
        <v>161</v>
      </c>
      <c r="D2167">
        <v>13.47</v>
      </c>
      <c r="E2167">
        <v>18321.528999999999</v>
      </c>
      <c r="G2167">
        <v>1438.97</v>
      </c>
      <c r="H2167" t="s">
        <v>13</v>
      </c>
      <c r="I2167">
        <v>18321.528999999999</v>
      </c>
    </row>
    <row r="2168" spans="1:9" x14ac:dyDescent="0.4">
      <c r="A2168">
        <v>26</v>
      </c>
      <c r="B2168" t="s">
        <v>160</v>
      </c>
      <c r="D2168">
        <v>13.46</v>
      </c>
      <c r="E2168">
        <v>17738.741999999998</v>
      </c>
      <c r="G2168">
        <v>114331</v>
      </c>
      <c r="H2168" t="s">
        <v>13</v>
      </c>
      <c r="I2168">
        <v>17738.741999999998</v>
      </c>
    </row>
    <row r="2169" spans="1:9" x14ac:dyDescent="0.4">
      <c r="A2169">
        <v>27</v>
      </c>
      <c r="B2169" t="s">
        <v>159</v>
      </c>
      <c r="D2169">
        <v>13.5</v>
      </c>
      <c r="E2169">
        <v>19555.072</v>
      </c>
      <c r="G2169">
        <v>1983.8440000000001</v>
      </c>
      <c r="H2169" t="s">
        <v>13</v>
      </c>
      <c r="I2169">
        <v>19555.072</v>
      </c>
    </row>
    <row r="2170" spans="1:9" x14ac:dyDescent="0.4">
      <c r="A2170">
        <v>28</v>
      </c>
      <c r="B2170" t="s">
        <v>22</v>
      </c>
      <c r="H2170" t="s">
        <v>95</v>
      </c>
    </row>
    <row r="2171" spans="1:9" x14ac:dyDescent="0.4">
      <c r="A2171">
        <v>29</v>
      </c>
      <c r="B2171" t="s">
        <v>158</v>
      </c>
      <c r="D2171">
        <v>13.5</v>
      </c>
      <c r="E2171">
        <v>18234.710999999999</v>
      </c>
      <c r="G2171">
        <v>714.50900000000001</v>
      </c>
      <c r="H2171" t="s">
        <v>13</v>
      </c>
      <c r="I2171">
        <v>18234.710999999999</v>
      </c>
    </row>
    <row r="2172" spans="1:9" x14ac:dyDescent="0.4">
      <c r="A2172">
        <v>30</v>
      </c>
      <c r="B2172" t="s">
        <v>157</v>
      </c>
      <c r="D2172">
        <v>13.5</v>
      </c>
      <c r="E2172">
        <v>14472.663</v>
      </c>
      <c r="G2172">
        <v>96179</v>
      </c>
      <c r="H2172" t="s">
        <v>13</v>
      </c>
      <c r="I2172">
        <v>14472.663</v>
      </c>
    </row>
    <row r="2173" spans="1:9" x14ac:dyDescent="0.4">
      <c r="A2173">
        <v>31</v>
      </c>
      <c r="B2173" t="s">
        <v>156</v>
      </c>
      <c r="D2173">
        <v>13.49</v>
      </c>
      <c r="E2173">
        <v>14478.732</v>
      </c>
      <c r="G2173">
        <v>542.62199999999996</v>
      </c>
      <c r="H2173" t="s">
        <v>13</v>
      </c>
      <c r="I2173">
        <v>14478.732</v>
      </c>
    </row>
    <row r="2175" spans="1:9" x14ac:dyDescent="0.4">
      <c r="A2175" t="s">
        <v>92</v>
      </c>
    </row>
    <row r="2177" spans="1:10" x14ac:dyDescent="0.4">
      <c r="B2177" t="s">
        <v>3</v>
      </c>
      <c r="C2177" t="s">
        <v>4</v>
      </c>
      <c r="D2177" t="s">
        <v>5</v>
      </c>
      <c r="E2177" t="s">
        <v>6</v>
      </c>
      <c r="F2177" t="s">
        <v>7</v>
      </c>
      <c r="G2177" t="s">
        <v>8</v>
      </c>
      <c r="H2177" t="s">
        <v>9</v>
      </c>
      <c r="I2177" t="s">
        <v>10</v>
      </c>
      <c r="J2177" t="s">
        <v>11</v>
      </c>
    </row>
    <row r="2178" spans="1:10" x14ac:dyDescent="0.4">
      <c r="A2178">
        <v>1</v>
      </c>
      <c r="B2178" t="s">
        <v>182</v>
      </c>
      <c r="D2178">
        <v>13.11</v>
      </c>
      <c r="E2178">
        <v>642.79200000000003</v>
      </c>
      <c r="F2178">
        <v>3034.1579999999999</v>
      </c>
      <c r="G2178">
        <v>11.675000000000001</v>
      </c>
      <c r="H2178" t="s">
        <v>16</v>
      </c>
    </row>
    <row r="2179" spans="1:10" x14ac:dyDescent="0.4">
      <c r="A2179">
        <v>2</v>
      </c>
      <c r="B2179" t="s">
        <v>181</v>
      </c>
      <c r="D2179">
        <v>13.12</v>
      </c>
      <c r="E2179">
        <v>505.92500000000001</v>
      </c>
      <c r="F2179">
        <v>3000.8330000000001</v>
      </c>
      <c r="G2179">
        <v>4.532</v>
      </c>
      <c r="H2179" t="s">
        <v>13</v>
      </c>
    </row>
    <row r="2180" spans="1:10" x14ac:dyDescent="0.4">
      <c r="A2180">
        <v>3</v>
      </c>
      <c r="B2180" t="s">
        <v>180</v>
      </c>
      <c r="D2180">
        <v>13.11</v>
      </c>
      <c r="E2180">
        <v>454.59399999999999</v>
      </c>
      <c r="F2180">
        <v>2957.7550000000001</v>
      </c>
      <c r="G2180">
        <v>9.218</v>
      </c>
      <c r="H2180" t="s">
        <v>13</v>
      </c>
    </row>
    <row r="2181" spans="1:10" x14ac:dyDescent="0.4">
      <c r="A2181">
        <v>4</v>
      </c>
      <c r="B2181" t="s">
        <v>179</v>
      </c>
      <c r="D2181">
        <v>13.11</v>
      </c>
      <c r="E2181">
        <v>1004.704</v>
      </c>
      <c r="F2181">
        <v>2249.7800000000002</v>
      </c>
      <c r="G2181">
        <v>16.268000000000001</v>
      </c>
      <c r="H2181" t="s">
        <v>16</v>
      </c>
    </row>
    <row r="2182" spans="1:10" x14ac:dyDescent="0.4">
      <c r="A2182">
        <v>5</v>
      </c>
      <c r="B2182" t="s">
        <v>178</v>
      </c>
      <c r="D2182">
        <v>13.12</v>
      </c>
      <c r="E2182">
        <v>300.60300000000001</v>
      </c>
      <c r="F2182">
        <v>2723.3319999999999</v>
      </c>
      <c r="G2182">
        <v>6.6429999999999998</v>
      </c>
      <c r="H2182" t="s">
        <v>16</v>
      </c>
    </row>
    <row r="2183" spans="1:10" x14ac:dyDescent="0.4">
      <c r="A2183">
        <v>6</v>
      </c>
      <c r="B2183" t="s">
        <v>177</v>
      </c>
      <c r="D2183">
        <v>13.15</v>
      </c>
      <c r="E2183">
        <v>168.88300000000001</v>
      </c>
      <c r="F2183">
        <v>2283.6460000000002</v>
      </c>
      <c r="G2183">
        <v>3.69</v>
      </c>
      <c r="H2183" t="s">
        <v>16</v>
      </c>
    </row>
    <row r="2184" spans="1:10" x14ac:dyDescent="0.4">
      <c r="A2184">
        <v>7</v>
      </c>
      <c r="B2184" t="s">
        <v>22</v>
      </c>
      <c r="H2184" t="s">
        <v>95</v>
      </c>
    </row>
    <row r="2185" spans="1:10" x14ac:dyDescent="0.4">
      <c r="A2185">
        <v>8</v>
      </c>
      <c r="B2185" t="s">
        <v>176</v>
      </c>
      <c r="D2185">
        <v>13.17</v>
      </c>
      <c r="E2185">
        <v>527.72400000000005</v>
      </c>
      <c r="F2185">
        <v>1724.848</v>
      </c>
      <c r="G2185">
        <v>8.8919999999999995</v>
      </c>
      <c r="H2185" t="s">
        <v>13</v>
      </c>
    </row>
    <row r="2186" spans="1:10" x14ac:dyDescent="0.4">
      <c r="A2186">
        <v>9</v>
      </c>
      <c r="B2186" t="s">
        <v>175</v>
      </c>
      <c r="D2186">
        <v>13.14</v>
      </c>
      <c r="E2186">
        <v>485.42200000000003</v>
      </c>
      <c r="F2186">
        <v>2218.471</v>
      </c>
      <c r="G2186">
        <v>12.22</v>
      </c>
      <c r="H2186" t="s">
        <v>36</v>
      </c>
    </row>
    <row r="2187" spans="1:10" x14ac:dyDescent="0.4">
      <c r="A2187">
        <v>10</v>
      </c>
      <c r="B2187" t="s">
        <v>174</v>
      </c>
      <c r="D2187">
        <v>13.15</v>
      </c>
      <c r="E2187">
        <v>359.63499999999999</v>
      </c>
      <c r="F2187">
        <v>2598.377</v>
      </c>
      <c r="G2187">
        <v>4.4960000000000004</v>
      </c>
      <c r="H2187" t="s">
        <v>13</v>
      </c>
    </row>
    <row r="2188" spans="1:10" x14ac:dyDescent="0.4">
      <c r="A2188">
        <v>11</v>
      </c>
      <c r="B2188" t="s">
        <v>173</v>
      </c>
      <c r="D2188">
        <v>13.15</v>
      </c>
      <c r="E2188">
        <v>384.76</v>
      </c>
      <c r="F2188">
        <v>2438.7890000000002</v>
      </c>
      <c r="G2188">
        <v>3.399</v>
      </c>
      <c r="H2188" t="s">
        <v>13</v>
      </c>
    </row>
    <row r="2189" spans="1:10" x14ac:dyDescent="0.4">
      <c r="A2189">
        <v>12</v>
      </c>
      <c r="B2189" t="s">
        <v>172</v>
      </c>
      <c r="D2189">
        <v>13.09</v>
      </c>
      <c r="E2189">
        <v>977.99</v>
      </c>
      <c r="F2189">
        <v>1988.3130000000001</v>
      </c>
      <c r="G2189">
        <v>14.321999999999999</v>
      </c>
      <c r="H2189" t="s">
        <v>16</v>
      </c>
    </row>
    <row r="2190" spans="1:10" x14ac:dyDescent="0.4">
      <c r="A2190">
        <v>13</v>
      </c>
      <c r="B2190" t="s">
        <v>171</v>
      </c>
      <c r="D2190">
        <v>13.07</v>
      </c>
      <c r="E2190">
        <v>397.02499999999998</v>
      </c>
      <c r="F2190">
        <v>2087.422</v>
      </c>
      <c r="G2190">
        <v>7.5430000000000001</v>
      </c>
      <c r="H2190" t="s">
        <v>13</v>
      </c>
    </row>
    <row r="2191" spans="1:10" x14ac:dyDescent="0.4">
      <c r="A2191">
        <v>14</v>
      </c>
      <c r="B2191" t="s">
        <v>22</v>
      </c>
      <c r="H2191" t="s">
        <v>95</v>
      </c>
    </row>
    <row r="2192" spans="1:10" x14ac:dyDescent="0.4">
      <c r="A2192">
        <v>15</v>
      </c>
      <c r="B2192" t="s">
        <v>170</v>
      </c>
      <c r="D2192">
        <v>12.96</v>
      </c>
      <c r="E2192">
        <v>2208.2739999999999</v>
      </c>
      <c r="F2192">
        <v>2907.0940000000001</v>
      </c>
      <c r="G2192">
        <v>43.125</v>
      </c>
      <c r="H2192" t="s">
        <v>16</v>
      </c>
    </row>
    <row r="2193" spans="1:8" x14ac:dyDescent="0.4">
      <c r="A2193">
        <v>16</v>
      </c>
      <c r="B2193" t="s">
        <v>169</v>
      </c>
      <c r="D2193">
        <v>12.96</v>
      </c>
      <c r="E2193">
        <v>484.142</v>
      </c>
      <c r="F2193">
        <v>2080.127</v>
      </c>
      <c r="G2193">
        <v>9.6720000000000006</v>
      </c>
      <c r="H2193" t="s">
        <v>16</v>
      </c>
    </row>
    <row r="2194" spans="1:8" x14ac:dyDescent="0.4">
      <c r="A2194">
        <v>17</v>
      </c>
      <c r="B2194" t="s">
        <v>168</v>
      </c>
      <c r="D2194">
        <v>13.03</v>
      </c>
      <c r="E2194">
        <v>578.50300000000004</v>
      </c>
      <c r="F2194">
        <v>3637.8409999999999</v>
      </c>
      <c r="G2194">
        <v>11.247</v>
      </c>
      <c r="H2194" t="s">
        <v>16</v>
      </c>
    </row>
    <row r="2195" spans="1:8" x14ac:dyDescent="0.4">
      <c r="A2195">
        <v>18</v>
      </c>
      <c r="B2195" t="s">
        <v>167</v>
      </c>
      <c r="D2195">
        <v>13.03</v>
      </c>
      <c r="E2195">
        <v>727.37300000000005</v>
      </c>
      <c r="F2195">
        <v>2822.4389999999999</v>
      </c>
      <c r="G2195">
        <v>12.475</v>
      </c>
      <c r="H2195" t="s">
        <v>16</v>
      </c>
    </row>
    <row r="2196" spans="1:8" x14ac:dyDescent="0.4">
      <c r="A2196">
        <v>19</v>
      </c>
      <c r="B2196" t="s">
        <v>166</v>
      </c>
      <c r="D2196">
        <v>13.07</v>
      </c>
      <c r="E2196">
        <v>926.50599999999997</v>
      </c>
      <c r="F2196">
        <v>3615.067</v>
      </c>
      <c r="G2196">
        <v>7.3940000000000001</v>
      </c>
      <c r="H2196" t="s">
        <v>13</v>
      </c>
    </row>
    <row r="2197" spans="1:8" x14ac:dyDescent="0.4">
      <c r="A2197">
        <v>20</v>
      </c>
      <c r="B2197" t="s">
        <v>165</v>
      </c>
      <c r="D2197">
        <v>13.05</v>
      </c>
      <c r="E2197">
        <v>749.60799999999995</v>
      </c>
      <c r="F2197">
        <v>3528.3319999999999</v>
      </c>
      <c r="G2197">
        <v>11.862</v>
      </c>
      <c r="H2197" t="s">
        <v>13</v>
      </c>
    </row>
    <row r="2198" spans="1:8" x14ac:dyDescent="0.4">
      <c r="A2198">
        <v>21</v>
      </c>
      <c r="B2198" t="s">
        <v>22</v>
      </c>
      <c r="H2198" t="s">
        <v>95</v>
      </c>
    </row>
    <row r="2199" spans="1:8" x14ac:dyDescent="0.4">
      <c r="A2199">
        <v>22</v>
      </c>
      <c r="B2199" t="s">
        <v>164</v>
      </c>
      <c r="D2199">
        <v>13.09</v>
      </c>
      <c r="E2199">
        <v>628.42100000000005</v>
      </c>
      <c r="F2199">
        <v>2678.6959999999999</v>
      </c>
      <c r="G2199">
        <v>8.6229999999999993</v>
      </c>
      <c r="H2199" t="s">
        <v>13</v>
      </c>
    </row>
    <row r="2200" spans="1:8" x14ac:dyDescent="0.4">
      <c r="A2200">
        <v>23</v>
      </c>
      <c r="B2200" t="s">
        <v>163</v>
      </c>
      <c r="D2200">
        <v>13.09</v>
      </c>
      <c r="E2200">
        <v>895.45600000000002</v>
      </c>
      <c r="F2200">
        <v>2726.9879999999998</v>
      </c>
      <c r="G2200">
        <v>15.805</v>
      </c>
      <c r="H2200" t="s">
        <v>13</v>
      </c>
    </row>
    <row r="2201" spans="1:8" x14ac:dyDescent="0.4">
      <c r="A2201">
        <v>24</v>
      </c>
      <c r="B2201" t="s">
        <v>162</v>
      </c>
      <c r="D2201">
        <v>13.09</v>
      </c>
      <c r="E2201">
        <v>1018.369</v>
      </c>
      <c r="F2201">
        <v>5082.2690000000002</v>
      </c>
      <c r="G2201">
        <v>17.585999999999999</v>
      </c>
      <c r="H2201" t="s">
        <v>16</v>
      </c>
    </row>
    <row r="2202" spans="1:8" x14ac:dyDescent="0.4">
      <c r="A2202">
        <v>25</v>
      </c>
      <c r="B2202" t="s">
        <v>161</v>
      </c>
      <c r="D2202">
        <v>13.14</v>
      </c>
      <c r="E2202">
        <v>1100.625</v>
      </c>
      <c r="F2202">
        <v>4210.3850000000002</v>
      </c>
      <c r="G2202">
        <v>13.365</v>
      </c>
      <c r="H2202" t="s">
        <v>13</v>
      </c>
    </row>
    <row r="2203" spans="1:8" x14ac:dyDescent="0.4">
      <c r="A2203">
        <v>26</v>
      </c>
      <c r="B2203" t="s">
        <v>160</v>
      </c>
      <c r="D2203">
        <v>13.12</v>
      </c>
      <c r="E2203">
        <v>1049.2380000000001</v>
      </c>
      <c r="F2203">
        <v>3844.7510000000002</v>
      </c>
      <c r="G2203">
        <v>11.956</v>
      </c>
      <c r="H2203" t="s">
        <v>16</v>
      </c>
    </row>
    <row r="2204" spans="1:8" x14ac:dyDescent="0.4">
      <c r="A2204">
        <v>27</v>
      </c>
      <c r="B2204" t="s">
        <v>159</v>
      </c>
      <c r="D2204">
        <v>13.2</v>
      </c>
      <c r="E2204">
        <v>832.06299999999999</v>
      </c>
      <c r="F2204">
        <v>3926.4209999999998</v>
      </c>
      <c r="G2204">
        <v>10.266</v>
      </c>
      <c r="H2204" t="s">
        <v>13</v>
      </c>
    </row>
    <row r="2205" spans="1:8" x14ac:dyDescent="0.4">
      <c r="A2205">
        <v>28</v>
      </c>
      <c r="B2205" t="s">
        <v>22</v>
      </c>
      <c r="H2205" t="s">
        <v>95</v>
      </c>
    </row>
    <row r="2206" spans="1:8" x14ac:dyDescent="0.4">
      <c r="A2206">
        <v>29</v>
      </c>
      <c r="B2206" t="s">
        <v>158</v>
      </c>
      <c r="D2206">
        <v>13.17</v>
      </c>
      <c r="E2206">
        <v>1082.883</v>
      </c>
      <c r="F2206">
        <v>4791.03</v>
      </c>
      <c r="G2206">
        <v>8.8030000000000008</v>
      </c>
      <c r="H2206" t="s">
        <v>16</v>
      </c>
    </row>
    <row r="2207" spans="1:8" x14ac:dyDescent="0.4">
      <c r="A2207">
        <v>30</v>
      </c>
      <c r="B2207" t="s">
        <v>157</v>
      </c>
      <c r="D2207">
        <v>13.18</v>
      </c>
      <c r="E2207">
        <v>431.61</v>
      </c>
      <c r="F2207">
        <v>3140.8530000000001</v>
      </c>
      <c r="G2207">
        <v>4.0819999999999999</v>
      </c>
      <c r="H2207" t="s">
        <v>16</v>
      </c>
    </row>
    <row r="2208" spans="1:8" x14ac:dyDescent="0.4">
      <c r="A2208">
        <v>31</v>
      </c>
      <c r="B2208" t="s">
        <v>156</v>
      </c>
      <c r="D2208">
        <v>13.15</v>
      </c>
      <c r="E2208">
        <v>760.16200000000003</v>
      </c>
      <c r="F2208">
        <v>3659.982</v>
      </c>
      <c r="G2208">
        <v>12.368</v>
      </c>
      <c r="H2208" t="s">
        <v>13</v>
      </c>
    </row>
    <row r="2210" spans="1:10" x14ac:dyDescent="0.4">
      <c r="A2210" t="s">
        <v>93</v>
      </c>
    </row>
    <row r="2212" spans="1:10" x14ac:dyDescent="0.4">
      <c r="B2212" t="s">
        <v>3</v>
      </c>
      <c r="C2212" t="s">
        <v>4</v>
      </c>
      <c r="D2212" t="s">
        <v>5</v>
      </c>
      <c r="E2212" t="s">
        <v>6</v>
      </c>
      <c r="F2212" t="s">
        <v>7</v>
      </c>
      <c r="G2212" t="s">
        <v>8</v>
      </c>
      <c r="H2212" t="s">
        <v>9</v>
      </c>
      <c r="I2212" t="s">
        <v>10</v>
      </c>
      <c r="J2212" t="s">
        <v>11</v>
      </c>
    </row>
    <row r="2213" spans="1:10" x14ac:dyDescent="0.4">
      <c r="A2213">
        <v>1</v>
      </c>
      <c r="B2213" t="s">
        <v>182</v>
      </c>
      <c r="D2213">
        <v>13.08</v>
      </c>
      <c r="E2213">
        <v>129.792</v>
      </c>
      <c r="F2213">
        <v>3034.1579999999999</v>
      </c>
      <c r="G2213">
        <v>1020</v>
      </c>
      <c r="H2213" t="s">
        <v>16</v>
      </c>
    </row>
    <row r="2214" spans="1:10" x14ac:dyDescent="0.4">
      <c r="A2214">
        <v>2</v>
      </c>
      <c r="B2214" t="s">
        <v>181</v>
      </c>
      <c r="D2214">
        <v>13.12</v>
      </c>
      <c r="E2214">
        <v>46.965000000000003</v>
      </c>
      <c r="F2214">
        <v>3000.8330000000001</v>
      </c>
      <c r="G2214">
        <v>33.197000000000003</v>
      </c>
      <c r="H2214" t="s">
        <v>16</v>
      </c>
    </row>
    <row r="2215" spans="1:10" x14ac:dyDescent="0.4">
      <c r="A2215">
        <v>3</v>
      </c>
      <c r="B2215" t="s">
        <v>180</v>
      </c>
      <c r="D2215">
        <v>13.15</v>
      </c>
      <c r="E2215">
        <v>82.099000000000004</v>
      </c>
      <c r="F2215">
        <v>2957.7550000000001</v>
      </c>
      <c r="G2215">
        <v>660</v>
      </c>
      <c r="H2215" t="s">
        <v>13</v>
      </c>
    </row>
    <row r="2216" spans="1:10" x14ac:dyDescent="0.4">
      <c r="A2216">
        <v>4</v>
      </c>
      <c r="B2216" t="s">
        <v>179</v>
      </c>
      <c r="D2216">
        <v>13.11</v>
      </c>
      <c r="E2216">
        <v>254.459</v>
      </c>
      <c r="F2216">
        <v>2249.7800000000002</v>
      </c>
      <c r="G2216">
        <v>5.3760000000000003</v>
      </c>
      <c r="H2216" t="s">
        <v>13</v>
      </c>
    </row>
    <row r="2217" spans="1:10" x14ac:dyDescent="0.4">
      <c r="A2217">
        <v>5</v>
      </c>
      <c r="B2217" t="s">
        <v>178</v>
      </c>
      <c r="D2217">
        <v>13.18</v>
      </c>
      <c r="E2217">
        <v>139.47499999999999</v>
      </c>
      <c r="F2217">
        <v>2723.3319999999999</v>
      </c>
      <c r="G2217">
        <v>10.074</v>
      </c>
      <c r="H2217" t="s">
        <v>13</v>
      </c>
    </row>
    <row r="2218" spans="1:10" x14ac:dyDescent="0.4">
      <c r="A2218">
        <v>6</v>
      </c>
      <c r="B2218" t="s">
        <v>177</v>
      </c>
      <c r="D2218">
        <v>13.11</v>
      </c>
      <c r="E2218">
        <v>164.523</v>
      </c>
      <c r="F2218">
        <v>2283.6460000000002</v>
      </c>
      <c r="G2218">
        <v>1274</v>
      </c>
      <c r="H2218" t="s">
        <v>13</v>
      </c>
    </row>
    <row r="2219" spans="1:10" x14ac:dyDescent="0.4">
      <c r="A2219">
        <v>7</v>
      </c>
      <c r="B2219" t="s">
        <v>22</v>
      </c>
      <c r="H2219" t="s">
        <v>95</v>
      </c>
    </row>
    <row r="2220" spans="1:10" x14ac:dyDescent="0.4">
      <c r="A2220">
        <v>8</v>
      </c>
      <c r="B2220" t="s">
        <v>176</v>
      </c>
      <c r="D2220">
        <v>13.28</v>
      </c>
      <c r="E2220">
        <v>59.268999999999998</v>
      </c>
      <c r="F2220">
        <v>1724.848</v>
      </c>
      <c r="G2220">
        <v>3.391</v>
      </c>
      <c r="H2220" t="s">
        <v>13</v>
      </c>
    </row>
    <row r="2221" spans="1:10" x14ac:dyDescent="0.4">
      <c r="A2221">
        <v>9</v>
      </c>
      <c r="B2221" t="s">
        <v>175</v>
      </c>
      <c r="D2221">
        <v>13.12</v>
      </c>
      <c r="E2221">
        <v>189.989</v>
      </c>
      <c r="F2221">
        <v>2218.471</v>
      </c>
      <c r="G2221">
        <v>5.8369999999999997</v>
      </c>
      <c r="H2221" t="s">
        <v>13</v>
      </c>
    </row>
    <row r="2222" spans="1:10" x14ac:dyDescent="0.4">
      <c r="A2222">
        <v>10</v>
      </c>
      <c r="B2222" t="s">
        <v>174</v>
      </c>
      <c r="D2222">
        <v>13.11</v>
      </c>
      <c r="E2222">
        <v>57.963000000000001</v>
      </c>
      <c r="F2222">
        <v>2598.377</v>
      </c>
      <c r="G2222">
        <v>264</v>
      </c>
      <c r="H2222" t="s">
        <v>13</v>
      </c>
    </row>
    <row r="2223" spans="1:10" x14ac:dyDescent="0.4">
      <c r="A2223">
        <v>11</v>
      </c>
      <c r="B2223" t="s">
        <v>173</v>
      </c>
      <c r="D2223">
        <v>13.08</v>
      </c>
      <c r="E2223">
        <v>21.349</v>
      </c>
      <c r="F2223">
        <v>2438.7890000000002</v>
      </c>
      <c r="G2223">
        <v>177</v>
      </c>
      <c r="H2223" t="s">
        <v>13</v>
      </c>
    </row>
    <row r="2224" spans="1:10" x14ac:dyDescent="0.4">
      <c r="A2224">
        <v>12</v>
      </c>
      <c r="B2224" t="s">
        <v>172</v>
      </c>
      <c r="D2224">
        <v>13.12</v>
      </c>
      <c r="E2224">
        <v>276.05200000000002</v>
      </c>
      <c r="F2224">
        <v>1988.3130000000001</v>
      </c>
      <c r="G2224">
        <v>9.1669999999999998</v>
      </c>
      <c r="H2224" t="s">
        <v>13</v>
      </c>
    </row>
    <row r="2225" spans="1:8" x14ac:dyDescent="0.4">
      <c r="A2225">
        <v>13</v>
      </c>
      <c r="B2225" t="s">
        <v>171</v>
      </c>
      <c r="D2225">
        <v>13.23</v>
      </c>
      <c r="E2225">
        <v>43.072000000000003</v>
      </c>
      <c r="F2225">
        <v>2087.422</v>
      </c>
      <c r="G2225">
        <v>208</v>
      </c>
      <c r="H2225" t="s">
        <v>13</v>
      </c>
    </row>
    <row r="2226" spans="1:8" x14ac:dyDescent="0.4">
      <c r="A2226">
        <v>14</v>
      </c>
      <c r="B2226" t="s">
        <v>22</v>
      </c>
      <c r="H2226" t="s">
        <v>95</v>
      </c>
    </row>
    <row r="2227" spans="1:8" x14ac:dyDescent="0.4">
      <c r="A2227">
        <v>15</v>
      </c>
      <c r="B2227" t="s">
        <v>170</v>
      </c>
      <c r="D2227">
        <v>12.99</v>
      </c>
      <c r="E2227">
        <v>367.34199999999998</v>
      </c>
      <c r="F2227">
        <v>2907.0940000000001</v>
      </c>
      <c r="G2227">
        <v>2685</v>
      </c>
      <c r="H2227" t="s">
        <v>13</v>
      </c>
    </row>
    <row r="2228" spans="1:8" x14ac:dyDescent="0.4">
      <c r="A2228">
        <v>16</v>
      </c>
      <c r="B2228" t="s">
        <v>169</v>
      </c>
      <c r="D2228">
        <v>12.98</v>
      </c>
      <c r="E2228">
        <v>167.857</v>
      </c>
      <c r="F2228">
        <v>2080.127</v>
      </c>
      <c r="G2228">
        <v>7.577</v>
      </c>
      <c r="H2228" t="s">
        <v>13</v>
      </c>
    </row>
    <row r="2229" spans="1:8" x14ac:dyDescent="0.4">
      <c r="A2229">
        <v>17</v>
      </c>
      <c r="B2229" t="s">
        <v>168</v>
      </c>
      <c r="D2229">
        <v>13.03</v>
      </c>
      <c r="E2229">
        <v>168.51599999999999</v>
      </c>
      <c r="F2229">
        <v>3637.8409999999999</v>
      </c>
      <c r="G2229">
        <v>11.205</v>
      </c>
      <c r="H2229" t="s">
        <v>13</v>
      </c>
    </row>
    <row r="2230" spans="1:8" x14ac:dyDescent="0.4">
      <c r="A2230">
        <v>18</v>
      </c>
      <c r="B2230" t="s">
        <v>167</v>
      </c>
      <c r="D2230">
        <v>13.05</v>
      </c>
      <c r="E2230">
        <v>250.04400000000001</v>
      </c>
      <c r="F2230">
        <v>2822.4389999999999</v>
      </c>
      <c r="G2230">
        <v>4.4219999999999997</v>
      </c>
      <c r="H2230" t="s">
        <v>13</v>
      </c>
    </row>
    <row r="2231" spans="1:8" x14ac:dyDescent="0.4">
      <c r="A2231">
        <v>19</v>
      </c>
      <c r="B2231" t="s">
        <v>166</v>
      </c>
      <c r="D2231">
        <v>13.04</v>
      </c>
      <c r="E2231">
        <v>138.595</v>
      </c>
      <c r="F2231">
        <v>3615.067</v>
      </c>
      <c r="G2231">
        <v>3.2749999999999999</v>
      </c>
      <c r="H2231" t="s">
        <v>13</v>
      </c>
    </row>
    <row r="2232" spans="1:8" x14ac:dyDescent="0.4">
      <c r="A2232">
        <v>20</v>
      </c>
      <c r="B2232" t="s">
        <v>165</v>
      </c>
      <c r="D2232">
        <v>13.08</v>
      </c>
      <c r="E2232">
        <v>80.573999999999998</v>
      </c>
      <c r="F2232">
        <v>3528.3319999999999</v>
      </c>
      <c r="G2232">
        <v>2.988</v>
      </c>
      <c r="H2232" t="s">
        <v>16</v>
      </c>
    </row>
    <row r="2233" spans="1:8" x14ac:dyDescent="0.4">
      <c r="A2233">
        <v>21</v>
      </c>
      <c r="B2233" t="s">
        <v>22</v>
      </c>
      <c r="H2233" t="s">
        <v>95</v>
      </c>
    </row>
    <row r="2234" spans="1:8" x14ac:dyDescent="0.4">
      <c r="A2234">
        <v>22</v>
      </c>
      <c r="B2234" t="s">
        <v>164</v>
      </c>
      <c r="D2234">
        <v>13.06</v>
      </c>
      <c r="E2234">
        <v>385.06799999999998</v>
      </c>
      <c r="F2234">
        <v>2678.6959999999999</v>
      </c>
      <c r="G2234">
        <v>5.1909999999999998</v>
      </c>
      <c r="H2234" t="s">
        <v>13</v>
      </c>
    </row>
    <row r="2235" spans="1:8" x14ac:dyDescent="0.4">
      <c r="A2235">
        <v>23</v>
      </c>
      <c r="B2235" t="s">
        <v>163</v>
      </c>
      <c r="D2235">
        <v>13.08</v>
      </c>
      <c r="E2235">
        <v>274.58999999999997</v>
      </c>
      <c r="F2235">
        <v>2726.9879999999998</v>
      </c>
      <c r="G2235">
        <v>13.243</v>
      </c>
      <c r="H2235" t="s">
        <v>16</v>
      </c>
    </row>
    <row r="2236" spans="1:8" x14ac:dyDescent="0.4">
      <c r="A2236">
        <v>24</v>
      </c>
      <c r="B2236" t="s">
        <v>162</v>
      </c>
      <c r="D2236">
        <v>13.11</v>
      </c>
      <c r="E2236">
        <v>159.29300000000001</v>
      </c>
      <c r="F2236">
        <v>5082.2690000000002</v>
      </c>
      <c r="G2236">
        <v>37.622</v>
      </c>
      <c r="H2236" t="s">
        <v>13</v>
      </c>
    </row>
    <row r="2237" spans="1:8" x14ac:dyDescent="0.4">
      <c r="A2237">
        <v>25</v>
      </c>
      <c r="B2237" t="s">
        <v>161</v>
      </c>
      <c r="D2237">
        <v>13.15</v>
      </c>
      <c r="E2237">
        <v>250.46600000000001</v>
      </c>
      <c r="F2237">
        <v>4210.3850000000002</v>
      </c>
      <c r="G2237">
        <v>2.6389999999999998</v>
      </c>
      <c r="H2237" t="s">
        <v>13</v>
      </c>
    </row>
    <row r="2238" spans="1:8" x14ac:dyDescent="0.4">
      <c r="A2238">
        <v>26</v>
      </c>
      <c r="B2238" t="s">
        <v>160</v>
      </c>
      <c r="D2238">
        <v>13.17</v>
      </c>
      <c r="E2238">
        <v>167.84800000000001</v>
      </c>
      <c r="F2238">
        <v>3844.7510000000002</v>
      </c>
      <c r="G2238">
        <v>1150</v>
      </c>
      <c r="H2238" t="s">
        <v>13</v>
      </c>
    </row>
    <row r="2239" spans="1:8" x14ac:dyDescent="0.4">
      <c r="A2239">
        <v>27</v>
      </c>
      <c r="B2239" t="s">
        <v>159</v>
      </c>
      <c r="D2239">
        <v>13.17</v>
      </c>
      <c r="E2239">
        <v>310.66000000000003</v>
      </c>
      <c r="F2239">
        <v>3926.4209999999998</v>
      </c>
      <c r="G2239">
        <v>26.738</v>
      </c>
      <c r="H2239" t="s">
        <v>13</v>
      </c>
    </row>
    <row r="2240" spans="1:8" x14ac:dyDescent="0.4">
      <c r="A2240">
        <v>28</v>
      </c>
      <c r="B2240" t="s">
        <v>22</v>
      </c>
      <c r="H2240" t="s">
        <v>95</v>
      </c>
    </row>
    <row r="2241" spans="1:10" x14ac:dyDescent="0.4">
      <c r="A2241">
        <v>29</v>
      </c>
      <c r="B2241" t="s">
        <v>158</v>
      </c>
      <c r="D2241">
        <v>13.18</v>
      </c>
      <c r="E2241">
        <v>163.95699999999999</v>
      </c>
      <c r="F2241">
        <v>4791.03</v>
      </c>
      <c r="G2241">
        <v>1.85</v>
      </c>
      <c r="H2241" t="s">
        <v>16</v>
      </c>
    </row>
    <row r="2242" spans="1:10" x14ac:dyDescent="0.4">
      <c r="A2242">
        <v>30</v>
      </c>
      <c r="B2242" t="s">
        <v>157</v>
      </c>
      <c r="D2242">
        <v>13.17</v>
      </c>
      <c r="E2242">
        <v>201.047</v>
      </c>
      <c r="F2242">
        <v>3140.8530000000001</v>
      </c>
      <c r="G2242">
        <v>3.8969999999999998</v>
      </c>
      <c r="H2242" t="s">
        <v>13</v>
      </c>
    </row>
    <row r="2243" spans="1:10" x14ac:dyDescent="0.4">
      <c r="A2243">
        <v>31</v>
      </c>
      <c r="B2243" t="s">
        <v>156</v>
      </c>
      <c r="D2243">
        <v>13.15</v>
      </c>
      <c r="E2243">
        <v>199.393</v>
      </c>
      <c r="F2243">
        <v>3659.982</v>
      </c>
      <c r="G2243">
        <v>5.56</v>
      </c>
      <c r="H2243" t="s">
        <v>13</v>
      </c>
    </row>
    <row r="2245" spans="1:10" x14ac:dyDescent="0.4">
      <c r="A2245" t="s">
        <v>94</v>
      </c>
    </row>
    <row r="2247" spans="1:10" x14ac:dyDescent="0.4">
      <c r="B2247" t="s">
        <v>3</v>
      </c>
      <c r="C2247" t="s">
        <v>4</v>
      </c>
      <c r="D2247" t="s">
        <v>5</v>
      </c>
      <c r="E2247" t="s">
        <v>6</v>
      </c>
      <c r="F2247" t="s">
        <v>7</v>
      </c>
      <c r="G2247" t="s">
        <v>8</v>
      </c>
      <c r="H2247" t="s">
        <v>9</v>
      </c>
      <c r="I2247" t="s">
        <v>10</v>
      </c>
      <c r="J2247" t="s">
        <v>11</v>
      </c>
    </row>
    <row r="2248" spans="1:10" x14ac:dyDescent="0.4">
      <c r="A2248">
        <v>1</v>
      </c>
      <c r="B2248" t="s">
        <v>182</v>
      </c>
      <c r="D2248">
        <v>10.89</v>
      </c>
      <c r="E2248">
        <v>5.1079999999999997</v>
      </c>
      <c r="G2248">
        <v>50</v>
      </c>
      <c r="H2248" t="s">
        <v>13</v>
      </c>
      <c r="I2248">
        <v>5.1079999999999997</v>
      </c>
    </row>
    <row r="2249" spans="1:10" x14ac:dyDescent="0.4">
      <c r="A2249">
        <v>2</v>
      </c>
      <c r="B2249" t="s">
        <v>181</v>
      </c>
    </row>
    <row r="2250" spans="1:10" x14ac:dyDescent="0.4">
      <c r="A2250">
        <v>3</v>
      </c>
      <c r="B2250" t="s">
        <v>180</v>
      </c>
      <c r="D2250">
        <v>11.13</v>
      </c>
      <c r="E2250">
        <v>3.4630000000000001</v>
      </c>
      <c r="G2250">
        <v>34</v>
      </c>
      <c r="H2250" t="s">
        <v>13</v>
      </c>
      <c r="I2250">
        <v>3.4630000000000001</v>
      </c>
    </row>
    <row r="2251" spans="1:10" x14ac:dyDescent="0.4">
      <c r="A2251">
        <v>4</v>
      </c>
      <c r="B2251" t="s">
        <v>179</v>
      </c>
    </row>
    <row r="2252" spans="1:10" x14ac:dyDescent="0.4">
      <c r="A2252">
        <v>5</v>
      </c>
      <c r="B2252" t="s">
        <v>178</v>
      </c>
    </row>
    <row r="2253" spans="1:10" x14ac:dyDescent="0.4">
      <c r="A2253">
        <v>6</v>
      </c>
      <c r="B2253" t="s">
        <v>177</v>
      </c>
    </row>
    <row r="2254" spans="1:10" x14ac:dyDescent="0.4">
      <c r="A2254">
        <v>7</v>
      </c>
      <c r="B2254" t="s">
        <v>22</v>
      </c>
    </row>
    <row r="2255" spans="1:10" x14ac:dyDescent="0.4">
      <c r="A2255">
        <v>8</v>
      </c>
      <c r="B2255" t="s">
        <v>176</v>
      </c>
    </row>
    <row r="2256" spans="1:10" x14ac:dyDescent="0.4">
      <c r="A2256">
        <v>9</v>
      </c>
      <c r="B2256" t="s">
        <v>175</v>
      </c>
    </row>
    <row r="2257" spans="1:9" x14ac:dyDescent="0.4">
      <c r="A2257">
        <v>10</v>
      </c>
      <c r="B2257" t="s">
        <v>174</v>
      </c>
      <c r="D2257">
        <v>11.05</v>
      </c>
      <c r="E2257">
        <v>0.30599999999999999</v>
      </c>
      <c r="G2257">
        <v>3</v>
      </c>
      <c r="H2257" t="s">
        <v>13</v>
      </c>
      <c r="I2257">
        <v>0.30599999999999999</v>
      </c>
    </row>
    <row r="2258" spans="1:9" x14ac:dyDescent="0.4">
      <c r="A2258">
        <v>11</v>
      </c>
      <c r="B2258" t="s">
        <v>173</v>
      </c>
    </row>
    <row r="2259" spans="1:9" x14ac:dyDescent="0.4">
      <c r="A2259">
        <v>12</v>
      </c>
      <c r="B2259" t="s">
        <v>172</v>
      </c>
    </row>
    <row r="2260" spans="1:9" x14ac:dyDescent="0.4">
      <c r="A2260">
        <v>13</v>
      </c>
      <c r="B2260" t="s">
        <v>171</v>
      </c>
    </row>
    <row r="2261" spans="1:9" x14ac:dyDescent="0.4">
      <c r="A2261">
        <v>14</v>
      </c>
      <c r="B2261" t="s">
        <v>22</v>
      </c>
      <c r="H2261" t="s">
        <v>95</v>
      </c>
    </row>
    <row r="2262" spans="1:9" x14ac:dyDescent="0.4">
      <c r="A2262">
        <v>15</v>
      </c>
      <c r="B2262" t="s">
        <v>170</v>
      </c>
      <c r="D2262">
        <v>10.79</v>
      </c>
      <c r="E2262">
        <v>4.0919999999999996</v>
      </c>
      <c r="G2262">
        <v>44</v>
      </c>
      <c r="H2262" t="s">
        <v>13</v>
      </c>
      <c r="I2262">
        <v>4.0919999999999996</v>
      </c>
    </row>
    <row r="2263" spans="1:9" x14ac:dyDescent="0.4">
      <c r="A2263">
        <v>16</v>
      </c>
      <c r="B2263" t="s">
        <v>169</v>
      </c>
    </row>
    <row r="2264" spans="1:9" x14ac:dyDescent="0.4">
      <c r="A2264">
        <v>17</v>
      </c>
      <c r="B2264" t="s">
        <v>168</v>
      </c>
    </row>
    <row r="2265" spans="1:9" x14ac:dyDescent="0.4">
      <c r="A2265">
        <v>18</v>
      </c>
      <c r="B2265" t="s">
        <v>167</v>
      </c>
      <c r="D2265">
        <v>11.13</v>
      </c>
      <c r="E2265">
        <v>0.61099999999999999</v>
      </c>
      <c r="G2265">
        <v>6</v>
      </c>
      <c r="H2265" t="s">
        <v>13</v>
      </c>
      <c r="I2265">
        <v>0.61099999999999999</v>
      </c>
    </row>
    <row r="2266" spans="1:9" x14ac:dyDescent="0.4">
      <c r="A2266">
        <v>19</v>
      </c>
      <c r="B2266" t="s">
        <v>166</v>
      </c>
      <c r="D2266">
        <v>11.09</v>
      </c>
      <c r="E2266">
        <v>12.352</v>
      </c>
      <c r="G2266">
        <v>3.351</v>
      </c>
      <c r="H2266" t="s">
        <v>13</v>
      </c>
      <c r="I2266">
        <v>12.352</v>
      </c>
    </row>
    <row r="2267" spans="1:9" x14ac:dyDescent="0.4">
      <c r="A2267">
        <v>20</v>
      </c>
      <c r="B2267" t="s">
        <v>165</v>
      </c>
      <c r="D2267">
        <v>10.45</v>
      </c>
      <c r="E2267">
        <v>0.48099999999999998</v>
      </c>
      <c r="G2267">
        <v>5</v>
      </c>
      <c r="H2267" t="s">
        <v>13</v>
      </c>
      <c r="I2267">
        <v>0.48099999999999998</v>
      </c>
    </row>
    <row r="2268" spans="1:9" x14ac:dyDescent="0.4">
      <c r="A2268">
        <v>21</v>
      </c>
      <c r="B2268" t="s">
        <v>22</v>
      </c>
      <c r="D2268">
        <v>10.95</v>
      </c>
      <c r="E2268">
        <v>20.207000000000001</v>
      </c>
      <c r="G2268">
        <v>3.641</v>
      </c>
      <c r="H2268" t="s">
        <v>13</v>
      </c>
      <c r="I2268">
        <v>20.207000000000001</v>
      </c>
    </row>
    <row r="2269" spans="1:9" x14ac:dyDescent="0.4">
      <c r="A2269">
        <v>22</v>
      </c>
      <c r="B2269" t="s">
        <v>164</v>
      </c>
    </row>
    <row r="2270" spans="1:9" x14ac:dyDescent="0.4">
      <c r="A2270">
        <v>23</v>
      </c>
      <c r="B2270" t="s">
        <v>163</v>
      </c>
    </row>
    <row r="2271" spans="1:9" x14ac:dyDescent="0.4">
      <c r="A2271">
        <v>24</v>
      </c>
      <c r="B2271" t="s">
        <v>162</v>
      </c>
    </row>
    <row r="2272" spans="1:9" x14ac:dyDescent="0.4">
      <c r="A2272">
        <v>25</v>
      </c>
      <c r="B2272" t="s">
        <v>161</v>
      </c>
      <c r="D2272">
        <v>11.68</v>
      </c>
      <c r="E2272">
        <v>7.6529999999999996</v>
      </c>
      <c r="G2272">
        <v>75</v>
      </c>
      <c r="H2272" t="s">
        <v>16</v>
      </c>
      <c r="I2272">
        <v>7.6529999999999996</v>
      </c>
    </row>
    <row r="2273" spans="1:10" x14ac:dyDescent="0.4">
      <c r="A2273">
        <v>26</v>
      </c>
      <c r="B2273" t="s">
        <v>160</v>
      </c>
    </row>
    <row r="2274" spans="1:10" x14ac:dyDescent="0.4">
      <c r="A2274">
        <v>27</v>
      </c>
      <c r="B2274" t="s">
        <v>159</v>
      </c>
      <c r="D2274">
        <v>11.7</v>
      </c>
      <c r="E2274">
        <v>0.41799999999999998</v>
      </c>
      <c r="G2274">
        <v>4</v>
      </c>
      <c r="H2274" t="s">
        <v>16</v>
      </c>
      <c r="I2274">
        <v>0.41799999999999998</v>
      </c>
    </row>
    <row r="2275" spans="1:10" x14ac:dyDescent="0.4">
      <c r="A2275">
        <v>28</v>
      </c>
      <c r="B2275" t="s">
        <v>22</v>
      </c>
      <c r="D2275">
        <v>11.23</v>
      </c>
      <c r="E2275">
        <v>88.198999999999998</v>
      </c>
      <c r="G2275">
        <v>4.32</v>
      </c>
      <c r="H2275" t="s">
        <v>13</v>
      </c>
      <c r="I2275">
        <v>88.198999999999998</v>
      </c>
    </row>
    <row r="2276" spans="1:10" x14ac:dyDescent="0.4">
      <c r="A2276">
        <v>29</v>
      </c>
      <c r="B2276" t="s">
        <v>158</v>
      </c>
      <c r="D2276">
        <v>11.22</v>
      </c>
      <c r="E2276">
        <v>33.219000000000001</v>
      </c>
      <c r="G2276">
        <v>1.891</v>
      </c>
      <c r="H2276" t="s">
        <v>16</v>
      </c>
      <c r="I2276">
        <v>33.219000000000001</v>
      </c>
    </row>
    <row r="2277" spans="1:10" x14ac:dyDescent="0.4">
      <c r="A2277">
        <v>30</v>
      </c>
      <c r="B2277" t="s">
        <v>157</v>
      </c>
      <c r="D2277">
        <v>11.27</v>
      </c>
      <c r="E2277">
        <v>27.776</v>
      </c>
      <c r="G2277">
        <v>265</v>
      </c>
      <c r="H2277" t="s">
        <v>13</v>
      </c>
      <c r="I2277">
        <v>27.776</v>
      </c>
    </row>
    <row r="2278" spans="1:10" x14ac:dyDescent="0.4">
      <c r="A2278">
        <v>31</v>
      </c>
      <c r="B2278" t="s">
        <v>156</v>
      </c>
      <c r="D2278">
        <v>11.04</v>
      </c>
      <c r="E2278">
        <v>2.2650000000000001</v>
      </c>
      <c r="G2278">
        <v>18</v>
      </c>
      <c r="H2278" t="s">
        <v>13</v>
      </c>
      <c r="I2278">
        <v>2.2650000000000001</v>
      </c>
    </row>
    <row r="2280" spans="1:10" x14ac:dyDescent="0.4">
      <c r="A2280" t="s">
        <v>96</v>
      </c>
    </row>
    <row r="2282" spans="1:10" x14ac:dyDescent="0.4">
      <c r="B2282" t="s">
        <v>3</v>
      </c>
      <c r="C2282" t="s">
        <v>4</v>
      </c>
      <c r="D2282" t="s">
        <v>5</v>
      </c>
      <c r="E2282" t="s">
        <v>6</v>
      </c>
      <c r="F2282" t="s">
        <v>7</v>
      </c>
      <c r="G2282" t="s">
        <v>8</v>
      </c>
      <c r="H2282" t="s">
        <v>9</v>
      </c>
      <c r="I2282" t="s">
        <v>10</v>
      </c>
      <c r="J2282" t="s">
        <v>11</v>
      </c>
    </row>
    <row r="2283" spans="1:10" x14ac:dyDescent="0.4">
      <c r="A2283">
        <v>1</v>
      </c>
      <c r="B2283" t="s">
        <v>182</v>
      </c>
      <c r="D2283">
        <v>13.09</v>
      </c>
      <c r="E2283">
        <v>3034.1579999999999</v>
      </c>
      <c r="G2283">
        <v>22319</v>
      </c>
      <c r="H2283" t="s">
        <v>13</v>
      </c>
      <c r="I2283">
        <v>3034.1579999999999</v>
      </c>
    </row>
    <row r="2284" spans="1:10" x14ac:dyDescent="0.4">
      <c r="A2284">
        <v>2</v>
      </c>
      <c r="B2284" t="s">
        <v>181</v>
      </c>
      <c r="D2284">
        <v>13.09</v>
      </c>
      <c r="E2284">
        <v>3000.8330000000001</v>
      </c>
      <c r="G2284">
        <v>21169</v>
      </c>
      <c r="H2284" t="s">
        <v>13</v>
      </c>
      <c r="I2284">
        <v>3000.8330000000001</v>
      </c>
    </row>
    <row r="2285" spans="1:10" x14ac:dyDescent="0.4">
      <c r="A2285">
        <v>3</v>
      </c>
      <c r="B2285" t="s">
        <v>180</v>
      </c>
      <c r="D2285">
        <v>13.09</v>
      </c>
      <c r="E2285">
        <v>2957.7550000000001</v>
      </c>
      <c r="G2285">
        <v>509.15899999999999</v>
      </c>
      <c r="H2285" t="s">
        <v>13</v>
      </c>
      <c r="I2285">
        <v>2957.7550000000001</v>
      </c>
    </row>
    <row r="2286" spans="1:10" x14ac:dyDescent="0.4">
      <c r="A2286">
        <v>4</v>
      </c>
      <c r="B2286" t="s">
        <v>179</v>
      </c>
      <c r="D2286">
        <v>13.11</v>
      </c>
      <c r="E2286">
        <v>2249.7800000000002</v>
      </c>
      <c r="G2286">
        <v>72.814999999999998</v>
      </c>
      <c r="H2286" t="s">
        <v>13</v>
      </c>
      <c r="I2286">
        <v>2249.7800000000002</v>
      </c>
    </row>
    <row r="2287" spans="1:10" x14ac:dyDescent="0.4">
      <c r="A2287">
        <v>5</v>
      </c>
      <c r="B2287" t="s">
        <v>178</v>
      </c>
      <c r="D2287">
        <v>13.1</v>
      </c>
      <c r="E2287">
        <v>2723.3319999999999</v>
      </c>
      <c r="G2287">
        <v>259.404</v>
      </c>
      <c r="H2287" t="s">
        <v>13</v>
      </c>
      <c r="I2287">
        <v>2723.3319999999999</v>
      </c>
    </row>
    <row r="2288" spans="1:10" x14ac:dyDescent="0.4">
      <c r="A2288">
        <v>6</v>
      </c>
      <c r="B2288" t="s">
        <v>177</v>
      </c>
      <c r="D2288">
        <v>13.11</v>
      </c>
      <c r="E2288">
        <v>2283.6460000000002</v>
      </c>
      <c r="G2288">
        <v>16007</v>
      </c>
      <c r="H2288" t="s">
        <v>13</v>
      </c>
      <c r="I2288">
        <v>2283.6460000000002</v>
      </c>
    </row>
    <row r="2289" spans="1:9" x14ac:dyDescent="0.4">
      <c r="A2289">
        <v>7</v>
      </c>
      <c r="B2289" t="s">
        <v>22</v>
      </c>
    </row>
    <row r="2290" spans="1:9" x14ac:dyDescent="0.4">
      <c r="A2290">
        <v>8</v>
      </c>
      <c r="B2290" t="s">
        <v>176</v>
      </c>
      <c r="D2290">
        <v>13.12</v>
      </c>
      <c r="E2290">
        <v>1724.848</v>
      </c>
      <c r="G2290">
        <v>11607</v>
      </c>
      <c r="H2290" t="s">
        <v>13</v>
      </c>
      <c r="I2290">
        <v>1724.848</v>
      </c>
    </row>
    <row r="2291" spans="1:9" x14ac:dyDescent="0.4">
      <c r="A2291">
        <v>9</v>
      </c>
      <c r="B2291" t="s">
        <v>175</v>
      </c>
      <c r="D2291">
        <v>13.14</v>
      </c>
      <c r="E2291">
        <v>2218.471</v>
      </c>
      <c r="G2291">
        <v>73.295000000000002</v>
      </c>
      <c r="H2291" t="s">
        <v>13</v>
      </c>
      <c r="I2291">
        <v>2218.471</v>
      </c>
    </row>
    <row r="2292" spans="1:9" x14ac:dyDescent="0.4">
      <c r="A2292">
        <v>10</v>
      </c>
      <c r="B2292" t="s">
        <v>174</v>
      </c>
      <c r="D2292">
        <v>13.14</v>
      </c>
      <c r="E2292">
        <v>2598.377</v>
      </c>
      <c r="G2292">
        <v>18103</v>
      </c>
      <c r="H2292" t="s">
        <v>13</v>
      </c>
      <c r="I2292">
        <v>2598.377</v>
      </c>
    </row>
    <row r="2293" spans="1:9" x14ac:dyDescent="0.4">
      <c r="A2293">
        <v>11</v>
      </c>
      <c r="B2293" t="s">
        <v>173</v>
      </c>
      <c r="D2293">
        <v>13.11</v>
      </c>
      <c r="E2293">
        <v>2438.7890000000002</v>
      </c>
      <c r="G2293">
        <v>16991</v>
      </c>
      <c r="H2293" t="s">
        <v>13</v>
      </c>
      <c r="I2293">
        <v>2438.7890000000002</v>
      </c>
    </row>
    <row r="2294" spans="1:9" x14ac:dyDescent="0.4">
      <c r="A2294">
        <v>12</v>
      </c>
      <c r="B2294" t="s">
        <v>172</v>
      </c>
      <c r="D2294">
        <v>13.08</v>
      </c>
      <c r="E2294">
        <v>1988.3130000000001</v>
      </c>
      <c r="G2294">
        <v>358.40499999999997</v>
      </c>
      <c r="H2294" t="s">
        <v>13</v>
      </c>
      <c r="I2294">
        <v>1988.3130000000001</v>
      </c>
    </row>
    <row r="2295" spans="1:9" x14ac:dyDescent="0.4">
      <c r="A2295">
        <v>13</v>
      </c>
      <c r="B2295" t="s">
        <v>171</v>
      </c>
      <c r="D2295">
        <v>13.02</v>
      </c>
      <c r="E2295">
        <v>2087.422</v>
      </c>
      <c r="G2295">
        <v>79.655000000000001</v>
      </c>
      <c r="H2295" t="s">
        <v>13</v>
      </c>
      <c r="I2295">
        <v>2087.422</v>
      </c>
    </row>
    <row r="2296" spans="1:9" x14ac:dyDescent="0.4">
      <c r="A2296">
        <v>14</v>
      </c>
      <c r="B2296" t="s">
        <v>22</v>
      </c>
      <c r="H2296" t="s">
        <v>95</v>
      </c>
    </row>
    <row r="2297" spans="1:9" x14ac:dyDescent="0.4">
      <c r="A2297">
        <v>15</v>
      </c>
      <c r="B2297" t="s">
        <v>170</v>
      </c>
      <c r="D2297">
        <v>12.96</v>
      </c>
      <c r="E2297">
        <v>2907.0940000000001</v>
      </c>
      <c r="G2297">
        <v>1255.7190000000001</v>
      </c>
      <c r="H2297" t="s">
        <v>13</v>
      </c>
      <c r="I2297">
        <v>2907.0940000000001</v>
      </c>
    </row>
    <row r="2298" spans="1:9" x14ac:dyDescent="0.4">
      <c r="A2298">
        <v>16</v>
      </c>
      <c r="B2298" t="s">
        <v>169</v>
      </c>
      <c r="D2298">
        <v>12.98</v>
      </c>
      <c r="E2298">
        <v>2080.127</v>
      </c>
      <c r="G2298">
        <v>15174</v>
      </c>
      <c r="H2298" t="s">
        <v>13</v>
      </c>
      <c r="I2298">
        <v>2080.127</v>
      </c>
    </row>
    <row r="2299" spans="1:9" x14ac:dyDescent="0.4">
      <c r="A2299">
        <v>17</v>
      </c>
      <c r="B2299" t="s">
        <v>168</v>
      </c>
      <c r="D2299">
        <v>13.03</v>
      </c>
      <c r="E2299">
        <v>3637.8409999999999</v>
      </c>
      <c r="G2299">
        <v>493.37</v>
      </c>
      <c r="H2299" t="s">
        <v>13</v>
      </c>
      <c r="I2299">
        <v>3637.8409999999999</v>
      </c>
    </row>
    <row r="2300" spans="1:9" x14ac:dyDescent="0.4">
      <c r="A2300">
        <v>18</v>
      </c>
      <c r="B2300" t="s">
        <v>167</v>
      </c>
      <c r="D2300">
        <v>13.05</v>
      </c>
      <c r="E2300">
        <v>2822.4389999999999</v>
      </c>
      <c r="G2300">
        <v>20369</v>
      </c>
      <c r="H2300" t="s">
        <v>13</v>
      </c>
      <c r="I2300">
        <v>2822.4389999999999</v>
      </c>
    </row>
    <row r="2301" spans="1:9" x14ac:dyDescent="0.4">
      <c r="A2301">
        <v>19</v>
      </c>
      <c r="B2301" t="s">
        <v>166</v>
      </c>
      <c r="D2301">
        <v>13.04</v>
      </c>
      <c r="E2301">
        <v>3615.067</v>
      </c>
      <c r="G2301">
        <v>23415</v>
      </c>
      <c r="H2301" t="s">
        <v>13</v>
      </c>
      <c r="I2301">
        <v>3615.067</v>
      </c>
    </row>
    <row r="2302" spans="1:9" x14ac:dyDescent="0.4">
      <c r="A2302">
        <v>20</v>
      </c>
      <c r="B2302" t="s">
        <v>165</v>
      </c>
      <c r="D2302">
        <v>13.03</v>
      </c>
      <c r="E2302">
        <v>3528.3319999999999</v>
      </c>
      <c r="G2302">
        <v>24492</v>
      </c>
      <c r="H2302" t="s">
        <v>13</v>
      </c>
      <c r="I2302">
        <v>3528.3319999999999</v>
      </c>
    </row>
    <row r="2303" spans="1:9" x14ac:dyDescent="0.4">
      <c r="A2303">
        <v>21</v>
      </c>
      <c r="B2303" t="s">
        <v>22</v>
      </c>
    </row>
    <row r="2304" spans="1:9" x14ac:dyDescent="0.4">
      <c r="A2304">
        <v>22</v>
      </c>
      <c r="B2304" t="s">
        <v>164</v>
      </c>
      <c r="D2304">
        <v>13.06</v>
      </c>
      <c r="E2304">
        <v>2678.6959999999999</v>
      </c>
      <c r="G2304">
        <v>1236.749</v>
      </c>
      <c r="H2304" t="s">
        <v>13</v>
      </c>
      <c r="I2304">
        <v>2678.6959999999999</v>
      </c>
    </row>
    <row r="2305" spans="1:10" x14ac:dyDescent="0.4">
      <c r="A2305">
        <v>23</v>
      </c>
      <c r="B2305" t="s">
        <v>163</v>
      </c>
      <c r="D2305">
        <v>13.09</v>
      </c>
      <c r="E2305">
        <v>2726.9879999999998</v>
      </c>
      <c r="G2305">
        <v>645.05799999999999</v>
      </c>
      <c r="H2305" t="s">
        <v>13</v>
      </c>
      <c r="I2305">
        <v>2726.9879999999998</v>
      </c>
    </row>
    <row r="2306" spans="1:10" x14ac:dyDescent="0.4">
      <c r="A2306">
        <v>24</v>
      </c>
      <c r="B2306" t="s">
        <v>162</v>
      </c>
      <c r="D2306">
        <v>13.08</v>
      </c>
      <c r="E2306">
        <v>5082.2690000000002</v>
      </c>
      <c r="G2306">
        <v>94.453999999999994</v>
      </c>
      <c r="H2306" t="s">
        <v>13</v>
      </c>
      <c r="I2306">
        <v>5082.2690000000002</v>
      </c>
    </row>
    <row r="2307" spans="1:10" x14ac:dyDescent="0.4">
      <c r="A2307">
        <v>25</v>
      </c>
      <c r="B2307" t="s">
        <v>161</v>
      </c>
      <c r="D2307">
        <v>13.14</v>
      </c>
      <c r="E2307">
        <v>4210.3850000000002</v>
      </c>
      <c r="G2307">
        <v>29561</v>
      </c>
      <c r="H2307" t="s">
        <v>13</v>
      </c>
      <c r="I2307">
        <v>4210.3850000000002</v>
      </c>
    </row>
    <row r="2308" spans="1:10" x14ac:dyDescent="0.4">
      <c r="A2308">
        <v>26</v>
      </c>
      <c r="B2308" t="s">
        <v>160</v>
      </c>
      <c r="D2308">
        <v>13.11</v>
      </c>
      <c r="E2308">
        <v>3844.7510000000002</v>
      </c>
      <c r="G2308">
        <v>28127</v>
      </c>
      <c r="H2308" t="s">
        <v>13</v>
      </c>
      <c r="I2308">
        <v>3844.7510000000002</v>
      </c>
    </row>
    <row r="2309" spans="1:10" x14ac:dyDescent="0.4">
      <c r="A2309">
        <v>27</v>
      </c>
      <c r="B2309" t="s">
        <v>159</v>
      </c>
      <c r="D2309">
        <v>13.15</v>
      </c>
      <c r="E2309">
        <v>3926.4209999999998</v>
      </c>
      <c r="G2309">
        <v>27292</v>
      </c>
      <c r="H2309" t="s">
        <v>13</v>
      </c>
      <c r="I2309">
        <v>3926.4209999999998</v>
      </c>
    </row>
    <row r="2310" spans="1:10" x14ac:dyDescent="0.4">
      <c r="A2310">
        <v>28</v>
      </c>
      <c r="B2310" t="s">
        <v>22</v>
      </c>
      <c r="H2310" t="s">
        <v>95</v>
      </c>
    </row>
    <row r="2311" spans="1:10" x14ac:dyDescent="0.4">
      <c r="A2311">
        <v>29</v>
      </c>
      <c r="B2311" t="s">
        <v>158</v>
      </c>
      <c r="D2311">
        <v>13.17</v>
      </c>
      <c r="E2311">
        <v>4791.03</v>
      </c>
      <c r="G2311">
        <v>32278</v>
      </c>
      <c r="H2311" t="s">
        <v>13</v>
      </c>
      <c r="I2311">
        <v>4791.03</v>
      </c>
    </row>
    <row r="2312" spans="1:10" x14ac:dyDescent="0.4">
      <c r="A2312">
        <v>30</v>
      </c>
      <c r="B2312" t="s">
        <v>157</v>
      </c>
      <c r="D2312">
        <v>13.15</v>
      </c>
      <c r="E2312">
        <v>3140.8530000000001</v>
      </c>
      <c r="G2312">
        <v>22.548999999999999</v>
      </c>
      <c r="H2312" t="s">
        <v>13</v>
      </c>
      <c r="I2312">
        <v>3140.8530000000001</v>
      </c>
    </row>
    <row r="2313" spans="1:10" x14ac:dyDescent="0.4">
      <c r="A2313">
        <v>31</v>
      </c>
      <c r="B2313" t="s">
        <v>156</v>
      </c>
      <c r="D2313">
        <v>13.14</v>
      </c>
      <c r="E2313">
        <v>3659.982</v>
      </c>
      <c r="G2313">
        <v>197.149</v>
      </c>
      <c r="H2313" t="s">
        <v>13</v>
      </c>
      <c r="I2313">
        <v>3659.982</v>
      </c>
    </row>
    <row r="2315" spans="1:10" x14ac:dyDescent="0.4">
      <c r="A2315" t="s">
        <v>97</v>
      </c>
    </row>
    <row r="2317" spans="1:10" x14ac:dyDescent="0.4">
      <c r="B2317" t="s">
        <v>3</v>
      </c>
      <c r="C2317" t="s">
        <v>4</v>
      </c>
      <c r="D2317" t="s">
        <v>5</v>
      </c>
      <c r="E2317" t="s">
        <v>6</v>
      </c>
      <c r="F2317" t="s">
        <v>7</v>
      </c>
      <c r="G2317" t="s">
        <v>8</v>
      </c>
      <c r="H2317" t="s">
        <v>9</v>
      </c>
      <c r="I2317" t="s">
        <v>10</v>
      </c>
      <c r="J2317" t="s">
        <v>11</v>
      </c>
    </row>
    <row r="2318" spans="1:10" x14ac:dyDescent="0.4">
      <c r="A2318">
        <v>1</v>
      </c>
      <c r="B2318" t="s">
        <v>182</v>
      </c>
      <c r="D2318">
        <v>13.11</v>
      </c>
      <c r="E2318">
        <v>920.36300000000006</v>
      </c>
      <c r="G2318">
        <v>128.00299999999999</v>
      </c>
      <c r="H2318" t="s">
        <v>13</v>
      </c>
      <c r="I2318">
        <v>920.36300000000006</v>
      </c>
    </row>
    <row r="2319" spans="1:10" x14ac:dyDescent="0.4">
      <c r="A2319">
        <v>2</v>
      </c>
      <c r="B2319" t="s">
        <v>181</v>
      </c>
      <c r="D2319">
        <v>13.09</v>
      </c>
      <c r="E2319">
        <v>831.30399999999997</v>
      </c>
      <c r="G2319">
        <v>51.646999999999998</v>
      </c>
      <c r="H2319" t="s">
        <v>13</v>
      </c>
      <c r="I2319">
        <v>831.30399999999997</v>
      </c>
    </row>
    <row r="2320" spans="1:10" x14ac:dyDescent="0.4">
      <c r="A2320">
        <v>3</v>
      </c>
      <c r="B2320" t="s">
        <v>180</v>
      </c>
      <c r="D2320">
        <v>13.09</v>
      </c>
      <c r="E2320">
        <v>575.63499999999999</v>
      </c>
      <c r="G2320">
        <v>6.9889999999999999</v>
      </c>
      <c r="H2320" t="s">
        <v>13</v>
      </c>
      <c r="I2320">
        <v>575.63499999999999</v>
      </c>
    </row>
    <row r="2321" spans="1:9" x14ac:dyDescent="0.4">
      <c r="A2321">
        <v>4</v>
      </c>
      <c r="B2321" t="s">
        <v>179</v>
      </c>
      <c r="D2321">
        <v>13.09</v>
      </c>
      <c r="E2321">
        <v>1257.2080000000001</v>
      </c>
      <c r="G2321">
        <v>11.196999999999999</v>
      </c>
      <c r="H2321" t="s">
        <v>13</v>
      </c>
      <c r="I2321">
        <v>1257.2080000000001</v>
      </c>
    </row>
    <row r="2322" spans="1:9" x14ac:dyDescent="0.4">
      <c r="A2322">
        <v>5</v>
      </c>
      <c r="B2322" t="s">
        <v>178</v>
      </c>
      <c r="D2322">
        <v>13.11</v>
      </c>
      <c r="E2322">
        <v>819.40300000000002</v>
      </c>
      <c r="G2322">
        <v>9.141</v>
      </c>
      <c r="H2322" t="s">
        <v>13</v>
      </c>
      <c r="I2322">
        <v>819.40300000000002</v>
      </c>
    </row>
    <row r="2323" spans="1:9" x14ac:dyDescent="0.4">
      <c r="A2323">
        <v>6</v>
      </c>
      <c r="B2323" t="s">
        <v>177</v>
      </c>
      <c r="D2323">
        <v>13.12</v>
      </c>
      <c r="E2323">
        <v>482.67700000000002</v>
      </c>
      <c r="G2323">
        <v>3238</v>
      </c>
      <c r="H2323" t="s">
        <v>13</v>
      </c>
      <c r="I2323">
        <v>482.67700000000002</v>
      </c>
    </row>
    <row r="2324" spans="1:9" x14ac:dyDescent="0.4">
      <c r="A2324">
        <v>7</v>
      </c>
      <c r="B2324" t="s">
        <v>22</v>
      </c>
    </row>
    <row r="2325" spans="1:9" x14ac:dyDescent="0.4">
      <c r="A2325">
        <v>8</v>
      </c>
      <c r="B2325" t="s">
        <v>176</v>
      </c>
      <c r="D2325">
        <v>13.14</v>
      </c>
      <c r="E2325">
        <v>548.15300000000002</v>
      </c>
      <c r="G2325">
        <v>51.954999999999998</v>
      </c>
      <c r="H2325" t="s">
        <v>13</v>
      </c>
      <c r="I2325">
        <v>548.15300000000002</v>
      </c>
    </row>
    <row r="2326" spans="1:9" x14ac:dyDescent="0.4">
      <c r="A2326">
        <v>9</v>
      </c>
      <c r="B2326" t="s">
        <v>175</v>
      </c>
      <c r="D2326">
        <v>13.14</v>
      </c>
      <c r="E2326">
        <v>527.40599999999995</v>
      </c>
      <c r="G2326">
        <v>3138</v>
      </c>
      <c r="H2326" t="s">
        <v>13</v>
      </c>
      <c r="I2326">
        <v>527.40599999999995</v>
      </c>
    </row>
    <row r="2327" spans="1:9" x14ac:dyDescent="0.4">
      <c r="A2327">
        <v>10</v>
      </c>
      <c r="B2327" t="s">
        <v>174</v>
      </c>
      <c r="D2327">
        <v>13.12</v>
      </c>
      <c r="E2327">
        <v>650.48099999999999</v>
      </c>
      <c r="G2327">
        <v>4663</v>
      </c>
      <c r="H2327" t="s">
        <v>13</v>
      </c>
      <c r="I2327">
        <v>650.48099999999999</v>
      </c>
    </row>
    <row r="2328" spans="1:9" x14ac:dyDescent="0.4">
      <c r="A2328">
        <v>11</v>
      </c>
      <c r="B2328" t="s">
        <v>173</v>
      </c>
      <c r="D2328">
        <v>13.11</v>
      </c>
      <c r="E2328">
        <v>828.11099999999999</v>
      </c>
      <c r="G2328">
        <v>362.87099999999998</v>
      </c>
      <c r="H2328" t="s">
        <v>13</v>
      </c>
      <c r="I2328">
        <v>828.11099999999999</v>
      </c>
    </row>
    <row r="2329" spans="1:9" x14ac:dyDescent="0.4">
      <c r="A2329">
        <v>12</v>
      </c>
      <c r="B2329" t="s">
        <v>172</v>
      </c>
      <c r="D2329">
        <v>13.09</v>
      </c>
      <c r="E2329">
        <v>620.65499999999997</v>
      </c>
      <c r="G2329">
        <v>4516</v>
      </c>
      <c r="H2329" t="s">
        <v>13</v>
      </c>
      <c r="I2329">
        <v>620.65499999999997</v>
      </c>
    </row>
    <row r="2330" spans="1:9" x14ac:dyDescent="0.4">
      <c r="A2330">
        <v>13</v>
      </c>
      <c r="B2330" t="s">
        <v>171</v>
      </c>
      <c r="D2330">
        <v>13.02</v>
      </c>
      <c r="E2330">
        <v>857.46299999999997</v>
      </c>
      <c r="G2330">
        <v>15.728</v>
      </c>
      <c r="H2330" t="s">
        <v>13</v>
      </c>
      <c r="I2330">
        <v>857.46299999999997</v>
      </c>
    </row>
    <row r="2331" spans="1:9" x14ac:dyDescent="0.4">
      <c r="A2331">
        <v>14</v>
      </c>
      <c r="B2331" t="s">
        <v>22</v>
      </c>
    </row>
    <row r="2332" spans="1:9" x14ac:dyDescent="0.4">
      <c r="A2332">
        <v>15</v>
      </c>
      <c r="B2332" t="s">
        <v>170</v>
      </c>
      <c r="D2332">
        <v>12.96</v>
      </c>
      <c r="E2332">
        <v>1167.9110000000001</v>
      </c>
      <c r="G2332">
        <v>239.58099999999999</v>
      </c>
      <c r="H2332" t="s">
        <v>13</v>
      </c>
      <c r="I2332">
        <v>1167.9110000000001</v>
      </c>
    </row>
    <row r="2333" spans="1:9" x14ac:dyDescent="0.4">
      <c r="A2333">
        <v>16</v>
      </c>
      <c r="B2333" t="s">
        <v>169</v>
      </c>
      <c r="D2333">
        <v>12.98</v>
      </c>
      <c r="E2333">
        <v>700.93899999999996</v>
      </c>
      <c r="G2333">
        <v>150</v>
      </c>
      <c r="H2333" t="s">
        <v>13</v>
      </c>
      <c r="I2333">
        <v>700.93899999999996</v>
      </c>
    </row>
    <row r="2334" spans="1:9" x14ac:dyDescent="0.4">
      <c r="A2334">
        <v>17</v>
      </c>
      <c r="B2334" t="s">
        <v>168</v>
      </c>
      <c r="D2334">
        <v>13.03</v>
      </c>
      <c r="E2334">
        <v>1044.6980000000001</v>
      </c>
      <c r="G2334">
        <v>7313</v>
      </c>
      <c r="H2334" t="s">
        <v>13</v>
      </c>
      <c r="I2334">
        <v>1044.6980000000001</v>
      </c>
    </row>
    <row r="2335" spans="1:9" x14ac:dyDescent="0.4">
      <c r="A2335">
        <v>18</v>
      </c>
      <c r="B2335" t="s">
        <v>167</v>
      </c>
      <c r="D2335">
        <v>13.05</v>
      </c>
      <c r="E2335">
        <v>927.94600000000003</v>
      </c>
      <c r="G2335">
        <v>6770</v>
      </c>
      <c r="H2335" t="s">
        <v>13</v>
      </c>
      <c r="I2335">
        <v>927.94600000000003</v>
      </c>
    </row>
    <row r="2336" spans="1:9" x14ac:dyDescent="0.4">
      <c r="A2336">
        <v>19</v>
      </c>
      <c r="B2336" t="s">
        <v>166</v>
      </c>
      <c r="D2336">
        <v>13.05</v>
      </c>
      <c r="E2336">
        <v>933.99099999999999</v>
      </c>
      <c r="G2336">
        <v>36.229999999999997</v>
      </c>
      <c r="H2336" t="s">
        <v>13</v>
      </c>
      <c r="I2336">
        <v>933.99099999999999</v>
      </c>
    </row>
    <row r="2337" spans="1:10" x14ac:dyDescent="0.4">
      <c r="A2337">
        <v>20</v>
      </c>
      <c r="B2337" t="s">
        <v>165</v>
      </c>
      <c r="D2337">
        <v>13.06</v>
      </c>
      <c r="E2337">
        <v>918.98900000000003</v>
      </c>
      <c r="G2337">
        <v>88.488</v>
      </c>
      <c r="H2337" t="s">
        <v>13</v>
      </c>
      <c r="I2337">
        <v>918.98900000000003</v>
      </c>
    </row>
    <row r="2338" spans="1:10" x14ac:dyDescent="0.4">
      <c r="A2338">
        <v>21</v>
      </c>
      <c r="B2338" t="s">
        <v>22</v>
      </c>
    </row>
    <row r="2339" spans="1:10" x14ac:dyDescent="0.4">
      <c r="A2339">
        <v>22</v>
      </c>
      <c r="B2339" t="s">
        <v>164</v>
      </c>
      <c r="D2339">
        <v>13.06</v>
      </c>
      <c r="E2339">
        <v>1063.8910000000001</v>
      </c>
      <c r="G2339">
        <v>151.84700000000001</v>
      </c>
      <c r="H2339" t="s">
        <v>13</v>
      </c>
      <c r="I2339">
        <v>1063.8910000000001</v>
      </c>
    </row>
    <row r="2340" spans="1:10" x14ac:dyDescent="0.4">
      <c r="A2340">
        <v>23</v>
      </c>
      <c r="B2340" t="s">
        <v>163</v>
      </c>
      <c r="D2340">
        <v>13.09</v>
      </c>
      <c r="E2340">
        <v>955.16899999999998</v>
      </c>
      <c r="G2340">
        <v>7019</v>
      </c>
      <c r="H2340" t="s">
        <v>13</v>
      </c>
      <c r="I2340">
        <v>955.16899999999998</v>
      </c>
    </row>
    <row r="2341" spans="1:10" x14ac:dyDescent="0.4">
      <c r="A2341">
        <v>24</v>
      </c>
      <c r="B2341" t="s">
        <v>162</v>
      </c>
      <c r="D2341">
        <v>13.06</v>
      </c>
      <c r="E2341">
        <v>1310.1010000000001</v>
      </c>
      <c r="G2341">
        <v>44.185000000000002</v>
      </c>
      <c r="H2341" t="s">
        <v>13</v>
      </c>
      <c r="I2341">
        <v>1310.1010000000001</v>
      </c>
    </row>
    <row r="2342" spans="1:10" x14ac:dyDescent="0.4">
      <c r="A2342">
        <v>25</v>
      </c>
      <c r="B2342" t="s">
        <v>161</v>
      </c>
      <c r="D2342">
        <v>13.14</v>
      </c>
      <c r="E2342">
        <v>994.81899999999996</v>
      </c>
      <c r="G2342">
        <v>7369</v>
      </c>
      <c r="H2342" t="s">
        <v>13</v>
      </c>
      <c r="I2342">
        <v>994.81899999999996</v>
      </c>
    </row>
    <row r="2343" spans="1:10" x14ac:dyDescent="0.4">
      <c r="A2343">
        <v>26</v>
      </c>
      <c r="B2343" t="s">
        <v>160</v>
      </c>
      <c r="D2343">
        <v>13.11</v>
      </c>
      <c r="E2343">
        <v>1440.548</v>
      </c>
      <c r="G2343">
        <v>9785</v>
      </c>
      <c r="H2343" t="s">
        <v>13</v>
      </c>
      <c r="I2343">
        <v>1440.548</v>
      </c>
    </row>
    <row r="2344" spans="1:10" x14ac:dyDescent="0.4">
      <c r="A2344">
        <v>27</v>
      </c>
      <c r="B2344" t="s">
        <v>159</v>
      </c>
      <c r="D2344">
        <v>13.15</v>
      </c>
      <c r="E2344">
        <v>1157.6659999999999</v>
      </c>
      <c r="G2344">
        <v>74.009</v>
      </c>
      <c r="H2344" t="s">
        <v>13</v>
      </c>
      <c r="I2344">
        <v>1157.6659999999999</v>
      </c>
    </row>
    <row r="2345" spans="1:10" x14ac:dyDescent="0.4">
      <c r="A2345">
        <v>28</v>
      </c>
      <c r="B2345" t="s">
        <v>22</v>
      </c>
    </row>
    <row r="2346" spans="1:10" x14ac:dyDescent="0.4">
      <c r="A2346">
        <v>29</v>
      </c>
      <c r="B2346" t="s">
        <v>158</v>
      </c>
      <c r="D2346">
        <v>13.17</v>
      </c>
      <c r="E2346">
        <v>1242.992</v>
      </c>
      <c r="G2346">
        <v>12.257</v>
      </c>
      <c r="H2346" t="s">
        <v>13</v>
      </c>
      <c r="I2346">
        <v>1242.992</v>
      </c>
    </row>
    <row r="2347" spans="1:10" x14ac:dyDescent="0.4">
      <c r="A2347">
        <v>30</v>
      </c>
      <c r="B2347" t="s">
        <v>157</v>
      </c>
      <c r="D2347">
        <v>13.15</v>
      </c>
      <c r="E2347">
        <v>885.14400000000001</v>
      </c>
      <c r="G2347">
        <v>34.271999999999998</v>
      </c>
      <c r="H2347" t="s">
        <v>13</v>
      </c>
      <c r="I2347">
        <v>885.14400000000001</v>
      </c>
    </row>
    <row r="2348" spans="1:10" x14ac:dyDescent="0.4">
      <c r="A2348">
        <v>31</v>
      </c>
      <c r="B2348" t="s">
        <v>156</v>
      </c>
      <c r="D2348">
        <v>13.15</v>
      </c>
      <c r="E2348">
        <v>958.56799999999998</v>
      </c>
      <c r="G2348">
        <v>7015</v>
      </c>
      <c r="H2348" t="s">
        <v>13</v>
      </c>
      <c r="I2348">
        <v>958.56799999999998</v>
      </c>
    </row>
    <row r="2350" spans="1:10" x14ac:dyDescent="0.4">
      <c r="A2350" t="s">
        <v>98</v>
      </c>
    </row>
    <row r="2352" spans="1:10" x14ac:dyDescent="0.4">
      <c r="B2352" t="s">
        <v>3</v>
      </c>
      <c r="C2352" t="s">
        <v>4</v>
      </c>
      <c r="D2352" t="s">
        <v>5</v>
      </c>
      <c r="E2352" t="s">
        <v>6</v>
      </c>
      <c r="F2352" t="s">
        <v>7</v>
      </c>
      <c r="G2352" t="s">
        <v>8</v>
      </c>
      <c r="H2352" t="s">
        <v>9</v>
      </c>
      <c r="I2352" t="s">
        <v>10</v>
      </c>
      <c r="J2352" t="s">
        <v>11</v>
      </c>
    </row>
    <row r="2353" spans="1:9" x14ac:dyDescent="0.4">
      <c r="A2353">
        <v>1</v>
      </c>
      <c r="B2353" t="s">
        <v>182</v>
      </c>
    </row>
    <row r="2354" spans="1:9" x14ac:dyDescent="0.4">
      <c r="A2354">
        <v>2</v>
      </c>
      <c r="B2354" t="s">
        <v>181</v>
      </c>
    </row>
    <row r="2355" spans="1:9" x14ac:dyDescent="0.4">
      <c r="A2355">
        <v>3</v>
      </c>
      <c r="B2355" t="s">
        <v>180</v>
      </c>
    </row>
    <row r="2356" spans="1:9" x14ac:dyDescent="0.4">
      <c r="A2356">
        <v>4</v>
      </c>
      <c r="B2356" t="s">
        <v>179</v>
      </c>
    </row>
    <row r="2357" spans="1:9" x14ac:dyDescent="0.4">
      <c r="A2357">
        <v>5</v>
      </c>
      <c r="B2357" t="s">
        <v>178</v>
      </c>
    </row>
    <row r="2358" spans="1:9" x14ac:dyDescent="0.4">
      <c r="A2358">
        <v>6</v>
      </c>
      <c r="B2358" t="s">
        <v>177</v>
      </c>
    </row>
    <row r="2359" spans="1:9" x14ac:dyDescent="0.4">
      <c r="A2359">
        <v>7</v>
      </c>
      <c r="B2359" t="s">
        <v>22</v>
      </c>
    </row>
    <row r="2360" spans="1:9" x14ac:dyDescent="0.4">
      <c r="A2360">
        <v>8</v>
      </c>
      <c r="B2360" t="s">
        <v>176</v>
      </c>
    </row>
    <row r="2361" spans="1:9" x14ac:dyDescent="0.4">
      <c r="A2361">
        <v>9</v>
      </c>
      <c r="B2361" t="s">
        <v>175</v>
      </c>
    </row>
    <row r="2362" spans="1:9" x14ac:dyDescent="0.4">
      <c r="A2362">
        <v>10</v>
      </c>
      <c r="B2362" t="s">
        <v>174</v>
      </c>
      <c r="D2362">
        <v>13.05</v>
      </c>
      <c r="E2362">
        <v>0.60599999999999998</v>
      </c>
      <c r="G2362">
        <v>6</v>
      </c>
      <c r="H2362" t="s">
        <v>13</v>
      </c>
      <c r="I2362">
        <v>0.60599999999999998</v>
      </c>
    </row>
    <row r="2363" spans="1:9" x14ac:dyDescent="0.4">
      <c r="A2363">
        <v>11</v>
      </c>
      <c r="B2363" t="s">
        <v>173</v>
      </c>
    </row>
    <row r="2364" spans="1:9" x14ac:dyDescent="0.4">
      <c r="A2364">
        <v>12</v>
      </c>
      <c r="B2364" t="s">
        <v>172</v>
      </c>
    </row>
    <row r="2365" spans="1:9" x14ac:dyDescent="0.4">
      <c r="A2365">
        <v>13</v>
      </c>
      <c r="B2365" t="s">
        <v>171</v>
      </c>
    </row>
    <row r="2366" spans="1:9" x14ac:dyDescent="0.4">
      <c r="A2366">
        <v>14</v>
      </c>
      <c r="B2366" t="s">
        <v>22</v>
      </c>
    </row>
    <row r="2367" spans="1:9" x14ac:dyDescent="0.4">
      <c r="A2367">
        <v>15</v>
      </c>
      <c r="B2367" t="s">
        <v>170</v>
      </c>
      <c r="D2367">
        <v>13.42</v>
      </c>
      <c r="E2367">
        <v>2.5379999999999998</v>
      </c>
      <c r="G2367">
        <v>21</v>
      </c>
      <c r="H2367" t="s">
        <v>13</v>
      </c>
      <c r="I2367">
        <v>2.5379999999999998</v>
      </c>
    </row>
    <row r="2368" spans="1:9" x14ac:dyDescent="0.4">
      <c r="A2368">
        <v>16</v>
      </c>
      <c r="B2368" t="s">
        <v>169</v>
      </c>
    </row>
    <row r="2369" spans="1:9" x14ac:dyDescent="0.4">
      <c r="A2369">
        <v>17</v>
      </c>
      <c r="B2369" t="s">
        <v>168</v>
      </c>
    </row>
    <row r="2370" spans="1:9" x14ac:dyDescent="0.4">
      <c r="A2370">
        <v>18</v>
      </c>
      <c r="B2370" t="s">
        <v>167</v>
      </c>
      <c r="D2370">
        <v>13.5</v>
      </c>
      <c r="E2370">
        <v>30.902999999999999</v>
      </c>
      <c r="G2370">
        <v>284</v>
      </c>
      <c r="H2370" t="s">
        <v>13</v>
      </c>
      <c r="I2370">
        <v>30.902999999999999</v>
      </c>
    </row>
    <row r="2371" spans="1:9" x14ac:dyDescent="0.4">
      <c r="A2371">
        <v>19</v>
      </c>
      <c r="B2371" t="s">
        <v>166</v>
      </c>
    </row>
    <row r="2372" spans="1:9" x14ac:dyDescent="0.4">
      <c r="A2372">
        <v>20</v>
      </c>
      <c r="B2372" t="s">
        <v>165</v>
      </c>
    </row>
    <row r="2373" spans="1:9" x14ac:dyDescent="0.4">
      <c r="A2373">
        <v>21</v>
      </c>
      <c r="B2373" t="s">
        <v>22</v>
      </c>
    </row>
    <row r="2374" spans="1:9" x14ac:dyDescent="0.4">
      <c r="A2374">
        <v>22</v>
      </c>
      <c r="B2374" t="s">
        <v>164</v>
      </c>
    </row>
    <row r="2375" spans="1:9" x14ac:dyDescent="0.4">
      <c r="A2375">
        <v>23</v>
      </c>
      <c r="B2375" t="s">
        <v>163</v>
      </c>
    </row>
    <row r="2376" spans="1:9" x14ac:dyDescent="0.4">
      <c r="A2376">
        <v>24</v>
      </c>
      <c r="B2376" t="s">
        <v>162</v>
      </c>
    </row>
    <row r="2377" spans="1:9" x14ac:dyDescent="0.4">
      <c r="A2377">
        <v>25</v>
      </c>
      <c r="B2377" t="s">
        <v>161</v>
      </c>
    </row>
    <row r="2378" spans="1:9" x14ac:dyDescent="0.4">
      <c r="A2378">
        <v>26</v>
      </c>
      <c r="B2378" t="s">
        <v>160</v>
      </c>
    </row>
    <row r="2379" spans="1:9" x14ac:dyDescent="0.4">
      <c r="A2379">
        <v>27</v>
      </c>
      <c r="B2379" t="s">
        <v>159</v>
      </c>
    </row>
    <row r="2380" spans="1:9" x14ac:dyDescent="0.4">
      <c r="A2380">
        <v>28</v>
      </c>
      <c r="B2380" t="s">
        <v>22</v>
      </c>
    </row>
    <row r="2381" spans="1:9" x14ac:dyDescent="0.4">
      <c r="A2381">
        <v>29</v>
      </c>
      <c r="B2381" t="s">
        <v>158</v>
      </c>
      <c r="D2381">
        <v>13.02</v>
      </c>
      <c r="E2381">
        <v>3.1680000000000001</v>
      </c>
      <c r="G2381">
        <v>30</v>
      </c>
      <c r="H2381" t="s">
        <v>13</v>
      </c>
      <c r="I2381">
        <v>3.1680000000000001</v>
      </c>
    </row>
    <row r="2382" spans="1:9" x14ac:dyDescent="0.4">
      <c r="A2382">
        <v>30</v>
      </c>
      <c r="B2382" t="s">
        <v>157</v>
      </c>
      <c r="D2382">
        <v>13.02</v>
      </c>
      <c r="E2382">
        <v>14.585000000000001</v>
      </c>
      <c r="G2382">
        <v>136</v>
      </c>
      <c r="H2382" t="s">
        <v>13</v>
      </c>
      <c r="I2382">
        <v>14.585000000000001</v>
      </c>
    </row>
    <row r="2383" spans="1:9" x14ac:dyDescent="0.4">
      <c r="A2383">
        <v>31</v>
      </c>
      <c r="B2383" t="s">
        <v>156</v>
      </c>
    </row>
    <row r="2385" spans="1:10" x14ac:dyDescent="0.4">
      <c r="A2385" t="s">
        <v>99</v>
      </c>
    </row>
    <row r="2387" spans="1:10" x14ac:dyDescent="0.4">
      <c r="B2387" t="s">
        <v>3</v>
      </c>
      <c r="C2387" t="s">
        <v>4</v>
      </c>
      <c r="D2387" t="s">
        <v>5</v>
      </c>
      <c r="E2387" t="s">
        <v>6</v>
      </c>
      <c r="F2387" t="s">
        <v>7</v>
      </c>
      <c r="G2387" t="s">
        <v>8</v>
      </c>
      <c r="H2387" t="s">
        <v>9</v>
      </c>
      <c r="I2387" t="s">
        <v>10</v>
      </c>
      <c r="J2387" t="s">
        <v>11</v>
      </c>
    </row>
    <row r="2388" spans="1:10" x14ac:dyDescent="0.4">
      <c r="A2388">
        <v>1</v>
      </c>
      <c r="B2388" t="s">
        <v>182</v>
      </c>
    </row>
    <row r="2389" spans="1:10" x14ac:dyDescent="0.4">
      <c r="A2389">
        <v>2</v>
      </c>
      <c r="B2389" t="s">
        <v>181</v>
      </c>
    </row>
    <row r="2390" spans="1:10" x14ac:dyDescent="0.4">
      <c r="A2390">
        <v>3</v>
      </c>
      <c r="B2390" t="s">
        <v>180</v>
      </c>
    </row>
    <row r="2391" spans="1:10" x14ac:dyDescent="0.4">
      <c r="A2391">
        <v>4</v>
      </c>
      <c r="B2391" t="s">
        <v>179</v>
      </c>
      <c r="D2391">
        <v>13.66</v>
      </c>
      <c r="E2391">
        <v>3.5760000000000001</v>
      </c>
      <c r="G2391">
        <v>35</v>
      </c>
      <c r="H2391" t="s">
        <v>13</v>
      </c>
      <c r="I2391">
        <v>3.5760000000000001</v>
      </c>
    </row>
    <row r="2392" spans="1:10" x14ac:dyDescent="0.4">
      <c r="A2392">
        <v>5</v>
      </c>
      <c r="B2392" t="s">
        <v>178</v>
      </c>
    </row>
    <row r="2393" spans="1:10" x14ac:dyDescent="0.4">
      <c r="A2393">
        <v>6</v>
      </c>
      <c r="B2393" t="s">
        <v>177</v>
      </c>
      <c r="D2393">
        <v>13.54</v>
      </c>
      <c r="E2393">
        <v>18.463000000000001</v>
      </c>
      <c r="G2393">
        <v>186</v>
      </c>
      <c r="H2393" t="s">
        <v>13</v>
      </c>
      <c r="I2393">
        <v>18.463000000000001</v>
      </c>
    </row>
    <row r="2394" spans="1:10" x14ac:dyDescent="0.4">
      <c r="A2394">
        <v>7</v>
      </c>
      <c r="B2394" t="s">
        <v>22</v>
      </c>
    </row>
    <row r="2395" spans="1:10" x14ac:dyDescent="0.4">
      <c r="A2395">
        <v>8</v>
      </c>
      <c r="B2395" t="s">
        <v>176</v>
      </c>
    </row>
    <row r="2396" spans="1:10" x14ac:dyDescent="0.4">
      <c r="A2396">
        <v>9</v>
      </c>
      <c r="B2396" t="s">
        <v>175</v>
      </c>
    </row>
    <row r="2397" spans="1:10" x14ac:dyDescent="0.4">
      <c r="A2397">
        <v>10</v>
      </c>
      <c r="B2397" t="s">
        <v>174</v>
      </c>
    </row>
    <row r="2398" spans="1:10" x14ac:dyDescent="0.4">
      <c r="A2398">
        <v>11</v>
      </c>
      <c r="B2398" t="s">
        <v>173</v>
      </c>
    </row>
    <row r="2399" spans="1:10" x14ac:dyDescent="0.4">
      <c r="A2399">
        <v>12</v>
      </c>
      <c r="B2399" t="s">
        <v>172</v>
      </c>
    </row>
    <row r="2400" spans="1:10" x14ac:dyDescent="0.4">
      <c r="A2400">
        <v>13</v>
      </c>
      <c r="B2400" t="s">
        <v>171</v>
      </c>
    </row>
    <row r="2401" spans="1:2" x14ac:dyDescent="0.4">
      <c r="A2401">
        <v>14</v>
      </c>
      <c r="B2401" t="s">
        <v>22</v>
      </c>
    </row>
    <row r="2402" spans="1:2" x14ac:dyDescent="0.4">
      <c r="A2402">
        <v>15</v>
      </c>
      <c r="B2402" t="s">
        <v>170</v>
      </c>
    </row>
    <row r="2403" spans="1:2" x14ac:dyDescent="0.4">
      <c r="A2403">
        <v>16</v>
      </c>
      <c r="B2403" t="s">
        <v>169</v>
      </c>
    </row>
    <row r="2404" spans="1:2" x14ac:dyDescent="0.4">
      <c r="A2404">
        <v>17</v>
      </c>
      <c r="B2404" t="s">
        <v>168</v>
      </c>
    </row>
    <row r="2405" spans="1:2" x14ac:dyDescent="0.4">
      <c r="A2405">
        <v>18</v>
      </c>
      <c r="B2405" t="s">
        <v>167</v>
      </c>
    </row>
    <row r="2406" spans="1:2" x14ac:dyDescent="0.4">
      <c r="A2406">
        <v>19</v>
      </c>
      <c r="B2406" t="s">
        <v>166</v>
      </c>
    </row>
    <row r="2407" spans="1:2" x14ac:dyDescent="0.4">
      <c r="A2407">
        <v>20</v>
      </c>
      <c r="B2407" t="s">
        <v>165</v>
      </c>
    </row>
    <row r="2408" spans="1:2" x14ac:dyDescent="0.4">
      <c r="A2408">
        <v>21</v>
      </c>
      <c r="B2408" t="s">
        <v>22</v>
      </c>
    </row>
    <row r="2409" spans="1:2" x14ac:dyDescent="0.4">
      <c r="A2409">
        <v>22</v>
      </c>
      <c r="B2409" t="s">
        <v>164</v>
      </c>
    </row>
    <row r="2410" spans="1:2" x14ac:dyDescent="0.4">
      <c r="A2410">
        <v>23</v>
      </c>
      <c r="B2410" t="s">
        <v>163</v>
      </c>
    </row>
    <row r="2411" spans="1:2" x14ac:dyDescent="0.4">
      <c r="A2411">
        <v>24</v>
      </c>
      <c r="B2411" t="s">
        <v>162</v>
      </c>
    </row>
    <row r="2412" spans="1:2" x14ac:dyDescent="0.4">
      <c r="A2412">
        <v>25</v>
      </c>
      <c r="B2412" t="s">
        <v>161</v>
      </c>
    </row>
    <row r="2413" spans="1:2" x14ac:dyDescent="0.4">
      <c r="A2413">
        <v>26</v>
      </c>
      <c r="B2413" t="s">
        <v>160</v>
      </c>
    </row>
    <row r="2414" spans="1:2" x14ac:dyDescent="0.4">
      <c r="A2414">
        <v>27</v>
      </c>
      <c r="B2414" t="s">
        <v>159</v>
      </c>
    </row>
    <row r="2415" spans="1:2" x14ac:dyDescent="0.4">
      <c r="A2415">
        <v>28</v>
      </c>
      <c r="B2415" t="s">
        <v>22</v>
      </c>
    </row>
    <row r="2416" spans="1:2" x14ac:dyDescent="0.4">
      <c r="A2416">
        <v>29</v>
      </c>
      <c r="B2416" t="s">
        <v>158</v>
      </c>
    </row>
    <row r="2417" spans="1:10" x14ac:dyDescent="0.4">
      <c r="A2417">
        <v>30</v>
      </c>
      <c r="B2417" t="s">
        <v>157</v>
      </c>
    </row>
    <row r="2418" spans="1:10" x14ac:dyDescent="0.4">
      <c r="A2418">
        <v>31</v>
      </c>
      <c r="B2418" t="s">
        <v>156</v>
      </c>
    </row>
    <row r="2420" spans="1:10" x14ac:dyDescent="0.4">
      <c r="A2420" t="s">
        <v>100</v>
      </c>
    </row>
    <row r="2422" spans="1:10" x14ac:dyDescent="0.4">
      <c r="B2422" t="s">
        <v>3</v>
      </c>
      <c r="C2422" t="s">
        <v>4</v>
      </c>
      <c r="D2422" t="s">
        <v>5</v>
      </c>
      <c r="E2422" t="s">
        <v>6</v>
      </c>
      <c r="F2422" t="s">
        <v>7</v>
      </c>
      <c r="G2422" t="s">
        <v>8</v>
      </c>
      <c r="H2422" t="s">
        <v>9</v>
      </c>
      <c r="I2422" t="s">
        <v>10</v>
      </c>
      <c r="J2422" t="s">
        <v>11</v>
      </c>
    </row>
    <row r="2423" spans="1:10" x14ac:dyDescent="0.4">
      <c r="A2423">
        <v>1</v>
      </c>
      <c r="B2423" t="s">
        <v>182</v>
      </c>
      <c r="D2423">
        <v>13.2</v>
      </c>
      <c r="E2423">
        <v>119.214</v>
      </c>
      <c r="F2423">
        <v>6129.6530000000002</v>
      </c>
      <c r="G2423">
        <v>5.5709999999999997</v>
      </c>
      <c r="H2423" t="s">
        <v>13</v>
      </c>
    </row>
    <row r="2424" spans="1:10" x14ac:dyDescent="0.4">
      <c r="A2424">
        <v>2</v>
      </c>
      <c r="B2424" t="s">
        <v>181</v>
      </c>
      <c r="F2424">
        <v>6202.174</v>
      </c>
    </row>
    <row r="2425" spans="1:10" x14ac:dyDescent="0.4">
      <c r="A2425">
        <v>3</v>
      </c>
      <c r="B2425" t="s">
        <v>180</v>
      </c>
      <c r="D2425">
        <v>13.23</v>
      </c>
      <c r="E2425">
        <v>18.457999999999998</v>
      </c>
      <c r="F2425">
        <v>5567.8819999999996</v>
      </c>
      <c r="G2425">
        <v>4.0830000000000002</v>
      </c>
      <c r="H2425" t="s">
        <v>13</v>
      </c>
    </row>
    <row r="2426" spans="1:10" x14ac:dyDescent="0.4">
      <c r="A2426">
        <v>4</v>
      </c>
      <c r="B2426" t="s">
        <v>179</v>
      </c>
      <c r="D2426">
        <v>13.25</v>
      </c>
      <c r="E2426">
        <v>16.794</v>
      </c>
      <c r="F2426">
        <v>5829.7250000000004</v>
      </c>
      <c r="G2426">
        <v>2.5329999999999999</v>
      </c>
      <c r="H2426" t="s">
        <v>16</v>
      </c>
    </row>
    <row r="2427" spans="1:10" x14ac:dyDescent="0.4">
      <c r="A2427">
        <v>5</v>
      </c>
      <c r="B2427" t="s">
        <v>178</v>
      </c>
      <c r="D2427">
        <v>13.22</v>
      </c>
      <c r="E2427">
        <v>98.808000000000007</v>
      </c>
      <c r="F2427">
        <v>5298.2860000000001</v>
      </c>
      <c r="G2427">
        <v>729</v>
      </c>
      <c r="H2427" t="s">
        <v>13</v>
      </c>
    </row>
    <row r="2428" spans="1:10" x14ac:dyDescent="0.4">
      <c r="A2428">
        <v>6</v>
      </c>
      <c r="B2428" t="s">
        <v>177</v>
      </c>
      <c r="D2428">
        <v>13.25</v>
      </c>
      <c r="E2428">
        <v>11.622999999999999</v>
      </c>
      <c r="F2428">
        <v>5070.0050000000001</v>
      </c>
      <c r="G2428">
        <v>99</v>
      </c>
      <c r="H2428" t="s">
        <v>13</v>
      </c>
    </row>
    <row r="2429" spans="1:10" x14ac:dyDescent="0.4">
      <c r="A2429">
        <v>7</v>
      </c>
      <c r="B2429" t="s">
        <v>22</v>
      </c>
      <c r="D2429">
        <v>13.26</v>
      </c>
      <c r="E2429">
        <v>30.588000000000001</v>
      </c>
      <c r="G2429">
        <v>252</v>
      </c>
      <c r="H2429" t="s">
        <v>13</v>
      </c>
    </row>
    <row r="2430" spans="1:10" x14ac:dyDescent="0.4">
      <c r="A2430">
        <v>8</v>
      </c>
      <c r="B2430" t="s">
        <v>176</v>
      </c>
      <c r="F2430">
        <v>5768.7759999999998</v>
      </c>
    </row>
    <row r="2431" spans="1:10" x14ac:dyDescent="0.4">
      <c r="A2431">
        <v>9</v>
      </c>
      <c r="B2431" t="s">
        <v>175</v>
      </c>
      <c r="D2431">
        <v>13.26</v>
      </c>
      <c r="E2431">
        <v>4.601</v>
      </c>
      <c r="F2431">
        <v>5622.4629999999997</v>
      </c>
      <c r="G2431">
        <v>39</v>
      </c>
      <c r="H2431" t="s">
        <v>13</v>
      </c>
    </row>
    <row r="2432" spans="1:10" x14ac:dyDescent="0.4">
      <c r="A2432">
        <v>10</v>
      </c>
      <c r="B2432" t="s">
        <v>174</v>
      </c>
      <c r="D2432">
        <v>13.28</v>
      </c>
      <c r="E2432">
        <v>3.8119999999999998</v>
      </c>
      <c r="F2432">
        <v>6493.59</v>
      </c>
      <c r="G2432">
        <v>32</v>
      </c>
      <c r="H2432" t="s">
        <v>13</v>
      </c>
    </row>
    <row r="2433" spans="1:8" x14ac:dyDescent="0.4">
      <c r="A2433">
        <v>11</v>
      </c>
      <c r="B2433" t="s">
        <v>173</v>
      </c>
      <c r="F2433">
        <v>5176.3779999999997</v>
      </c>
    </row>
    <row r="2434" spans="1:8" x14ac:dyDescent="0.4">
      <c r="A2434">
        <v>12</v>
      </c>
      <c r="B2434" t="s">
        <v>172</v>
      </c>
      <c r="D2434">
        <v>13.39</v>
      </c>
      <c r="E2434">
        <v>8.0909999999999993</v>
      </c>
      <c r="F2434">
        <v>4979.1779999999999</v>
      </c>
      <c r="G2434">
        <v>68</v>
      </c>
      <c r="H2434" t="s">
        <v>13</v>
      </c>
    </row>
    <row r="2435" spans="1:8" x14ac:dyDescent="0.4">
      <c r="A2435">
        <v>13</v>
      </c>
      <c r="B2435" t="s">
        <v>171</v>
      </c>
      <c r="D2435">
        <v>13.19</v>
      </c>
      <c r="E2435">
        <v>8.5779999999999994</v>
      </c>
      <c r="F2435">
        <v>5149.4989999999998</v>
      </c>
      <c r="G2435">
        <v>4.069</v>
      </c>
      <c r="H2435" t="s">
        <v>16</v>
      </c>
    </row>
    <row r="2436" spans="1:8" x14ac:dyDescent="0.4">
      <c r="A2436">
        <v>14</v>
      </c>
      <c r="B2436" t="s">
        <v>22</v>
      </c>
      <c r="D2436">
        <v>13.17</v>
      </c>
      <c r="E2436">
        <v>37.985999999999997</v>
      </c>
      <c r="G2436">
        <v>10.332000000000001</v>
      </c>
      <c r="H2436" t="s">
        <v>13</v>
      </c>
    </row>
    <row r="2437" spans="1:8" x14ac:dyDescent="0.4">
      <c r="A2437">
        <v>15</v>
      </c>
      <c r="B2437" t="s">
        <v>170</v>
      </c>
      <c r="D2437">
        <v>13.12</v>
      </c>
      <c r="E2437">
        <v>59.136000000000003</v>
      </c>
      <c r="F2437">
        <v>6155.0550000000003</v>
      </c>
      <c r="G2437">
        <v>11.9</v>
      </c>
      <c r="H2437" t="s">
        <v>13</v>
      </c>
    </row>
    <row r="2438" spans="1:8" x14ac:dyDescent="0.4">
      <c r="A2438">
        <v>16</v>
      </c>
      <c r="B2438" t="s">
        <v>169</v>
      </c>
      <c r="D2438">
        <v>13.17</v>
      </c>
      <c r="E2438">
        <v>2.6560000000000001</v>
      </c>
      <c r="F2438">
        <v>5160.451</v>
      </c>
      <c r="G2438">
        <v>24</v>
      </c>
      <c r="H2438" t="s">
        <v>13</v>
      </c>
    </row>
    <row r="2439" spans="1:8" x14ac:dyDescent="0.4">
      <c r="A2439">
        <v>17</v>
      </c>
      <c r="B2439" t="s">
        <v>168</v>
      </c>
      <c r="D2439">
        <v>13.17</v>
      </c>
      <c r="E2439">
        <v>0.85499999999999998</v>
      </c>
      <c r="F2439">
        <v>7465.0320000000002</v>
      </c>
      <c r="G2439">
        <v>8</v>
      </c>
      <c r="H2439" t="s">
        <v>13</v>
      </c>
    </row>
    <row r="2440" spans="1:8" x14ac:dyDescent="0.4">
      <c r="A2440">
        <v>18</v>
      </c>
      <c r="B2440" t="s">
        <v>167</v>
      </c>
      <c r="D2440">
        <v>13.18</v>
      </c>
      <c r="E2440">
        <v>135.96600000000001</v>
      </c>
      <c r="F2440">
        <v>7342.4539999999997</v>
      </c>
      <c r="G2440">
        <v>6.585</v>
      </c>
      <c r="H2440" t="s">
        <v>13</v>
      </c>
    </row>
    <row r="2441" spans="1:8" x14ac:dyDescent="0.4">
      <c r="A2441">
        <v>19</v>
      </c>
      <c r="B2441" t="s">
        <v>166</v>
      </c>
      <c r="D2441">
        <v>13.08</v>
      </c>
      <c r="E2441">
        <v>13.218</v>
      </c>
      <c r="F2441">
        <v>8155.6750000000002</v>
      </c>
      <c r="G2441">
        <v>121</v>
      </c>
      <c r="H2441" t="s">
        <v>13</v>
      </c>
    </row>
    <row r="2442" spans="1:8" x14ac:dyDescent="0.4">
      <c r="A2442">
        <v>20</v>
      </c>
      <c r="B2442" t="s">
        <v>165</v>
      </c>
      <c r="D2442">
        <v>12.95</v>
      </c>
      <c r="E2442">
        <v>13.503</v>
      </c>
      <c r="F2442">
        <v>5978.1549999999997</v>
      </c>
      <c r="G2442">
        <v>128</v>
      </c>
      <c r="H2442" t="s">
        <v>13</v>
      </c>
    </row>
    <row r="2443" spans="1:8" x14ac:dyDescent="0.4">
      <c r="A2443">
        <v>21</v>
      </c>
      <c r="B2443" t="s">
        <v>22</v>
      </c>
    </row>
    <row r="2444" spans="1:8" x14ac:dyDescent="0.4">
      <c r="A2444">
        <v>22</v>
      </c>
      <c r="B2444" t="s">
        <v>164</v>
      </c>
      <c r="F2444">
        <v>5182.6809999999996</v>
      </c>
    </row>
    <row r="2445" spans="1:8" x14ac:dyDescent="0.4">
      <c r="A2445">
        <v>23</v>
      </c>
      <c r="B2445" t="s">
        <v>163</v>
      </c>
      <c r="D2445">
        <v>13.2</v>
      </c>
      <c r="E2445">
        <v>15.983000000000001</v>
      </c>
      <c r="F2445">
        <v>6315.5990000000002</v>
      </c>
      <c r="G2445">
        <v>91</v>
      </c>
      <c r="H2445" t="s">
        <v>13</v>
      </c>
    </row>
    <row r="2446" spans="1:8" x14ac:dyDescent="0.4">
      <c r="A2446">
        <v>24</v>
      </c>
      <c r="B2446" t="s">
        <v>162</v>
      </c>
      <c r="D2446">
        <v>13.21</v>
      </c>
      <c r="E2446">
        <v>7.39</v>
      </c>
      <c r="F2446">
        <v>7248.6540000000005</v>
      </c>
      <c r="G2446">
        <v>64</v>
      </c>
      <c r="H2446" t="s">
        <v>13</v>
      </c>
    </row>
    <row r="2447" spans="1:8" x14ac:dyDescent="0.4">
      <c r="A2447">
        <v>25</v>
      </c>
      <c r="B2447" t="s">
        <v>161</v>
      </c>
      <c r="D2447">
        <v>13.26</v>
      </c>
      <c r="E2447">
        <v>34.374000000000002</v>
      </c>
      <c r="F2447">
        <v>7757.7420000000002</v>
      </c>
      <c r="G2447">
        <v>276</v>
      </c>
      <c r="H2447" t="s">
        <v>16</v>
      </c>
    </row>
    <row r="2448" spans="1:8" x14ac:dyDescent="0.4">
      <c r="A2448">
        <v>26</v>
      </c>
      <c r="B2448" t="s">
        <v>160</v>
      </c>
      <c r="D2448">
        <v>13.22</v>
      </c>
      <c r="E2448">
        <v>23.937000000000001</v>
      </c>
      <c r="F2448">
        <v>7034.8119999999999</v>
      </c>
      <c r="G2448">
        <v>193</v>
      </c>
      <c r="H2448" t="s">
        <v>13</v>
      </c>
    </row>
    <row r="2449" spans="1:10" x14ac:dyDescent="0.4">
      <c r="A2449">
        <v>27</v>
      </c>
      <c r="B2449" t="s">
        <v>159</v>
      </c>
      <c r="D2449">
        <v>13.33</v>
      </c>
      <c r="E2449">
        <v>36.789000000000001</v>
      </c>
      <c r="F2449">
        <v>7000.2709999999997</v>
      </c>
      <c r="G2449">
        <v>309</v>
      </c>
      <c r="H2449" t="s">
        <v>13</v>
      </c>
    </row>
    <row r="2450" spans="1:10" x14ac:dyDescent="0.4">
      <c r="A2450">
        <v>28</v>
      </c>
      <c r="B2450" t="s">
        <v>22</v>
      </c>
      <c r="H2450" t="s">
        <v>95</v>
      </c>
    </row>
    <row r="2451" spans="1:10" x14ac:dyDescent="0.4">
      <c r="A2451">
        <v>29</v>
      </c>
      <c r="B2451" t="s">
        <v>158</v>
      </c>
      <c r="D2451">
        <v>13.39</v>
      </c>
      <c r="E2451">
        <v>64.899000000000001</v>
      </c>
      <c r="F2451">
        <v>6690.9380000000001</v>
      </c>
      <c r="G2451">
        <v>487</v>
      </c>
      <c r="H2451" t="s">
        <v>13</v>
      </c>
    </row>
    <row r="2452" spans="1:10" x14ac:dyDescent="0.4">
      <c r="A2452">
        <v>30</v>
      </c>
      <c r="B2452" t="s">
        <v>157</v>
      </c>
      <c r="F2452">
        <v>5311.4620000000004</v>
      </c>
    </row>
    <row r="2453" spans="1:10" x14ac:dyDescent="0.4">
      <c r="A2453">
        <v>31</v>
      </c>
      <c r="B2453" t="s">
        <v>156</v>
      </c>
      <c r="F2453">
        <v>5807.9979999999996</v>
      </c>
    </row>
    <row r="2455" spans="1:10" x14ac:dyDescent="0.4">
      <c r="A2455" t="s">
        <v>101</v>
      </c>
    </row>
    <row r="2457" spans="1:10" x14ac:dyDescent="0.4">
      <c r="B2457" t="s">
        <v>3</v>
      </c>
      <c r="C2457" t="s">
        <v>4</v>
      </c>
      <c r="D2457" t="s">
        <v>5</v>
      </c>
      <c r="E2457" t="s">
        <v>6</v>
      </c>
      <c r="F2457" t="s">
        <v>7</v>
      </c>
      <c r="G2457" t="s">
        <v>8</v>
      </c>
      <c r="H2457" t="s">
        <v>9</v>
      </c>
      <c r="I2457" t="s">
        <v>10</v>
      </c>
      <c r="J2457" t="s">
        <v>11</v>
      </c>
    </row>
    <row r="2458" spans="1:10" x14ac:dyDescent="0.4">
      <c r="A2458">
        <v>1</v>
      </c>
      <c r="B2458" t="s">
        <v>182</v>
      </c>
      <c r="F2458">
        <v>287.77800000000002</v>
      </c>
    </row>
    <row r="2459" spans="1:10" x14ac:dyDescent="0.4">
      <c r="A2459">
        <v>2</v>
      </c>
      <c r="B2459" t="s">
        <v>181</v>
      </c>
      <c r="F2459">
        <v>256.12400000000002</v>
      </c>
    </row>
    <row r="2460" spans="1:10" x14ac:dyDescent="0.4">
      <c r="A2460">
        <v>3</v>
      </c>
      <c r="B2460" t="s">
        <v>180</v>
      </c>
      <c r="F2460">
        <v>152.274</v>
      </c>
    </row>
    <row r="2461" spans="1:10" x14ac:dyDescent="0.4">
      <c r="A2461">
        <v>4</v>
      </c>
      <c r="B2461" t="s">
        <v>179</v>
      </c>
      <c r="F2461">
        <v>472.88900000000001</v>
      </c>
    </row>
    <row r="2462" spans="1:10" x14ac:dyDescent="0.4">
      <c r="A2462">
        <v>5</v>
      </c>
      <c r="B2462" t="s">
        <v>178</v>
      </c>
      <c r="F2462">
        <v>69.222999999999999</v>
      </c>
    </row>
    <row r="2463" spans="1:10" x14ac:dyDescent="0.4">
      <c r="A2463">
        <v>6</v>
      </c>
      <c r="B2463" t="s">
        <v>177</v>
      </c>
      <c r="F2463">
        <v>146.24299999999999</v>
      </c>
    </row>
    <row r="2464" spans="1:10" x14ac:dyDescent="0.4">
      <c r="A2464">
        <v>7</v>
      </c>
      <c r="B2464" t="s">
        <v>22</v>
      </c>
    </row>
    <row r="2465" spans="1:8" x14ac:dyDescent="0.4">
      <c r="A2465">
        <v>8</v>
      </c>
      <c r="B2465" t="s">
        <v>176</v>
      </c>
      <c r="F2465">
        <v>76.394000000000005</v>
      </c>
    </row>
    <row r="2466" spans="1:8" x14ac:dyDescent="0.4">
      <c r="A2466">
        <v>9</v>
      </c>
      <c r="B2466" t="s">
        <v>175</v>
      </c>
      <c r="F2466">
        <v>159.29300000000001</v>
      </c>
    </row>
    <row r="2467" spans="1:8" x14ac:dyDescent="0.4">
      <c r="A2467">
        <v>10</v>
      </c>
      <c r="B2467" t="s">
        <v>174</v>
      </c>
      <c r="D2467">
        <v>14.19</v>
      </c>
      <c r="E2467">
        <v>0.67400000000000004</v>
      </c>
      <c r="F2467">
        <v>53.688000000000002</v>
      </c>
      <c r="G2467">
        <v>6</v>
      </c>
      <c r="H2467" t="s">
        <v>16</v>
      </c>
    </row>
    <row r="2468" spans="1:8" x14ac:dyDescent="0.4">
      <c r="A2468">
        <v>11</v>
      </c>
      <c r="B2468" t="s">
        <v>173</v>
      </c>
      <c r="F2468">
        <v>88.872</v>
      </c>
    </row>
    <row r="2469" spans="1:8" x14ac:dyDescent="0.4">
      <c r="A2469">
        <v>12</v>
      </c>
      <c r="B2469" t="s">
        <v>172</v>
      </c>
      <c r="F2469">
        <v>208.93299999999999</v>
      </c>
    </row>
    <row r="2470" spans="1:8" x14ac:dyDescent="0.4">
      <c r="A2470">
        <v>13</v>
      </c>
      <c r="B2470" t="s">
        <v>171</v>
      </c>
      <c r="F2470">
        <v>82.617999999999995</v>
      </c>
    </row>
    <row r="2471" spans="1:8" x14ac:dyDescent="0.4">
      <c r="A2471">
        <v>14</v>
      </c>
      <c r="B2471" t="s">
        <v>22</v>
      </c>
    </row>
    <row r="2472" spans="1:8" x14ac:dyDescent="0.4">
      <c r="A2472">
        <v>15</v>
      </c>
      <c r="B2472" t="s">
        <v>170</v>
      </c>
      <c r="F2472">
        <v>146.583</v>
      </c>
    </row>
    <row r="2473" spans="1:8" x14ac:dyDescent="0.4">
      <c r="A2473">
        <v>16</v>
      </c>
      <c r="B2473" t="s">
        <v>169</v>
      </c>
      <c r="F2473">
        <v>10.965</v>
      </c>
    </row>
    <row r="2474" spans="1:8" x14ac:dyDescent="0.4">
      <c r="A2474">
        <v>17</v>
      </c>
      <c r="B2474" t="s">
        <v>168</v>
      </c>
      <c r="F2474">
        <v>255.64400000000001</v>
      </c>
    </row>
    <row r="2475" spans="1:8" x14ac:dyDescent="0.4">
      <c r="A2475">
        <v>18</v>
      </c>
      <c r="B2475" t="s">
        <v>167</v>
      </c>
      <c r="D2475">
        <v>13.14</v>
      </c>
      <c r="E2475">
        <v>21.295000000000002</v>
      </c>
      <c r="F2475">
        <v>141.416</v>
      </c>
      <c r="G2475">
        <v>193</v>
      </c>
      <c r="H2475" t="s">
        <v>13</v>
      </c>
    </row>
    <row r="2476" spans="1:8" x14ac:dyDescent="0.4">
      <c r="A2476">
        <v>19</v>
      </c>
      <c r="B2476" t="s">
        <v>166</v>
      </c>
      <c r="D2476">
        <v>13.85</v>
      </c>
      <c r="E2476">
        <v>0.89400000000000002</v>
      </c>
      <c r="F2476">
        <v>227.46</v>
      </c>
      <c r="G2476">
        <v>8</v>
      </c>
      <c r="H2476" t="s">
        <v>13</v>
      </c>
    </row>
    <row r="2477" spans="1:8" x14ac:dyDescent="0.4">
      <c r="A2477">
        <v>20</v>
      </c>
      <c r="B2477" t="s">
        <v>165</v>
      </c>
      <c r="D2477">
        <v>13.38</v>
      </c>
      <c r="E2477">
        <v>8.2530000000000001</v>
      </c>
      <c r="F2477">
        <v>178.071</v>
      </c>
      <c r="G2477">
        <v>69</v>
      </c>
      <c r="H2477" t="s">
        <v>13</v>
      </c>
    </row>
    <row r="2478" spans="1:8" x14ac:dyDescent="0.4">
      <c r="A2478">
        <v>21</v>
      </c>
      <c r="B2478" t="s">
        <v>22</v>
      </c>
    </row>
    <row r="2479" spans="1:8" x14ac:dyDescent="0.4">
      <c r="A2479">
        <v>22</v>
      </c>
      <c r="B2479" t="s">
        <v>164</v>
      </c>
      <c r="F2479">
        <v>173.32</v>
      </c>
    </row>
    <row r="2480" spans="1:8" x14ac:dyDescent="0.4">
      <c r="A2480">
        <v>23</v>
      </c>
      <c r="B2480" t="s">
        <v>163</v>
      </c>
      <c r="F2480">
        <v>348.971</v>
      </c>
    </row>
    <row r="2481" spans="1:10" x14ac:dyDescent="0.4">
      <c r="A2481">
        <v>24</v>
      </c>
      <c r="B2481" t="s">
        <v>162</v>
      </c>
      <c r="F2481">
        <v>281.935</v>
      </c>
    </row>
    <row r="2482" spans="1:10" x14ac:dyDescent="0.4">
      <c r="A2482">
        <v>25</v>
      </c>
      <c r="B2482" t="s">
        <v>161</v>
      </c>
      <c r="D2482">
        <v>13.9</v>
      </c>
      <c r="E2482">
        <v>12.244</v>
      </c>
      <c r="F2482">
        <v>53.822000000000003</v>
      </c>
      <c r="G2482">
        <v>117</v>
      </c>
      <c r="H2482" t="s">
        <v>13</v>
      </c>
    </row>
    <row r="2483" spans="1:10" x14ac:dyDescent="0.4">
      <c r="A2483">
        <v>26</v>
      </c>
      <c r="B2483" t="s">
        <v>160</v>
      </c>
      <c r="D2483">
        <v>13.3</v>
      </c>
      <c r="E2483">
        <v>17.045999999999999</v>
      </c>
      <c r="F2483">
        <v>316.53699999999998</v>
      </c>
      <c r="G2483">
        <v>141</v>
      </c>
      <c r="H2483" t="s">
        <v>13</v>
      </c>
    </row>
    <row r="2484" spans="1:10" x14ac:dyDescent="0.4">
      <c r="A2484">
        <v>27</v>
      </c>
      <c r="B2484" t="s">
        <v>159</v>
      </c>
      <c r="F2484">
        <v>287.02100000000002</v>
      </c>
    </row>
    <row r="2485" spans="1:10" x14ac:dyDescent="0.4">
      <c r="A2485">
        <v>28</v>
      </c>
      <c r="B2485" t="s">
        <v>22</v>
      </c>
    </row>
    <row r="2486" spans="1:10" x14ac:dyDescent="0.4">
      <c r="A2486">
        <v>29</v>
      </c>
      <c r="B2486" t="s">
        <v>158</v>
      </c>
      <c r="D2486">
        <v>12.63</v>
      </c>
      <c r="E2486">
        <v>47.884999999999998</v>
      </c>
      <c r="F2486">
        <v>251.71899999999999</v>
      </c>
      <c r="G2486">
        <v>456</v>
      </c>
      <c r="H2486" t="s">
        <v>13</v>
      </c>
    </row>
    <row r="2487" spans="1:10" x14ac:dyDescent="0.4">
      <c r="A2487">
        <v>30</v>
      </c>
      <c r="B2487" t="s">
        <v>157</v>
      </c>
      <c r="F2487">
        <v>130.221</v>
      </c>
    </row>
    <row r="2488" spans="1:10" x14ac:dyDescent="0.4">
      <c r="A2488">
        <v>31</v>
      </c>
      <c r="B2488" t="s">
        <v>156</v>
      </c>
      <c r="F2488">
        <v>153.60900000000001</v>
      </c>
    </row>
    <row r="2490" spans="1:10" x14ac:dyDescent="0.4">
      <c r="A2490" t="s">
        <v>102</v>
      </c>
    </row>
    <row r="2492" spans="1:10" x14ac:dyDescent="0.4">
      <c r="B2492" t="s">
        <v>3</v>
      </c>
      <c r="C2492" t="s">
        <v>4</v>
      </c>
      <c r="D2492" t="s">
        <v>5</v>
      </c>
      <c r="E2492" t="s">
        <v>6</v>
      </c>
      <c r="F2492" t="s">
        <v>7</v>
      </c>
      <c r="G2492" t="s">
        <v>8</v>
      </c>
      <c r="H2492" t="s">
        <v>9</v>
      </c>
      <c r="I2492" t="s">
        <v>10</v>
      </c>
      <c r="J2492" t="s">
        <v>11</v>
      </c>
    </row>
    <row r="2493" spans="1:10" x14ac:dyDescent="0.4">
      <c r="A2493">
        <v>1</v>
      </c>
      <c r="B2493" t="s">
        <v>182</v>
      </c>
      <c r="D2493">
        <v>13.11</v>
      </c>
      <c r="E2493">
        <v>1747.0740000000001</v>
      </c>
      <c r="F2493">
        <v>7333.607</v>
      </c>
      <c r="G2493">
        <v>344.161</v>
      </c>
      <c r="H2493" t="s">
        <v>13</v>
      </c>
    </row>
    <row r="2494" spans="1:10" x14ac:dyDescent="0.4">
      <c r="A2494">
        <v>2</v>
      </c>
      <c r="B2494" t="s">
        <v>181</v>
      </c>
      <c r="D2494">
        <v>13.11</v>
      </c>
      <c r="E2494">
        <v>1490.489</v>
      </c>
      <c r="F2494">
        <v>7556.9229999999998</v>
      </c>
      <c r="G2494">
        <v>47.148000000000003</v>
      </c>
      <c r="H2494" t="s">
        <v>13</v>
      </c>
    </row>
    <row r="2495" spans="1:10" x14ac:dyDescent="0.4">
      <c r="A2495">
        <v>3</v>
      </c>
      <c r="B2495" t="s">
        <v>180</v>
      </c>
      <c r="D2495">
        <v>13.11</v>
      </c>
      <c r="E2495">
        <v>1895.9079999999999</v>
      </c>
      <c r="F2495">
        <v>7543.0190000000002</v>
      </c>
      <c r="G2495">
        <v>79.037999999999997</v>
      </c>
      <c r="H2495" t="s">
        <v>13</v>
      </c>
    </row>
    <row r="2496" spans="1:10" x14ac:dyDescent="0.4">
      <c r="A2496">
        <v>4</v>
      </c>
      <c r="B2496" t="s">
        <v>179</v>
      </c>
      <c r="D2496">
        <v>13.11</v>
      </c>
      <c r="E2496">
        <v>2405.44</v>
      </c>
      <c r="F2496">
        <v>8613.116</v>
      </c>
      <c r="G2496">
        <v>17241</v>
      </c>
      <c r="H2496" t="s">
        <v>13</v>
      </c>
    </row>
    <row r="2497" spans="1:8" x14ac:dyDescent="0.4">
      <c r="A2497">
        <v>5</v>
      </c>
      <c r="B2497" t="s">
        <v>178</v>
      </c>
      <c r="D2497">
        <v>13.13</v>
      </c>
      <c r="E2497">
        <v>1788.4870000000001</v>
      </c>
      <c r="F2497">
        <v>6789.0309999999999</v>
      </c>
      <c r="G2497">
        <v>248.75899999999999</v>
      </c>
      <c r="H2497" t="s">
        <v>23</v>
      </c>
    </row>
    <row r="2498" spans="1:8" x14ac:dyDescent="0.4">
      <c r="A2498">
        <v>6</v>
      </c>
      <c r="B2498" t="s">
        <v>177</v>
      </c>
      <c r="D2498">
        <v>13.12</v>
      </c>
      <c r="E2498">
        <v>1656.046</v>
      </c>
      <c r="F2498">
        <v>6441.085</v>
      </c>
      <c r="G2498">
        <v>91.003</v>
      </c>
      <c r="H2498" t="s">
        <v>13</v>
      </c>
    </row>
    <row r="2499" spans="1:8" x14ac:dyDescent="0.4">
      <c r="A2499">
        <v>7</v>
      </c>
      <c r="B2499" t="s">
        <v>22</v>
      </c>
      <c r="D2499">
        <v>13.15</v>
      </c>
      <c r="E2499">
        <v>134.68100000000001</v>
      </c>
      <c r="G2499">
        <v>2.6960000000000002</v>
      </c>
      <c r="H2499" t="s">
        <v>13</v>
      </c>
    </row>
    <row r="2500" spans="1:8" x14ac:dyDescent="0.4">
      <c r="A2500">
        <v>8</v>
      </c>
      <c r="B2500" t="s">
        <v>176</v>
      </c>
      <c r="D2500">
        <v>13.14</v>
      </c>
      <c r="E2500">
        <v>1660.847</v>
      </c>
      <c r="F2500">
        <v>6856.3789999999999</v>
      </c>
      <c r="G2500">
        <v>13.497</v>
      </c>
      <c r="H2500" t="s">
        <v>16</v>
      </c>
    </row>
    <row r="2501" spans="1:8" x14ac:dyDescent="0.4">
      <c r="A2501">
        <v>9</v>
      </c>
      <c r="B2501" t="s">
        <v>175</v>
      </c>
      <c r="D2501">
        <v>13.15</v>
      </c>
      <c r="E2501">
        <v>1633.5319999999999</v>
      </c>
      <c r="F2501">
        <v>8361.857</v>
      </c>
      <c r="G2501">
        <v>126.285</v>
      </c>
      <c r="H2501" t="s">
        <v>13</v>
      </c>
    </row>
    <row r="2502" spans="1:8" x14ac:dyDescent="0.4">
      <c r="A2502">
        <v>10</v>
      </c>
      <c r="B2502" t="s">
        <v>174</v>
      </c>
      <c r="D2502">
        <v>13.15</v>
      </c>
      <c r="E2502">
        <v>1522.114</v>
      </c>
      <c r="F2502">
        <v>8247.3469999999998</v>
      </c>
      <c r="G2502">
        <v>269.60199999999998</v>
      </c>
      <c r="H2502" t="s">
        <v>13</v>
      </c>
    </row>
    <row r="2503" spans="1:8" x14ac:dyDescent="0.4">
      <c r="A2503">
        <v>11</v>
      </c>
      <c r="B2503" t="s">
        <v>173</v>
      </c>
      <c r="D2503">
        <v>13.14</v>
      </c>
      <c r="E2503">
        <v>1384.8030000000001</v>
      </c>
      <c r="F2503">
        <v>7625.9110000000001</v>
      </c>
      <c r="G2503">
        <v>13.487</v>
      </c>
      <c r="H2503" t="s">
        <v>13</v>
      </c>
    </row>
    <row r="2504" spans="1:8" x14ac:dyDescent="0.4">
      <c r="A2504">
        <v>12</v>
      </c>
      <c r="B2504" t="s">
        <v>172</v>
      </c>
      <c r="D2504">
        <v>13.11</v>
      </c>
      <c r="E2504">
        <v>1515.453</v>
      </c>
      <c r="F2504">
        <v>7830.348</v>
      </c>
      <c r="G2504">
        <v>68.177000000000007</v>
      </c>
      <c r="H2504" t="s">
        <v>13</v>
      </c>
    </row>
    <row r="2505" spans="1:8" x14ac:dyDescent="0.4">
      <c r="A2505">
        <v>13</v>
      </c>
      <c r="B2505" t="s">
        <v>171</v>
      </c>
      <c r="D2505">
        <v>13.04</v>
      </c>
      <c r="E2505">
        <v>1272.568</v>
      </c>
      <c r="F2505">
        <v>6655.14</v>
      </c>
      <c r="G2505">
        <v>48.927999999999997</v>
      </c>
      <c r="H2505" t="s">
        <v>16</v>
      </c>
    </row>
    <row r="2506" spans="1:8" x14ac:dyDescent="0.4">
      <c r="A2506">
        <v>14</v>
      </c>
      <c r="B2506" t="s">
        <v>22</v>
      </c>
      <c r="D2506">
        <v>13.01</v>
      </c>
      <c r="E2506">
        <v>166.852</v>
      </c>
      <c r="G2506">
        <v>3.5870000000000002</v>
      </c>
      <c r="H2506" t="s">
        <v>13</v>
      </c>
    </row>
    <row r="2507" spans="1:8" x14ac:dyDescent="0.4">
      <c r="A2507">
        <v>15</v>
      </c>
      <c r="B2507" t="s">
        <v>170</v>
      </c>
      <c r="D2507">
        <v>12.99</v>
      </c>
      <c r="E2507">
        <v>1939.7329999999999</v>
      </c>
      <c r="F2507">
        <v>8732.8430000000008</v>
      </c>
      <c r="G2507">
        <v>72.17</v>
      </c>
      <c r="H2507" t="s">
        <v>13</v>
      </c>
    </row>
    <row r="2508" spans="1:8" x14ac:dyDescent="0.4">
      <c r="A2508">
        <v>16</v>
      </c>
      <c r="B2508" t="s">
        <v>169</v>
      </c>
      <c r="D2508">
        <v>12.99</v>
      </c>
      <c r="E2508">
        <v>1959.5609999999999</v>
      </c>
      <c r="F2508">
        <v>7852.2110000000002</v>
      </c>
      <c r="G2508">
        <v>54.27</v>
      </c>
      <c r="H2508" t="s">
        <v>13</v>
      </c>
    </row>
    <row r="2509" spans="1:8" x14ac:dyDescent="0.4">
      <c r="A2509">
        <v>17</v>
      </c>
      <c r="B2509" t="s">
        <v>168</v>
      </c>
      <c r="D2509">
        <v>13.04</v>
      </c>
      <c r="E2509">
        <v>2350.9090000000001</v>
      </c>
      <c r="F2509">
        <v>9807.1959999999999</v>
      </c>
      <c r="G2509">
        <v>151.166</v>
      </c>
      <c r="H2509" t="s">
        <v>13</v>
      </c>
    </row>
    <row r="2510" spans="1:8" x14ac:dyDescent="0.4">
      <c r="A2510">
        <v>18</v>
      </c>
      <c r="B2510" t="s">
        <v>167</v>
      </c>
      <c r="D2510">
        <v>13.06</v>
      </c>
      <c r="E2510">
        <v>2778.413</v>
      </c>
      <c r="F2510">
        <v>10189.86</v>
      </c>
      <c r="G2510">
        <v>67.724000000000004</v>
      </c>
      <c r="H2510" t="s">
        <v>16</v>
      </c>
    </row>
    <row r="2511" spans="1:8" x14ac:dyDescent="0.4">
      <c r="A2511">
        <v>19</v>
      </c>
      <c r="B2511" t="s">
        <v>166</v>
      </c>
      <c r="D2511">
        <v>13.05</v>
      </c>
      <c r="E2511">
        <v>2755.7620000000002</v>
      </c>
      <c r="F2511">
        <v>10207.86</v>
      </c>
      <c r="G2511">
        <v>118.98099999999999</v>
      </c>
      <c r="H2511" t="s">
        <v>16</v>
      </c>
    </row>
    <row r="2512" spans="1:8" x14ac:dyDescent="0.4">
      <c r="A2512">
        <v>20</v>
      </c>
      <c r="B2512" t="s">
        <v>165</v>
      </c>
      <c r="D2512">
        <v>13.05</v>
      </c>
      <c r="E2512">
        <v>2565.152</v>
      </c>
      <c r="F2512">
        <v>8814.884</v>
      </c>
      <c r="G2512">
        <v>24.773</v>
      </c>
      <c r="H2512" t="s">
        <v>13</v>
      </c>
    </row>
    <row r="2513" spans="1:10" x14ac:dyDescent="0.4">
      <c r="A2513">
        <v>21</v>
      </c>
      <c r="B2513" t="s">
        <v>22</v>
      </c>
      <c r="H2513" t="s">
        <v>95</v>
      </c>
    </row>
    <row r="2514" spans="1:10" x14ac:dyDescent="0.4">
      <c r="A2514">
        <v>22</v>
      </c>
      <c r="B2514" t="s">
        <v>164</v>
      </c>
      <c r="D2514">
        <v>13.08</v>
      </c>
      <c r="E2514">
        <v>2893.752</v>
      </c>
      <c r="F2514">
        <v>8410.0660000000007</v>
      </c>
      <c r="G2514">
        <v>202.815</v>
      </c>
      <c r="H2514" t="s">
        <v>13</v>
      </c>
    </row>
    <row r="2515" spans="1:10" x14ac:dyDescent="0.4">
      <c r="A2515">
        <v>23</v>
      </c>
      <c r="B2515" t="s">
        <v>163</v>
      </c>
      <c r="D2515">
        <v>13.11</v>
      </c>
      <c r="E2515">
        <v>3141.0790000000002</v>
      </c>
      <c r="F2515">
        <v>8557.7710000000006</v>
      </c>
      <c r="G2515">
        <v>29.922000000000001</v>
      </c>
      <c r="H2515" t="s">
        <v>16</v>
      </c>
    </row>
    <row r="2516" spans="1:10" x14ac:dyDescent="0.4">
      <c r="A2516">
        <v>24</v>
      </c>
      <c r="B2516" t="s">
        <v>162</v>
      </c>
      <c r="D2516">
        <v>13.09</v>
      </c>
      <c r="E2516">
        <v>2671.4859999999999</v>
      </c>
      <c r="F2516">
        <v>9876.0840000000007</v>
      </c>
      <c r="G2516">
        <v>217.82900000000001</v>
      </c>
      <c r="H2516" t="s">
        <v>13</v>
      </c>
    </row>
    <row r="2517" spans="1:10" x14ac:dyDescent="0.4">
      <c r="A2517">
        <v>25</v>
      </c>
      <c r="B2517" t="s">
        <v>161</v>
      </c>
      <c r="D2517">
        <v>13.15</v>
      </c>
      <c r="E2517">
        <v>3336.3020000000001</v>
      </c>
      <c r="F2517">
        <v>10133.361000000001</v>
      </c>
      <c r="G2517">
        <v>88.352999999999994</v>
      </c>
      <c r="H2517" t="s">
        <v>16</v>
      </c>
    </row>
    <row r="2518" spans="1:10" x14ac:dyDescent="0.4">
      <c r="A2518">
        <v>26</v>
      </c>
      <c r="B2518" t="s">
        <v>160</v>
      </c>
      <c r="D2518">
        <v>13.13</v>
      </c>
      <c r="E2518">
        <v>3196.8609999999999</v>
      </c>
      <c r="F2518">
        <v>10043.648999999999</v>
      </c>
      <c r="G2518">
        <v>103.59699999999999</v>
      </c>
      <c r="H2518" t="s">
        <v>16</v>
      </c>
    </row>
    <row r="2519" spans="1:10" x14ac:dyDescent="0.4">
      <c r="A2519">
        <v>27</v>
      </c>
      <c r="B2519" t="s">
        <v>159</v>
      </c>
      <c r="D2519">
        <v>13.17</v>
      </c>
      <c r="E2519">
        <v>3197.22</v>
      </c>
      <c r="F2519">
        <v>9604.0540000000001</v>
      </c>
      <c r="G2519">
        <v>252.285</v>
      </c>
      <c r="H2519" t="s">
        <v>16</v>
      </c>
    </row>
    <row r="2520" spans="1:10" x14ac:dyDescent="0.4">
      <c r="A2520">
        <v>28</v>
      </c>
      <c r="B2520" t="s">
        <v>22</v>
      </c>
      <c r="D2520">
        <v>13.2</v>
      </c>
      <c r="E2520">
        <v>100.161</v>
      </c>
      <c r="G2520">
        <v>10.102</v>
      </c>
      <c r="H2520" t="s">
        <v>13</v>
      </c>
    </row>
    <row r="2521" spans="1:10" x14ac:dyDescent="0.4">
      <c r="A2521">
        <v>29</v>
      </c>
      <c r="B2521" t="s">
        <v>158</v>
      </c>
      <c r="D2521">
        <v>13.17</v>
      </c>
      <c r="E2521">
        <v>2168.7280000000001</v>
      </c>
      <c r="F2521">
        <v>9362.0679999999993</v>
      </c>
      <c r="G2521">
        <v>77.516000000000005</v>
      </c>
      <c r="H2521" t="s">
        <v>13</v>
      </c>
    </row>
    <row r="2522" spans="1:10" x14ac:dyDescent="0.4">
      <c r="A2522">
        <v>30</v>
      </c>
      <c r="B2522" t="s">
        <v>157</v>
      </c>
      <c r="D2522">
        <v>13.15</v>
      </c>
      <c r="E2522">
        <v>1967.7739999999999</v>
      </c>
      <c r="F2522">
        <v>7438.8729999999996</v>
      </c>
      <c r="G2522">
        <v>85.623999999999995</v>
      </c>
      <c r="H2522" t="s">
        <v>13</v>
      </c>
    </row>
    <row r="2523" spans="1:10" x14ac:dyDescent="0.4">
      <c r="A2523">
        <v>31</v>
      </c>
      <c r="B2523" t="s">
        <v>156</v>
      </c>
      <c r="D2523">
        <v>13.16</v>
      </c>
      <c r="E2523">
        <v>1822.7439999999999</v>
      </c>
      <c r="F2523">
        <v>7497.73</v>
      </c>
      <c r="G2523">
        <v>19.824999999999999</v>
      </c>
      <c r="H2523" t="s">
        <v>13</v>
      </c>
    </row>
    <row r="2525" spans="1:10" x14ac:dyDescent="0.4">
      <c r="A2525" t="s">
        <v>103</v>
      </c>
    </row>
    <row r="2527" spans="1:10" x14ac:dyDescent="0.4">
      <c r="B2527" t="s">
        <v>3</v>
      </c>
      <c r="C2527" t="s">
        <v>4</v>
      </c>
      <c r="D2527" t="s">
        <v>5</v>
      </c>
      <c r="E2527" t="s">
        <v>6</v>
      </c>
      <c r="F2527" t="s">
        <v>7</v>
      </c>
      <c r="G2527" t="s">
        <v>8</v>
      </c>
      <c r="H2527" t="s">
        <v>9</v>
      </c>
      <c r="I2527" t="s">
        <v>10</v>
      </c>
      <c r="J2527" t="s">
        <v>11</v>
      </c>
    </row>
    <row r="2528" spans="1:10" x14ac:dyDescent="0.4">
      <c r="A2528">
        <v>1</v>
      </c>
      <c r="B2528" t="s">
        <v>182</v>
      </c>
      <c r="D2528">
        <v>13.09</v>
      </c>
      <c r="E2528">
        <v>1320.7090000000001</v>
      </c>
      <c r="F2528">
        <v>7333.607</v>
      </c>
      <c r="G2528">
        <v>8.9359999999999999</v>
      </c>
      <c r="H2528" t="s">
        <v>16</v>
      </c>
    </row>
    <row r="2529" spans="1:8" x14ac:dyDescent="0.4">
      <c r="A2529">
        <v>2</v>
      </c>
      <c r="B2529" t="s">
        <v>181</v>
      </c>
      <c r="D2529">
        <v>13.11</v>
      </c>
      <c r="E2529">
        <v>1282.1980000000001</v>
      </c>
      <c r="F2529">
        <v>7556.9229999999998</v>
      </c>
      <c r="G2529">
        <v>38.076999999999998</v>
      </c>
      <c r="H2529" t="s">
        <v>13</v>
      </c>
    </row>
    <row r="2530" spans="1:8" x14ac:dyDescent="0.4">
      <c r="A2530">
        <v>3</v>
      </c>
      <c r="B2530" t="s">
        <v>180</v>
      </c>
      <c r="D2530">
        <v>13.12</v>
      </c>
      <c r="E2530">
        <v>776.89700000000005</v>
      </c>
      <c r="F2530">
        <v>7543.0190000000002</v>
      </c>
      <c r="G2530">
        <v>11.022</v>
      </c>
      <c r="H2530" t="s">
        <v>13</v>
      </c>
    </row>
    <row r="2531" spans="1:8" x14ac:dyDescent="0.4">
      <c r="A2531">
        <v>4</v>
      </c>
      <c r="B2531" t="s">
        <v>179</v>
      </c>
      <c r="D2531">
        <v>13.14</v>
      </c>
      <c r="E2531">
        <v>818.274</v>
      </c>
      <c r="F2531">
        <v>8613.116</v>
      </c>
      <c r="G2531">
        <v>7.5149999999999997</v>
      </c>
      <c r="H2531" t="s">
        <v>16</v>
      </c>
    </row>
    <row r="2532" spans="1:8" x14ac:dyDescent="0.4">
      <c r="A2532">
        <v>5</v>
      </c>
      <c r="B2532" t="s">
        <v>178</v>
      </c>
      <c r="D2532">
        <v>13.13</v>
      </c>
      <c r="E2532">
        <v>1314.566</v>
      </c>
      <c r="F2532">
        <v>6789.0309999999999</v>
      </c>
      <c r="G2532">
        <v>61.25</v>
      </c>
      <c r="H2532" t="s">
        <v>13</v>
      </c>
    </row>
    <row r="2533" spans="1:8" x14ac:dyDescent="0.4">
      <c r="A2533">
        <v>6</v>
      </c>
      <c r="B2533" t="s">
        <v>177</v>
      </c>
      <c r="D2533">
        <v>13.14</v>
      </c>
      <c r="E2533">
        <v>750.04</v>
      </c>
      <c r="F2533">
        <v>6441.085</v>
      </c>
      <c r="G2533">
        <v>18.338000000000001</v>
      </c>
      <c r="H2533" t="s">
        <v>13</v>
      </c>
    </row>
    <row r="2534" spans="1:8" x14ac:dyDescent="0.4">
      <c r="A2534">
        <v>7</v>
      </c>
      <c r="B2534" t="s">
        <v>22</v>
      </c>
      <c r="D2534">
        <v>13.14</v>
      </c>
      <c r="E2534">
        <v>45.665999999999997</v>
      </c>
      <c r="G2534">
        <v>2.6139999999999999</v>
      </c>
      <c r="H2534" t="s">
        <v>13</v>
      </c>
    </row>
    <row r="2535" spans="1:8" x14ac:dyDescent="0.4">
      <c r="A2535">
        <v>8</v>
      </c>
      <c r="B2535" t="s">
        <v>176</v>
      </c>
      <c r="D2535">
        <v>13.15</v>
      </c>
      <c r="E2535">
        <v>1149.713</v>
      </c>
      <c r="F2535">
        <v>6856.3789999999999</v>
      </c>
      <c r="G2535">
        <v>30.355</v>
      </c>
      <c r="H2535" t="s">
        <v>13</v>
      </c>
    </row>
    <row r="2536" spans="1:8" x14ac:dyDescent="0.4">
      <c r="A2536">
        <v>9</v>
      </c>
      <c r="B2536" t="s">
        <v>175</v>
      </c>
      <c r="D2536">
        <v>13.14</v>
      </c>
      <c r="E2536">
        <v>767.77800000000002</v>
      </c>
      <c r="F2536">
        <v>8361.857</v>
      </c>
      <c r="G2536">
        <v>403.327</v>
      </c>
      <c r="H2536" t="s">
        <v>13</v>
      </c>
    </row>
    <row r="2537" spans="1:8" x14ac:dyDescent="0.4">
      <c r="A2537">
        <v>10</v>
      </c>
      <c r="B2537" t="s">
        <v>174</v>
      </c>
      <c r="D2537">
        <v>13.15</v>
      </c>
      <c r="E2537">
        <v>1216.6489999999999</v>
      </c>
      <c r="F2537">
        <v>8247.3469999999998</v>
      </c>
      <c r="G2537">
        <v>71.769000000000005</v>
      </c>
      <c r="H2537" t="s">
        <v>13</v>
      </c>
    </row>
    <row r="2538" spans="1:8" x14ac:dyDescent="0.4">
      <c r="A2538">
        <v>11</v>
      </c>
      <c r="B2538" t="s">
        <v>173</v>
      </c>
      <c r="D2538">
        <v>13.14</v>
      </c>
      <c r="E2538">
        <v>1059.9280000000001</v>
      </c>
      <c r="F2538">
        <v>7625.9110000000001</v>
      </c>
      <c r="G2538">
        <v>32.012999999999998</v>
      </c>
      <c r="H2538" t="s">
        <v>13</v>
      </c>
    </row>
    <row r="2539" spans="1:8" x14ac:dyDescent="0.4">
      <c r="A2539">
        <v>12</v>
      </c>
      <c r="B2539" t="s">
        <v>172</v>
      </c>
      <c r="D2539">
        <v>13.1</v>
      </c>
      <c r="E2539">
        <v>1047.8219999999999</v>
      </c>
      <c r="F2539">
        <v>7830.348</v>
      </c>
      <c r="G2539">
        <v>75.489999999999995</v>
      </c>
      <c r="H2539" t="s">
        <v>16</v>
      </c>
    </row>
    <row r="2540" spans="1:8" x14ac:dyDescent="0.4">
      <c r="A2540">
        <v>13</v>
      </c>
      <c r="B2540" t="s">
        <v>171</v>
      </c>
      <c r="D2540">
        <v>13.04</v>
      </c>
      <c r="E2540">
        <v>890.36400000000003</v>
      </c>
      <c r="F2540">
        <v>6655.14</v>
      </c>
      <c r="G2540">
        <v>2.5840000000000001</v>
      </c>
      <c r="H2540" t="s">
        <v>13</v>
      </c>
    </row>
    <row r="2541" spans="1:8" x14ac:dyDescent="0.4">
      <c r="A2541">
        <v>14</v>
      </c>
      <c r="B2541" t="s">
        <v>22</v>
      </c>
      <c r="H2541" t="s">
        <v>95</v>
      </c>
    </row>
    <row r="2542" spans="1:8" x14ac:dyDescent="0.4">
      <c r="A2542">
        <v>15</v>
      </c>
      <c r="B2542" t="s">
        <v>170</v>
      </c>
      <c r="D2542">
        <v>12.98</v>
      </c>
      <c r="E2542">
        <v>1387.6130000000001</v>
      </c>
      <c r="F2542">
        <v>8732.8430000000008</v>
      </c>
      <c r="G2542">
        <v>58.843000000000004</v>
      </c>
      <c r="H2542" t="s">
        <v>16</v>
      </c>
    </row>
    <row r="2543" spans="1:8" x14ac:dyDescent="0.4">
      <c r="A2543">
        <v>16</v>
      </c>
      <c r="B2543" t="s">
        <v>169</v>
      </c>
      <c r="D2543">
        <v>12.99</v>
      </c>
      <c r="E2543">
        <v>1003.527</v>
      </c>
      <c r="F2543">
        <v>7852.2110000000002</v>
      </c>
      <c r="G2543">
        <v>18.3</v>
      </c>
      <c r="H2543" t="s">
        <v>16</v>
      </c>
    </row>
    <row r="2544" spans="1:8" x14ac:dyDescent="0.4">
      <c r="A2544">
        <v>17</v>
      </c>
      <c r="B2544" t="s">
        <v>168</v>
      </c>
      <c r="D2544">
        <v>13.05</v>
      </c>
      <c r="E2544">
        <v>1215.33</v>
      </c>
      <c r="F2544">
        <v>9807.1959999999999</v>
      </c>
      <c r="G2544">
        <v>60.252000000000002</v>
      </c>
      <c r="H2544" t="s">
        <v>13</v>
      </c>
    </row>
    <row r="2545" spans="1:8" x14ac:dyDescent="0.4">
      <c r="A2545">
        <v>18</v>
      </c>
      <c r="B2545" t="s">
        <v>167</v>
      </c>
      <c r="D2545">
        <v>13.06</v>
      </c>
      <c r="E2545">
        <v>1713.921</v>
      </c>
      <c r="F2545">
        <v>10189.86</v>
      </c>
      <c r="G2545">
        <v>27.155000000000001</v>
      </c>
      <c r="H2545" t="s">
        <v>16</v>
      </c>
    </row>
    <row r="2546" spans="1:8" x14ac:dyDescent="0.4">
      <c r="A2546">
        <v>19</v>
      </c>
      <c r="B2546" t="s">
        <v>166</v>
      </c>
      <c r="D2546">
        <v>13.05</v>
      </c>
      <c r="E2546">
        <v>1595.9659999999999</v>
      </c>
      <c r="F2546">
        <v>10207.86</v>
      </c>
      <c r="G2546">
        <v>40.091999999999999</v>
      </c>
      <c r="H2546" t="s">
        <v>16</v>
      </c>
    </row>
    <row r="2547" spans="1:8" x14ac:dyDescent="0.4">
      <c r="A2547">
        <v>20</v>
      </c>
      <c r="B2547" t="s">
        <v>165</v>
      </c>
      <c r="D2547">
        <v>13.05</v>
      </c>
      <c r="E2547">
        <v>1608.6769999999999</v>
      </c>
      <c r="F2547">
        <v>8814.884</v>
      </c>
      <c r="G2547">
        <v>71.933999999999997</v>
      </c>
      <c r="H2547" t="s">
        <v>13</v>
      </c>
    </row>
    <row r="2548" spans="1:8" x14ac:dyDescent="0.4">
      <c r="A2548">
        <v>21</v>
      </c>
      <c r="B2548" t="s">
        <v>22</v>
      </c>
      <c r="H2548" t="s">
        <v>95</v>
      </c>
    </row>
    <row r="2549" spans="1:8" x14ac:dyDescent="0.4">
      <c r="A2549">
        <v>22</v>
      </c>
      <c r="B2549" t="s">
        <v>164</v>
      </c>
      <c r="D2549">
        <v>13.08</v>
      </c>
      <c r="E2549">
        <v>1766.249</v>
      </c>
      <c r="F2549">
        <v>8410.0660000000007</v>
      </c>
      <c r="G2549">
        <v>80.076999999999998</v>
      </c>
      <c r="H2549" t="s">
        <v>13</v>
      </c>
    </row>
    <row r="2550" spans="1:8" x14ac:dyDescent="0.4">
      <c r="A2550">
        <v>23</v>
      </c>
      <c r="B2550" t="s">
        <v>163</v>
      </c>
      <c r="D2550">
        <v>13.09</v>
      </c>
      <c r="E2550">
        <v>1696.104</v>
      </c>
      <c r="F2550">
        <v>8557.7710000000006</v>
      </c>
      <c r="G2550">
        <v>61.747999999999998</v>
      </c>
      <c r="H2550" t="s">
        <v>13</v>
      </c>
    </row>
    <row r="2551" spans="1:8" x14ac:dyDescent="0.4">
      <c r="A2551">
        <v>24</v>
      </c>
      <c r="B2551" t="s">
        <v>162</v>
      </c>
      <c r="D2551">
        <v>13.09</v>
      </c>
      <c r="E2551">
        <v>1718.192</v>
      </c>
      <c r="F2551">
        <v>9876.0840000000007</v>
      </c>
      <c r="G2551">
        <v>129.69499999999999</v>
      </c>
      <c r="H2551" t="s">
        <v>16</v>
      </c>
    </row>
    <row r="2552" spans="1:8" x14ac:dyDescent="0.4">
      <c r="A2552">
        <v>25</v>
      </c>
      <c r="B2552" t="s">
        <v>161</v>
      </c>
      <c r="D2552">
        <v>13.15</v>
      </c>
      <c r="E2552">
        <v>2191.1840000000002</v>
      </c>
      <c r="F2552">
        <v>10133.361000000001</v>
      </c>
      <c r="G2552">
        <v>227.13499999999999</v>
      </c>
      <c r="H2552" t="s">
        <v>16</v>
      </c>
    </row>
    <row r="2553" spans="1:8" x14ac:dyDescent="0.4">
      <c r="A2553">
        <v>26</v>
      </c>
      <c r="B2553" t="s">
        <v>160</v>
      </c>
      <c r="D2553">
        <v>13.11</v>
      </c>
      <c r="E2553">
        <v>2425.9369999999999</v>
      </c>
      <c r="F2553">
        <v>10043.648999999999</v>
      </c>
      <c r="G2553">
        <v>39.884</v>
      </c>
      <c r="H2553" t="s">
        <v>16</v>
      </c>
    </row>
    <row r="2554" spans="1:8" x14ac:dyDescent="0.4">
      <c r="A2554">
        <v>27</v>
      </c>
      <c r="B2554" t="s">
        <v>159</v>
      </c>
      <c r="D2554">
        <v>13.17</v>
      </c>
      <c r="E2554">
        <v>2044.0229999999999</v>
      </c>
      <c r="F2554">
        <v>9604.0540000000001</v>
      </c>
      <c r="G2554">
        <v>83.192999999999998</v>
      </c>
      <c r="H2554" t="s">
        <v>16</v>
      </c>
    </row>
    <row r="2555" spans="1:8" x14ac:dyDescent="0.4">
      <c r="A2555">
        <v>28</v>
      </c>
      <c r="B2555" t="s">
        <v>22</v>
      </c>
      <c r="H2555" t="s">
        <v>95</v>
      </c>
    </row>
    <row r="2556" spans="1:8" x14ac:dyDescent="0.4">
      <c r="A2556">
        <v>29</v>
      </c>
      <c r="B2556" t="s">
        <v>158</v>
      </c>
      <c r="D2556">
        <v>13.17</v>
      </c>
      <c r="E2556">
        <v>1365.0619999999999</v>
      </c>
      <c r="F2556">
        <v>9362.0679999999993</v>
      </c>
      <c r="G2556">
        <v>99.07</v>
      </c>
      <c r="H2556" t="s">
        <v>13</v>
      </c>
    </row>
    <row r="2557" spans="1:8" x14ac:dyDescent="0.4">
      <c r="A2557">
        <v>30</v>
      </c>
      <c r="B2557" t="s">
        <v>157</v>
      </c>
      <c r="D2557">
        <v>13.15</v>
      </c>
      <c r="E2557">
        <v>900.94500000000005</v>
      </c>
      <c r="F2557">
        <v>7438.8729999999996</v>
      </c>
      <c r="G2557">
        <v>19.358000000000001</v>
      </c>
      <c r="H2557" t="s">
        <v>13</v>
      </c>
    </row>
    <row r="2558" spans="1:8" x14ac:dyDescent="0.4">
      <c r="A2558">
        <v>31</v>
      </c>
      <c r="B2558" t="s">
        <v>156</v>
      </c>
      <c r="D2558">
        <v>13.14</v>
      </c>
      <c r="E2558">
        <v>1134.604</v>
      </c>
      <c r="F2558">
        <v>7497.73</v>
      </c>
      <c r="G2558">
        <v>34.674999999999997</v>
      </c>
      <c r="H2558" t="s">
        <v>13</v>
      </c>
    </row>
    <row r="2560" spans="1:8" x14ac:dyDescent="0.4">
      <c r="A2560" t="s">
        <v>104</v>
      </c>
    </row>
    <row r="2562" spans="1:10" x14ac:dyDescent="0.4">
      <c r="B2562" t="s">
        <v>3</v>
      </c>
      <c r="C2562" t="s">
        <v>4</v>
      </c>
      <c r="D2562" t="s">
        <v>5</v>
      </c>
      <c r="E2562" t="s">
        <v>6</v>
      </c>
      <c r="F2562" t="s">
        <v>7</v>
      </c>
      <c r="G2562" t="s">
        <v>8</v>
      </c>
      <c r="H2562" t="s">
        <v>9</v>
      </c>
      <c r="I2562" t="s">
        <v>10</v>
      </c>
      <c r="J2562" t="s">
        <v>11</v>
      </c>
    </row>
    <row r="2563" spans="1:10" x14ac:dyDescent="0.4">
      <c r="A2563">
        <v>1</v>
      </c>
      <c r="B2563" t="s">
        <v>182</v>
      </c>
      <c r="D2563">
        <v>13.23</v>
      </c>
      <c r="E2563">
        <v>6129.6530000000002</v>
      </c>
      <c r="G2563">
        <v>41453</v>
      </c>
      <c r="H2563" t="s">
        <v>13</v>
      </c>
      <c r="I2563">
        <v>6129.6530000000002</v>
      </c>
    </row>
    <row r="2564" spans="1:10" x14ac:dyDescent="0.4">
      <c r="A2564">
        <v>2</v>
      </c>
      <c r="B2564" t="s">
        <v>181</v>
      </c>
      <c r="D2564">
        <v>13.23</v>
      </c>
      <c r="E2564">
        <v>6202.174</v>
      </c>
      <c r="G2564">
        <v>55</v>
      </c>
      <c r="H2564" t="s">
        <v>13</v>
      </c>
      <c r="I2564">
        <v>6202.174</v>
      </c>
    </row>
    <row r="2565" spans="1:10" x14ac:dyDescent="0.4">
      <c r="A2565">
        <v>3</v>
      </c>
      <c r="B2565" t="s">
        <v>180</v>
      </c>
      <c r="D2565">
        <v>13.23</v>
      </c>
      <c r="E2565">
        <v>5567.8819999999996</v>
      </c>
      <c r="G2565">
        <v>15313.486000000001</v>
      </c>
      <c r="H2565" t="s">
        <v>13</v>
      </c>
      <c r="I2565">
        <v>5567.8819999999996</v>
      </c>
    </row>
    <row r="2566" spans="1:10" x14ac:dyDescent="0.4">
      <c r="A2566">
        <v>4</v>
      </c>
      <c r="B2566" t="s">
        <v>179</v>
      </c>
      <c r="D2566">
        <v>13.25</v>
      </c>
      <c r="E2566">
        <v>5829.7250000000004</v>
      </c>
      <c r="G2566">
        <v>4286.4840000000004</v>
      </c>
      <c r="H2566" t="s">
        <v>13</v>
      </c>
      <c r="I2566">
        <v>5829.7250000000004</v>
      </c>
    </row>
    <row r="2567" spans="1:10" x14ac:dyDescent="0.4">
      <c r="A2567">
        <v>5</v>
      </c>
      <c r="B2567" t="s">
        <v>178</v>
      </c>
      <c r="D2567">
        <v>13.23</v>
      </c>
      <c r="E2567">
        <v>5298.2860000000001</v>
      </c>
      <c r="G2567">
        <v>35120</v>
      </c>
      <c r="H2567" t="s">
        <v>13</v>
      </c>
      <c r="I2567">
        <v>5298.2860000000001</v>
      </c>
    </row>
    <row r="2568" spans="1:10" x14ac:dyDescent="0.4">
      <c r="A2568">
        <v>6</v>
      </c>
      <c r="B2568" t="s">
        <v>177</v>
      </c>
      <c r="D2568">
        <v>13.25</v>
      </c>
      <c r="E2568">
        <v>5070.0050000000001</v>
      </c>
      <c r="G2568">
        <v>35325</v>
      </c>
      <c r="H2568" t="s">
        <v>13</v>
      </c>
      <c r="I2568">
        <v>5070.0050000000001</v>
      </c>
    </row>
    <row r="2569" spans="1:10" x14ac:dyDescent="0.4">
      <c r="A2569">
        <v>7</v>
      </c>
      <c r="B2569" t="s">
        <v>22</v>
      </c>
    </row>
    <row r="2570" spans="1:10" x14ac:dyDescent="0.4">
      <c r="A2570">
        <v>8</v>
      </c>
      <c r="B2570" t="s">
        <v>176</v>
      </c>
      <c r="D2570">
        <v>13.26</v>
      </c>
      <c r="E2570">
        <v>5768.7759999999998</v>
      </c>
      <c r="G2570">
        <v>802.14400000000001</v>
      </c>
      <c r="H2570" t="s">
        <v>13</v>
      </c>
      <c r="I2570">
        <v>5768.7759999999998</v>
      </c>
    </row>
    <row r="2571" spans="1:10" x14ac:dyDescent="0.4">
      <c r="A2571">
        <v>9</v>
      </c>
      <c r="B2571" t="s">
        <v>175</v>
      </c>
      <c r="D2571">
        <v>13.26</v>
      </c>
      <c r="E2571">
        <v>5622.4629999999997</v>
      </c>
      <c r="G2571">
        <v>140.221</v>
      </c>
      <c r="H2571" t="s">
        <v>13</v>
      </c>
      <c r="I2571">
        <v>5622.4629999999997</v>
      </c>
    </row>
    <row r="2572" spans="1:10" x14ac:dyDescent="0.4">
      <c r="A2572">
        <v>10</v>
      </c>
      <c r="B2572" t="s">
        <v>174</v>
      </c>
      <c r="D2572">
        <v>13.26</v>
      </c>
      <c r="E2572">
        <v>6493.59</v>
      </c>
      <c r="G2572">
        <v>329.404</v>
      </c>
      <c r="H2572" t="s">
        <v>13</v>
      </c>
      <c r="I2572">
        <v>6493.59</v>
      </c>
    </row>
    <row r="2573" spans="1:10" x14ac:dyDescent="0.4">
      <c r="A2573">
        <v>11</v>
      </c>
      <c r="B2573" t="s">
        <v>173</v>
      </c>
      <c r="D2573">
        <v>13.25</v>
      </c>
      <c r="E2573">
        <v>5176.3779999999997</v>
      </c>
      <c r="G2573">
        <v>35310</v>
      </c>
      <c r="H2573" t="s">
        <v>13</v>
      </c>
      <c r="I2573">
        <v>5176.3779999999997</v>
      </c>
    </row>
    <row r="2574" spans="1:10" x14ac:dyDescent="0.4">
      <c r="A2574">
        <v>12</v>
      </c>
      <c r="B2574" t="s">
        <v>172</v>
      </c>
      <c r="D2574">
        <v>13.22</v>
      </c>
      <c r="E2574">
        <v>4979.1779999999999</v>
      </c>
      <c r="G2574">
        <v>34106</v>
      </c>
      <c r="H2574" t="s">
        <v>13</v>
      </c>
      <c r="I2574">
        <v>4979.1779999999999</v>
      </c>
    </row>
    <row r="2575" spans="1:10" x14ac:dyDescent="0.4">
      <c r="A2575">
        <v>13</v>
      </c>
      <c r="B2575" t="s">
        <v>171</v>
      </c>
      <c r="D2575">
        <v>13.17</v>
      </c>
      <c r="E2575">
        <v>5149.4989999999998</v>
      </c>
      <c r="G2575">
        <v>440</v>
      </c>
      <c r="H2575" t="s">
        <v>13</v>
      </c>
      <c r="I2575">
        <v>5149.4989999999998</v>
      </c>
    </row>
    <row r="2576" spans="1:10" x14ac:dyDescent="0.4">
      <c r="A2576">
        <v>14</v>
      </c>
      <c r="B2576" t="s">
        <v>22</v>
      </c>
    </row>
    <row r="2577" spans="1:9" x14ac:dyDescent="0.4">
      <c r="A2577">
        <v>15</v>
      </c>
      <c r="B2577" t="s">
        <v>170</v>
      </c>
      <c r="D2577">
        <v>13.1</v>
      </c>
      <c r="E2577">
        <v>6155.0550000000003</v>
      </c>
      <c r="G2577">
        <v>14774.414000000001</v>
      </c>
      <c r="H2577" t="s">
        <v>13</v>
      </c>
      <c r="I2577">
        <v>6155.0550000000003</v>
      </c>
    </row>
    <row r="2578" spans="1:9" x14ac:dyDescent="0.4">
      <c r="A2578">
        <v>16</v>
      </c>
      <c r="B2578" t="s">
        <v>169</v>
      </c>
      <c r="D2578">
        <v>13.11</v>
      </c>
      <c r="E2578">
        <v>5160.451</v>
      </c>
      <c r="G2578">
        <v>605.06500000000005</v>
      </c>
      <c r="H2578" t="s">
        <v>13</v>
      </c>
      <c r="I2578">
        <v>5160.451</v>
      </c>
    </row>
    <row r="2579" spans="1:9" x14ac:dyDescent="0.4">
      <c r="A2579">
        <v>17</v>
      </c>
      <c r="B2579" t="s">
        <v>168</v>
      </c>
      <c r="D2579">
        <v>13.17</v>
      </c>
      <c r="E2579">
        <v>7465.0320000000002</v>
      </c>
      <c r="G2579">
        <v>3799.5030000000002</v>
      </c>
      <c r="H2579" t="s">
        <v>13</v>
      </c>
      <c r="I2579">
        <v>7465.0320000000002</v>
      </c>
    </row>
    <row r="2580" spans="1:9" x14ac:dyDescent="0.4">
      <c r="A2580">
        <v>18</v>
      </c>
      <c r="B2580" t="s">
        <v>167</v>
      </c>
      <c r="D2580">
        <v>13.18</v>
      </c>
      <c r="E2580">
        <v>7342.4539999999997</v>
      </c>
      <c r="G2580">
        <v>2120.4189999999999</v>
      </c>
      <c r="H2580" t="s">
        <v>13</v>
      </c>
      <c r="I2580">
        <v>7342.4539999999997</v>
      </c>
    </row>
    <row r="2581" spans="1:9" x14ac:dyDescent="0.4">
      <c r="A2581">
        <v>19</v>
      </c>
      <c r="B2581" t="s">
        <v>166</v>
      </c>
      <c r="D2581">
        <v>13.19</v>
      </c>
      <c r="E2581">
        <v>8155.6750000000002</v>
      </c>
      <c r="G2581">
        <v>2442.8670000000002</v>
      </c>
      <c r="H2581" t="s">
        <v>13</v>
      </c>
      <c r="I2581">
        <v>8155.6750000000002</v>
      </c>
    </row>
    <row r="2582" spans="1:9" x14ac:dyDescent="0.4">
      <c r="A2582">
        <v>20</v>
      </c>
      <c r="B2582" t="s">
        <v>165</v>
      </c>
      <c r="D2582">
        <v>13.18</v>
      </c>
      <c r="E2582">
        <v>5978.1549999999997</v>
      </c>
      <c r="G2582">
        <v>1391.069</v>
      </c>
      <c r="H2582" t="s">
        <v>13</v>
      </c>
      <c r="I2582">
        <v>5978.1549999999997</v>
      </c>
    </row>
    <row r="2583" spans="1:9" x14ac:dyDescent="0.4">
      <c r="A2583">
        <v>21</v>
      </c>
      <c r="B2583" t="s">
        <v>22</v>
      </c>
    </row>
    <row r="2584" spans="1:9" x14ac:dyDescent="0.4">
      <c r="A2584">
        <v>22</v>
      </c>
      <c r="B2584" t="s">
        <v>164</v>
      </c>
      <c r="D2584">
        <v>13.22</v>
      </c>
      <c r="E2584">
        <v>5182.6809999999996</v>
      </c>
      <c r="G2584">
        <v>113.252</v>
      </c>
      <c r="H2584" t="s">
        <v>13</v>
      </c>
      <c r="I2584">
        <v>5182.6809999999996</v>
      </c>
    </row>
    <row r="2585" spans="1:9" x14ac:dyDescent="0.4">
      <c r="A2585">
        <v>23</v>
      </c>
      <c r="B2585" t="s">
        <v>163</v>
      </c>
      <c r="D2585">
        <v>13.23</v>
      </c>
      <c r="E2585">
        <v>6315.5990000000002</v>
      </c>
      <c r="G2585">
        <v>43746</v>
      </c>
      <c r="H2585" t="s">
        <v>13</v>
      </c>
      <c r="I2585">
        <v>6315.5990000000002</v>
      </c>
    </row>
    <row r="2586" spans="1:9" x14ac:dyDescent="0.4">
      <c r="A2586">
        <v>24</v>
      </c>
      <c r="B2586" t="s">
        <v>162</v>
      </c>
      <c r="D2586">
        <v>13.23</v>
      </c>
      <c r="E2586">
        <v>7248.6540000000005</v>
      </c>
      <c r="G2586">
        <v>13002.812</v>
      </c>
      <c r="H2586" t="s">
        <v>13</v>
      </c>
      <c r="I2586">
        <v>7248.6540000000005</v>
      </c>
    </row>
    <row r="2587" spans="1:9" x14ac:dyDescent="0.4">
      <c r="A2587">
        <v>25</v>
      </c>
      <c r="B2587" t="s">
        <v>161</v>
      </c>
      <c r="D2587">
        <v>13.28</v>
      </c>
      <c r="E2587">
        <v>7757.7420000000002</v>
      </c>
      <c r="G2587">
        <v>258.38900000000001</v>
      </c>
      <c r="H2587" t="s">
        <v>13</v>
      </c>
      <c r="I2587">
        <v>7757.7420000000002</v>
      </c>
    </row>
    <row r="2588" spans="1:9" x14ac:dyDescent="0.4">
      <c r="A2588">
        <v>26</v>
      </c>
      <c r="B2588" t="s">
        <v>160</v>
      </c>
      <c r="D2588">
        <v>13.25</v>
      </c>
      <c r="E2588">
        <v>7034.8119999999999</v>
      </c>
      <c r="G2588">
        <v>47987</v>
      </c>
      <c r="H2588" t="s">
        <v>13</v>
      </c>
      <c r="I2588">
        <v>7034.8119999999999</v>
      </c>
    </row>
    <row r="2589" spans="1:9" x14ac:dyDescent="0.4">
      <c r="A2589">
        <v>27</v>
      </c>
      <c r="B2589" t="s">
        <v>159</v>
      </c>
      <c r="D2589">
        <v>13.3</v>
      </c>
      <c r="E2589">
        <v>7000.2709999999997</v>
      </c>
      <c r="G2589">
        <v>535.56600000000003</v>
      </c>
      <c r="H2589" t="s">
        <v>13</v>
      </c>
      <c r="I2589">
        <v>7000.2709999999997</v>
      </c>
    </row>
    <row r="2590" spans="1:9" x14ac:dyDescent="0.4">
      <c r="A2590">
        <v>28</v>
      </c>
      <c r="B2590" t="s">
        <v>22</v>
      </c>
      <c r="H2590" t="s">
        <v>95</v>
      </c>
    </row>
    <row r="2591" spans="1:9" x14ac:dyDescent="0.4">
      <c r="A2591">
        <v>29</v>
      </c>
      <c r="B2591" t="s">
        <v>158</v>
      </c>
      <c r="D2591">
        <v>13.3</v>
      </c>
      <c r="E2591">
        <v>6690.9380000000001</v>
      </c>
      <c r="G2591">
        <v>796.27099999999996</v>
      </c>
      <c r="H2591" t="s">
        <v>13</v>
      </c>
      <c r="I2591">
        <v>6690.9380000000001</v>
      </c>
    </row>
    <row r="2592" spans="1:9" x14ac:dyDescent="0.4">
      <c r="A2592">
        <v>30</v>
      </c>
      <c r="B2592" t="s">
        <v>157</v>
      </c>
      <c r="D2592">
        <v>13.3</v>
      </c>
      <c r="E2592">
        <v>5311.4620000000004</v>
      </c>
      <c r="G2592">
        <v>145.679</v>
      </c>
      <c r="H2592" t="s">
        <v>13</v>
      </c>
      <c r="I2592">
        <v>5311.4620000000004</v>
      </c>
    </row>
    <row r="2593" spans="1:10" x14ac:dyDescent="0.4">
      <c r="A2593">
        <v>31</v>
      </c>
      <c r="B2593" t="s">
        <v>156</v>
      </c>
      <c r="D2593">
        <v>13.28</v>
      </c>
      <c r="E2593">
        <v>5807.9979999999996</v>
      </c>
      <c r="G2593">
        <v>582.17399999999998</v>
      </c>
      <c r="H2593" t="s">
        <v>13</v>
      </c>
      <c r="I2593">
        <v>5807.9979999999996</v>
      </c>
    </row>
    <row r="2595" spans="1:10" x14ac:dyDescent="0.4">
      <c r="A2595" t="s">
        <v>105</v>
      </c>
    </row>
    <row r="2597" spans="1:10" x14ac:dyDescent="0.4">
      <c r="B2597" t="s">
        <v>3</v>
      </c>
      <c r="C2597" t="s">
        <v>4</v>
      </c>
      <c r="D2597" t="s">
        <v>5</v>
      </c>
      <c r="E2597" t="s">
        <v>6</v>
      </c>
      <c r="F2597" t="s">
        <v>7</v>
      </c>
      <c r="G2597" t="s">
        <v>8</v>
      </c>
      <c r="H2597" t="s">
        <v>9</v>
      </c>
      <c r="I2597" t="s">
        <v>10</v>
      </c>
      <c r="J2597" t="s">
        <v>11</v>
      </c>
    </row>
    <row r="2598" spans="1:10" x14ac:dyDescent="0.4">
      <c r="A2598">
        <v>1</v>
      </c>
      <c r="B2598" t="s">
        <v>182</v>
      </c>
      <c r="D2598">
        <v>13.23</v>
      </c>
      <c r="E2598">
        <v>287.77800000000002</v>
      </c>
      <c r="G2598">
        <v>4.8730000000000002</v>
      </c>
      <c r="H2598" t="s">
        <v>13</v>
      </c>
      <c r="I2598">
        <v>287.77800000000002</v>
      </c>
    </row>
    <row r="2599" spans="1:10" x14ac:dyDescent="0.4">
      <c r="A2599">
        <v>2</v>
      </c>
      <c r="B2599" t="s">
        <v>181</v>
      </c>
      <c r="D2599">
        <v>13.25</v>
      </c>
      <c r="E2599">
        <v>256.12400000000002</v>
      </c>
      <c r="G2599">
        <v>1710</v>
      </c>
      <c r="H2599" t="s">
        <v>13</v>
      </c>
      <c r="I2599">
        <v>256.12400000000002</v>
      </c>
    </row>
    <row r="2600" spans="1:10" x14ac:dyDescent="0.4">
      <c r="A2600">
        <v>3</v>
      </c>
      <c r="B2600" t="s">
        <v>180</v>
      </c>
      <c r="D2600">
        <v>13.23</v>
      </c>
      <c r="E2600">
        <v>152.274</v>
      </c>
      <c r="G2600">
        <v>1183</v>
      </c>
      <c r="H2600" t="s">
        <v>13</v>
      </c>
      <c r="I2600">
        <v>152.274</v>
      </c>
    </row>
    <row r="2601" spans="1:10" x14ac:dyDescent="0.4">
      <c r="A2601">
        <v>4</v>
      </c>
      <c r="B2601" t="s">
        <v>179</v>
      </c>
      <c r="D2601">
        <v>13.25</v>
      </c>
      <c r="E2601">
        <v>472.88900000000001</v>
      </c>
      <c r="G2601">
        <v>3365</v>
      </c>
      <c r="H2601" t="s">
        <v>13</v>
      </c>
      <c r="I2601">
        <v>472.88900000000001</v>
      </c>
    </row>
    <row r="2602" spans="1:10" x14ac:dyDescent="0.4">
      <c r="A2602">
        <v>5</v>
      </c>
      <c r="B2602" t="s">
        <v>178</v>
      </c>
      <c r="D2602">
        <v>13.25</v>
      </c>
      <c r="E2602">
        <v>69.222999999999999</v>
      </c>
      <c r="G2602">
        <v>527</v>
      </c>
      <c r="H2602" t="s">
        <v>13</v>
      </c>
      <c r="I2602">
        <v>69.222999999999999</v>
      </c>
    </row>
    <row r="2603" spans="1:10" x14ac:dyDescent="0.4">
      <c r="A2603">
        <v>6</v>
      </c>
      <c r="B2603" t="s">
        <v>177</v>
      </c>
      <c r="D2603">
        <v>13.26</v>
      </c>
      <c r="E2603">
        <v>146.24299999999999</v>
      </c>
      <c r="G2603">
        <v>13.448</v>
      </c>
      <c r="H2603" t="s">
        <v>13</v>
      </c>
      <c r="I2603">
        <v>146.24299999999999</v>
      </c>
    </row>
    <row r="2604" spans="1:10" x14ac:dyDescent="0.4">
      <c r="A2604">
        <v>7</v>
      </c>
      <c r="B2604" t="s">
        <v>22</v>
      </c>
    </row>
    <row r="2605" spans="1:10" x14ac:dyDescent="0.4">
      <c r="A2605">
        <v>8</v>
      </c>
      <c r="B2605" t="s">
        <v>176</v>
      </c>
      <c r="D2605">
        <v>13.31</v>
      </c>
      <c r="E2605">
        <v>76.394000000000005</v>
      </c>
      <c r="G2605">
        <v>3.8239999999999998</v>
      </c>
      <c r="H2605" t="s">
        <v>13</v>
      </c>
      <c r="I2605">
        <v>76.394000000000005</v>
      </c>
    </row>
    <row r="2606" spans="1:10" x14ac:dyDescent="0.4">
      <c r="A2606">
        <v>9</v>
      </c>
      <c r="B2606" t="s">
        <v>175</v>
      </c>
      <c r="D2606">
        <v>13.26</v>
      </c>
      <c r="E2606">
        <v>159.29300000000001</v>
      </c>
      <c r="G2606">
        <v>1107</v>
      </c>
      <c r="H2606" t="s">
        <v>13</v>
      </c>
      <c r="I2606">
        <v>159.29300000000001</v>
      </c>
    </row>
    <row r="2607" spans="1:10" x14ac:dyDescent="0.4">
      <c r="A2607">
        <v>10</v>
      </c>
      <c r="B2607" t="s">
        <v>174</v>
      </c>
      <c r="D2607">
        <v>13.25</v>
      </c>
      <c r="E2607">
        <v>53.688000000000002</v>
      </c>
      <c r="G2607">
        <v>453</v>
      </c>
      <c r="H2607" t="s">
        <v>13</v>
      </c>
      <c r="I2607">
        <v>53.688000000000002</v>
      </c>
    </row>
    <row r="2608" spans="1:10" x14ac:dyDescent="0.4">
      <c r="A2608">
        <v>11</v>
      </c>
      <c r="B2608" t="s">
        <v>173</v>
      </c>
      <c r="D2608">
        <v>13.25</v>
      </c>
      <c r="E2608">
        <v>88.872</v>
      </c>
      <c r="G2608">
        <v>603</v>
      </c>
      <c r="H2608" t="s">
        <v>13</v>
      </c>
      <c r="I2608">
        <v>88.872</v>
      </c>
    </row>
    <row r="2609" spans="1:9" x14ac:dyDescent="0.4">
      <c r="A2609">
        <v>12</v>
      </c>
      <c r="B2609" t="s">
        <v>172</v>
      </c>
      <c r="D2609">
        <v>13.23</v>
      </c>
      <c r="E2609">
        <v>208.93299999999999</v>
      </c>
      <c r="G2609">
        <v>70.956999999999994</v>
      </c>
      <c r="H2609" t="s">
        <v>13</v>
      </c>
      <c r="I2609">
        <v>208.93299999999999</v>
      </c>
    </row>
    <row r="2610" spans="1:9" x14ac:dyDescent="0.4">
      <c r="A2610">
        <v>13</v>
      </c>
      <c r="B2610" t="s">
        <v>171</v>
      </c>
      <c r="D2610">
        <v>13.14</v>
      </c>
      <c r="E2610">
        <v>82.617999999999995</v>
      </c>
      <c r="G2610">
        <v>683</v>
      </c>
      <c r="H2610" t="s">
        <v>13</v>
      </c>
      <c r="I2610">
        <v>82.617999999999995</v>
      </c>
    </row>
    <row r="2611" spans="1:9" x14ac:dyDescent="0.4">
      <c r="A2611">
        <v>14</v>
      </c>
      <c r="B2611" t="s">
        <v>22</v>
      </c>
    </row>
    <row r="2612" spans="1:9" x14ac:dyDescent="0.4">
      <c r="A2612">
        <v>15</v>
      </c>
      <c r="B2612" t="s">
        <v>170</v>
      </c>
      <c r="D2612">
        <v>13.1</v>
      </c>
      <c r="E2612">
        <v>146.583</v>
      </c>
      <c r="G2612">
        <v>4.4649999999999999</v>
      </c>
      <c r="H2612" t="s">
        <v>13</v>
      </c>
      <c r="I2612">
        <v>146.583</v>
      </c>
    </row>
    <row r="2613" spans="1:9" x14ac:dyDescent="0.4">
      <c r="A2613">
        <v>16</v>
      </c>
      <c r="B2613" t="s">
        <v>169</v>
      </c>
      <c r="D2613">
        <v>13.08</v>
      </c>
      <c r="E2613">
        <v>10.965</v>
      </c>
      <c r="G2613">
        <v>100</v>
      </c>
      <c r="H2613" t="s">
        <v>13</v>
      </c>
      <c r="I2613">
        <v>10.965</v>
      </c>
    </row>
    <row r="2614" spans="1:9" x14ac:dyDescent="0.4">
      <c r="A2614">
        <v>17</v>
      </c>
      <c r="B2614" t="s">
        <v>168</v>
      </c>
      <c r="D2614">
        <v>13.15</v>
      </c>
      <c r="E2614">
        <v>255.64400000000001</v>
      </c>
      <c r="G2614">
        <v>3.0790000000000002</v>
      </c>
      <c r="H2614" t="s">
        <v>13</v>
      </c>
      <c r="I2614">
        <v>255.64400000000001</v>
      </c>
    </row>
    <row r="2615" spans="1:9" x14ac:dyDescent="0.4">
      <c r="A2615">
        <v>18</v>
      </c>
      <c r="B2615" t="s">
        <v>167</v>
      </c>
      <c r="D2615">
        <v>13.21</v>
      </c>
      <c r="E2615">
        <v>141.416</v>
      </c>
      <c r="G2615">
        <v>4.2290000000000001</v>
      </c>
      <c r="H2615" t="s">
        <v>13</v>
      </c>
      <c r="I2615">
        <v>141.416</v>
      </c>
    </row>
    <row r="2616" spans="1:9" x14ac:dyDescent="0.4">
      <c r="A2616">
        <v>19</v>
      </c>
      <c r="B2616" t="s">
        <v>166</v>
      </c>
      <c r="D2616">
        <v>13.2</v>
      </c>
      <c r="E2616">
        <v>227.46</v>
      </c>
      <c r="G2616">
        <v>1611</v>
      </c>
      <c r="H2616" t="s">
        <v>16</v>
      </c>
      <c r="I2616">
        <v>227.46</v>
      </c>
    </row>
    <row r="2617" spans="1:9" x14ac:dyDescent="0.4">
      <c r="A2617">
        <v>20</v>
      </c>
      <c r="B2617" t="s">
        <v>165</v>
      </c>
      <c r="D2617">
        <v>13.17</v>
      </c>
      <c r="E2617">
        <v>178.071</v>
      </c>
      <c r="G2617">
        <v>78.546000000000006</v>
      </c>
      <c r="H2617" t="s">
        <v>13</v>
      </c>
      <c r="I2617">
        <v>178.071</v>
      </c>
    </row>
    <row r="2618" spans="1:9" x14ac:dyDescent="0.4">
      <c r="A2618">
        <v>21</v>
      </c>
      <c r="B2618" t="s">
        <v>22</v>
      </c>
    </row>
    <row r="2619" spans="1:9" x14ac:dyDescent="0.4">
      <c r="A2619">
        <v>22</v>
      </c>
      <c r="B2619" t="s">
        <v>164</v>
      </c>
      <c r="D2619">
        <v>13.2</v>
      </c>
      <c r="E2619">
        <v>173.32</v>
      </c>
      <c r="G2619">
        <v>1393</v>
      </c>
      <c r="H2619" t="s">
        <v>13</v>
      </c>
      <c r="I2619">
        <v>173.32</v>
      </c>
    </row>
    <row r="2620" spans="1:9" x14ac:dyDescent="0.4">
      <c r="A2620">
        <v>23</v>
      </c>
      <c r="B2620" t="s">
        <v>163</v>
      </c>
      <c r="D2620">
        <v>13.22</v>
      </c>
      <c r="E2620">
        <v>348.971</v>
      </c>
      <c r="G2620">
        <v>14.912000000000001</v>
      </c>
      <c r="H2620" t="s">
        <v>13</v>
      </c>
      <c r="I2620">
        <v>348.971</v>
      </c>
    </row>
    <row r="2621" spans="1:9" x14ac:dyDescent="0.4">
      <c r="A2621">
        <v>24</v>
      </c>
      <c r="B2621" t="s">
        <v>162</v>
      </c>
      <c r="D2621">
        <v>13.23</v>
      </c>
      <c r="E2621">
        <v>281.935</v>
      </c>
      <c r="G2621">
        <v>2063</v>
      </c>
      <c r="H2621" t="s">
        <v>13</v>
      </c>
      <c r="I2621">
        <v>281.935</v>
      </c>
    </row>
    <row r="2622" spans="1:9" x14ac:dyDescent="0.4">
      <c r="A2622">
        <v>25</v>
      </c>
      <c r="B2622" t="s">
        <v>161</v>
      </c>
      <c r="D2622">
        <v>13.3</v>
      </c>
      <c r="E2622">
        <v>53.822000000000003</v>
      </c>
      <c r="G2622">
        <v>404</v>
      </c>
      <c r="H2622" t="s">
        <v>13</v>
      </c>
      <c r="I2622">
        <v>53.822000000000003</v>
      </c>
    </row>
    <row r="2623" spans="1:9" x14ac:dyDescent="0.4">
      <c r="A2623">
        <v>26</v>
      </c>
      <c r="B2623" t="s">
        <v>160</v>
      </c>
      <c r="D2623">
        <v>13.22</v>
      </c>
      <c r="E2623">
        <v>316.53699999999998</v>
      </c>
      <c r="G2623">
        <v>26.09</v>
      </c>
      <c r="H2623" t="s">
        <v>13</v>
      </c>
      <c r="I2623">
        <v>316.53699999999998</v>
      </c>
    </row>
    <row r="2624" spans="1:9" x14ac:dyDescent="0.4">
      <c r="A2624">
        <v>27</v>
      </c>
      <c r="B2624" t="s">
        <v>159</v>
      </c>
      <c r="D2624">
        <v>13.3</v>
      </c>
      <c r="E2624">
        <v>287.02100000000002</v>
      </c>
      <c r="G2624">
        <v>1951</v>
      </c>
      <c r="H2624" t="s">
        <v>13</v>
      </c>
      <c r="I2624">
        <v>287.02100000000002</v>
      </c>
    </row>
    <row r="2625" spans="1:10" x14ac:dyDescent="0.4">
      <c r="A2625">
        <v>28</v>
      </c>
      <c r="B2625" t="s">
        <v>22</v>
      </c>
    </row>
    <row r="2626" spans="1:10" x14ac:dyDescent="0.4">
      <c r="A2626">
        <v>29</v>
      </c>
      <c r="B2626" t="s">
        <v>158</v>
      </c>
      <c r="D2626">
        <v>13.33</v>
      </c>
      <c r="E2626">
        <v>251.71899999999999</v>
      </c>
      <c r="G2626">
        <v>2013</v>
      </c>
      <c r="H2626" t="s">
        <v>13</v>
      </c>
      <c r="I2626">
        <v>251.71899999999999</v>
      </c>
    </row>
    <row r="2627" spans="1:10" x14ac:dyDescent="0.4">
      <c r="A2627">
        <v>30</v>
      </c>
      <c r="B2627" t="s">
        <v>157</v>
      </c>
      <c r="D2627">
        <v>13.31</v>
      </c>
      <c r="E2627">
        <v>130.221</v>
      </c>
      <c r="G2627">
        <v>983</v>
      </c>
      <c r="H2627" t="s">
        <v>13</v>
      </c>
      <c r="I2627">
        <v>130.221</v>
      </c>
    </row>
    <row r="2628" spans="1:10" x14ac:dyDescent="0.4">
      <c r="A2628">
        <v>31</v>
      </c>
      <c r="B2628" t="s">
        <v>156</v>
      </c>
      <c r="D2628">
        <v>13.27</v>
      </c>
      <c r="E2628">
        <v>153.60900000000001</v>
      </c>
      <c r="G2628">
        <v>57.579000000000001</v>
      </c>
      <c r="H2628" t="s">
        <v>13</v>
      </c>
      <c r="I2628">
        <v>153.60900000000001</v>
      </c>
    </row>
    <row r="2630" spans="1:10" x14ac:dyDescent="0.4">
      <c r="A2630" t="s">
        <v>106</v>
      </c>
    </row>
    <row r="2632" spans="1:10" x14ac:dyDescent="0.4">
      <c r="B2632" t="s">
        <v>3</v>
      </c>
      <c r="C2632" t="s">
        <v>4</v>
      </c>
      <c r="D2632" t="s">
        <v>5</v>
      </c>
      <c r="E2632" t="s">
        <v>6</v>
      </c>
      <c r="F2632" t="s">
        <v>7</v>
      </c>
      <c r="G2632" t="s">
        <v>8</v>
      </c>
      <c r="H2632" t="s">
        <v>9</v>
      </c>
      <c r="I2632" t="s">
        <v>10</v>
      </c>
      <c r="J2632" t="s">
        <v>11</v>
      </c>
    </row>
    <row r="2633" spans="1:10" x14ac:dyDescent="0.4">
      <c r="A2633">
        <v>1</v>
      </c>
      <c r="B2633" t="s">
        <v>182</v>
      </c>
      <c r="D2633">
        <v>13.09</v>
      </c>
      <c r="E2633">
        <v>7333.607</v>
      </c>
      <c r="G2633">
        <v>49625</v>
      </c>
      <c r="H2633" t="s">
        <v>13</v>
      </c>
      <c r="I2633">
        <v>7333.607</v>
      </c>
    </row>
    <row r="2634" spans="1:10" x14ac:dyDescent="0.4">
      <c r="A2634">
        <v>2</v>
      </c>
      <c r="B2634" t="s">
        <v>181</v>
      </c>
      <c r="D2634">
        <v>13.11</v>
      </c>
      <c r="E2634">
        <v>7556.9229999999998</v>
      </c>
      <c r="G2634">
        <v>77.022999999999996</v>
      </c>
      <c r="H2634" t="s">
        <v>13</v>
      </c>
      <c r="I2634">
        <v>7556.9229999999998</v>
      </c>
    </row>
    <row r="2635" spans="1:10" x14ac:dyDescent="0.4">
      <c r="A2635">
        <v>3</v>
      </c>
      <c r="B2635" t="s">
        <v>180</v>
      </c>
      <c r="D2635">
        <v>13.11</v>
      </c>
      <c r="E2635">
        <v>7543.0190000000002</v>
      </c>
      <c r="G2635">
        <v>275.30500000000001</v>
      </c>
      <c r="H2635" t="s">
        <v>13</v>
      </c>
      <c r="I2635">
        <v>7543.0190000000002</v>
      </c>
    </row>
    <row r="2636" spans="1:10" x14ac:dyDescent="0.4">
      <c r="A2636">
        <v>4</v>
      </c>
      <c r="B2636" t="s">
        <v>179</v>
      </c>
      <c r="D2636">
        <v>13.11</v>
      </c>
      <c r="E2636">
        <v>8613.116</v>
      </c>
      <c r="G2636">
        <v>402.733</v>
      </c>
      <c r="H2636" t="s">
        <v>13</v>
      </c>
      <c r="I2636">
        <v>8613.116</v>
      </c>
    </row>
    <row r="2637" spans="1:10" x14ac:dyDescent="0.4">
      <c r="A2637">
        <v>5</v>
      </c>
      <c r="B2637" t="s">
        <v>178</v>
      </c>
      <c r="D2637">
        <v>13.13</v>
      </c>
      <c r="E2637">
        <v>6789.0309999999999</v>
      </c>
      <c r="G2637">
        <v>93.501999999999995</v>
      </c>
      <c r="H2637" t="s">
        <v>13</v>
      </c>
      <c r="I2637">
        <v>6789.0309999999999</v>
      </c>
    </row>
    <row r="2638" spans="1:10" x14ac:dyDescent="0.4">
      <c r="A2638">
        <v>6</v>
      </c>
      <c r="B2638" t="s">
        <v>177</v>
      </c>
      <c r="D2638">
        <v>13.13</v>
      </c>
      <c r="E2638">
        <v>6441.085</v>
      </c>
      <c r="G2638">
        <v>64.495000000000005</v>
      </c>
      <c r="H2638" t="s">
        <v>13</v>
      </c>
      <c r="I2638">
        <v>6441.085</v>
      </c>
    </row>
    <row r="2639" spans="1:10" x14ac:dyDescent="0.4">
      <c r="A2639">
        <v>7</v>
      </c>
      <c r="B2639" t="s">
        <v>22</v>
      </c>
      <c r="H2639" t="s">
        <v>95</v>
      </c>
    </row>
    <row r="2640" spans="1:10" x14ac:dyDescent="0.4">
      <c r="A2640">
        <v>8</v>
      </c>
      <c r="B2640" t="s">
        <v>176</v>
      </c>
      <c r="D2640">
        <v>13.14</v>
      </c>
      <c r="E2640">
        <v>6856.3789999999999</v>
      </c>
      <c r="G2640">
        <v>48326</v>
      </c>
      <c r="H2640" t="s">
        <v>13</v>
      </c>
      <c r="I2640">
        <v>6856.3789999999999</v>
      </c>
    </row>
    <row r="2641" spans="1:9" x14ac:dyDescent="0.4">
      <c r="A2641">
        <v>9</v>
      </c>
      <c r="B2641" t="s">
        <v>175</v>
      </c>
      <c r="D2641">
        <v>13.16</v>
      </c>
      <c r="E2641">
        <v>8361.857</v>
      </c>
      <c r="G2641">
        <v>56985</v>
      </c>
      <c r="H2641" t="s">
        <v>13</v>
      </c>
      <c r="I2641">
        <v>8361.857</v>
      </c>
    </row>
    <row r="2642" spans="1:9" x14ac:dyDescent="0.4">
      <c r="A2642">
        <v>10</v>
      </c>
      <c r="B2642" t="s">
        <v>174</v>
      </c>
      <c r="D2642">
        <v>13.14</v>
      </c>
      <c r="E2642">
        <v>8247.3469999999998</v>
      </c>
      <c r="G2642">
        <v>183.17400000000001</v>
      </c>
      <c r="H2642" t="s">
        <v>13</v>
      </c>
      <c r="I2642">
        <v>8247.3469999999998</v>
      </c>
    </row>
    <row r="2643" spans="1:9" x14ac:dyDescent="0.4">
      <c r="A2643">
        <v>11</v>
      </c>
      <c r="B2643" t="s">
        <v>173</v>
      </c>
      <c r="D2643">
        <v>13.12</v>
      </c>
      <c r="E2643">
        <v>7625.9110000000001</v>
      </c>
      <c r="G2643">
        <v>53274</v>
      </c>
      <c r="H2643" t="s">
        <v>13</v>
      </c>
      <c r="I2643">
        <v>7625.9110000000001</v>
      </c>
    </row>
    <row r="2644" spans="1:9" x14ac:dyDescent="0.4">
      <c r="A2644">
        <v>12</v>
      </c>
      <c r="B2644" t="s">
        <v>172</v>
      </c>
      <c r="D2644">
        <v>13.1</v>
      </c>
      <c r="E2644">
        <v>7830.348</v>
      </c>
      <c r="G2644">
        <v>55286</v>
      </c>
      <c r="H2644" t="s">
        <v>13</v>
      </c>
      <c r="I2644">
        <v>7830.348</v>
      </c>
    </row>
    <row r="2645" spans="1:9" x14ac:dyDescent="0.4">
      <c r="A2645">
        <v>13</v>
      </c>
      <c r="B2645" t="s">
        <v>171</v>
      </c>
      <c r="D2645">
        <v>13.04</v>
      </c>
      <c r="E2645">
        <v>6655.14</v>
      </c>
      <c r="G2645">
        <v>139.536</v>
      </c>
      <c r="H2645" t="s">
        <v>13</v>
      </c>
      <c r="I2645">
        <v>6655.14</v>
      </c>
    </row>
    <row r="2646" spans="1:9" x14ac:dyDescent="0.4">
      <c r="A2646">
        <v>14</v>
      </c>
      <c r="B2646" t="s">
        <v>22</v>
      </c>
    </row>
    <row r="2647" spans="1:9" x14ac:dyDescent="0.4">
      <c r="A2647">
        <v>15</v>
      </c>
      <c r="B2647" t="s">
        <v>170</v>
      </c>
      <c r="D2647">
        <v>12.98</v>
      </c>
      <c r="E2647">
        <v>8732.8430000000008</v>
      </c>
      <c r="G2647">
        <v>146.55000000000001</v>
      </c>
      <c r="H2647" t="s">
        <v>13</v>
      </c>
      <c r="I2647">
        <v>8732.8430000000008</v>
      </c>
    </row>
    <row r="2648" spans="1:9" x14ac:dyDescent="0.4">
      <c r="A2648">
        <v>16</v>
      </c>
      <c r="B2648" t="s">
        <v>169</v>
      </c>
      <c r="D2648">
        <v>12.98</v>
      </c>
      <c r="E2648">
        <v>7852.2110000000002</v>
      </c>
      <c r="G2648">
        <v>1620.2329999999999</v>
      </c>
      <c r="H2648" t="s">
        <v>13</v>
      </c>
      <c r="I2648">
        <v>7852.2110000000002</v>
      </c>
    </row>
    <row r="2649" spans="1:9" x14ac:dyDescent="0.4">
      <c r="A2649">
        <v>17</v>
      </c>
      <c r="B2649" t="s">
        <v>168</v>
      </c>
      <c r="D2649">
        <v>13.04</v>
      </c>
      <c r="E2649">
        <v>9807.1959999999999</v>
      </c>
      <c r="G2649">
        <v>44.427</v>
      </c>
      <c r="H2649" t="s">
        <v>13</v>
      </c>
      <c r="I2649">
        <v>9807.1959999999999</v>
      </c>
    </row>
    <row r="2650" spans="1:9" x14ac:dyDescent="0.4">
      <c r="A2650">
        <v>18</v>
      </c>
      <c r="B2650" t="s">
        <v>167</v>
      </c>
      <c r="D2650">
        <v>13.05</v>
      </c>
      <c r="E2650">
        <v>10189.86</v>
      </c>
      <c r="G2650">
        <v>239.78200000000001</v>
      </c>
      <c r="H2650" t="s">
        <v>13</v>
      </c>
      <c r="I2650">
        <v>10189.86</v>
      </c>
    </row>
    <row r="2651" spans="1:9" x14ac:dyDescent="0.4">
      <c r="A2651">
        <v>19</v>
      </c>
      <c r="B2651" t="s">
        <v>166</v>
      </c>
      <c r="D2651">
        <v>13.05</v>
      </c>
      <c r="E2651">
        <v>10207.86</v>
      </c>
      <c r="G2651">
        <v>73421</v>
      </c>
      <c r="H2651" t="s">
        <v>13</v>
      </c>
      <c r="I2651">
        <v>10207.86</v>
      </c>
    </row>
    <row r="2652" spans="1:9" x14ac:dyDescent="0.4">
      <c r="A2652">
        <v>20</v>
      </c>
      <c r="B2652" t="s">
        <v>165</v>
      </c>
      <c r="D2652">
        <v>13.05</v>
      </c>
      <c r="E2652">
        <v>8814.884</v>
      </c>
      <c r="G2652">
        <v>7689.1080000000002</v>
      </c>
      <c r="H2652" t="s">
        <v>13</v>
      </c>
      <c r="I2652">
        <v>8814.884</v>
      </c>
    </row>
    <row r="2653" spans="1:9" x14ac:dyDescent="0.4">
      <c r="A2653">
        <v>21</v>
      </c>
      <c r="B2653" t="s">
        <v>22</v>
      </c>
      <c r="H2653" t="s">
        <v>95</v>
      </c>
    </row>
    <row r="2654" spans="1:9" x14ac:dyDescent="0.4">
      <c r="A2654">
        <v>22</v>
      </c>
      <c r="B2654" t="s">
        <v>164</v>
      </c>
      <c r="D2654">
        <v>13.08</v>
      </c>
      <c r="E2654">
        <v>8410.0660000000007</v>
      </c>
      <c r="G2654">
        <v>34.499000000000002</v>
      </c>
      <c r="H2654" t="s">
        <v>13</v>
      </c>
      <c r="I2654">
        <v>8410.0660000000007</v>
      </c>
    </row>
    <row r="2655" spans="1:9" x14ac:dyDescent="0.4">
      <c r="A2655">
        <v>23</v>
      </c>
      <c r="B2655" t="s">
        <v>163</v>
      </c>
      <c r="D2655">
        <v>13.1</v>
      </c>
      <c r="E2655">
        <v>8557.7710000000006</v>
      </c>
      <c r="G2655">
        <v>411.55099999999999</v>
      </c>
      <c r="H2655" t="s">
        <v>13</v>
      </c>
      <c r="I2655">
        <v>8557.7710000000006</v>
      </c>
    </row>
    <row r="2656" spans="1:9" x14ac:dyDescent="0.4">
      <c r="A2656">
        <v>24</v>
      </c>
      <c r="B2656" t="s">
        <v>162</v>
      </c>
      <c r="D2656">
        <v>13.1</v>
      </c>
      <c r="E2656">
        <v>9876.0840000000007</v>
      </c>
      <c r="G2656">
        <v>297.75</v>
      </c>
      <c r="H2656" t="s">
        <v>13</v>
      </c>
      <c r="I2656">
        <v>9876.0840000000007</v>
      </c>
    </row>
    <row r="2657" spans="1:10" x14ac:dyDescent="0.4">
      <c r="A2657">
        <v>25</v>
      </c>
      <c r="B2657" t="s">
        <v>161</v>
      </c>
      <c r="D2657">
        <v>13.16</v>
      </c>
      <c r="E2657">
        <v>10133.361000000001</v>
      </c>
      <c r="G2657">
        <v>3925.74</v>
      </c>
      <c r="H2657" t="s">
        <v>13</v>
      </c>
      <c r="I2657">
        <v>10133.361000000001</v>
      </c>
    </row>
    <row r="2658" spans="1:10" x14ac:dyDescent="0.4">
      <c r="A2658">
        <v>26</v>
      </c>
      <c r="B2658" t="s">
        <v>160</v>
      </c>
      <c r="D2658">
        <v>13.13</v>
      </c>
      <c r="E2658">
        <v>10043.648999999999</v>
      </c>
      <c r="G2658">
        <v>11386.406999999999</v>
      </c>
      <c r="H2658" t="s">
        <v>13</v>
      </c>
      <c r="I2658">
        <v>10043.648999999999</v>
      </c>
    </row>
    <row r="2659" spans="1:10" x14ac:dyDescent="0.4">
      <c r="A2659">
        <v>27</v>
      </c>
      <c r="B2659" t="s">
        <v>159</v>
      </c>
      <c r="D2659">
        <v>13.17</v>
      </c>
      <c r="E2659">
        <v>9604.0540000000001</v>
      </c>
      <c r="G2659">
        <v>43.192</v>
      </c>
      <c r="H2659" t="s">
        <v>13</v>
      </c>
      <c r="I2659">
        <v>9604.0540000000001</v>
      </c>
    </row>
    <row r="2660" spans="1:10" x14ac:dyDescent="0.4">
      <c r="A2660">
        <v>28</v>
      </c>
      <c r="B2660" t="s">
        <v>22</v>
      </c>
    </row>
    <row r="2661" spans="1:10" x14ac:dyDescent="0.4">
      <c r="A2661">
        <v>29</v>
      </c>
      <c r="B2661" t="s">
        <v>158</v>
      </c>
      <c r="D2661">
        <v>13.17</v>
      </c>
      <c r="E2661">
        <v>9362.0679999999993</v>
      </c>
      <c r="G2661">
        <v>294.80399999999997</v>
      </c>
      <c r="H2661" t="s">
        <v>13</v>
      </c>
      <c r="I2661">
        <v>9362.0679999999993</v>
      </c>
    </row>
    <row r="2662" spans="1:10" x14ac:dyDescent="0.4">
      <c r="A2662">
        <v>30</v>
      </c>
      <c r="B2662" t="s">
        <v>157</v>
      </c>
      <c r="D2662">
        <v>13.17</v>
      </c>
      <c r="E2662">
        <v>7438.8729999999996</v>
      </c>
      <c r="G2662">
        <v>547.01700000000005</v>
      </c>
      <c r="H2662" t="s">
        <v>13</v>
      </c>
      <c r="I2662">
        <v>7438.8729999999996</v>
      </c>
    </row>
    <row r="2663" spans="1:10" x14ac:dyDescent="0.4">
      <c r="A2663">
        <v>31</v>
      </c>
      <c r="B2663" t="s">
        <v>156</v>
      </c>
      <c r="D2663">
        <v>13.16</v>
      </c>
      <c r="E2663">
        <v>7497.73</v>
      </c>
      <c r="G2663">
        <v>53598</v>
      </c>
      <c r="H2663" t="s">
        <v>13</v>
      </c>
      <c r="I2663">
        <v>7497.73</v>
      </c>
    </row>
    <row r="2665" spans="1:10" x14ac:dyDescent="0.4">
      <c r="A2665" t="s">
        <v>107</v>
      </c>
    </row>
    <row r="2667" spans="1:10" x14ac:dyDescent="0.4">
      <c r="B2667" t="s">
        <v>3</v>
      </c>
      <c r="C2667" t="s">
        <v>4</v>
      </c>
      <c r="D2667" t="s">
        <v>5</v>
      </c>
      <c r="E2667" t="s">
        <v>6</v>
      </c>
      <c r="F2667" t="s">
        <v>7</v>
      </c>
      <c r="G2667" t="s">
        <v>8</v>
      </c>
      <c r="H2667" t="s">
        <v>9</v>
      </c>
      <c r="I2667" t="s">
        <v>10</v>
      </c>
      <c r="J2667" t="s">
        <v>11</v>
      </c>
    </row>
    <row r="2668" spans="1:10" x14ac:dyDescent="0.4">
      <c r="A2668">
        <v>1</v>
      </c>
      <c r="B2668" t="s">
        <v>182</v>
      </c>
      <c r="D2668">
        <v>13.09</v>
      </c>
      <c r="E2668">
        <v>4543.0150000000003</v>
      </c>
      <c r="G2668">
        <v>110.13500000000001</v>
      </c>
      <c r="H2668" t="s">
        <v>13</v>
      </c>
      <c r="I2668">
        <v>4543.0150000000003</v>
      </c>
    </row>
    <row r="2669" spans="1:10" x14ac:dyDescent="0.4">
      <c r="A2669">
        <v>2</v>
      </c>
      <c r="B2669" t="s">
        <v>181</v>
      </c>
      <c r="D2669">
        <v>13.11</v>
      </c>
      <c r="E2669">
        <v>4872.3040000000001</v>
      </c>
      <c r="G2669">
        <v>139.672</v>
      </c>
      <c r="H2669" t="s">
        <v>13</v>
      </c>
      <c r="I2669">
        <v>4872.3040000000001</v>
      </c>
    </row>
    <row r="2670" spans="1:10" x14ac:dyDescent="0.4">
      <c r="A2670">
        <v>3</v>
      </c>
      <c r="B2670" t="s">
        <v>180</v>
      </c>
      <c r="D2670">
        <v>13.11</v>
      </c>
      <c r="E2670">
        <v>4294.7340000000004</v>
      </c>
      <c r="G2670">
        <v>61.225999999999999</v>
      </c>
      <c r="H2670" t="s">
        <v>13</v>
      </c>
      <c r="I2670">
        <v>4294.7340000000004</v>
      </c>
    </row>
    <row r="2671" spans="1:10" x14ac:dyDescent="0.4">
      <c r="A2671">
        <v>4</v>
      </c>
      <c r="B2671" t="s">
        <v>179</v>
      </c>
      <c r="D2671">
        <v>13.11</v>
      </c>
      <c r="E2671">
        <v>4467.5619999999999</v>
      </c>
      <c r="G2671">
        <v>31972</v>
      </c>
      <c r="H2671" t="s">
        <v>13</v>
      </c>
      <c r="I2671">
        <v>4467.5619999999999</v>
      </c>
    </row>
    <row r="2672" spans="1:10" x14ac:dyDescent="0.4">
      <c r="A2672">
        <v>5</v>
      </c>
      <c r="B2672" t="s">
        <v>178</v>
      </c>
      <c r="D2672">
        <v>13.11</v>
      </c>
      <c r="E2672">
        <v>3948.0129999999999</v>
      </c>
      <c r="G2672">
        <v>28228</v>
      </c>
      <c r="H2672" t="s">
        <v>13</v>
      </c>
      <c r="I2672">
        <v>3948.0129999999999</v>
      </c>
    </row>
    <row r="2673" spans="1:9" x14ac:dyDescent="0.4">
      <c r="A2673">
        <v>6</v>
      </c>
      <c r="B2673" t="s">
        <v>177</v>
      </c>
      <c r="D2673">
        <v>13.13</v>
      </c>
      <c r="E2673">
        <v>4364.3209999999999</v>
      </c>
      <c r="G2673">
        <v>10.744999999999999</v>
      </c>
      <c r="H2673" t="s">
        <v>13</v>
      </c>
      <c r="I2673">
        <v>4364.3209999999999</v>
      </c>
    </row>
    <row r="2674" spans="1:9" x14ac:dyDescent="0.4">
      <c r="A2674">
        <v>7</v>
      </c>
      <c r="B2674" t="s">
        <v>22</v>
      </c>
      <c r="H2674" t="s">
        <v>95</v>
      </c>
    </row>
    <row r="2675" spans="1:9" x14ac:dyDescent="0.4">
      <c r="A2675">
        <v>8</v>
      </c>
      <c r="B2675" t="s">
        <v>176</v>
      </c>
      <c r="D2675">
        <v>13.16</v>
      </c>
      <c r="E2675">
        <v>4306.7219999999998</v>
      </c>
      <c r="G2675">
        <v>225.40100000000001</v>
      </c>
      <c r="H2675" t="s">
        <v>13</v>
      </c>
      <c r="I2675">
        <v>4306.7219999999998</v>
      </c>
    </row>
    <row r="2676" spans="1:9" x14ac:dyDescent="0.4">
      <c r="A2676">
        <v>9</v>
      </c>
      <c r="B2676" t="s">
        <v>175</v>
      </c>
      <c r="D2676">
        <v>13.16</v>
      </c>
      <c r="E2676">
        <v>4583.3959999999997</v>
      </c>
      <c r="G2676">
        <v>402.25299999999999</v>
      </c>
      <c r="H2676" t="s">
        <v>13</v>
      </c>
      <c r="I2676">
        <v>4583.3959999999997</v>
      </c>
    </row>
    <row r="2677" spans="1:9" x14ac:dyDescent="0.4">
      <c r="A2677">
        <v>10</v>
      </c>
      <c r="B2677" t="s">
        <v>174</v>
      </c>
      <c r="D2677">
        <v>13.14</v>
      </c>
      <c r="E2677">
        <v>4681.8590000000004</v>
      </c>
      <c r="G2677">
        <v>89.512</v>
      </c>
      <c r="H2677" t="s">
        <v>13</v>
      </c>
      <c r="I2677">
        <v>4681.8590000000004</v>
      </c>
    </row>
    <row r="2678" spans="1:9" x14ac:dyDescent="0.4">
      <c r="A2678">
        <v>11</v>
      </c>
      <c r="B2678" t="s">
        <v>173</v>
      </c>
      <c r="D2678">
        <v>13.12</v>
      </c>
      <c r="E2678">
        <v>4422.12</v>
      </c>
      <c r="G2678">
        <v>125.542</v>
      </c>
      <c r="H2678" t="s">
        <v>13</v>
      </c>
      <c r="I2678">
        <v>4422.12</v>
      </c>
    </row>
    <row r="2679" spans="1:9" x14ac:dyDescent="0.4">
      <c r="A2679">
        <v>12</v>
      </c>
      <c r="B2679" t="s">
        <v>172</v>
      </c>
      <c r="D2679">
        <v>13.1</v>
      </c>
      <c r="E2679">
        <v>4687.8</v>
      </c>
      <c r="G2679">
        <v>33680</v>
      </c>
      <c r="H2679" t="s">
        <v>13</v>
      </c>
      <c r="I2679">
        <v>4687.8</v>
      </c>
    </row>
    <row r="2680" spans="1:9" x14ac:dyDescent="0.4">
      <c r="A2680">
        <v>13</v>
      </c>
      <c r="B2680" t="s">
        <v>171</v>
      </c>
      <c r="D2680">
        <v>13.04</v>
      </c>
      <c r="E2680">
        <v>4384.8649999999998</v>
      </c>
      <c r="G2680">
        <v>21.382999999999999</v>
      </c>
      <c r="H2680" t="s">
        <v>13</v>
      </c>
      <c r="I2680">
        <v>4384.8649999999998</v>
      </c>
    </row>
    <row r="2681" spans="1:9" x14ac:dyDescent="0.4">
      <c r="A2681">
        <v>14</v>
      </c>
      <c r="B2681" t="s">
        <v>22</v>
      </c>
      <c r="H2681" t="s">
        <v>95</v>
      </c>
    </row>
    <row r="2682" spans="1:9" x14ac:dyDescent="0.4">
      <c r="A2682">
        <v>15</v>
      </c>
      <c r="B2682" t="s">
        <v>170</v>
      </c>
      <c r="D2682">
        <v>12.98</v>
      </c>
      <c r="E2682">
        <v>4459.0360000000001</v>
      </c>
      <c r="G2682">
        <v>102.318</v>
      </c>
      <c r="H2682" t="s">
        <v>13</v>
      </c>
      <c r="I2682">
        <v>4459.0360000000001</v>
      </c>
    </row>
    <row r="2683" spans="1:9" x14ac:dyDescent="0.4">
      <c r="A2683">
        <v>16</v>
      </c>
      <c r="B2683" t="s">
        <v>169</v>
      </c>
      <c r="D2683">
        <v>12.99</v>
      </c>
      <c r="E2683">
        <v>4171.9920000000002</v>
      </c>
      <c r="G2683">
        <v>270.54000000000002</v>
      </c>
      <c r="H2683" t="s">
        <v>13</v>
      </c>
      <c r="I2683">
        <v>4171.9920000000002</v>
      </c>
    </row>
    <row r="2684" spans="1:9" x14ac:dyDescent="0.4">
      <c r="A2684">
        <v>17</v>
      </c>
      <c r="B2684" t="s">
        <v>168</v>
      </c>
      <c r="D2684">
        <v>13.04</v>
      </c>
      <c r="E2684">
        <v>6034.7309999999998</v>
      </c>
      <c r="G2684">
        <v>42286</v>
      </c>
      <c r="H2684" t="s">
        <v>13</v>
      </c>
      <c r="I2684">
        <v>6034.7309999999998</v>
      </c>
    </row>
    <row r="2685" spans="1:9" x14ac:dyDescent="0.4">
      <c r="A2685">
        <v>18</v>
      </c>
      <c r="B2685" t="s">
        <v>167</v>
      </c>
      <c r="D2685">
        <v>13.05</v>
      </c>
      <c r="E2685">
        <v>4969.5389999999998</v>
      </c>
      <c r="G2685">
        <v>597.86599999999999</v>
      </c>
      <c r="H2685" t="s">
        <v>13</v>
      </c>
      <c r="I2685">
        <v>4969.5389999999998</v>
      </c>
    </row>
    <row r="2686" spans="1:9" x14ac:dyDescent="0.4">
      <c r="A2686">
        <v>19</v>
      </c>
      <c r="B2686" t="s">
        <v>166</v>
      </c>
      <c r="D2686">
        <v>13.05</v>
      </c>
      <c r="E2686">
        <v>6335.3509999999997</v>
      </c>
      <c r="G2686">
        <v>256.04300000000001</v>
      </c>
      <c r="H2686" t="s">
        <v>13</v>
      </c>
      <c r="I2686">
        <v>6335.3509999999997</v>
      </c>
    </row>
    <row r="2687" spans="1:9" x14ac:dyDescent="0.4">
      <c r="A2687">
        <v>20</v>
      </c>
      <c r="B2687" t="s">
        <v>165</v>
      </c>
      <c r="D2687">
        <v>13.05</v>
      </c>
      <c r="E2687">
        <v>5241.567</v>
      </c>
      <c r="G2687">
        <v>36620</v>
      </c>
      <c r="H2687" t="s">
        <v>13</v>
      </c>
      <c r="I2687">
        <v>5241.567</v>
      </c>
    </row>
    <row r="2688" spans="1:9" x14ac:dyDescent="0.4">
      <c r="A2688">
        <v>21</v>
      </c>
      <c r="B2688" t="s">
        <v>22</v>
      </c>
      <c r="H2688" t="s">
        <v>95</v>
      </c>
    </row>
    <row r="2689" spans="1:10" x14ac:dyDescent="0.4">
      <c r="A2689">
        <v>22</v>
      </c>
      <c r="B2689" t="s">
        <v>164</v>
      </c>
      <c r="D2689">
        <v>13.08</v>
      </c>
      <c r="E2689">
        <v>4663.7340000000004</v>
      </c>
      <c r="G2689">
        <v>140.92500000000001</v>
      </c>
      <c r="H2689" t="s">
        <v>13</v>
      </c>
      <c r="I2689">
        <v>4663.7340000000004</v>
      </c>
    </row>
    <row r="2690" spans="1:10" x14ac:dyDescent="0.4">
      <c r="A2690">
        <v>23</v>
      </c>
      <c r="B2690" t="s">
        <v>163</v>
      </c>
      <c r="D2690">
        <v>13.1</v>
      </c>
      <c r="E2690">
        <v>5276.2669999999998</v>
      </c>
      <c r="G2690">
        <v>448.93200000000002</v>
      </c>
      <c r="H2690" t="s">
        <v>13</v>
      </c>
      <c r="I2690">
        <v>5276.2669999999998</v>
      </c>
    </row>
    <row r="2691" spans="1:10" x14ac:dyDescent="0.4">
      <c r="A2691">
        <v>24</v>
      </c>
      <c r="B2691" t="s">
        <v>162</v>
      </c>
      <c r="D2691">
        <v>13.1</v>
      </c>
      <c r="E2691">
        <v>5688.6369999999997</v>
      </c>
      <c r="G2691">
        <v>80.334000000000003</v>
      </c>
      <c r="H2691" t="s">
        <v>13</v>
      </c>
      <c r="I2691">
        <v>5688.6369999999997</v>
      </c>
    </row>
    <row r="2692" spans="1:10" x14ac:dyDescent="0.4">
      <c r="A2692">
        <v>25</v>
      </c>
      <c r="B2692" t="s">
        <v>161</v>
      </c>
      <c r="D2692">
        <v>13.16</v>
      </c>
      <c r="E2692">
        <v>6768.7740000000003</v>
      </c>
      <c r="G2692">
        <v>138.95400000000001</v>
      </c>
      <c r="H2692" t="s">
        <v>13</v>
      </c>
      <c r="I2692">
        <v>6768.7740000000003</v>
      </c>
    </row>
    <row r="2693" spans="1:10" x14ac:dyDescent="0.4">
      <c r="A2693">
        <v>26</v>
      </c>
      <c r="B2693" t="s">
        <v>160</v>
      </c>
      <c r="D2693">
        <v>13.13</v>
      </c>
      <c r="E2693">
        <v>5963.54</v>
      </c>
      <c r="G2693">
        <v>244.749</v>
      </c>
      <c r="H2693" t="s">
        <v>13</v>
      </c>
      <c r="I2693">
        <v>5963.54</v>
      </c>
    </row>
    <row r="2694" spans="1:10" x14ac:dyDescent="0.4">
      <c r="A2694">
        <v>27</v>
      </c>
      <c r="B2694" t="s">
        <v>159</v>
      </c>
      <c r="D2694">
        <v>13.17</v>
      </c>
      <c r="E2694">
        <v>6636.7250000000004</v>
      </c>
      <c r="G2694">
        <v>194.17099999999999</v>
      </c>
      <c r="H2694" t="s">
        <v>13</v>
      </c>
      <c r="I2694">
        <v>6636.7250000000004</v>
      </c>
    </row>
    <row r="2695" spans="1:10" x14ac:dyDescent="0.4">
      <c r="A2695">
        <v>28</v>
      </c>
      <c r="B2695" t="s">
        <v>22</v>
      </c>
      <c r="H2695" t="s">
        <v>95</v>
      </c>
    </row>
    <row r="2696" spans="1:10" x14ac:dyDescent="0.4">
      <c r="A2696">
        <v>29</v>
      </c>
      <c r="B2696" t="s">
        <v>158</v>
      </c>
      <c r="D2696">
        <v>13.17</v>
      </c>
      <c r="E2696">
        <v>5230.7709999999997</v>
      </c>
      <c r="G2696">
        <v>166.21299999999999</v>
      </c>
      <c r="H2696" t="s">
        <v>13</v>
      </c>
      <c r="I2696">
        <v>5230.7709999999997</v>
      </c>
    </row>
    <row r="2697" spans="1:10" x14ac:dyDescent="0.4">
      <c r="A2697">
        <v>30</v>
      </c>
      <c r="B2697" t="s">
        <v>157</v>
      </c>
      <c r="D2697">
        <v>13.17</v>
      </c>
      <c r="E2697">
        <v>4660.0720000000001</v>
      </c>
      <c r="G2697">
        <v>173.274</v>
      </c>
      <c r="H2697" t="s">
        <v>13</v>
      </c>
      <c r="I2697">
        <v>4660.0720000000001</v>
      </c>
    </row>
    <row r="2698" spans="1:10" x14ac:dyDescent="0.4">
      <c r="A2698">
        <v>31</v>
      </c>
      <c r="B2698" t="s">
        <v>156</v>
      </c>
      <c r="D2698">
        <v>13.16</v>
      </c>
      <c r="E2698">
        <v>4161.1229999999996</v>
      </c>
      <c r="G2698">
        <v>531.35500000000002</v>
      </c>
      <c r="H2698" t="s">
        <v>13</v>
      </c>
      <c r="I2698">
        <v>4161.1229999999996</v>
      </c>
    </row>
    <row r="2700" spans="1:10" x14ac:dyDescent="0.4">
      <c r="A2700" t="s">
        <v>108</v>
      </c>
    </row>
    <row r="2702" spans="1:10" x14ac:dyDescent="0.4">
      <c r="B2702" t="s">
        <v>3</v>
      </c>
      <c r="C2702" t="s">
        <v>4</v>
      </c>
      <c r="D2702" t="s">
        <v>5</v>
      </c>
      <c r="E2702" t="s">
        <v>6</v>
      </c>
      <c r="F2702" t="s">
        <v>7</v>
      </c>
      <c r="G2702" t="s">
        <v>8</v>
      </c>
      <c r="H2702" t="s">
        <v>9</v>
      </c>
      <c r="I2702" t="s">
        <v>10</v>
      </c>
      <c r="J2702" t="s">
        <v>11</v>
      </c>
    </row>
    <row r="2703" spans="1:10" x14ac:dyDescent="0.4">
      <c r="A2703">
        <v>1</v>
      </c>
      <c r="B2703" t="s">
        <v>182</v>
      </c>
      <c r="F2703">
        <v>2980.241</v>
      </c>
    </row>
    <row r="2704" spans="1:10" x14ac:dyDescent="0.4">
      <c r="A2704">
        <v>2</v>
      </c>
      <c r="B2704" t="s">
        <v>181</v>
      </c>
      <c r="D2704">
        <v>14.02</v>
      </c>
      <c r="E2704">
        <v>0.59499999999999997</v>
      </c>
      <c r="F2704">
        <v>3364.29</v>
      </c>
      <c r="G2704">
        <v>6</v>
      </c>
      <c r="H2704" t="s">
        <v>16</v>
      </c>
    </row>
    <row r="2705" spans="1:8" x14ac:dyDescent="0.4">
      <c r="A2705">
        <v>3</v>
      </c>
      <c r="B2705" t="s">
        <v>180</v>
      </c>
      <c r="F2705">
        <v>3837.76</v>
      </c>
    </row>
    <row r="2706" spans="1:8" x14ac:dyDescent="0.4">
      <c r="A2706">
        <v>4</v>
      </c>
      <c r="B2706" t="s">
        <v>179</v>
      </c>
      <c r="F2706">
        <v>2988.7779999999998</v>
      </c>
    </row>
    <row r="2707" spans="1:8" x14ac:dyDescent="0.4">
      <c r="A2707">
        <v>5</v>
      </c>
      <c r="B2707" t="s">
        <v>178</v>
      </c>
      <c r="F2707">
        <v>2732.1039999999998</v>
      </c>
    </row>
    <row r="2708" spans="1:8" x14ac:dyDescent="0.4">
      <c r="A2708">
        <v>6</v>
      </c>
      <c r="B2708" t="s">
        <v>177</v>
      </c>
      <c r="F2708">
        <v>2088.2370000000001</v>
      </c>
    </row>
    <row r="2709" spans="1:8" x14ac:dyDescent="0.4">
      <c r="A2709">
        <v>7</v>
      </c>
      <c r="B2709" t="s">
        <v>22</v>
      </c>
    </row>
    <row r="2710" spans="1:8" x14ac:dyDescent="0.4">
      <c r="A2710">
        <v>8</v>
      </c>
      <c r="B2710" t="s">
        <v>176</v>
      </c>
      <c r="F2710">
        <v>3222.134</v>
      </c>
    </row>
    <row r="2711" spans="1:8" x14ac:dyDescent="0.4">
      <c r="A2711">
        <v>9</v>
      </c>
      <c r="B2711" t="s">
        <v>175</v>
      </c>
      <c r="D2711">
        <v>13.86</v>
      </c>
      <c r="E2711">
        <v>0.69599999999999995</v>
      </c>
      <c r="F2711">
        <v>2984.2559999999999</v>
      </c>
      <c r="G2711">
        <v>7</v>
      </c>
      <c r="H2711" t="s">
        <v>16</v>
      </c>
    </row>
    <row r="2712" spans="1:8" x14ac:dyDescent="0.4">
      <c r="A2712">
        <v>10</v>
      </c>
      <c r="B2712" t="s">
        <v>174</v>
      </c>
      <c r="F2712">
        <v>3124.1419999999998</v>
      </c>
    </row>
    <row r="2713" spans="1:8" x14ac:dyDescent="0.4">
      <c r="A2713">
        <v>11</v>
      </c>
      <c r="B2713" t="s">
        <v>173</v>
      </c>
      <c r="F2713">
        <v>2396.0309999999999</v>
      </c>
    </row>
    <row r="2714" spans="1:8" x14ac:dyDescent="0.4">
      <c r="A2714">
        <v>12</v>
      </c>
      <c r="B2714" t="s">
        <v>172</v>
      </c>
      <c r="F2714">
        <v>2338.5889999999999</v>
      </c>
    </row>
    <row r="2715" spans="1:8" x14ac:dyDescent="0.4">
      <c r="A2715">
        <v>13</v>
      </c>
      <c r="B2715" t="s">
        <v>171</v>
      </c>
      <c r="F2715">
        <v>2243.741</v>
      </c>
    </row>
    <row r="2716" spans="1:8" x14ac:dyDescent="0.4">
      <c r="A2716">
        <v>14</v>
      </c>
      <c r="B2716" t="s">
        <v>22</v>
      </c>
    </row>
    <row r="2717" spans="1:8" x14ac:dyDescent="0.4">
      <c r="A2717">
        <v>15</v>
      </c>
      <c r="B2717" t="s">
        <v>170</v>
      </c>
      <c r="D2717">
        <v>14.67</v>
      </c>
      <c r="E2717">
        <v>14.815</v>
      </c>
      <c r="F2717">
        <v>3346.8989999999999</v>
      </c>
      <c r="G2717">
        <v>134</v>
      </c>
      <c r="H2717" t="s">
        <v>16</v>
      </c>
    </row>
    <row r="2718" spans="1:8" x14ac:dyDescent="0.4">
      <c r="A2718">
        <v>16</v>
      </c>
      <c r="B2718" t="s">
        <v>169</v>
      </c>
      <c r="F2718">
        <v>2776.6869999999999</v>
      </c>
    </row>
    <row r="2719" spans="1:8" x14ac:dyDescent="0.4">
      <c r="A2719">
        <v>17</v>
      </c>
      <c r="B2719" t="s">
        <v>168</v>
      </c>
      <c r="D2719">
        <v>15.07</v>
      </c>
      <c r="E2719">
        <v>1.1220000000000001</v>
      </c>
      <c r="F2719">
        <v>4456.3580000000002</v>
      </c>
      <c r="G2719">
        <v>11</v>
      </c>
      <c r="H2719" t="s">
        <v>16</v>
      </c>
    </row>
    <row r="2720" spans="1:8" x14ac:dyDescent="0.4">
      <c r="A2720">
        <v>18</v>
      </c>
      <c r="B2720" t="s">
        <v>167</v>
      </c>
      <c r="F2720">
        <v>4389.1229999999996</v>
      </c>
    </row>
    <row r="2721" spans="1:8" x14ac:dyDescent="0.4">
      <c r="A2721">
        <v>19</v>
      </c>
      <c r="B2721" t="s">
        <v>166</v>
      </c>
      <c r="F2721">
        <v>4280.7889999999998</v>
      </c>
    </row>
    <row r="2722" spans="1:8" x14ac:dyDescent="0.4">
      <c r="A2722">
        <v>20</v>
      </c>
      <c r="B2722" t="s">
        <v>165</v>
      </c>
      <c r="D2722">
        <v>14.34</v>
      </c>
      <c r="E2722">
        <v>31.027000000000001</v>
      </c>
      <c r="F2722">
        <v>2980.8629999999998</v>
      </c>
      <c r="G2722">
        <v>277</v>
      </c>
      <c r="H2722" t="s">
        <v>16</v>
      </c>
    </row>
    <row r="2723" spans="1:8" x14ac:dyDescent="0.4">
      <c r="A2723">
        <v>21</v>
      </c>
      <c r="B2723" t="s">
        <v>22</v>
      </c>
    </row>
    <row r="2724" spans="1:8" x14ac:dyDescent="0.4">
      <c r="A2724">
        <v>22</v>
      </c>
      <c r="B2724" t="s">
        <v>164</v>
      </c>
      <c r="F2724">
        <v>2857.3980000000001</v>
      </c>
    </row>
    <row r="2725" spans="1:8" x14ac:dyDescent="0.4">
      <c r="A2725">
        <v>23</v>
      </c>
      <c r="B2725" t="s">
        <v>163</v>
      </c>
      <c r="F2725">
        <v>2854.998</v>
      </c>
    </row>
    <row r="2726" spans="1:8" x14ac:dyDescent="0.4">
      <c r="A2726">
        <v>24</v>
      </c>
      <c r="B2726" t="s">
        <v>162</v>
      </c>
      <c r="D2726">
        <v>14.44</v>
      </c>
      <c r="E2726">
        <v>10.629</v>
      </c>
      <c r="F2726">
        <v>3426.9380000000001</v>
      </c>
      <c r="G2726">
        <v>98</v>
      </c>
      <c r="H2726" t="s">
        <v>16</v>
      </c>
    </row>
    <row r="2727" spans="1:8" x14ac:dyDescent="0.4">
      <c r="A2727">
        <v>25</v>
      </c>
      <c r="B2727" t="s">
        <v>161</v>
      </c>
      <c r="F2727">
        <v>4359.2330000000002</v>
      </c>
    </row>
    <row r="2728" spans="1:8" x14ac:dyDescent="0.4">
      <c r="A2728">
        <v>26</v>
      </c>
      <c r="B2728" t="s">
        <v>160</v>
      </c>
      <c r="F2728">
        <v>3811.07</v>
      </c>
    </row>
    <row r="2729" spans="1:8" x14ac:dyDescent="0.4">
      <c r="A2729">
        <v>27</v>
      </c>
      <c r="B2729" t="s">
        <v>159</v>
      </c>
      <c r="D2729">
        <v>14.81</v>
      </c>
      <c r="E2729">
        <v>0.315</v>
      </c>
      <c r="F2729">
        <v>2743.9470000000001</v>
      </c>
      <c r="G2729">
        <v>3</v>
      </c>
      <c r="H2729" t="s">
        <v>16</v>
      </c>
    </row>
    <row r="2730" spans="1:8" x14ac:dyDescent="0.4">
      <c r="A2730">
        <v>28</v>
      </c>
      <c r="B2730" t="s">
        <v>22</v>
      </c>
    </row>
    <row r="2731" spans="1:8" x14ac:dyDescent="0.4">
      <c r="A2731">
        <v>29</v>
      </c>
      <c r="B2731" t="s">
        <v>158</v>
      </c>
      <c r="F2731">
        <v>3570.69</v>
      </c>
    </row>
    <row r="2732" spans="1:8" x14ac:dyDescent="0.4">
      <c r="A2732">
        <v>30</v>
      </c>
      <c r="B2732" t="s">
        <v>157</v>
      </c>
      <c r="F2732">
        <v>2023.3789999999999</v>
      </c>
    </row>
    <row r="2733" spans="1:8" x14ac:dyDescent="0.4">
      <c r="A2733">
        <v>31</v>
      </c>
      <c r="B2733" t="s">
        <v>156</v>
      </c>
      <c r="F2733">
        <v>2531.4720000000002</v>
      </c>
    </row>
    <row r="2735" spans="1:8" x14ac:dyDescent="0.4">
      <c r="A2735" t="s">
        <v>109</v>
      </c>
    </row>
    <row r="2737" spans="1:10" x14ac:dyDescent="0.4">
      <c r="B2737" t="s">
        <v>3</v>
      </c>
      <c r="C2737" t="s">
        <v>4</v>
      </c>
      <c r="D2737" t="s">
        <v>5</v>
      </c>
      <c r="E2737" t="s">
        <v>6</v>
      </c>
      <c r="F2737" t="s">
        <v>7</v>
      </c>
      <c r="G2737" t="s">
        <v>8</v>
      </c>
      <c r="H2737" t="s">
        <v>9</v>
      </c>
      <c r="I2737" t="s">
        <v>10</v>
      </c>
      <c r="J2737" t="s">
        <v>11</v>
      </c>
    </row>
    <row r="2738" spans="1:10" x14ac:dyDescent="0.4">
      <c r="A2738">
        <v>1</v>
      </c>
      <c r="B2738" t="s">
        <v>182</v>
      </c>
      <c r="D2738">
        <v>15.44</v>
      </c>
      <c r="E2738">
        <v>3.0019999999999998</v>
      </c>
      <c r="F2738">
        <v>3573.7910000000002</v>
      </c>
      <c r="G2738">
        <v>25</v>
      </c>
      <c r="H2738" t="s">
        <v>13</v>
      </c>
    </row>
    <row r="2739" spans="1:10" x14ac:dyDescent="0.4">
      <c r="A2739">
        <v>2</v>
      </c>
      <c r="B2739" t="s">
        <v>181</v>
      </c>
      <c r="F2739">
        <v>3109.82</v>
      </c>
    </row>
    <row r="2740" spans="1:10" x14ac:dyDescent="0.4">
      <c r="A2740">
        <v>3</v>
      </c>
      <c r="B2740" t="s">
        <v>180</v>
      </c>
      <c r="F2740">
        <v>2940.1669999999999</v>
      </c>
    </row>
    <row r="2741" spans="1:10" x14ac:dyDescent="0.4">
      <c r="A2741">
        <v>4</v>
      </c>
      <c r="B2741" t="s">
        <v>179</v>
      </c>
      <c r="F2741">
        <v>3069.933</v>
      </c>
    </row>
    <row r="2742" spans="1:10" x14ac:dyDescent="0.4">
      <c r="A2742">
        <v>5</v>
      </c>
      <c r="B2742" t="s">
        <v>178</v>
      </c>
      <c r="D2742">
        <v>15.18</v>
      </c>
      <c r="E2742">
        <v>1.302</v>
      </c>
      <c r="F2742">
        <v>2584.384</v>
      </c>
      <c r="G2742">
        <v>12</v>
      </c>
      <c r="H2742" t="s">
        <v>13</v>
      </c>
    </row>
    <row r="2743" spans="1:10" x14ac:dyDescent="0.4">
      <c r="A2743">
        <v>6</v>
      </c>
      <c r="B2743" t="s">
        <v>177</v>
      </c>
      <c r="F2743">
        <v>2146.444</v>
      </c>
    </row>
    <row r="2744" spans="1:10" x14ac:dyDescent="0.4">
      <c r="A2744">
        <v>7</v>
      </c>
      <c r="B2744" t="s">
        <v>22</v>
      </c>
    </row>
    <row r="2745" spans="1:10" x14ac:dyDescent="0.4">
      <c r="A2745">
        <v>8</v>
      </c>
      <c r="B2745" t="s">
        <v>176</v>
      </c>
      <c r="F2745">
        <v>2819.0790000000002</v>
      </c>
    </row>
    <row r="2746" spans="1:10" x14ac:dyDescent="0.4">
      <c r="A2746">
        <v>9</v>
      </c>
      <c r="B2746" t="s">
        <v>175</v>
      </c>
      <c r="F2746">
        <v>3255.3629999999998</v>
      </c>
    </row>
    <row r="2747" spans="1:10" x14ac:dyDescent="0.4">
      <c r="A2747">
        <v>10</v>
      </c>
      <c r="B2747" t="s">
        <v>174</v>
      </c>
      <c r="F2747">
        <v>3613.7089999999998</v>
      </c>
    </row>
    <row r="2748" spans="1:10" x14ac:dyDescent="0.4">
      <c r="A2748">
        <v>11</v>
      </c>
      <c r="B2748" t="s">
        <v>173</v>
      </c>
      <c r="F2748">
        <v>2698.6280000000002</v>
      </c>
    </row>
    <row r="2749" spans="1:10" x14ac:dyDescent="0.4">
      <c r="A2749">
        <v>12</v>
      </c>
      <c r="B2749" t="s">
        <v>172</v>
      </c>
      <c r="F2749">
        <v>2771.299</v>
      </c>
    </row>
    <row r="2750" spans="1:10" x14ac:dyDescent="0.4">
      <c r="A2750">
        <v>13</v>
      </c>
      <c r="B2750" t="s">
        <v>171</v>
      </c>
      <c r="F2750">
        <v>2275.768</v>
      </c>
    </row>
    <row r="2751" spans="1:10" x14ac:dyDescent="0.4">
      <c r="A2751">
        <v>14</v>
      </c>
      <c r="B2751" t="s">
        <v>22</v>
      </c>
    </row>
    <row r="2752" spans="1:10" x14ac:dyDescent="0.4">
      <c r="A2752">
        <v>15</v>
      </c>
      <c r="B2752" t="s">
        <v>170</v>
      </c>
      <c r="F2752">
        <v>2220.8780000000002</v>
      </c>
    </row>
    <row r="2753" spans="1:6" x14ac:dyDescent="0.4">
      <c r="A2753">
        <v>16</v>
      </c>
      <c r="B2753" t="s">
        <v>169</v>
      </c>
      <c r="F2753">
        <v>2678.7570000000001</v>
      </c>
    </row>
    <row r="2754" spans="1:6" x14ac:dyDescent="0.4">
      <c r="A2754">
        <v>17</v>
      </c>
      <c r="B2754" t="s">
        <v>168</v>
      </c>
      <c r="F2754">
        <v>3037.5239999999999</v>
      </c>
    </row>
    <row r="2755" spans="1:6" x14ac:dyDescent="0.4">
      <c r="A2755">
        <v>18</v>
      </c>
      <c r="B2755" t="s">
        <v>167</v>
      </c>
      <c r="F2755">
        <v>3605.779</v>
      </c>
    </row>
    <row r="2756" spans="1:6" x14ac:dyDescent="0.4">
      <c r="A2756">
        <v>19</v>
      </c>
      <c r="B2756" t="s">
        <v>166</v>
      </c>
      <c r="F2756">
        <v>3855.8649999999998</v>
      </c>
    </row>
    <row r="2757" spans="1:6" x14ac:dyDescent="0.4">
      <c r="A2757">
        <v>20</v>
      </c>
      <c r="B2757" t="s">
        <v>165</v>
      </c>
      <c r="F2757">
        <v>3281.9560000000001</v>
      </c>
    </row>
    <row r="2758" spans="1:6" x14ac:dyDescent="0.4">
      <c r="A2758">
        <v>21</v>
      </c>
      <c r="B2758" t="s">
        <v>22</v>
      </c>
    </row>
    <row r="2759" spans="1:6" x14ac:dyDescent="0.4">
      <c r="A2759">
        <v>22</v>
      </c>
      <c r="B2759" t="s">
        <v>164</v>
      </c>
      <c r="F2759">
        <v>3023.3069999999998</v>
      </c>
    </row>
    <row r="2760" spans="1:6" x14ac:dyDescent="0.4">
      <c r="A2760">
        <v>23</v>
      </c>
      <c r="B2760" t="s">
        <v>163</v>
      </c>
      <c r="F2760">
        <v>2386.0970000000002</v>
      </c>
    </row>
    <row r="2761" spans="1:6" x14ac:dyDescent="0.4">
      <c r="A2761">
        <v>24</v>
      </c>
      <c r="B2761" t="s">
        <v>162</v>
      </c>
      <c r="F2761">
        <v>2943.4769999999999</v>
      </c>
    </row>
    <row r="2762" spans="1:6" x14ac:dyDescent="0.4">
      <c r="A2762">
        <v>25</v>
      </c>
      <c r="B2762" t="s">
        <v>161</v>
      </c>
      <c r="F2762">
        <v>3417.0309999999999</v>
      </c>
    </row>
    <row r="2763" spans="1:6" x14ac:dyDescent="0.4">
      <c r="A2763">
        <v>26</v>
      </c>
      <c r="B2763" t="s">
        <v>160</v>
      </c>
      <c r="F2763">
        <v>3262.915</v>
      </c>
    </row>
    <row r="2764" spans="1:6" x14ac:dyDescent="0.4">
      <c r="A2764">
        <v>27</v>
      </c>
      <c r="B2764" t="s">
        <v>159</v>
      </c>
      <c r="F2764">
        <v>3462.9279999999999</v>
      </c>
    </row>
    <row r="2765" spans="1:6" x14ac:dyDescent="0.4">
      <c r="A2765">
        <v>28</v>
      </c>
      <c r="B2765" t="s">
        <v>22</v>
      </c>
    </row>
    <row r="2766" spans="1:6" x14ac:dyDescent="0.4">
      <c r="A2766">
        <v>29</v>
      </c>
      <c r="B2766" t="s">
        <v>158</v>
      </c>
      <c r="F2766">
        <v>2753.0630000000001</v>
      </c>
    </row>
    <row r="2767" spans="1:6" x14ac:dyDescent="0.4">
      <c r="A2767">
        <v>30</v>
      </c>
      <c r="B2767" t="s">
        <v>157</v>
      </c>
      <c r="F2767">
        <v>2864.424</v>
      </c>
    </row>
    <row r="2768" spans="1:6" x14ac:dyDescent="0.4">
      <c r="A2768">
        <v>31</v>
      </c>
      <c r="B2768" t="s">
        <v>156</v>
      </c>
      <c r="F2768">
        <v>2500.42</v>
      </c>
    </row>
    <row r="2770" spans="1:10" x14ac:dyDescent="0.4">
      <c r="A2770" t="s">
        <v>110</v>
      </c>
    </row>
    <row r="2772" spans="1:10" x14ac:dyDescent="0.4">
      <c r="B2772" t="s">
        <v>3</v>
      </c>
      <c r="C2772" t="s">
        <v>4</v>
      </c>
      <c r="D2772" t="s">
        <v>5</v>
      </c>
      <c r="E2772" t="s">
        <v>6</v>
      </c>
      <c r="F2772" t="s">
        <v>7</v>
      </c>
      <c r="G2772" t="s">
        <v>8</v>
      </c>
      <c r="H2772" t="s">
        <v>9</v>
      </c>
      <c r="I2772" t="s">
        <v>10</v>
      </c>
      <c r="J2772" t="s">
        <v>11</v>
      </c>
    </row>
    <row r="2773" spans="1:10" x14ac:dyDescent="0.4">
      <c r="A2773">
        <v>1</v>
      </c>
      <c r="B2773" t="s">
        <v>182</v>
      </c>
      <c r="D2773">
        <v>14.05</v>
      </c>
      <c r="E2773">
        <v>258.78399999999999</v>
      </c>
      <c r="F2773">
        <v>293.28699999999998</v>
      </c>
      <c r="G2773">
        <v>1708</v>
      </c>
      <c r="H2773" t="s">
        <v>13</v>
      </c>
    </row>
    <row r="2774" spans="1:10" x14ac:dyDescent="0.4">
      <c r="A2774">
        <v>2</v>
      </c>
      <c r="B2774" t="s">
        <v>181</v>
      </c>
      <c r="D2774">
        <v>14.09</v>
      </c>
      <c r="E2774">
        <v>226.11699999999999</v>
      </c>
      <c r="F2774">
        <v>121.913</v>
      </c>
      <c r="G2774">
        <v>1.881</v>
      </c>
      <c r="H2774" t="s">
        <v>13</v>
      </c>
    </row>
    <row r="2775" spans="1:10" x14ac:dyDescent="0.4">
      <c r="A2775">
        <v>3</v>
      </c>
      <c r="B2775" t="s">
        <v>180</v>
      </c>
      <c r="D2775">
        <v>14.03</v>
      </c>
      <c r="E2775">
        <v>261.48099999999999</v>
      </c>
      <c r="F2775">
        <v>278.029</v>
      </c>
      <c r="G2775">
        <v>101.657</v>
      </c>
      <c r="H2775" t="s">
        <v>13</v>
      </c>
    </row>
    <row r="2776" spans="1:10" x14ac:dyDescent="0.4">
      <c r="A2776">
        <v>4</v>
      </c>
      <c r="B2776" t="s">
        <v>179</v>
      </c>
      <c r="D2776">
        <v>14.05</v>
      </c>
      <c r="E2776">
        <v>23.92</v>
      </c>
      <c r="F2776">
        <v>80.721000000000004</v>
      </c>
      <c r="G2776">
        <v>179</v>
      </c>
      <c r="H2776" t="s">
        <v>13</v>
      </c>
    </row>
    <row r="2777" spans="1:10" x14ac:dyDescent="0.4">
      <c r="A2777">
        <v>5</v>
      </c>
      <c r="B2777" t="s">
        <v>178</v>
      </c>
      <c r="D2777">
        <v>14.14</v>
      </c>
      <c r="E2777">
        <v>51.103000000000002</v>
      </c>
      <c r="F2777">
        <v>1.117</v>
      </c>
      <c r="G2777">
        <v>349</v>
      </c>
      <c r="H2777" t="s">
        <v>13</v>
      </c>
    </row>
    <row r="2778" spans="1:10" x14ac:dyDescent="0.4">
      <c r="A2778">
        <v>6</v>
      </c>
      <c r="B2778" t="s">
        <v>177</v>
      </c>
      <c r="D2778">
        <v>14.12</v>
      </c>
      <c r="E2778">
        <v>108.89700000000001</v>
      </c>
      <c r="F2778">
        <v>64.846999999999994</v>
      </c>
      <c r="G2778">
        <v>819</v>
      </c>
      <c r="H2778" t="s">
        <v>13</v>
      </c>
    </row>
    <row r="2779" spans="1:10" x14ac:dyDescent="0.4">
      <c r="A2779">
        <v>7</v>
      </c>
      <c r="B2779" t="s">
        <v>22</v>
      </c>
      <c r="H2779" t="s">
        <v>95</v>
      </c>
    </row>
    <row r="2780" spans="1:10" x14ac:dyDescent="0.4">
      <c r="A2780">
        <v>8</v>
      </c>
      <c r="B2780" t="s">
        <v>176</v>
      </c>
      <c r="D2780">
        <v>14.06</v>
      </c>
      <c r="E2780">
        <v>144.435</v>
      </c>
      <c r="F2780">
        <v>92.721999999999994</v>
      </c>
      <c r="G2780">
        <v>1153</v>
      </c>
      <c r="H2780" t="s">
        <v>13</v>
      </c>
    </row>
    <row r="2781" spans="1:10" x14ac:dyDescent="0.4">
      <c r="A2781">
        <v>9</v>
      </c>
      <c r="B2781" t="s">
        <v>175</v>
      </c>
      <c r="D2781">
        <v>14.12</v>
      </c>
      <c r="E2781">
        <v>157.58699999999999</v>
      </c>
      <c r="F2781">
        <v>96.197000000000003</v>
      </c>
      <c r="G2781">
        <v>1126</v>
      </c>
      <c r="H2781" t="s">
        <v>16</v>
      </c>
    </row>
    <row r="2782" spans="1:10" x14ac:dyDescent="0.4">
      <c r="A2782">
        <v>10</v>
      </c>
      <c r="B2782" t="s">
        <v>174</v>
      </c>
      <c r="D2782">
        <v>14.14</v>
      </c>
      <c r="E2782">
        <v>168.83699999999999</v>
      </c>
      <c r="F2782">
        <v>122.295</v>
      </c>
      <c r="G2782">
        <v>11.018000000000001</v>
      </c>
      <c r="H2782" t="s">
        <v>13</v>
      </c>
    </row>
    <row r="2783" spans="1:10" x14ac:dyDescent="0.4">
      <c r="A2783">
        <v>11</v>
      </c>
      <c r="B2783" t="s">
        <v>173</v>
      </c>
      <c r="D2783">
        <v>14.09</v>
      </c>
      <c r="E2783">
        <v>117.18</v>
      </c>
      <c r="F2783">
        <v>195.191</v>
      </c>
      <c r="G2783">
        <v>2.9689999999999999</v>
      </c>
      <c r="H2783" t="s">
        <v>13</v>
      </c>
    </row>
    <row r="2784" spans="1:10" x14ac:dyDescent="0.4">
      <c r="A2784">
        <v>12</v>
      </c>
      <c r="B2784" t="s">
        <v>172</v>
      </c>
      <c r="D2784">
        <v>14.05</v>
      </c>
      <c r="E2784">
        <v>57.856999999999999</v>
      </c>
      <c r="F2784">
        <v>113.956</v>
      </c>
      <c r="G2784">
        <v>492</v>
      </c>
      <c r="H2784" t="s">
        <v>13</v>
      </c>
    </row>
    <row r="2785" spans="1:8" x14ac:dyDescent="0.4">
      <c r="A2785">
        <v>13</v>
      </c>
      <c r="B2785" t="s">
        <v>171</v>
      </c>
      <c r="D2785">
        <v>14.02</v>
      </c>
      <c r="E2785">
        <v>47.481999999999999</v>
      </c>
      <c r="F2785">
        <v>84.712000000000003</v>
      </c>
      <c r="G2785">
        <v>2.5990000000000002</v>
      </c>
      <c r="H2785" t="s">
        <v>13</v>
      </c>
    </row>
    <row r="2786" spans="1:8" x14ac:dyDescent="0.4">
      <c r="A2786">
        <v>14</v>
      </c>
      <c r="B2786" t="s">
        <v>22</v>
      </c>
      <c r="H2786" t="s">
        <v>95</v>
      </c>
    </row>
    <row r="2787" spans="1:8" x14ac:dyDescent="0.4">
      <c r="A2787">
        <v>15</v>
      </c>
      <c r="B2787" t="s">
        <v>170</v>
      </c>
      <c r="D2787">
        <v>14.03</v>
      </c>
      <c r="E2787">
        <v>94.941999999999993</v>
      </c>
      <c r="F2787">
        <v>8.5459999999999994</v>
      </c>
      <c r="G2787">
        <v>630</v>
      </c>
      <c r="H2787" t="s">
        <v>13</v>
      </c>
    </row>
    <row r="2788" spans="1:8" x14ac:dyDescent="0.4">
      <c r="A2788">
        <v>16</v>
      </c>
      <c r="B2788" t="s">
        <v>169</v>
      </c>
      <c r="D2788">
        <v>13.98</v>
      </c>
      <c r="E2788">
        <v>217.25200000000001</v>
      </c>
      <c r="F2788">
        <v>51.543999999999997</v>
      </c>
      <c r="G2788">
        <v>7.1070000000000002</v>
      </c>
      <c r="H2788" t="s">
        <v>16</v>
      </c>
    </row>
    <row r="2789" spans="1:8" x14ac:dyDescent="0.4">
      <c r="A2789">
        <v>17</v>
      </c>
      <c r="B2789" t="s">
        <v>168</v>
      </c>
      <c r="D2789">
        <v>14.02</v>
      </c>
      <c r="E2789">
        <v>119.685</v>
      </c>
      <c r="F2789">
        <v>205.27</v>
      </c>
      <c r="G2789">
        <v>845</v>
      </c>
      <c r="H2789" t="s">
        <v>13</v>
      </c>
    </row>
    <row r="2790" spans="1:8" x14ac:dyDescent="0.4">
      <c r="A2790">
        <v>18</v>
      </c>
      <c r="B2790" t="s">
        <v>167</v>
      </c>
      <c r="D2790">
        <v>14.03</v>
      </c>
      <c r="E2790">
        <v>166.92599999999999</v>
      </c>
      <c r="F2790">
        <v>175.82499999999999</v>
      </c>
      <c r="G2790">
        <v>114.577</v>
      </c>
      <c r="H2790" t="s">
        <v>16</v>
      </c>
    </row>
    <row r="2791" spans="1:8" x14ac:dyDescent="0.4">
      <c r="A2791">
        <v>19</v>
      </c>
      <c r="B2791" t="s">
        <v>166</v>
      </c>
      <c r="D2791">
        <v>13.99</v>
      </c>
      <c r="E2791">
        <v>474.99700000000001</v>
      </c>
      <c r="F2791">
        <v>73.203999999999994</v>
      </c>
      <c r="G2791">
        <v>9.1539999999999999</v>
      </c>
      <c r="H2791" t="s">
        <v>13</v>
      </c>
    </row>
    <row r="2792" spans="1:8" x14ac:dyDescent="0.4">
      <c r="A2792">
        <v>20</v>
      </c>
      <c r="B2792" t="s">
        <v>165</v>
      </c>
      <c r="D2792">
        <v>14.03</v>
      </c>
      <c r="E2792">
        <v>246.684</v>
      </c>
      <c r="F2792">
        <v>179.96600000000001</v>
      </c>
      <c r="G2792">
        <v>1757</v>
      </c>
      <c r="H2792" t="s">
        <v>16</v>
      </c>
    </row>
    <row r="2793" spans="1:8" x14ac:dyDescent="0.4">
      <c r="A2793">
        <v>21</v>
      </c>
      <c r="B2793" t="s">
        <v>22</v>
      </c>
    </row>
    <row r="2794" spans="1:8" x14ac:dyDescent="0.4">
      <c r="A2794">
        <v>22</v>
      </c>
      <c r="B2794" t="s">
        <v>164</v>
      </c>
      <c r="D2794">
        <v>14.08</v>
      </c>
      <c r="E2794">
        <v>135.191</v>
      </c>
      <c r="F2794">
        <v>243.20599999999999</v>
      </c>
      <c r="G2794">
        <v>2.7090000000000001</v>
      </c>
      <c r="H2794" t="s">
        <v>13</v>
      </c>
    </row>
    <row r="2795" spans="1:8" x14ac:dyDescent="0.4">
      <c r="A2795">
        <v>23</v>
      </c>
      <c r="B2795" t="s">
        <v>163</v>
      </c>
      <c r="D2795">
        <v>14.08</v>
      </c>
      <c r="E2795">
        <v>155.001</v>
      </c>
      <c r="F2795">
        <v>281.24099999999999</v>
      </c>
      <c r="G2795">
        <v>3.8650000000000002</v>
      </c>
      <c r="H2795" t="s">
        <v>13</v>
      </c>
    </row>
    <row r="2796" spans="1:8" x14ac:dyDescent="0.4">
      <c r="A2796">
        <v>24</v>
      </c>
      <c r="B2796" t="s">
        <v>162</v>
      </c>
      <c r="D2796">
        <v>14.06</v>
      </c>
      <c r="E2796">
        <v>226.40899999999999</v>
      </c>
      <c r="F2796">
        <v>124.01900000000001</v>
      </c>
      <c r="G2796">
        <v>6.7240000000000002</v>
      </c>
      <c r="H2796" t="s">
        <v>13</v>
      </c>
    </row>
    <row r="2797" spans="1:8" x14ac:dyDescent="0.4">
      <c r="A2797">
        <v>25</v>
      </c>
      <c r="B2797" t="s">
        <v>161</v>
      </c>
      <c r="D2797">
        <v>14.11</v>
      </c>
      <c r="E2797">
        <v>368.87299999999999</v>
      </c>
      <c r="F2797">
        <v>159.03800000000001</v>
      </c>
      <c r="G2797">
        <v>12.03</v>
      </c>
      <c r="H2797" t="s">
        <v>16</v>
      </c>
    </row>
    <row r="2798" spans="1:8" x14ac:dyDescent="0.4">
      <c r="A2798">
        <v>26</v>
      </c>
      <c r="B2798" t="s">
        <v>160</v>
      </c>
      <c r="D2798">
        <v>14.08</v>
      </c>
      <c r="E2798">
        <v>410.78899999999999</v>
      </c>
      <c r="F2798">
        <v>149.22800000000001</v>
      </c>
      <c r="G2798">
        <v>7.6820000000000004</v>
      </c>
      <c r="H2798" t="s">
        <v>13</v>
      </c>
    </row>
    <row r="2799" spans="1:8" x14ac:dyDescent="0.4">
      <c r="A2799">
        <v>27</v>
      </c>
      <c r="B2799" t="s">
        <v>159</v>
      </c>
      <c r="D2799">
        <v>14.14</v>
      </c>
      <c r="E2799">
        <v>331.5</v>
      </c>
      <c r="F2799">
        <v>244.215</v>
      </c>
      <c r="G2799">
        <v>14.212999999999999</v>
      </c>
      <c r="H2799" t="s">
        <v>13</v>
      </c>
    </row>
    <row r="2800" spans="1:8" x14ac:dyDescent="0.4">
      <c r="A2800">
        <v>28</v>
      </c>
      <c r="B2800" t="s">
        <v>22</v>
      </c>
      <c r="H2800" t="s">
        <v>95</v>
      </c>
    </row>
    <row r="2801" spans="1:10" x14ac:dyDescent="0.4">
      <c r="A2801">
        <v>29</v>
      </c>
      <c r="B2801" t="s">
        <v>158</v>
      </c>
      <c r="D2801">
        <v>14.12</v>
      </c>
      <c r="E2801">
        <v>48.381999999999998</v>
      </c>
      <c r="F2801">
        <v>11.224</v>
      </c>
      <c r="G2801">
        <v>6.6829999999999998</v>
      </c>
      <c r="H2801" t="s">
        <v>36</v>
      </c>
    </row>
    <row r="2802" spans="1:10" x14ac:dyDescent="0.4">
      <c r="A2802">
        <v>30</v>
      </c>
      <c r="B2802" t="s">
        <v>157</v>
      </c>
      <c r="D2802">
        <v>14.15</v>
      </c>
      <c r="E2802">
        <v>147.32900000000001</v>
      </c>
      <c r="F2802">
        <v>89.450999999999993</v>
      </c>
      <c r="G2802">
        <v>804</v>
      </c>
      <c r="H2802" t="s">
        <v>16</v>
      </c>
    </row>
    <row r="2803" spans="1:10" x14ac:dyDescent="0.4">
      <c r="A2803">
        <v>31</v>
      </c>
      <c r="B2803" t="s">
        <v>156</v>
      </c>
      <c r="D2803">
        <v>14.09</v>
      </c>
      <c r="E2803">
        <v>70.620999999999995</v>
      </c>
      <c r="F2803">
        <v>231.601</v>
      </c>
      <c r="G2803">
        <v>573</v>
      </c>
      <c r="H2803" t="s">
        <v>13</v>
      </c>
    </row>
    <row r="2805" spans="1:10" x14ac:dyDescent="0.4">
      <c r="A2805" t="s">
        <v>111</v>
      </c>
    </row>
    <row r="2807" spans="1:10" x14ac:dyDescent="0.4">
      <c r="B2807" t="s">
        <v>3</v>
      </c>
      <c r="C2807" t="s">
        <v>4</v>
      </c>
      <c r="D2807" t="s">
        <v>5</v>
      </c>
      <c r="E2807" t="s">
        <v>6</v>
      </c>
      <c r="F2807" t="s">
        <v>7</v>
      </c>
      <c r="G2807" t="s">
        <v>8</v>
      </c>
      <c r="H2807" t="s">
        <v>9</v>
      </c>
      <c r="I2807" t="s">
        <v>10</v>
      </c>
      <c r="J2807" t="s">
        <v>11</v>
      </c>
    </row>
    <row r="2808" spans="1:10" x14ac:dyDescent="0.4">
      <c r="A2808">
        <v>1</v>
      </c>
      <c r="B2808" t="s">
        <v>182</v>
      </c>
      <c r="D2808">
        <v>14.03</v>
      </c>
      <c r="E2808">
        <v>232.95400000000001</v>
      </c>
      <c r="F2808">
        <v>293.28699999999998</v>
      </c>
      <c r="G2808">
        <v>2.0590000000000002</v>
      </c>
      <c r="H2808" t="s">
        <v>13</v>
      </c>
    </row>
    <row r="2809" spans="1:10" x14ac:dyDescent="0.4">
      <c r="A2809">
        <v>2</v>
      </c>
      <c r="B2809" t="s">
        <v>181</v>
      </c>
      <c r="D2809">
        <v>14.08</v>
      </c>
      <c r="E2809">
        <v>29.491</v>
      </c>
      <c r="F2809">
        <v>121.913</v>
      </c>
      <c r="G2809">
        <v>2.3130000000000002</v>
      </c>
      <c r="H2809" t="s">
        <v>16</v>
      </c>
    </row>
    <row r="2810" spans="1:10" x14ac:dyDescent="0.4">
      <c r="A2810">
        <v>3</v>
      </c>
      <c r="B2810" t="s">
        <v>180</v>
      </c>
      <c r="D2810">
        <v>14.12</v>
      </c>
      <c r="E2810">
        <v>82.784999999999997</v>
      </c>
      <c r="F2810">
        <v>278.029</v>
      </c>
      <c r="G2810">
        <v>1.0820000000000001</v>
      </c>
      <c r="H2810" t="s">
        <v>16</v>
      </c>
    </row>
    <row r="2811" spans="1:10" x14ac:dyDescent="0.4">
      <c r="A2811">
        <v>4</v>
      </c>
      <c r="B2811" t="s">
        <v>179</v>
      </c>
      <c r="D2811">
        <v>14.09</v>
      </c>
      <c r="E2811">
        <v>186.06100000000001</v>
      </c>
      <c r="F2811">
        <v>80.721000000000004</v>
      </c>
      <c r="G2811">
        <v>6.8609999999999998</v>
      </c>
      <c r="H2811" t="s">
        <v>16</v>
      </c>
    </row>
    <row r="2812" spans="1:10" x14ac:dyDescent="0.4">
      <c r="A2812">
        <v>5</v>
      </c>
      <c r="B2812" t="s">
        <v>178</v>
      </c>
      <c r="D2812">
        <v>14.4</v>
      </c>
      <c r="E2812">
        <v>32.741999999999997</v>
      </c>
      <c r="F2812">
        <v>1.117</v>
      </c>
      <c r="G2812">
        <v>1.04</v>
      </c>
      <c r="H2812" t="s">
        <v>13</v>
      </c>
    </row>
    <row r="2813" spans="1:10" x14ac:dyDescent="0.4">
      <c r="A2813">
        <v>6</v>
      </c>
      <c r="B2813" t="s">
        <v>177</v>
      </c>
      <c r="D2813">
        <v>14.08</v>
      </c>
      <c r="E2813">
        <v>46.7</v>
      </c>
      <c r="F2813">
        <v>64.846999999999994</v>
      </c>
      <c r="G2813">
        <v>2.0950000000000002</v>
      </c>
      <c r="H2813" t="s">
        <v>13</v>
      </c>
    </row>
    <row r="2814" spans="1:10" x14ac:dyDescent="0.4">
      <c r="A2814">
        <v>7</v>
      </c>
      <c r="B2814" t="s">
        <v>22</v>
      </c>
    </row>
    <row r="2815" spans="1:10" x14ac:dyDescent="0.4">
      <c r="A2815">
        <v>8</v>
      </c>
      <c r="B2815" t="s">
        <v>176</v>
      </c>
      <c r="D2815">
        <v>14.12</v>
      </c>
      <c r="E2815">
        <v>78.629000000000005</v>
      </c>
      <c r="F2815">
        <v>92.721999999999994</v>
      </c>
      <c r="G2815">
        <v>1.323</v>
      </c>
      <c r="H2815" t="s">
        <v>13</v>
      </c>
    </row>
    <row r="2816" spans="1:10" x14ac:dyDescent="0.4">
      <c r="A2816">
        <v>9</v>
      </c>
      <c r="B2816" t="s">
        <v>175</v>
      </c>
      <c r="D2816">
        <v>14.44</v>
      </c>
      <c r="E2816">
        <v>43.317999999999998</v>
      </c>
      <c r="F2816">
        <v>96.197000000000003</v>
      </c>
      <c r="G2816">
        <v>0.84699999999999998</v>
      </c>
      <c r="H2816" t="s">
        <v>13</v>
      </c>
    </row>
    <row r="2817" spans="1:8" x14ac:dyDescent="0.4">
      <c r="A2817">
        <v>10</v>
      </c>
      <c r="B2817" t="s">
        <v>174</v>
      </c>
      <c r="D2817">
        <v>13.71</v>
      </c>
      <c r="E2817">
        <v>51.616</v>
      </c>
      <c r="F2817">
        <v>122.295</v>
      </c>
      <c r="G2817">
        <v>2.681</v>
      </c>
      <c r="H2817" t="s">
        <v>13</v>
      </c>
    </row>
    <row r="2818" spans="1:8" x14ac:dyDescent="0.4">
      <c r="A2818">
        <v>11</v>
      </c>
      <c r="B2818" t="s">
        <v>173</v>
      </c>
      <c r="D2818">
        <v>14.15</v>
      </c>
      <c r="E2818">
        <v>29.663</v>
      </c>
      <c r="F2818">
        <v>195.191</v>
      </c>
      <c r="G2818">
        <v>0.73599999999999999</v>
      </c>
      <c r="H2818" t="s">
        <v>16</v>
      </c>
    </row>
    <row r="2819" spans="1:8" x14ac:dyDescent="0.4">
      <c r="A2819">
        <v>12</v>
      </c>
      <c r="B2819" t="s">
        <v>172</v>
      </c>
      <c r="D2819">
        <v>14.05</v>
      </c>
      <c r="E2819">
        <v>72.042000000000002</v>
      </c>
      <c r="F2819">
        <v>113.956</v>
      </c>
      <c r="G2819">
        <v>1.575</v>
      </c>
      <c r="H2819" t="s">
        <v>13</v>
      </c>
    </row>
    <row r="2820" spans="1:8" x14ac:dyDescent="0.4">
      <c r="A2820">
        <v>13</v>
      </c>
      <c r="B2820" t="s">
        <v>171</v>
      </c>
      <c r="D2820">
        <v>14.09</v>
      </c>
      <c r="E2820">
        <v>28.001000000000001</v>
      </c>
      <c r="F2820">
        <v>84.712000000000003</v>
      </c>
      <c r="G2820">
        <v>0.52500000000000002</v>
      </c>
      <c r="H2820" t="s">
        <v>16</v>
      </c>
    </row>
    <row r="2821" spans="1:8" x14ac:dyDescent="0.4">
      <c r="A2821">
        <v>14</v>
      </c>
      <c r="B2821" t="s">
        <v>22</v>
      </c>
      <c r="H2821" t="s">
        <v>95</v>
      </c>
    </row>
    <row r="2822" spans="1:8" x14ac:dyDescent="0.4">
      <c r="A2822">
        <v>15</v>
      </c>
      <c r="B2822" t="s">
        <v>170</v>
      </c>
      <c r="D2822">
        <v>13.95</v>
      </c>
      <c r="E2822">
        <v>61.673000000000002</v>
      </c>
      <c r="F2822">
        <v>8.5459999999999994</v>
      </c>
      <c r="G2822">
        <v>0.64600000000000002</v>
      </c>
      <c r="H2822" t="s">
        <v>13</v>
      </c>
    </row>
    <row r="2823" spans="1:8" x14ac:dyDescent="0.4">
      <c r="A2823">
        <v>16</v>
      </c>
      <c r="B2823" t="s">
        <v>169</v>
      </c>
      <c r="D2823">
        <v>14.08</v>
      </c>
      <c r="E2823">
        <v>88.852999999999994</v>
      </c>
      <c r="F2823">
        <v>51.543999999999997</v>
      </c>
      <c r="G2823">
        <v>0.85</v>
      </c>
      <c r="H2823" t="s">
        <v>16</v>
      </c>
    </row>
    <row r="2824" spans="1:8" x14ac:dyDescent="0.4">
      <c r="A2824">
        <v>17</v>
      </c>
      <c r="B2824" t="s">
        <v>168</v>
      </c>
      <c r="D2824">
        <v>13.99</v>
      </c>
      <c r="E2824">
        <v>30.657</v>
      </c>
      <c r="F2824">
        <v>205.27</v>
      </c>
      <c r="G2824">
        <v>0.46</v>
      </c>
      <c r="H2824" t="s">
        <v>16</v>
      </c>
    </row>
    <row r="2825" spans="1:8" x14ac:dyDescent="0.4">
      <c r="A2825">
        <v>18</v>
      </c>
      <c r="B2825" t="s">
        <v>167</v>
      </c>
      <c r="D2825">
        <v>14.25</v>
      </c>
      <c r="E2825">
        <v>76.572000000000003</v>
      </c>
      <c r="F2825">
        <v>175.82499999999999</v>
      </c>
      <c r="G2825">
        <v>1.3240000000000001</v>
      </c>
      <c r="H2825" t="s">
        <v>13</v>
      </c>
    </row>
    <row r="2826" spans="1:8" x14ac:dyDescent="0.4">
      <c r="A2826">
        <v>19</v>
      </c>
      <c r="B2826" t="s">
        <v>166</v>
      </c>
      <c r="D2826">
        <v>14.02</v>
      </c>
      <c r="E2826">
        <v>60.457999999999998</v>
      </c>
      <c r="F2826">
        <v>73.203999999999994</v>
      </c>
      <c r="G2826">
        <v>1.8029999999999999</v>
      </c>
      <c r="H2826" t="s">
        <v>16</v>
      </c>
    </row>
    <row r="2827" spans="1:8" x14ac:dyDescent="0.4">
      <c r="A2827">
        <v>20</v>
      </c>
      <c r="B2827" t="s">
        <v>165</v>
      </c>
      <c r="D2827">
        <v>13.98</v>
      </c>
      <c r="E2827">
        <v>35.502000000000002</v>
      </c>
      <c r="F2827">
        <v>179.96600000000001</v>
      </c>
      <c r="G2827">
        <v>0.78200000000000003</v>
      </c>
      <c r="H2827" t="s">
        <v>13</v>
      </c>
    </row>
    <row r="2828" spans="1:8" x14ac:dyDescent="0.4">
      <c r="A2828">
        <v>21</v>
      </c>
      <c r="B2828" t="s">
        <v>22</v>
      </c>
      <c r="H2828" t="s">
        <v>95</v>
      </c>
    </row>
    <row r="2829" spans="1:8" x14ac:dyDescent="0.4">
      <c r="A2829">
        <v>22</v>
      </c>
      <c r="B2829" t="s">
        <v>164</v>
      </c>
      <c r="D2829">
        <v>14.09</v>
      </c>
      <c r="E2829">
        <v>314.24400000000003</v>
      </c>
      <c r="F2829">
        <v>243.20599999999999</v>
      </c>
      <c r="G2829">
        <v>3.9369999999999998</v>
      </c>
      <c r="H2829" t="s">
        <v>13</v>
      </c>
    </row>
    <row r="2830" spans="1:8" x14ac:dyDescent="0.4">
      <c r="A2830">
        <v>23</v>
      </c>
      <c r="B2830" t="s">
        <v>163</v>
      </c>
      <c r="D2830">
        <v>14.06</v>
      </c>
      <c r="E2830">
        <v>96.742999999999995</v>
      </c>
      <c r="F2830">
        <v>281.24099999999999</v>
      </c>
      <c r="G2830">
        <v>1.0029999999999999</v>
      </c>
      <c r="H2830" t="s">
        <v>16</v>
      </c>
    </row>
    <row r="2831" spans="1:8" x14ac:dyDescent="0.4">
      <c r="A2831">
        <v>24</v>
      </c>
      <c r="B2831" t="s">
        <v>162</v>
      </c>
      <c r="D2831">
        <v>14.14</v>
      </c>
      <c r="E2831">
        <v>181.21799999999999</v>
      </c>
      <c r="F2831">
        <v>124.01900000000001</v>
      </c>
      <c r="G2831">
        <v>2.9809999999999999</v>
      </c>
      <c r="H2831" t="s">
        <v>13</v>
      </c>
    </row>
    <row r="2832" spans="1:8" x14ac:dyDescent="0.4">
      <c r="A2832">
        <v>25</v>
      </c>
      <c r="B2832" t="s">
        <v>161</v>
      </c>
      <c r="D2832">
        <v>14.08</v>
      </c>
      <c r="E2832">
        <v>332.34</v>
      </c>
      <c r="F2832">
        <v>159.03800000000001</v>
      </c>
      <c r="G2832">
        <v>3.83</v>
      </c>
      <c r="H2832" t="s">
        <v>16</v>
      </c>
    </row>
    <row r="2833" spans="1:10" x14ac:dyDescent="0.4">
      <c r="A2833">
        <v>26</v>
      </c>
      <c r="B2833" t="s">
        <v>160</v>
      </c>
      <c r="D2833">
        <v>14.06</v>
      </c>
      <c r="E2833">
        <v>239.08</v>
      </c>
      <c r="F2833">
        <v>149.22800000000001</v>
      </c>
      <c r="G2833">
        <v>2.4780000000000002</v>
      </c>
      <c r="H2833" t="s">
        <v>13</v>
      </c>
    </row>
    <row r="2834" spans="1:10" x14ac:dyDescent="0.4">
      <c r="A2834">
        <v>27</v>
      </c>
      <c r="B2834" t="s">
        <v>159</v>
      </c>
      <c r="D2834">
        <v>14.11</v>
      </c>
      <c r="E2834">
        <v>307.16699999999997</v>
      </c>
      <c r="F2834">
        <v>244.215</v>
      </c>
      <c r="G2834">
        <v>3.7189999999999999</v>
      </c>
      <c r="H2834" t="s">
        <v>16</v>
      </c>
    </row>
    <row r="2835" spans="1:10" x14ac:dyDescent="0.4">
      <c r="A2835">
        <v>28</v>
      </c>
      <c r="B2835" t="s">
        <v>22</v>
      </c>
      <c r="H2835" t="s">
        <v>95</v>
      </c>
    </row>
    <row r="2836" spans="1:10" x14ac:dyDescent="0.4">
      <c r="A2836">
        <v>29</v>
      </c>
      <c r="B2836" t="s">
        <v>158</v>
      </c>
      <c r="D2836">
        <v>14.14</v>
      </c>
      <c r="E2836">
        <v>115.108</v>
      </c>
      <c r="F2836">
        <v>11.224</v>
      </c>
      <c r="G2836">
        <v>2.2090000000000001</v>
      </c>
      <c r="H2836" t="s">
        <v>13</v>
      </c>
    </row>
    <row r="2837" spans="1:10" x14ac:dyDescent="0.4">
      <c r="A2837">
        <v>30</v>
      </c>
      <c r="B2837" t="s">
        <v>157</v>
      </c>
      <c r="D2837">
        <v>14.36</v>
      </c>
      <c r="E2837">
        <v>94.227999999999994</v>
      </c>
      <c r="F2837">
        <v>89.450999999999993</v>
      </c>
      <c r="G2837">
        <v>1.196</v>
      </c>
      <c r="H2837" t="s">
        <v>16</v>
      </c>
    </row>
    <row r="2838" spans="1:10" x14ac:dyDescent="0.4">
      <c r="A2838">
        <v>31</v>
      </c>
      <c r="B2838" t="s">
        <v>156</v>
      </c>
      <c r="D2838">
        <v>14.17</v>
      </c>
      <c r="E2838">
        <v>60.008000000000003</v>
      </c>
      <c r="F2838">
        <v>231.601</v>
      </c>
      <c r="G2838">
        <v>2.1240000000000001</v>
      </c>
      <c r="H2838" t="s">
        <v>16</v>
      </c>
    </row>
    <row r="2840" spans="1:10" x14ac:dyDescent="0.4">
      <c r="A2840" t="s">
        <v>112</v>
      </c>
    </row>
    <row r="2842" spans="1:10" x14ac:dyDescent="0.4">
      <c r="B2842" t="s">
        <v>3</v>
      </c>
      <c r="C2842" t="s">
        <v>4</v>
      </c>
      <c r="D2842" t="s">
        <v>5</v>
      </c>
      <c r="E2842" t="s">
        <v>6</v>
      </c>
      <c r="F2842" t="s">
        <v>7</v>
      </c>
      <c r="G2842" t="s">
        <v>8</v>
      </c>
      <c r="H2842" t="s">
        <v>9</v>
      </c>
      <c r="I2842" t="s">
        <v>10</v>
      </c>
      <c r="J2842" t="s">
        <v>11</v>
      </c>
    </row>
    <row r="2843" spans="1:10" x14ac:dyDescent="0.4">
      <c r="A2843">
        <v>1</v>
      </c>
      <c r="B2843" t="s">
        <v>182</v>
      </c>
      <c r="D2843">
        <v>15.54</v>
      </c>
      <c r="E2843">
        <v>2980.241</v>
      </c>
      <c r="G2843">
        <v>100.352</v>
      </c>
      <c r="H2843" t="s">
        <v>13</v>
      </c>
      <c r="I2843">
        <v>2980.241</v>
      </c>
    </row>
    <row r="2844" spans="1:10" x14ac:dyDescent="0.4">
      <c r="A2844">
        <v>2</v>
      </c>
      <c r="B2844" t="s">
        <v>181</v>
      </c>
      <c r="D2844">
        <v>15.54</v>
      </c>
      <c r="E2844">
        <v>3364.29</v>
      </c>
      <c r="G2844">
        <v>85.257000000000005</v>
      </c>
      <c r="H2844" t="s">
        <v>13</v>
      </c>
      <c r="I2844">
        <v>3364.29</v>
      </c>
    </row>
    <row r="2845" spans="1:10" x14ac:dyDescent="0.4">
      <c r="A2845">
        <v>3</v>
      </c>
      <c r="B2845" t="s">
        <v>180</v>
      </c>
      <c r="D2845">
        <v>15.54</v>
      </c>
      <c r="E2845">
        <v>3837.76</v>
      </c>
      <c r="G2845">
        <v>158.54599999999999</v>
      </c>
      <c r="H2845" t="s">
        <v>13</v>
      </c>
      <c r="I2845">
        <v>3837.76</v>
      </c>
    </row>
    <row r="2846" spans="1:10" x14ac:dyDescent="0.4">
      <c r="A2846">
        <v>4</v>
      </c>
      <c r="B2846" t="s">
        <v>179</v>
      </c>
      <c r="D2846">
        <v>15.54</v>
      </c>
      <c r="E2846">
        <v>2988.7779999999998</v>
      </c>
      <c r="G2846">
        <v>119.10899999999999</v>
      </c>
      <c r="H2846" t="s">
        <v>13</v>
      </c>
      <c r="I2846">
        <v>2988.7779999999998</v>
      </c>
    </row>
    <row r="2847" spans="1:10" x14ac:dyDescent="0.4">
      <c r="A2847">
        <v>5</v>
      </c>
      <c r="B2847" t="s">
        <v>178</v>
      </c>
      <c r="D2847">
        <v>15.55</v>
      </c>
      <c r="E2847">
        <v>2732.1039999999998</v>
      </c>
      <c r="G2847">
        <v>407.89600000000002</v>
      </c>
      <c r="H2847" t="s">
        <v>13</v>
      </c>
      <c r="I2847">
        <v>2732.1039999999998</v>
      </c>
    </row>
    <row r="2848" spans="1:10" x14ac:dyDescent="0.4">
      <c r="A2848">
        <v>6</v>
      </c>
      <c r="B2848" t="s">
        <v>177</v>
      </c>
      <c r="D2848">
        <v>15.55</v>
      </c>
      <c r="E2848">
        <v>2088.2370000000001</v>
      </c>
      <c r="G2848">
        <v>6.9850000000000003</v>
      </c>
      <c r="H2848" t="s">
        <v>13</v>
      </c>
      <c r="I2848">
        <v>2088.2370000000001</v>
      </c>
    </row>
    <row r="2849" spans="1:9" x14ac:dyDescent="0.4">
      <c r="A2849">
        <v>7</v>
      </c>
      <c r="B2849" t="s">
        <v>22</v>
      </c>
    </row>
    <row r="2850" spans="1:9" x14ac:dyDescent="0.4">
      <c r="A2850">
        <v>8</v>
      </c>
      <c r="B2850" t="s">
        <v>176</v>
      </c>
      <c r="D2850">
        <v>15.58</v>
      </c>
      <c r="E2850">
        <v>3222.134</v>
      </c>
      <c r="G2850">
        <v>195.40100000000001</v>
      </c>
      <c r="H2850" t="s">
        <v>13</v>
      </c>
      <c r="I2850">
        <v>3222.134</v>
      </c>
    </row>
    <row r="2851" spans="1:9" x14ac:dyDescent="0.4">
      <c r="A2851">
        <v>9</v>
      </c>
      <c r="B2851" t="s">
        <v>175</v>
      </c>
      <c r="D2851">
        <v>15.59</v>
      </c>
      <c r="E2851">
        <v>2984.2559999999999</v>
      </c>
      <c r="G2851">
        <v>21.66</v>
      </c>
      <c r="H2851" t="s">
        <v>13</v>
      </c>
      <c r="I2851">
        <v>2984.2559999999999</v>
      </c>
    </row>
    <row r="2852" spans="1:9" x14ac:dyDescent="0.4">
      <c r="A2852">
        <v>10</v>
      </c>
      <c r="B2852" t="s">
        <v>174</v>
      </c>
      <c r="D2852">
        <v>15.58</v>
      </c>
      <c r="E2852">
        <v>3124.1419999999998</v>
      </c>
      <c r="G2852">
        <v>111.80500000000001</v>
      </c>
      <c r="H2852" t="s">
        <v>13</v>
      </c>
      <c r="I2852">
        <v>3124.1419999999998</v>
      </c>
    </row>
    <row r="2853" spans="1:9" x14ac:dyDescent="0.4">
      <c r="A2853">
        <v>11</v>
      </c>
      <c r="B2853" t="s">
        <v>173</v>
      </c>
      <c r="D2853">
        <v>15.57</v>
      </c>
      <c r="E2853">
        <v>2396.0309999999999</v>
      </c>
      <c r="G2853">
        <v>16786</v>
      </c>
      <c r="H2853" t="s">
        <v>13</v>
      </c>
      <c r="I2853">
        <v>2396.0309999999999</v>
      </c>
    </row>
    <row r="2854" spans="1:9" x14ac:dyDescent="0.4">
      <c r="A2854">
        <v>12</v>
      </c>
      <c r="B2854" t="s">
        <v>172</v>
      </c>
      <c r="D2854">
        <v>15.55</v>
      </c>
      <c r="E2854">
        <v>2338.5889999999999</v>
      </c>
      <c r="G2854">
        <v>221.958</v>
      </c>
      <c r="H2854" t="s">
        <v>13</v>
      </c>
      <c r="I2854">
        <v>2338.5889999999999</v>
      </c>
    </row>
    <row r="2855" spans="1:9" x14ac:dyDescent="0.4">
      <c r="A2855">
        <v>13</v>
      </c>
      <c r="B2855" t="s">
        <v>171</v>
      </c>
      <c r="D2855">
        <v>15.51</v>
      </c>
      <c r="E2855">
        <v>2243.741</v>
      </c>
      <c r="G2855">
        <v>477.40600000000001</v>
      </c>
      <c r="H2855" t="s">
        <v>13</v>
      </c>
      <c r="I2855">
        <v>2243.741</v>
      </c>
    </row>
    <row r="2856" spans="1:9" x14ac:dyDescent="0.4">
      <c r="A2856">
        <v>14</v>
      </c>
      <c r="B2856" t="s">
        <v>22</v>
      </c>
      <c r="H2856" t="s">
        <v>95</v>
      </c>
    </row>
    <row r="2857" spans="1:9" x14ac:dyDescent="0.4">
      <c r="A2857">
        <v>15</v>
      </c>
      <c r="B2857" t="s">
        <v>170</v>
      </c>
      <c r="D2857">
        <v>15.49</v>
      </c>
      <c r="E2857">
        <v>3346.8989999999999</v>
      </c>
      <c r="G2857">
        <v>220.68199999999999</v>
      </c>
      <c r="H2857" t="s">
        <v>13</v>
      </c>
      <c r="I2857">
        <v>3346.8989999999999</v>
      </c>
    </row>
    <row r="2858" spans="1:9" x14ac:dyDescent="0.4">
      <c r="A2858">
        <v>16</v>
      </c>
      <c r="B2858" t="s">
        <v>169</v>
      </c>
      <c r="D2858">
        <v>15.51</v>
      </c>
      <c r="E2858">
        <v>2776.6869999999999</v>
      </c>
      <c r="G2858">
        <v>27.347000000000001</v>
      </c>
      <c r="H2858" t="s">
        <v>13</v>
      </c>
      <c r="I2858">
        <v>2776.6869999999999</v>
      </c>
    </row>
    <row r="2859" spans="1:9" x14ac:dyDescent="0.4">
      <c r="A2859">
        <v>17</v>
      </c>
      <c r="B2859" t="s">
        <v>168</v>
      </c>
      <c r="D2859">
        <v>15.52</v>
      </c>
      <c r="E2859">
        <v>4456.3580000000002</v>
      </c>
      <c r="G2859">
        <v>49.265000000000001</v>
      </c>
      <c r="H2859" t="s">
        <v>13</v>
      </c>
      <c r="I2859">
        <v>4456.3580000000002</v>
      </c>
    </row>
    <row r="2860" spans="1:9" x14ac:dyDescent="0.4">
      <c r="A2860">
        <v>18</v>
      </c>
      <c r="B2860" t="s">
        <v>167</v>
      </c>
      <c r="D2860">
        <v>15.54</v>
      </c>
      <c r="E2860">
        <v>4389.1229999999996</v>
      </c>
      <c r="G2860">
        <v>74.789000000000001</v>
      </c>
      <c r="H2860" t="s">
        <v>16</v>
      </c>
      <c r="I2860">
        <v>4389.1229999999996</v>
      </c>
    </row>
    <row r="2861" spans="1:9" x14ac:dyDescent="0.4">
      <c r="A2861">
        <v>19</v>
      </c>
      <c r="B2861" t="s">
        <v>166</v>
      </c>
      <c r="D2861">
        <v>15.54</v>
      </c>
      <c r="E2861">
        <v>4280.7889999999998</v>
      </c>
      <c r="G2861">
        <v>126.85899999999999</v>
      </c>
      <c r="H2861" t="s">
        <v>13</v>
      </c>
      <c r="I2861">
        <v>4280.7889999999998</v>
      </c>
    </row>
    <row r="2862" spans="1:9" x14ac:dyDescent="0.4">
      <c r="A2862">
        <v>20</v>
      </c>
      <c r="B2862" t="s">
        <v>165</v>
      </c>
      <c r="D2862">
        <v>15.55</v>
      </c>
      <c r="E2862">
        <v>2980.8629999999998</v>
      </c>
      <c r="G2862">
        <v>267.72699999999998</v>
      </c>
      <c r="H2862" t="s">
        <v>13</v>
      </c>
      <c r="I2862">
        <v>2980.8629999999998</v>
      </c>
    </row>
    <row r="2863" spans="1:9" x14ac:dyDescent="0.4">
      <c r="A2863">
        <v>21</v>
      </c>
      <c r="B2863" t="s">
        <v>22</v>
      </c>
      <c r="H2863" t="s">
        <v>95</v>
      </c>
    </row>
    <row r="2864" spans="1:9" x14ac:dyDescent="0.4">
      <c r="A2864">
        <v>22</v>
      </c>
      <c r="B2864" t="s">
        <v>164</v>
      </c>
      <c r="D2864">
        <v>15.58</v>
      </c>
      <c r="E2864">
        <v>2857.3980000000001</v>
      </c>
      <c r="G2864">
        <v>38.905000000000001</v>
      </c>
      <c r="H2864" t="s">
        <v>13</v>
      </c>
      <c r="I2864">
        <v>2857.3980000000001</v>
      </c>
    </row>
    <row r="2865" spans="1:10" x14ac:dyDescent="0.4">
      <c r="A2865">
        <v>23</v>
      </c>
      <c r="B2865" t="s">
        <v>163</v>
      </c>
      <c r="D2865">
        <v>15.6</v>
      </c>
      <c r="E2865">
        <v>2854.998</v>
      </c>
      <c r="G2865">
        <v>77.319999999999993</v>
      </c>
      <c r="H2865" t="s">
        <v>13</v>
      </c>
      <c r="I2865">
        <v>2854.998</v>
      </c>
    </row>
    <row r="2866" spans="1:10" x14ac:dyDescent="0.4">
      <c r="A2866">
        <v>24</v>
      </c>
      <c r="B2866" t="s">
        <v>162</v>
      </c>
      <c r="D2866">
        <v>15.6</v>
      </c>
      <c r="E2866">
        <v>3426.9380000000001</v>
      </c>
      <c r="G2866">
        <v>39.75</v>
      </c>
      <c r="H2866" t="s">
        <v>13</v>
      </c>
      <c r="I2866">
        <v>3426.9380000000001</v>
      </c>
    </row>
    <row r="2867" spans="1:10" x14ac:dyDescent="0.4">
      <c r="A2867">
        <v>25</v>
      </c>
      <c r="B2867" t="s">
        <v>161</v>
      </c>
      <c r="D2867">
        <v>15.63</v>
      </c>
      <c r="E2867">
        <v>4359.2330000000002</v>
      </c>
      <c r="G2867">
        <v>113.086</v>
      </c>
      <c r="H2867" t="s">
        <v>13</v>
      </c>
      <c r="I2867">
        <v>4359.2330000000002</v>
      </c>
    </row>
    <row r="2868" spans="1:10" x14ac:dyDescent="0.4">
      <c r="A2868">
        <v>26</v>
      </c>
      <c r="B2868" t="s">
        <v>160</v>
      </c>
      <c r="D2868">
        <v>15.63</v>
      </c>
      <c r="E2868">
        <v>3811.07</v>
      </c>
      <c r="G2868">
        <v>74.06</v>
      </c>
      <c r="H2868" t="s">
        <v>13</v>
      </c>
      <c r="I2868">
        <v>3811.07</v>
      </c>
    </row>
    <row r="2869" spans="1:10" x14ac:dyDescent="0.4">
      <c r="A2869">
        <v>27</v>
      </c>
      <c r="B2869" t="s">
        <v>159</v>
      </c>
      <c r="D2869">
        <v>15.66</v>
      </c>
      <c r="E2869">
        <v>2743.9470000000001</v>
      </c>
      <c r="G2869">
        <v>57.991999999999997</v>
      </c>
      <c r="H2869" t="s">
        <v>13</v>
      </c>
      <c r="I2869">
        <v>2743.9470000000001</v>
      </c>
    </row>
    <row r="2870" spans="1:10" x14ac:dyDescent="0.4">
      <c r="A2870">
        <v>28</v>
      </c>
      <c r="B2870" t="s">
        <v>22</v>
      </c>
      <c r="H2870" t="s">
        <v>95</v>
      </c>
    </row>
    <row r="2871" spans="1:10" x14ac:dyDescent="0.4">
      <c r="A2871">
        <v>29</v>
      </c>
      <c r="B2871" t="s">
        <v>158</v>
      </c>
      <c r="D2871">
        <v>15.68</v>
      </c>
      <c r="E2871">
        <v>3570.69</v>
      </c>
      <c r="G2871">
        <v>59.817</v>
      </c>
      <c r="H2871" t="s">
        <v>13</v>
      </c>
      <c r="I2871">
        <v>3570.69</v>
      </c>
    </row>
    <row r="2872" spans="1:10" x14ac:dyDescent="0.4">
      <c r="A2872">
        <v>30</v>
      </c>
      <c r="B2872" t="s">
        <v>157</v>
      </c>
      <c r="D2872">
        <v>15.66</v>
      </c>
      <c r="E2872">
        <v>2023.3789999999999</v>
      </c>
      <c r="G2872">
        <v>133.6</v>
      </c>
      <c r="H2872" t="s">
        <v>16</v>
      </c>
      <c r="I2872">
        <v>2023.3789999999999</v>
      </c>
    </row>
    <row r="2873" spans="1:10" x14ac:dyDescent="0.4">
      <c r="A2873">
        <v>31</v>
      </c>
      <c r="B2873" t="s">
        <v>156</v>
      </c>
      <c r="D2873">
        <v>15.63</v>
      </c>
      <c r="E2873">
        <v>2531.4720000000002</v>
      </c>
      <c r="G2873">
        <v>81.302000000000007</v>
      </c>
      <c r="H2873" t="s">
        <v>13</v>
      </c>
      <c r="I2873">
        <v>2531.4720000000002</v>
      </c>
    </row>
    <row r="2875" spans="1:10" x14ac:dyDescent="0.4">
      <c r="A2875" t="s">
        <v>113</v>
      </c>
    </row>
    <row r="2877" spans="1:10" x14ac:dyDescent="0.4">
      <c r="B2877" t="s">
        <v>3</v>
      </c>
      <c r="C2877" t="s">
        <v>4</v>
      </c>
      <c r="D2877" t="s">
        <v>5</v>
      </c>
      <c r="E2877" t="s">
        <v>6</v>
      </c>
      <c r="F2877" t="s">
        <v>7</v>
      </c>
      <c r="G2877" t="s">
        <v>8</v>
      </c>
      <c r="H2877" t="s">
        <v>9</v>
      </c>
      <c r="I2877" t="s">
        <v>10</v>
      </c>
      <c r="J2877" t="s">
        <v>11</v>
      </c>
    </row>
    <row r="2878" spans="1:10" x14ac:dyDescent="0.4">
      <c r="A2878">
        <v>1</v>
      </c>
      <c r="B2878" t="s">
        <v>182</v>
      </c>
      <c r="D2878">
        <v>15.54</v>
      </c>
      <c r="E2878">
        <v>3573.7910000000002</v>
      </c>
      <c r="G2878">
        <v>366.32900000000001</v>
      </c>
      <c r="H2878" t="s">
        <v>13</v>
      </c>
      <c r="I2878">
        <v>3573.7910000000002</v>
      </c>
    </row>
    <row r="2879" spans="1:10" x14ac:dyDescent="0.4">
      <c r="A2879">
        <v>2</v>
      </c>
      <c r="B2879" t="s">
        <v>181</v>
      </c>
      <c r="D2879">
        <v>15.54</v>
      </c>
      <c r="E2879">
        <v>3109.82</v>
      </c>
      <c r="G2879">
        <v>21582</v>
      </c>
      <c r="H2879" t="s">
        <v>13</v>
      </c>
      <c r="I2879">
        <v>3109.82</v>
      </c>
    </row>
    <row r="2880" spans="1:10" x14ac:dyDescent="0.4">
      <c r="A2880">
        <v>3</v>
      </c>
      <c r="B2880" t="s">
        <v>180</v>
      </c>
      <c r="D2880">
        <v>15.54</v>
      </c>
      <c r="E2880">
        <v>2940.1669999999999</v>
      </c>
      <c r="G2880">
        <v>81.744</v>
      </c>
      <c r="H2880" t="s">
        <v>13</v>
      </c>
      <c r="I2880">
        <v>2940.1669999999999</v>
      </c>
    </row>
    <row r="2881" spans="1:9" x14ac:dyDescent="0.4">
      <c r="A2881">
        <v>4</v>
      </c>
      <c r="B2881" t="s">
        <v>179</v>
      </c>
      <c r="D2881">
        <v>15.55</v>
      </c>
      <c r="E2881">
        <v>3069.933</v>
      </c>
      <c r="G2881">
        <v>20909</v>
      </c>
      <c r="H2881" t="s">
        <v>13</v>
      </c>
      <c r="I2881">
        <v>3069.933</v>
      </c>
    </row>
    <row r="2882" spans="1:9" x14ac:dyDescent="0.4">
      <c r="A2882">
        <v>5</v>
      </c>
      <c r="B2882" t="s">
        <v>178</v>
      </c>
      <c r="D2882">
        <v>15.55</v>
      </c>
      <c r="E2882">
        <v>2584.384</v>
      </c>
      <c r="G2882">
        <v>101.364</v>
      </c>
      <c r="H2882" t="s">
        <v>13</v>
      </c>
      <c r="I2882">
        <v>2584.384</v>
      </c>
    </row>
    <row r="2883" spans="1:9" x14ac:dyDescent="0.4">
      <c r="A2883">
        <v>6</v>
      </c>
      <c r="B2883" t="s">
        <v>177</v>
      </c>
      <c r="D2883">
        <v>15.55</v>
      </c>
      <c r="E2883">
        <v>2146.444</v>
      </c>
      <c r="G2883">
        <v>14173</v>
      </c>
      <c r="H2883" t="s">
        <v>13</v>
      </c>
      <c r="I2883">
        <v>2146.444</v>
      </c>
    </row>
    <row r="2884" spans="1:9" x14ac:dyDescent="0.4">
      <c r="A2884">
        <v>7</v>
      </c>
      <c r="B2884" t="s">
        <v>22</v>
      </c>
    </row>
    <row r="2885" spans="1:9" x14ac:dyDescent="0.4">
      <c r="A2885">
        <v>8</v>
      </c>
      <c r="B2885" t="s">
        <v>176</v>
      </c>
      <c r="D2885">
        <v>15.57</v>
      </c>
      <c r="E2885">
        <v>2819.0790000000002</v>
      </c>
      <c r="G2885">
        <v>39.704000000000001</v>
      </c>
      <c r="H2885" t="s">
        <v>13</v>
      </c>
      <c r="I2885">
        <v>2819.0790000000002</v>
      </c>
    </row>
    <row r="2886" spans="1:9" x14ac:dyDescent="0.4">
      <c r="A2886">
        <v>9</v>
      </c>
      <c r="B2886" t="s">
        <v>175</v>
      </c>
      <c r="D2886">
        <v>15.59</v>
      </c>
      <c r="E2886">
        <v>3255.3629999999998</v>
      </c>
      <c r="G2886">
        <v>23246</v>
      </c>
      <c r="H2886" t="s">
        <v>13</v>
      </c>
      <c r="I2886">
        <v>3255.3629999999998</v>
      </c>
    </row>
    <row r="2887" spans="1:9" x14ac:dyDescent="0.4">
      <c r="A2887">
        <v>10</v>
      </c>
      <c r="B2887" t="s">
        <v>174</v>
      </c>
      <c r="D2887">
        <v>15.57</v>
      </c>
      <c r="E2887">
        <v>3613.7089999999998</v>
      </c>
      <c r="G2887">
        <v>142.79300000000001</v>
      </c>
      <c r="H2887" t="s">
        <v>13</v>
      </c>
      <c r="I2887">
        <v>3613.7089999999998</v>
      </c>
    </row>
    <row r="2888" spans="1:9" x14ac:dyDescent="0.4">
      <c r="A2888">
        <v>11</v>
      </c>
      <c r="B2888" t="s">
        <v>173</v>
      </c>
      <c r="D2888">
        <v>15.57</v>
      </c>
      <c r="E2888">
        <v>2698.6280000000002</v>
      </c>
      <c r="G2888">
        <v>273.07499999999999</v>
      </c>
      <c r="H2888" t="s">
        <v>13</v>
      </c>
      <c r="I2888">
        <v>2698.6280000000002</v>
      </c>
    </row>
    <row r="2889" spans="1:9" x14ac:dyDescent="0.4">
      <c r="A2889">
        <v>12</v>
      </c>
      <c r="B2889" t="s">
        <v>172</v>
      </c>
      <c r="D2889">
        <v>15.55</v>
      </c>
      <c r="E2889">
        <v>2771.299</v>
      </c>
      <c r="G2889">
        <v>17.177</v>
      </c>
      <c r="H2889" t="s">
        <v>13</v>
      </c>
      <c r="I2889">
        <v>2771.299</v>
      </c>
    </row>
    <row r="2890" spans="1:9" x14ac:dyDescent="0.4">
      <c r="A2890">
        <v>13</v>
      </c>
      <c r="B2890" t="s">
        <v>171</v>
      </c>
      <c r="D2890">
        <v>15.51</v>
      </c>
      <c r="E2890">
        <v>2275.768</v>
      </c>
      <c r="G2890">
        <v>1750.5060000000001</v>
      </c>
      <c r="H2890" t="s">
        <v>13</v>
      </c>
      <c r="I2890">
        <v>2275.768</v>
      </c>
    </row>
    <row r="2891" spans="1:9" x14ac:dyDescent="0.4">
      <c r="A2891">
        <v>14</v>
      </c>
      <c r="B2891" t="s">
        <v>22</v>
      </c>
      <c r="H2891" t="s">
        <v>95</v>
      </c>
    </row>
    <row r="2892" spans="1:9" x14ac:dyDescent="0.4">
      <c r="A2892">
        <v>15</v>
      </c>
      <c r="B2892" t="s">
        <v>170</v>
      </c>
      <c r="D2892">
        <v>15.48</v>
      </c>
      <c r="E2892">
        <v>2220.8780000000002</v>
      </c>
      <c r="G2892">
        <v>87.421999999999997</v>
      </c>
      <c r="H2892" t="s">
        <v>13</v>
      </c>
      <c r="I2892">
        <v>2220.8780000000002</v>
      </c>
    </row>
    <row r="2893" spans="1:9" x14ac:dyDescent="0.4">
      <c r="A2893">
        <v>16</v>
      </c>
      <c r="B2893" t="s">
        <v>169</v>
      </c>
      <c r="D2893">
        <v>15.49</v>
      </c>
      <c r="E2893">
        <v>2678.7570000000001</v>
      </c>
      <c r="G2893">
        <v>37.325000000000003</v>
      </c>
      <c r="H2893" t="s">
        <v>13</v>
      </c>
      <c r="I2893">
        <v>2678.7570000000001</v>
      </c>
    </row>
    <row r="2894" spans="1:9" x14ac:dyDescent="0.4">
      <c r="A2894">
        <v>17</v>
      </c>
      <c r="B2894" t="s">
        <v>168</v>
      </c>
      <c r="D2894">
        <v>15.52</v>
      </c>
      <c r="E2894">
        <v>3037.5239999999999</v>
      </c>
      <c r="G2894">
        <v>58.234000000000002</v>
      </c>
      <c r="H2894" t="s">
        <v>16</v>
      </c>
      <c r="I2894">
        <v>3037.5239999999999</v>
      </c>
    </row>
    <row r="2895" spans="1:9" x14ac:dyDescent="0.4">
      <c r="A2895">
        <v>18</v>
      </c>
      <c r="B2895" t="s">
        <v>167</v>
      </c>
      <c r="D2895">
        <v>15.54</v>
      </c>
      <c r="E2895">
        <v>3605.779</v>
      </c>
      <c r="G2895">
        <v>143.714</v>
      </c>
      <c r="H2895" t="s">
        <v>13</v>
      </c>
      <c r="I2895">
        <v>3605.779</v>
      </c>
    </row>
    <row r="2896" spans="1:9" x14ac:dyDescent="0.4">
      <c r="A2896">
        <v>19</v>
      </c>
      <c r="B2896" t="s">
        <v>166</v>
      </c>
      <c r="D2896">
        <v>15.54</v>
      </c>
      <c r="E2896">
        <v>3855.8649999999998</v>
      </c>
      <c r="G2896">
        <v>164.11699999999999</v>
      </c>
      <c r="H2896" t="s">
        <v>13</v>
      </c>
      <c r="I2896">
        <v>3855.8649999999998</v>
      </c>
    </row>
    <row r="2897" spans="1:10" x14ac:dyDescent="0.4">
      <c r="A2897">
        <v>20</v>
      </c>
      <c r="B2897" t="s">
        <v>165</v>
      </c>
      <c r="D2897">
        <v>15.55</v>
      </c>
      <c r="E2897">
        <v>3281.9560000000001</v>
      </c>
      <c r="G2897">
        <v>57.56</v>
      </c>
      <c r="H2897" t="s">
        <v>13</v>
      </c>
      <c r="I2897">
        <v>3281.9560000000001</v>
      </c>
    </row>
    <row r="2898" spans="1:10" x14ac:dyDescent="0.4">
      <c r="A2898">
        <v>21</v>
      </c>
      <c r="B2898" t="s">
        <v>22</v>
      </c>
    </row>
    <row r="2899" spans="1:10" x14ac:dyDescent="0.4">
      <c r="A2899">
        <v>22</v>
      </c>
      <c r="B2899" t="s">
        <v>164</v>
      </c>
      <c r="D2899">
        <v>15.58</v>
      </c>
      <c r="E2899">
        <v>3023.3069999999998</v>
      </c>
      <c r="G2899">
        <v>125.42100000000001</v>
      </c>
      <c r="H2899" t="s">
        <v>13</v>
      </c>
      <c r="I2899">
        <v>3023.3069999999998</v>
      </c>
    </row>
    <row r="2900" spans="1:10" x14ac:dyDescent="0.4">
      <c r="A2900">
        <v>23</v>
      </c>
      <c r="B2900" t="s">
        <v>163</v>
      </c>
      <c r="D2900">
        <v>15.6</v>
      </c>
      <c r="E2900">
        <v>2386.0970000000002</v>
      </c>
      <c r="G2900">
        <v>60.609000000000002</v>
      </c>
      <c r="H2900" t="s">
        <v>13</v>
      </c>
      <c r="I2900">
        <v>2386.0970000000002</v>
      </c>
    </row>
    <row r="2901" spans="1:10" x14ac:dyDescent="0.4">
      <c r="A2901">
        <v>24</v>
      </c>
      <c r="B2901" t="s">
        <v>162</v>
      </c>
      <c r="D2901">
        <v>15.6</v>
      </c>
      <c r="E2901">
        <v>2943.4769999999999</v>
      </c>
      <c r="G2901">
        <v>19995</v>
      </c>
      <c r="H2901" t="s">
        <v>13</v>
      </c>
      <c r="I2901">
        <v>2943.4769999999999</v>
      </c>
    </row>
    <row r="2902" spans="1:10" x14ac:dyDescent="0.4">
      <c r="A2902">
        <v>25</v>
      </c>
      <c r="B2902" t="s">
        <v>161</v>
      </c>
      <c r="D2902">
        <v>15.65</v>
      </c>
      <c r="E2902">
        <v>3417.0309999999999</v>
      </c>
      <c r="G2902">
        <v>196.81899999999999</v>
      </c>
      <c r="H2902" t="s">
        <v>13</v>
      </c>
      <c r="I2902">
        <v>3417.0309999999999</v>
      </c>
    </row>
    <row r="2903" spans="1:10" x14ac:dyDescent="0.4">
      <c r="A2903">
        <v>26</v>
      </c>
      <c r="B2903" t="s">
        <v>160</v>
      </c>
      <c r="D2903">
        <v>15.63</v>
      </c>
      <c r="E2903">
        <v>3262.915</v>
      </c>
      <c r="G2903">
        <v>79.923000000000002</v>
      </c>
      <c r="H2903" t="s">
        <v>13</v>
      </c>
      <c r="I2903">
        <v>3262.915</v>
      </c>
    </row>
    <row r="2904" spans="1:10" x14ac:dyDescent="0.4">
      <c r="A2904">
        <v>27</v>
      </c>
      <c r="B2904" t="s">
        <v>159</v>
      </c>
      <c r="D2904">
        <v>15.66</v>
      </c>
      <c r="E2904">
        <v>3462.9279999999999</v>
      </c>
      <c r="G2904">
        <v>28.041</v>
      </c>
      <c r="H2904" t="s">
        <v>13</v>
      </c>
      <c r="I2904">
        <v>3462.9279999999999</v>
      </c>
    </row>
    <row r="2905" spans="1:10" x14ac:dyDescent="0.4">
      <c r="A2905">
        <v>28</v>
      </c>
      <c r="B2905" t="s">
        <v>22</v>
      </c>
    </row>
    <row r="2906" spans="1:10" x14ac:dyDescent="0.4">
      <c r="A2906">
        <v>29</v>
      </c>
      <c r="B2906" t="s">
        <v>158</v>
      </c>
      <c r="D2906">
        <v>15.68</v>
      </c>
      <c r="E2906">
        <v>2753.0630000000001</v>
      </c>
      <c r="G2906">
        <v>110.292</v>
      </c>
      <c r="H2906" t="s">
        <v>13</v>
      </c>
      <c r="I2906">
        <v>2753.0630000000001</v>
      </c>
    </row>
    <row r="2907" spans="1:10" x14ac:dyDescent="0.4">
      <c r="A2907">
        <v>30</v>
      </c>
      <c r="B2907" t="s">
        <v>157</v>
      </c>
      <c r="D2907">
        <v>15.67</v>
      </c>
      <c r="E2907">
        <v>2864.424</v>
      </c>
      <c r="G2907">
        <v>14129.708000000001</v>
      </c>
      <c r="H2907" t="s">
        <v>13</v>
      </c>
      <c r="I2907">
        <v>2864.424</v>
      </c>
    </row>
    <row r="2908" spans="1:10" x14ac:dyDescent="0.4">
      <c r="A2908">
        <v>31</v>
      </c>
      <c r="B2908" t="s">
        <v>156</v>
      </c>
      <c r="D2908">
        <v>15.65</v>
      </c>
      <c r="E2908">
        <v>2500.42</v>
      </c>
      <c r="G2908">
        <v>18285</v>
      </c>
      <c r="H2908" t="s">
        <v>13</v>
      </c>
      <c r="I2908">
        <v>2500.42</v>
      </c>
    </row>
    <row r="2910" spans="1:10" x14ac:dyDescent="0.4">
      <c r="A2910" t="s">
        <v>114</v>
      </c>
    </row>
    <row r="2912" spans="1:10" x14ac:dyDescent="0.4">
      <c r="B2912" t="s">
        <v>3</v>
      </c>
      <c r="C2912" t="s">
        <v>4</v>
      </c>
      <c r="D2912" t="s">
        <v>5</v>
      </c>
      <c r="E2912" t="s">
        <v>6</v>
      </c>
      <c r="F2912" t="s">
        <v>7</v>
      </c>
      <c r="G2912" t="s">
        <v>8</v>
      </c>
      <c r="H2912" t="s">
        <v>9</v>
      </c>
      <c r="I2912" t="s">
        <v>10</v>
      </c>
      <c r="J2912" t="s">
        <v>11</v>
      </c>
    </row>
    <row r="2913" spans="1:9" x14ac:dyDescent="0.4">
      <c r="A2913">
        <v>1</v>
      </c>
      <c r="B2913" t="s">
        <v>182</v>
      </c>
      <c r="D2913">
        <v>14.02</v>
      </c>
      <c r="E2913">
        <v>293.28699999999998</v>
      </c>
      <c r="G2913">
        <v>3.327</v>
      </c>
      <c r="H2913" t="s">
        <v>16</v>
      </c>
      <c r="I2913">
        <v>293.28699999999998</v>
      </c>
    </row>
    <row r="2914" spans="1:9" x14ac:dyDescent="0.4">
      <c r="A2914">
        <v>2</v>
      </c>
      <c r="B2914" t="s">
        <v>181</v>
      </c>
      <c r="D2914">
        <v>14.03</v>
      </c>
      <c r="E2914">
        <v>121.913</v>
      </c>
      <c r="G2914">
        <v>4.149</v>
      </c>
      <c r="H2914" t="s">
        <v>16</v>
      </c>
      <c r="I2914">
        <v>121.913</v>
      </c>
    </row>
    <row r="2915" spans="1:9" x14ac:dyDescent="0.4">
      <c r="A2915">
        <v>3</v>
      </c>
      <c r="B2915" t="s">
        <v>180</v>
      </c>
      <c r="D2915">
        <v>14.03</v>
      </c>
      <c r="E2915">
        <v>278.029</v>
      </c>
      <c r="G2915">
        <v>11.481</v>
      </c>
      <c r="H2915" t="s">
        <v>16</v>
      </c>
      <c r="I2915">
        <v>278.029</v>
      </c>
    </row>
    <row r="2916" spans="1:9" x14ac:dyDescent="0.4">
      <c r="A2916">
        <v>4</v>
      </c>
      <c r="B2916" t="s">
        <v>179</v>
      </c>
      <c r="D2916">
        <v>14.06</v>
      </c>
      <c r="E2916">
        <v>80.721000000000004</v>
      </c>
      <c r="G2916">
        <v>4.38</v>
      </c>
      <c r="H2916" t="s">
        <v>16</v>
      </c>
      <c r="I2916">
        <v>80.721000000000004</v>
      </c>
    </row>
    <row r="2917" spans="1:9" x14ac:dyDescent="0.4">
      <c r="A2917">
        <v>5</v>
      </c>
      <c r="B2917" t="s">
        <v>178</v>
      </c>
      <c r="D2917">
        <v>14.02</v>
      </c>
      <c r="E2917">
        <v>1.117</v>
      </c>
      <c r="G2917">
        <v>10</v>
      </c>
      <c r="H2917" t="s">
        <v>16</v>
      </c>
      <c r="I2917">
        <v>1.117</v>
      </c>
    </row>
    <row r="2918" spans="1:9" x14ac:dyDescent="0.4">
      <c r="A2918">
        <v>6</v>
      </c>
      <c r="B2918" t="s">
        <v>177</v>
      </c>
      <c r="D2918">
        <v>14.05</v>
      </c>
      <c r="E2918">
        <v>64.846999999999994</v>
      </c>
      <c r="G2918">
        <v>4.3259999999999996</v>
      </c>
      <c r="H2918" t="s">
        <v>16</v>
      </c>
      <c r="I2918">
        <v>64.846999999999994</v>
      </c>
    </row>
    <row r="2919" spans="1:9" x14ac:dyDescent="0.4">
      <c r="A2919">
        <v>7</v>
      </c>
      <c r="B2919" t="s">
        <v>22</v>
      </c>
    </row>
    <row r="2920" spans="1:9" x14ac:dyDescent="0.4">
      <c r="A2920">
        <v>8</v>
      </c>
      <c r="B2920" t="s">
        <v>176</v>
      </c>
      <c r="D2920">
        <v>14.06</v>
      </c>
      <c r="E2920">
        <v>92.721999999999994</v>
      </c>
      <c r="G2920">
        <v>3.7909999999999999</v>
      </c>
      <c r="H2920" t="s">
        <v>16</v>
      </c>
      <c r="I2920">
        <v>92.721999999999994</v>
      </c>
    </row>
    <row r="2921" spans="1:9" x14ac:dyDescent="0.4">
      <c r="A2921">
        <v>9</v>
      </c>
      <c r="B2921" t="s">
        <v>175</v>
      </c>
      <c r="D2921">
        <v>14.09</v>
      </c>
      <c r="E2921">
        <v>96.197000000000003</v>
      </c>
      <c r="G2921">
        <v>710</v>
      </c>
      <c r="H2921" t="s">
        <v>16</v>
      </c>
      <c r="I2921">
        <v>96.197000000000003</v>
      </c>
    </row>
    <row r="2922" spans="1:9" x14ac:dyDescent="0.4">
      <c r="A2922">
        <v>10</v>
      </c>
      <c r="B2922" t="s">
        <v>174</v>
      </c>
      <c r="D2922">
        <v>14.08</v>
      </c>
      <c r="E2922">
        <v>122.295</v>
      </c>
      <c r="G2922">
        <v>18.454999999999998</v>
      </c>
      <c r="H2922" t="s">
        <v>16</v>
      </c>
      <c r="I2922">
        <v>122.295</v>
      </c>
    </row>
    <row r="2923" spans="1:9" x14ac:dyDescent="0.4">
      <c r="A2923">
        <v>11</v>
      </c>
      <c r="B2923" t="s">
        <v>173</v>
      </c>
      <c r="D2923">
        <v>14.05</v>
      </c>
      <c r="E2923">
        <v>195.191</v>
      </c>
      <c r="G2923">
        <v>1700</v>
      </c>
      <c r="H2923" t="s">
        <v>16</v>
      </c>
      <c r="I2923">
        <v>195.191</v>
      </c>
    </row>
    <row r="2924" spans="1:9" x14ac:dyDescent="0.4">
      <c r="A2924">
        <v>12</v>
      </c>
      <c r="B2924" t="s">
        <v>172</v>
      </c>
      <c r="D2924">
        <v>14.03</v>
      </c>
      <c r="E2924">
        <v>113.956</v>
      </c>
      <c r="G2924">
        <v>947</v>
      </c>
      <c r="H2924" t="s">
        <v>16</v>
      </c>
      <c r="I2924">
        <v>113.956</v>
      </c>
    </row>
    <row r="2925" spans="1:9" x14ac:dyDescent="0.4">
      <c r="A2925">
        <v>13</v>
      </c>
      <c r="B2925" t="s">
        <v>171</v>
      </c>
      <c r="D2925">
        <v>13.98</v>
      </c>
      <c r="E2925">
        <v>84.712000000000003</v>
      </c>
      <c r="G2925">
        <v>662</v>
      </c>
      <c r="H2925" t="s">
        <v>16</v>
      </c>
      <c r="I2925">
        <v>84.712000000000003</v>
      </c>
    </row>
    <row r="2926" spans="1:9" x14ac:dyDescent="0.4">
      <c r="A2926">
        <v>14</v>
      </c>
      <c r="B2926" t="s">
        <v>22</v>
      </c>
      <c r="H2926" t="s">
        <v>95</v>
      </c>
    </row>
    <row r="2927" spans="1:9" x14ac:dyDescent="0.4">
      <c r="A2927">
        <v>15</v>
      </c>
      <c r="B2927" t="s">
        <v>170</v>
      </c>
      <c r="D2927">
        <v>13.91</v>
      </c>
      <c r="E2927">
        <v>8.5459999999999994</v>
      </c>
      <c r="G2927">
        <v>64</v>
      </c>
      <c r="H2927" t="s">
        <v>16</v>
      </c>
      <c r="I2927">
        <v>8.5459999999999994</v>
      </c>
    </row>
    <row r="2928" spans="1:9" x14ac:dyDescent="0.4">
      <c r="A2928">
        <v>16</v>
      </c>
      <c r="B2928" t="s">
        <v>169</v>
      </c>
      <c r="D2928">
        <v>14.02</v>
      </c>
      <c r="E2928">
        <v>51.543999999999997</v>
      </c>
      <c r="G2928">
        <v>322</v>
      </c>
      <c r="H2928" t="s">
        <v>16</v>
      </c>
      <c r="I2928">
        <v>51.543999999999997</v>
      </c>
    </row>
    <row r="2929" spans="1:9" x14ac:dyDescent="0.4">
      <c r="A2929">
        <v>17</v>
      </c>
      <c r="B2929" t="s">
        <v>168</v>
      </c>
      <c r="D2929">
        <v>13.98</v>
      </c>
      <c r="E2929">
        <v>205.27</v>
      </c>
      <c r="G2929">
        <v>61.578000000000003</v>
      </c>
      <c r="H2929" t="s">
        <v>16</v>
      </c>
      <c r="I2929">
        <v>205.27</v>
      </c>
    </row>
    <row r="2930" spans="1:9" x14ac:dyDescent="0.4">
      <c r="A2930">
        <v>18</v>
      </c>
      <c r="B2930" t="s">
        <v>167</v>
      </c>
      <c r="D2930">
        <v>14.02</v>
      </c>
      <c r="E2930">
        <v>175.82499999999999</v>
      </c>
      <c r="G2930">
        <v>4.6100000000000003</v>
      </c>
      <c r="H2930" t="s">
        <v>16</v>
      </c>
      <c r="I2930">
        <v>175.82499999999999</v>
      </c>
    </row>
    <row r="2931" spans="1:9" x14ac:dyDescent="0.4">
      <c r="A2931">
        <v>19</v>
      </c>
      <c r="B2931" t="s">
        <v>166</v>
      </c>
      <c r="D2931">
        <v>14.05</v>
      </c>
      <c r="E2931">
        <v>73.203999999999994</v>
      </c>
      <c r="G2931">
        <v>454</v>
      </c>
      <c r="H2931" t="s">
        <v>16</v>
      </c>
      <c r="I2931">
        <v>73.203999999999994</v>
      </c>
    </row>
    <row r="2932" spans="1:9" x14ac:dyDescent="0.4">
      <c r="A2932">
        <v>20</v>
      </c>
      <c r="B2932" t="s">
        <v>165</v>
      </c>
      <c r="D2932">
        <v>14.01</v>
      </c>
      <c r="E2932">
        <v>179.96600000000001</v>
      </c>
      <c r="G2932">
        <v>3.569</v>
      </c>
      <c r="H2932" t="s">
        <v>16</v>
      </c>
      <c r="I2932">
        <v>179.96600000000001</v>
      </c>
    </row>
    <row r="2933" spans="1:9" x14ac:dyDescent="0.4">
      <c r="A2933">
        <v>21</v>
      </c>
      <c r="B2933" t="s">
        <v>22</v>
      </c>
      <c r="H2933" t="s">
        <v>95</v>
      </c>
    </row>
    <row r="2934" spans="1:9" x14ac:dyDescent="0.4">
      <c r="A2934">
        <v>22</v>
      </c>
      <c r="B2934" t="s">
        <v>164</v>
      </c>
      <c r="D2934">
        <v>14.08</v>
      </c>
      <c r="E2934">
        <v>243.20599999999999</v>
      </c>
      <c r="G2934">
        <v>1524</v>
      </c>
      <c r="H2934" t="s">
        <v>16</v>
      </c>
      <c r="I2934">
        <v>243.20599999999999</v>
      </c>
    </row>
    <row r="2935" spans="1:9" x14ac:dyDescent="0.4">
      <c r="A2935">
        <v>23</v>
      </c>
      <c r="B2935" t="s">
        <v>163</v>
      </c>
      <c r="D2935">
        <v>14.05</v>
      </c>
      <c r="E2935">
        <v>281.24099999999999</v>
      </c>
      <c r="G2935">
        <v>2317</v>
      </c>
      <c r="H2935" t="s">
        <v>16</v>
      </c>
      <c r="I2935">
        <v>281.24099999999999</v>
      </c>
    </row>
    <row r="2936" spans="1:9" x14ac:dyDescent="0.4">
      <c r="A2936">
        <v>24</v>
      </c>
      <c r="B2936" t="s">
        <v>162</v>
      </c>
      <c r="D2936">
        <v>14.02</v>
      </c>
      <c r="E2936">
        <v>124.01900000000001</v>
      </c>
      <c r="G2936">
        <v>4.8920000000000003</v>
      </c>
      <c r="H2936" t="s">
        <v>16</v>
      </c>
      <c r="I2936">
        <v>124.01900000000001</v>
      </c>
    </row>
    <row r="2937" spans="1:9" x14ac:dyDescent="0.4">
      <c r="A2937">
        <v>25</v>
      </c>
      <c r="B2937" t="s">
        <v>161</v>
      </c>
      <c r="D2937">
        <v>14.08</v>
      </c>
      <c r="E2937">
        <v>159.03800000000001</v>
      </c>
      <c r="G2937">
        <v>23.524000000000001</v>
      </c>
      <c r="H2937" t="s">
        <v>16</v>
      </c>
      <c r="I2937">
        <v>159.03800000000001</v>
      </c>
    </row>
    <row r="2938" spans="1:9" x14ac:dyDescent="0.4">
      <c r="A2938">
        <v>26</v>
      </c>
      <c r="B2938" t="s">
        <v>160</v>
      </c>
      <c r="D2938">
        <v>14.06</v>
      </c>
      <c r="E2938">
        <v>149.22800000000001</v>
      </c>
      <c r="G2938">
        <v>1166</v>
      </c>
      <c r="H2938" t="s">
        <v>16</v>
      </c>
      <c r="I2938">
        <v>149.22800000000001</v>
      </c>
    </row>
    <row r="2939" spans="1:9" x14ac:dyDescent="0.4">
      <c r="A2939">
        <v>27</v>
      </c>
      <c r="B2939" t="s">
        <v>159</v>
      </c>
      <c r="D2939">
        <v>14.11</v>
      </c>
      <c r="E2939">
        <v>244.215</v>
      </c>
      <c r="G2939">
        <v>13.223000000000001</v>
      </c>
      <c r="H2939" t="s">
        <v>16</v>
      </c>
      <c r="I2939">
        <v>244.215</v>
      </c>
    </row>
    <row r="2940" spans="1:9" x14ac:dyDescent="0.4">
      <c r="A2940">
        <v>28</v>
      </c>
      <c r="B2940" t="s">
        <v>22</v>
      </c>
      <c r="H2940" t="s">
        <v>95</v>
      </c>
    </row>
    <row r="2941" spans="1:9" x14ac:dyDescent="0.4">
      <c r="A2941">
        <v>29</v>
      </c>
      <c r="B2941" t="s">
        <v>158</v>
      </c>
      <c r="D2941">
        <v>14.15</v>
      </c>
      <c r="E2941">
        <v>11.224</v>
      </c>
      <c r="G2941">
        <v>0.63600000000000001</v>
      </c>
      <c r="H2941" t="s">
        <v>16</v>
      </c>
      <c r="I2941">
        <v>11.224</v>
      </c>
    </row>
    <row r="2942" spans="1:9" x14ac:dyDescent="0.4">
      <c r="A2942">
        <v>30</v>
      </c>
      <c r="B2942" t="s">
        <v>157</v>
      </c>
      <c r="D2942">
        <v>14.11</v>
      </c>
      <c r="E2942">
        <v>89.450999999999993</v>
      </c>
      <c r="G2942">
        <v>719</v>
      </c>
      <c r="H2942" t="s">
        <v>16</v>
      </c>
      <c r="I2942">
        <v>89.450999999999993</v>
      </c>
    </row>
    <row r="2943" spans="1:9" x14ac:dyDescent="0.4">
      <c r="A2943">
        <v>31</v>
      </c>
      <c r="B2943" t="s">
        <v>156</v>
      </c>
      <c r="D2943">
        <v>14.08</v>
      </c>
      <c r="E2943">
        <v>231.601</v>
      </c>
      <c r="G2943">
        <v>1851</v>
      </c>
      <c r="H2943" t="s">
        <v>16</v>
      </c>
      <c r="I2943">
        <v>231.601</v>
      </c>
    </row>
    <row r="2945" spans="1:10" x14ac:dyDescent="0.4">
      <c r="A2945" t="s">
        <v>115</v>
      </c>
    </row>
    <row r="2947" spans="1:10" x14ac:dyDescent="0.4">
      <c r="B2947" t="s">
        <v>3</v>
      </c>
      <c r="C2947" t="s">
        <v>4</v>
      </c>
      <c r="D2947" t="s">
        <v>5</v>
      </c>
      <c r="E2947" t="s">
        <v>6</v>
      </c>
      <c r="F2947" t="s">
        <v>7</v>
      </c>
      <c r="G2947" t="s">
        <v>8</v>
      </c>
      <c r="H2947" t="s">
        <v>9</v>
      </c>
      <c r="I2947" t="s">
        <v>10</v>
      </c>
      <c r="J2947" t="s">
        <v>11</v>
      </c>
    </row>
    <row r="2948" spans="1:10" x14ac:dyDescent="0.4">
      <c r="A2948">
        <v>1</v>
      </c>
      <c r="B2948" t="s">
        <v>182</v>
      </c>
      <c r="D2948">
        <v>14.03</v>
      </c>
      <c r="E2948">
        <v>384.06799999999998</v>
      </c>
      <c r="G2948">
        <v>35.921999999999997</v>
      </c>
      <c r="H2948" t="s">
        <v>16</v>
      </c>
      <c r="I2948">
        <v>384.06799999999998</v>
      </c>
    </row>
    <row r="2949" spans="1:10" x14ac:dyDescent="0.4">
      <c r="A2949">
        <v>2</v>
      </c>
      <c r="B2949" t="s">
        <v>181</v>
      </c>
      <c r="D2949">
        <v>14.05</v>
      </c>
      <c r="E2949">
        <v>333.68799999999999</v>
      </c>
      <c r="G2949">
        <v>8.75</v>
      </c>
      <c r="H2949" t="s">
        <v>16</v>
      </c>
      <c r="I2949">
        <v>333.68799999999999</v>
      </c>
    </row>
    <row r="2950" spans="1:10" x14ac:dyDescent="0.4">
      <c r="A2950">
        <v>3</v>
      </c>
      <c r="B2950" t="s">
        <v>180</v>
      </c>
      <c r="D2950">
        <v>14.06</v>
      </c>
      <c r="E2950">
        <v>158.29599999999999</v>
      </c>
      <c r="G2950">
        <v>1158</v>
      </c>
      <c r="H2950" t="s">
        <v>16</v>
      </c>
      <c r="I2950">
        <v>158.29599999999999</v>
      </c>
    </row>
    <row r="2951" spans="1:10" x14ac:dyDescent="0.4">
      <c r="A2951">
        <v>4</v>
      </c>
      <c r="B2951" t="s">
        <v>179</v>
      </c>
      <c r="D2951">
        <v>14.06</v>
      </c>
      <c r="E2951">
        <v>157.41900000000001</v>
      </c>
      <c r="G2951">
        <v>1118</v>
      </c>
      <c r="H2951" t="s">
        <v>16</v>
      </c>
      <c r="I2951">
        <v>157.41900000000001</v>
      </c>
    </row>
    <row r="2952" spans="1:10" x14ac:dyDescent="0.4">
      <c r="A2952">
        <v>5</v>
      </c>
      <c r="B2952" t="s">
        <v>178</v>
      </c>
      <c r="D2952">
        <v>14.06</v>
      </c>
      <c r="E2952">
        <v>327.01299999999998</v>
      </c>
      <c r="G2952">
        <v>2448</v>
      </c>
      <c r="H2952" t="s">
        <v>16</v>
      </c>
      <c r="I2952">
        <v>327.01299999999998</v>
      </c>
    </row>
    <row r="2953" spans="1:10" x14ac:dyDescent="0.4">
      <c r="A2953">
        <v>6</v>
      </c>
      <c r="B2953" t="s">
        <v>177</v>
      </c>
      <c r="D2953">
        <v>14.08</v>
      </c>
      <c r="E2953">
        <v>170.863</v>
      </c>
      <c r="G2953">
        <v>1.5189999999999999</v>
      </c>
      <c r="H2953" t="s">
        <v>16</v>
      </c>
      <c r="I2953">
        <v>170.863</v>
      </c>
    </row>
    <row r="2954" spans="1:10" x14ac:dyDescent="0.4">
      <c r="A2954">
        <v>7</v>
      </c>
      <c r="B2954" t="s">
        <v>22</v>
      </c>
      <c r="H2954" t="s">
        <v>95</v>
      </c>
    </row>
    <row r="2955" spans="1:10" x14ac:dyDescent="0.4">
      <c r="A2955">
        <v>8</v>
      </c>
      <c r="B2955" t="s">
        <v>176</v>
      </c>
      <c r="D2955">
        <v>14.09</v>
      </c>
      <c r="E2955">
        <v>327.30700000000002</v>
      </c>
      <c r="G2955">
        <v>7.0960000000000001</v>
      </c>
      <c r="H2955" t="s">
        <v>16</v>
      </c>
      <c r="I2955">
        <v>327.30700000000002</v>
      </c>
    </row>
    <row r="2956" spans="1:10" x14ac:dyDescent="0.4">
      <c r="A2956">
        <v>9</v>
      </c>
      <c r="B2956" t="s">
        <v>175</v>
      </c>
      <c r="D2956">
        <v>14.09</v>
      </c>
      <c r="E2956">
        <v>387.55399999999997</v>
      </c>
      <c r="G2956">
        <v>16.692</v>
      </c>
      <c r="H2956" t="s">
        <v>16</v>
      </c>
      <c r="I2956">
        <v>387.55399999999997</v>
      </c>
    </row>
    <row r="2957" spans="1:10" x14ac:dyDescent="0.4">
      <c r="A2957">
        <v>10</v>
      </c>
      <c r="B2957" t="s">
        <v>174</v>
      </c>
      <c r="D2957">
        <v>14.08</v>
      </c>
      <c r="E2957">
        <v>384.70800000000003</v>
      </c>
      <c r="G2957">
        <v>7.5979999999999999</v>
      </c>
      <c r="H2957" t="s">
        <v>16</v>
      </c>
      <c r="I2957">
        <v>384.70800000000003</v>
      </c>
    </row>
    <row r="2958" spans="1:10" x14ac:dyDescent="0.4">
      <c r="A2958">
        <v>11</v>
      </c>
      <c r="B2958" t="s">
        <v>173</v>
      </c>
      <c r="D2958">
        <v>14.08</v>
      </c>
      <c r="E2958">
        <v>460.96600000000001</v>
      </c>
      <c r="G2958">
        <v>226.428</v>
      </c>
      <c r="H2958" t="s">
        <v>16</v>
      </c>
      <c r="I2958">
        <v>460.96600000000001</v>
      </c>
    </row>
    <row r="2959" spans="1:10" x14ac:dyDescent="0.4">
      <c r="A2959">
        <v>12</v>
      </c>
      <c r="B2959" t="s">
        <v>172</v>
      </c>
      <c r="D2959">
        <v>14.06</v>
      </c>
      <c r="E2959">
        <v>279.50799999999998</v>
      </c>
      <c r="G2959">
        <v>2164</v>
      </c>
      <c r="H2959" t="s">
        <v>16</v>
      </c>
      <c r="I2959">
        <v>279.50799999999998</v>
      </c>
    </row>
    <row r="2960" spans="1:10" x14ac:dyDescent="0.4">
      <c r="A2960">
        <v>13</v>
      </c>
      <c r="B2960" t="s">
        <v>171</v>
      </c>
      <c r="D2960">
        <v>13.98</v>
      </c>
      <c r="E2960">
        <v>181.06399999999999</v>
      </c>
      <c r="G2960">
        <v>38.832000000000001</v>
      </c>
      <c r="H2960" t="s">
        <v>16</v>
      </c>
      <c r="I2960">
        <v>181.06399999999999</v>
      </c>
    </row>
    <row r="2961" spans="1:9" x14ac:dyDescent="0.4">
      <c r="A2961">
        <v>14</v>
      </c>
      <c r="B2961" t="s">
        <v>22</v>
      </c>
      <c r="H2961" t="s">
        <v>95</v>
      </c>
    </row>
    <row r="2962" spans="1:9" x14ac:dyDescent="0.4">
      <c r="A2962">
        <v>15</v>
      </c>
      <c r="B2962" t="s">
        <v>170</v>
      </c>
      <c r="D2962">
        <v>13.92</v>
      </c>
      <c r="E2962">
        <v>311.96199999999999</v>
      </c>
      <c r="G2962">
        <v>23.169</v>
      </c>
      <c r="H2962" t="s">
        <v>16</v>
      </c>
      <c r="I2962">
        <v>311.96199999999999</v>
      </c>
    </row>
    <row r="2963" spans="1:9" x14ac:dyDescent="0.4">
      <c r="A2963">
        <v>16</v>
      </c>
      <c r="B2963" t="s">
        <v>169</v>
      </c>
      <c r="D2963">
        <v>13.96</v>
      </c>
      <c r="E2963">
        <v>262.75700000000001</v>
      </c>
      <c r="G2963">
        <v>6.54</v>
      </c>
      <c r="H2963" t="s">
        <v>16</v>
      </c>
      <c r="I2963">
        <v>262.75700000000001</v>
      </c>
    </row>
    <row r="2964" spans="1:9" x14ac:dyDescent="0.4">
      <c r="A2964">
        <v>17</v>
      </c>
      <c r="B2964" t="s">
        <v>168</v>
      </c>
      <c r="D2964">
        <v>13.98</v>
      </c>
      <c r="E2964">
        <v>314.86399999999998</v>
      </c>
      <c r="G2964">
        <v>1.909</v>
      </c>
      <c r="H2964" t="s">
        <v>16</v>
      </c>
      <c r="I2964">
        <v>314.86399999999998</v>
      </c>
    </row>
    <row r="2965" spans="1:9" x14ac:dyDescent="0.4">
      <c r="A2965">
        <v>18</v>
      </c>
      <c r="B2965" t="s">
        <v>167</v>
      </c>
      <c r="D2965">
        <v>14.01</v>
      </c>
      <c r="E2965">
        <v>270.57100000000003</v>
      </c>
      <c r="G2965">
        <v>8.2330000000000005</v>
      </c>
      <c r="H2965" t="s">
        <v>16</v>
      </c>
      <c r="I2965">
        <v>270.57100000000003</v>
      </c>
    </row>
    <row r="2966" spans="1:9" x14ac:dyDescent="0.4">
      <c r="A2966">
        <v>19</v>
      </c>
      <c r="B2966" t="s">
        <v>166</v>
      </c>
      <c r="D2966">
        <v>13.99</v>
      </c>
      <c r="E2966">
        <v>294.15499999999997</v>
      </c>
      <c r="G2966">
        <v>8.2140000000000004</v>
      </c>
      <c r="H2966" t="s">
        <v>16</v>
      </c>
      <c r="I2966">
        <v>294.15499999999997</v>
      </c>
    </row>
    <row r="2967" spans="1:9" x14ac:dyDescent="0.4">
      <c r="A2967">
        <v>20</v>
      </c>
      <c r="B2967" t="s">
        <v>165</v>
      </c>
      <c r="D2967">
        <v>14.02</v>
      </c>
      <c r="E2967">
        <v>125.27800000000001</v>
      </c>
      <c r="G2967">
        <v>3.125</v>
      </c>
      <c r="H2967" t="s">
        <v>16</v>
      </c>
      <c r="I2967">
        <v>125.27800000000001</v>
      </c>
    </row>
    <row r="2968" spans="1:9" x14ac:dyDescent="0.4">
      <c r="A2968">
        <v>21</v>
      </c>
      <c r="B2968" t="s">
        <v>22</v>
      </c>
      <c r="H2968" t="s">
        <v>95</v>
      </c>
    </row>
    <row r="2969" spans="1:9" x14ac:dyDescent="0.4">
      <c r="A2969">
        <v>22</v>
      </c>
      <c r="B2969" t="s">
        <v>164</v>
      </c>
      <c r="D2969">
        <v>14.02</v>
      </c>
      <c r="E2969">
        <v>284.37099999999998</v>
      </c>
      <c r="G2969">
        <v>13.885</v>
      </c>
      <c r="H2969" t="s">
        <v>16</v>
      </c>
      <c r="I2969">
        <v>284.37099999999998</v>
      </c>
    </row>
    <row r="2970" spans="1:9" x14ac:dyDescent="0.4">
      <c r="A2970">
        <v>23</v>
      </c>
      <c r="B2970" t="s">
        <v>163</v>
      </c>
      <c r="D2970">
        <v>14.05</v>
      </c>
      <c r="E2970">
        <v>313.97899999999998</v>
      </c>
      <c r="G2970">
        <v>7.8029999999999999</v>
      </c>
      <c r="H2970" t="s">
        <v>16</v>
      </c>
      <c r="I2970">
        <v>313.97899999999998</v>
      </c>
    </row>
    <row r="2971" spans="1:9" x14ac:dyDescent="0.4">
      <c r="A2971">
        <v>24</v>
      </c>
      <c r="B2971" t="s">
        <v>162</v>
      </c>
      <c r="D2971">
        <v>14.05</v>
      </c>
      <c r="E2971">
        <v>496.19799999999998</v>
      </c>
      <c r="G2971">
        <v>17.282</v>
      </c>
      <c r="H2971" t="s">
        <v>16</v>
      </c>
      <c r="I2971">
        <v>496.19799999999998</v>
      </c>
    </row>
    <row r="2972" spans="1:9" x14ac:dyDescent="0.4">
      <c r="A2972">
        <v>25</v>
      </c>
      <c r="B2972" t="s">
        <v>161</v>
      </c>
      <c r="D2972">
        <v>14.09</v>
      </c>
      <c r="E2972">
        <v>478.68900000000002</v>
      </c>
      <c r="G2972">
        <v>12.943</v>
      </c>
      <c r="H2972" t="s">
        <v>16</v>
      </c>
      <c r="I2972">
        <v>478.68900000000002</v>
      </c>
    </row>
    <row r="2973" spans="1:9" x14ac:dyDescent="0.4">
      <c r="A2973">
        <v>26</v>
      </c>
      <c r="B2973" t="s">
        <v>160</v>
      </c>
      <c r="D2973">
        <v>14.06</v>
      </c>
      <c r="E2973">
        <v>526.57799999999997</v>
      </c>
      <c r="G2973">
        <v>2.9129999999999998</v>
      </c>
      <c r="H2973" t="s">
        <v>16</v>
      </c>
      <c r="I2973">
        <v>526.57799999999997</v>
      </c>
    </row>
    <row r="2974" spans="1:9" x14ac:dyDescent="0.4">
      <c r="A2974">
        <v>27</v>
      </c>
      <c r="B2974" t="s">
        <v>159</v>
      </c>
      <c r="D2974">
        <v>14.12</v>
      </c>
      <c r="E2974">
        <v>461.38900000000001</v>
      </c>
      <c r="G2974">
        <v>2.5680000000000001</v>
      </c>
      <c r="H2974" t="s">
        <v>16</v>
      </c>
      <c r="I2974">
        <v>461.38900000000001</v>
      </c>
    </row>
    <row r="2975" spans="1:9" x14ac:dyDescent="0.4">
      <c r="A2975">
        <v>28</v>
      </c>
      <c r="B2975" t="s">
        <v>22</v>
      </c>
      <c r="H2975" t="s">
        <v>95</v>
      </c>
    </row>
    <row r="2976" spans="1:9" x14ac:dyDescent="0.4">
      <c r="A2976">
        <v>29</v>
      </c>
      <c r="B2976" t="s">
        <v>158</v>
      </c>
      <c r="D2976">
        <v>14.12</v>
      </c>
      <c r="E2976">
        <v>82.629000000000005</v>
      </c>
      <c r="G2976">
        <v>2.617</v>
      </c>
      <c r="H2976" t="s">
        <v>16</v>
      </c>
      <c r="I2976">
        <v>82.629000000000005</v>
      </c>
    </row>
    <row r="2977" spans="1:10" x14ac:dyDescent="0.4">
      <c r="A2977">
        <v>30</v>
      </c>
      <c r="B2977" t="s">
        <v>157</v>
      </c>
      <c r="D2977">
        <v>14.11</v>
      </c>
      <c r="E2977">
        <v>410.28300000000002</v>
      </c>
      <c r="G2977">
        <v>7.6189999999999998</v>
      </c>
      <c r="H2977" t="s">
        <v>16</v>
      </c>
      <c r="I2977">
        <v>410.28300000000002</v>
      </c>
    </row>
    <row r="2978" spans="1:10" x14ac:dyDescent="0.4">
      <c r="A2978">
        <v>31</v>
      </c>
      <c r="B2978" t="s">
        <v>156</v>
      </c>
      <c r="D2978">
        <v>14.11</v>
      </c>
      <c r="E2978">
        <v>162.09299999999999</v>
      </c>
      <c r="G2978">
        <v>2.012</v>
      </c>
      <c r="H2978" t="s">
        <v>16</v>
      </c>
      <c r="I2978">
        <v>162.09299999999999</v>
      </c>
    </row>
    <row r="2980" spans="1:10" x14ac:dyDescent="0.4">
      <c r="A2980" t="s">
        <v>116</v>
      </c>
    </row>
    <row r="2982" spans="1:10" x14ac:dyDescent="0.4">
      <c r="B2982" t="s">
        <v>3</v>
      </c>
      <c r="C2982" t="s">
        <v>4</v>
      </c>
      <c r="D2982" t="s">
        <v>5</v>
      </c>
      <c r="E2982" t="s">
        <v>6</v>
      </c>
      <c r="F2982" t="s">
        <v>7</v>
      </c>
      <c r="G2982" t="s">
        <v>8</v>
      </c>
      <c r="H2982" t="s">
        <v>9</v>
      </c>
      <c r="I2982" t="s">
        <v>10</v>
      </c>
      <c r="J2982" t="s">
        <v>11</v>
      </c>
    </row>
    <row r="2983" spans="1:10" x14ac:dyDescent="0.4">
      <c r="A2983">
        <v>1</v>
      </c>
      <c r="B2983" t="s">
        <v>182</v>
      </c>
      <c r="D2983">
        <v>16.920000000000002</v>
      </c>
      <c r="E2983">
        <v>49.901000000000003</v>
      </c>
      <c r="F2983">
        <v>3005.7220000000002</v>
      </c>
      <c r="G2983">
        <v>2.621</v>
      </c>
      <c r="H2983" t="s">
        <v>13</v>
      </c>
    </row>
    <row r="2984" spans="1:10" x14ac:dyDescent="0.4">
      <c r="A2984">
        <v>2</v>
      </c>
      <c r="B2984" t="s">
        <v>181</v>
      </c>
      <c r="D2984">
        <v>16.27</v>
      </c>
      <c r="E2984">
        <v>5.42</v>
      </c>
      <c r="F2984">
        <v>2753.0949999999998</v>
      </c>
      <c r="G2984">
        <v>55</v>
      </c>
      <c r="H2984" t="s">
        <v>13</v>
      </c>
    </row>
    <row r="2985" spans="1:10" x14ac:dyDescent="0.4">
      <c r="A2985">
        <v>3</v>
      </c>
      <c r="B2985" t="s">
        <v>180</v>
      </c>
      <c r="D2985">
        <v>16.28</v>
      </c>
      <c r="E2985">
        <v>1.0580000000000001</v>
      </c>
      <c r="F2985">
        <v>3219.1480000000001</v>
      </c>
      <c r="G2985">
        <v>11</v>
      </c>
      <c r="H2985" t="s">
        <v>13</v>
      </c>
    </row>
    <row r="2986" spans="1:10" x14ac:dyDescent="0.4">
      <c r="A2986">
        <v>4</v>
      </c>
      <c r="B2986" t="s">
        <v>179</v>
      </c>
      <c r="D2986">
        <v>16.489999999999998</v>
      </c>
      <c r="E2986">
        <v>12.297000000000001</v>
      </c>
      <c r="F2986">
        <v>3074.9209999999998</v>
      </c>
      <c r="G2986">
        <v>143</v>
      </c>
      <c r="H2986" t="s">
        <v>16</v>
      </c>
    </row>
    <row r="2987" spans="1:10" x14ac:dyDescent="0.4">
      <c r="A2987">
        <v>5</v>
      </c>
      <c r="B2987" t="s">
        <v>178</v>
      </c>
      <c r="D2987">
        <v>16.149999999999999</v>
      </c>
      <c r="E2987">
        <v>1.0720000000000001</v>
      </c>
      <c r="F2987">
        <v>2113.953</v>
      </c>
      <c r="G2987">
        <v>11</v>
      </c>
      <c r="H2987" t="s">
        <v>13</v>
      </c>
    </row>
    <row r="2988" spans="1:10" x14ac:dyDescent="0.4">
      <c r="A2988">
        <v>6</v>
      </c>
      <c r="B2988" t="s">
        <v>177</v>
      </c>
      <c r="F2988">
        <v>2043.23</v>
      </c>
    </row>
    <row r="2989" spans="1:10" x14ac:dyDescent="0.4">
      <c r="A2989">
        <v>7</v>
      </c>
      <c r="B2989" t="s">
        <v>22</v>
      </c>
    </row>
    <row r="2990" spans="1:10" x14ac:dyDescent="0.4">
      <c r="A2990">
        <v>8</v>
      </c>
      <c r="B2990" t="s">
        <v>176</v>
      </c>
      <c r="F2990">
        <v>3196.453</v>
      </c>
    </row>
    <row r="2991" spans="1:10" x14ac:dyDescent="0.4">
      <c r="A2991">
        <v>9</v>
      </c>
      <c r="B2991" t="s">
        <v>175</v>
      </c>
      <c r="D2991">
        <v>16.37</v>
      </c>
      <c r="E2991">
        <v>2.9249999999999998</v>
      </c>
      <c r="F2991">
        <v>2390.0720000000001</v>
      </c>
      <c r="G2991">
        <v>32</v>
      </c>
      <c r="H2991" t="s">
        <v>13</v>
      </c>
    </row>
    <row r="2992" spans="1:10" x14ac:dyDescent="0.4">
      <c r="A2992">
        <v>10</v>
      </c>
      <c r="B2992" t="s">
        <v>174</v>
      </c>
      <c r="F2992">
        <v>2962.2530000000002</v>
      </c>
    </row>
    <row r="2993" spans="1:8" x14ac:dyDescent="0.4">
      <c r="A2993">
        <v>11</v>
      </c>
      <c r="B2993" t="s">
        <v>173</v>
      </c>
      <c r="D2993">
        <v>16.57</v>
      </c>
      <c r="E2993">
        <v>1.8260000000000001</v>
      </c>
      <c r="F2993">
        <v>2517.348</v>
      </c>
      <c r="G2993">
        <v>0.39800000000000002</v>
      </c>
      <c r="H2993" t="s">
        <v>13</v>
      </c>
    </row>
    <row r="2994" spans="1:8" x14ac:dyDescent="0.4">
      <c r="A2994">
        <v>12</v>
      </c>
      <c r="B2994" t="s">
        <v>172</v>
      </c>
      <c r="D2994">
        <v>16.52</v>
      </c>
      <c r="E2994">
        <v>11.006</v>
      </c>
      <c r="F2994">
        <v>2760.21</v>
      </c>
      <c r="G2994">
        <v>139</v>
      </c>
      <c r="H2994" t="s">
        <v>16</v>
      </c>
    </row>
    <row r="2995" spans="1:8" x14ac:dyDescent="0.4">
      <c r="A2995">
        <v>13</v>
      </c>
      <c r="B2995" t="s">
        <v>171</v>
      </c>
      <c r="D2995">
        <v>16.03</v>
      </c>
      <c r="E2995">
        <v>4.2770000000000001</v>
      </c>
      <c r="F2995">
        <v>2323.8820000000001</v>
      </c>
      <c r="G2995">
        <v>44</v>
      </c>
      <c r="H2995" t="s">
        <v>13</v>
      </c>
    </row>
    <row r="2996" spans="1:8" x14ac:dyDescent="0.4">
      <c r="A2996">
        <v>14</v>
      </c>
      <c r="B2996" t="s">
        <v>22</v>
      </c>
      <c r="H2996" t="s">
        <v>95</v>
      </c>
    </row>
    <row r="2997" spans="1:8" x14ac:dyDescent="0.4">
      <c r="A2997">
        <v>15</v>
      </c>
      <c r="B2997" t="s">
        <v>170</v>
      </c>
      <c r="F2997">
        <v>3000.7350000000001</v>
      </c>
    </row>
    <row r="2998" spans="1:8" x14ac:dyDescent="0.4">
      <c r="A2998">
        <v>16</v>
      </c>
      <c r="B2998" t="s">
        <v>169</v>
      </c>
      <c r="D2998">
        <v>16.5</v>
      </c>
      <c r="E2998">
        <v>1.1020000000000001</v>
      </c>
      <c r="F2998">
        <v>1898.942</v>
      </c>
      <c r="G2998">
        <v>13</v>
      </c>
      <c r="H2998" t="s">
        <v>13</v>
      </c>
    </row>
    <row r="2999" spans="1:8" x14ac:dyDescent="0.4">
      <c r="A2999">
        <v>17</v>
      </c>
      <c r="B2999" t="s">
        <v>168</v>
      </c>
      <c r="F2999">
        <v>3850.1930000000002</v>
      </c>
    </row>
    <row r="3000" spans="1:8" x14ac:dyDescent="0.4">
      <c r="A3000">
        <v>18</v>
      </c>
      <c r="B3000" t="s">
        <v>167</v>
      </c>
      <c r="D3000">
        <v>16.52</v>
      </c>
      <c r="E3000">
        <v>20.768000000000001</v>
      </c>
      <c r="F3000">
        <v>3639.9319999999998</v>
      </c>
      <c r="G3000">
        <v>4.7850000000000001</v>
      </c>
      <c r="H3000" t="s">
        <v>13</v>
      </c>
    </row>
    <row r="3001" spans="1:8" x14ac:dyDescent="0.4">
      <c r="A3001">
        <v>19</v>
      </c>
      <c r="B3001" t="s">
        <v>166</v>
      </c>
      <c r="D3001">
        <v>16.329999999999998</v>
      </c>
      <c r="E3001">
        <v>47.034999999999997</v>
      </c>
      <c r="F3001">
        <v>3692.8150000000001</v>
      </c>
      <c r="G3001">
        <v>4.2140000000000004</v>
      </c>
      <c r="H3001" t="s">
        <v>13</v>
      </c>
    </row>
    <row r="3002" spans="1:8" x14ac:dyDescent="0.4">
      <c r="A3002">
        <v>20</v>
      </c>
      <c r="B3002" t="s">
        <v>165</v>
      </c>
      <c r="F3002">
        <v>2895.058</v>
      </c>
    </row>
    <row r="3003" spans="1:8" x14ac:dyDescent="0.4">
      <c r="A3003">
        <v>21</v>
      </c>
      <c r="B3003" t="s">
        <v>22</v>
      </c>
      <c r="D3003">
        <v>16.59</v>
      </c>
      <c r="E3003">
        <v>6.1479999999999997</v>
      </c>
      <c r="G3003">
        <v>81</v>
      </c>
      <c r="H3003" t="s">
        <v>13</v>
      </c>
    </row>
    <row r="3004" spans="1:8" x14ac:dyDescent="0.4">
      <c r="A3004">
        <v>22</v>
      </c>
      <c r="B3004" t="s">
        <v>164</v>
      </c>
      <c r="F3004">
        <v>2161.9349999999999</v>
      </c>
    </row>
    <row r="3005" spans="1:8" x14ac:dyDescent="0.4">
      <c r="A3005">
        <v>23</v>
      </c>
      <c r="B3005" t="s">
        <v>163</v>
      </c>
      <c r="D3005">
        <v>16.61</v>
      </c>
      <c r="E3005">
        <v>1.131</v>
      </c>
      <c r="F3005">
        <v>3048.598</v>
      </c>
      <c r="G3005">
        <v>15</v>
      </c>
      <c r="H3005" t="s">
        <v>13</v>
      </c>
    </row>
    <row r="3006" spans="1:8" x14ac:dyDescent="0.4">
      <c r="A3006">
        <v>24</v>
      </c>
      <c r="B3006" t="s">
        <v>162</v>
      </c>
      <c r="D3006">
        <v>16.61</v>
      </c>
      <c r="E3006">
        <v>12.505000000000001</v>
      </c>
      <c r="F3006">
        <v>3225.971</v>
      </c>
      <c r="G3006">
        <v>155</v>
      </c>
      <c r="H3006" t="s">
        <v>13</v>
      </c>
    </row>
    <row r="3007" spans="1:8" x14ac:dyDescent="0.4">
      <c r="A3007">
        <v>25</v>
      </c>
      <c r="B3007" t="s">
        <v>161</v>
      </c>
      <c r="F3007">
        <v>3658.864</v>
      </c>
    </row>
    <row r="3008" spans="1:8" x14ac:dyDescent="0.4">
      <c r="A3008">
        <v>26</v>
      </c>
      <c r="B3008" t="s">
        <v>160</v>
      </c>
      <c r="D3008">
        <v>16.39</v>
      </c>
      <c r="E3008">
        <v>7.0010000000000003</v>
      </c>
      <c r="F3008">
        <v>3040.107</v>
      </c>
      <c r="G3008">
        <v>63</v>
      </c>
      <c r="H3008" t="s">
        <v>16</v>
      </c>
    </row>
    <row r="3009" spans="1:10" x14ac:dyDescent="0.4">
      <c r="A3009">
        <v>27</v>
      </c>
      <c r="B3009" t="s">
        <v>159</v>
      </c>
      <c r="F3009">
        <v>3328.9929999999999</v>
      </c>
    </row>
    <row r="3010" spans="1:10" x14ac:dyDescent="0.4">
      <c r="A3010">
        <v>28</v>
      </c>
      <c r="B3010" t="s">
        <v>22</v>
      </c>
      <c r="F3010">
        <v>22.63</v>
      </c>
      <c r="H3010" t="s">
        <v>95</v>
      </c>
    </row>
    <row r="3011" spans="1:10" x14ac:dyDescent="0.4">
      <c r="A3011">
        <v>29</v>
      </c>
      <c r="B3011" t="s">
        <v>158</v>
      </c>
      <c r="D3011">
        <v>16.489999999999998</v>
      </c>
      <c r="E3011">
        <v>12.382999999999999</v>
      </c>
      <c r="F3011">
        <v>3672.7440000000001</v>
      </c>
      <c r="G3011">
        <v>143</v>
      </c>
      <c r="H3011" t="s">
        <v>13</v>
      </c>
    </row>
    <row r="3012" spans="1:10" x14ac:dyDescent="0.4">
      <c r="A3012">
        <v>30</v>
      </c>
      <c r="B3012" t="s">
        <v>157</v>
      </c>
      <c r="F3012">
        <v>2772.7440000000001</v>
      </c>
    </row>
    <row r="3013" spans="1:10" x14ac:dyDescent="0.4">
      <c r="A3013">
        <v>31</v>
      </c>
      <c r="B3013" t="s">
        <v>156</v>
      </c>
      <c r="D3013">
        <v>16.3</v>
      </c>
      <c r="E3013">
        <v>4.1740000000000004</v>
      </c>
      <c r="F3013">
        <v>2464.4050000000002</v>
      </c>
      <c r="G3013">
        <v>45</v>
      </c>
      <c r="H3013" t="s">
        <v>13</v>
      </c>
    </row>
    <row r="3015" spans="1:10" x14ac:dyDescent="0.4">
      <c r="A3015" t="s">
        <v>117</v>
      </c>
    </row>
    <row r="3017" spans="1:10" x14ac:dyDescent="0.4">
      <c r="B3017" t="s">
        <v>3</v>
      </c>
      <c r="C3017" t="s">
        <v>4</v>
      </c>
      <c r="D3017" t="s">
        <v>5</v>
      </c>
      <c r="E3017" t="s">
        <v>6</v>
      </c>
      <c r="F3017" t="s">
        <v>7</v>
      </c>
      <c r="G3017" t="s">
        <v>8</v>
      </c>
      <c r="H3017" t="s">
        <v>9</v>
      </c>
      <c r="I3017" t="s">
        <v>10</v>
      </c>
      <c r="J3017" t="s">
        <v>11</v>
      </c>
    </row>
    <row r="3018" spans="1:10" x14ac:dyDescent="0.4">
      <c r="A3018">
        <v>1</v>
      </c>
      <c r="B3018" t="s">
        <v>182</v>
      </c>
      <c r="F3018">
        <v>3424.4639999999999</v>
      </c>
    </row>
    <row r="3019" spans="1:10" x14ac:dyDescent="0.4">
      <c r="A3019">
        <v>2</v>
      </c>
      <c r="B3019" t="s">
        <v>181</v>
      </c>
      <c r="D3019">
        <v>16.489999999999998</v>
      </c>
      <c r="E3019">
        <v>13.724</v>
      </c>
      <c r="F3019">
        <v>3163.0929999999998</v>
      </c>
      <c r="G3019">
        <v>164</v>
      </c>
      <c r="H3019" t="s">
        <v>13</v>
      </c>
    </row>
    <row r="3020" spans="1:10" x14ac:dyDescent="0.4">
      <c r="A3020">
        <v>3</v>
      </c>
      <c r="B3020" t="s">
        <v>180</v>
      </c>
      <c r="F3020">
        <v>2991.645</v>
      </c>
    </row>
    <row r="3021" spans="1:10" x14ac:dyDescent="0.4">
      <c r="A3021">
        <v>4</v>
      </c>
      <c r="B3021" t="s">
        <v>179</v>
      </c>
      <c r="F3021">
        <v>2385.2559999999999</v>
      </c>
    </row>
    <row r="3022" spans="1:10" x14ac:dyDescent="0.4">
      <c r="A3022">
        <v>5</v>
      </c>
      <c r="B3022" t="s">
        <v>178</v>
      </c>
      <c r="D3022">
        <v>16.22</v>
      </c>
      <c r="E3022">
        <v>51.411000000000001</v>
      </c>
      <c r="F3022">
        <v>3131.8209999999999</v>
      </c>
      <c r="G3022">
        <v>3.4689999999999999</v>
      </c>
      <c r="H3022" t="s">
        <v>13</v>
      </c>
    </row>
    <row r="3023" spans="1:10" x14ac:dyDescent="0.4">
      <c r="A3023">
        <v>6</v>
      </c>
      <c r="B3023" t="s">
        <v>177</v>
      </c>
      <c r="F3023">
        <v>2135.6849999999999</v>
      </c>
    </row>
    <row r="3024" spans="1:10" x14ac:dyDescent="0.4">
      <c r="A3024">
        <v>7</v>
      </c>
      <c r="B3024" t="s">
        <v>22</v>
      </c>
    </row>
    <row r="3025" spans="1:8" x14ac:dyDescent="0.4">
      <c r="A3025">
        <v>8</v>
      </c>
      <c r="B3025" t="s">
        <v>176</v>
      </c>
      <c r="F3025">
        <v>2887.29</v>
      </c>
    </row>
    <row r="3026" spans="1:8" x14ac:dyDescent="0.4">
      <c r="A3026">
        <v>9</v>
      </c>
      <c r="B3026" t="s">
        <v>175</v>
      </c>
      <c r="D3026">
        <v>16.510000000000002</v>
      </c>
      <c r="E3026">
        <v>5.742</v>
      </c>
      <c r="F3026">
        <v>2919.1350000000002</v>
      </c>
      <c r="G3026">
        <v>57</v>
      </c>
      <c r="H3026" t="s">
        <v>13</v>
      </c>
    </row>
    <row r="3027" spans="1:8" x14ac:dyDescent="0.4">
      <c r="A3027">
        <v>10</v>
      </c>
      <c r="B3027" t="s">
        <v>174</v>
      </c>
      <c r="D3027">
        <v>16.510000000000002</v>
      </c>
      <c r="E3027">
        <v>18.157</v>
      </c>
      <c r="F3027">
        <v>3329.32</v>
      </c>
      <c r="G3027">
        <v>222</v>
      </c>
      <c r="H3027" t="s">
        <v>13</v>
      </c>
    </row>
    <row r="3028" spans="1:8" x14ac:dyDescent="0.4">
      <c r="A3028">
        <v>11</v>
      </c>
      <c r="B3028" t="s">
        <v>173</v>
      </c>
      <c r="F3028">
        <v>1977.385</v>
      </c>
    </row>
    <row r="3029" spans="1:8" x14ac:dyDescent="0.4">
      <c r="A3029">
        <v>12</v>
      </c>
      <c r="B3029" t="s">
        <v>172</v>
      </c>
      <c r="F3029">
        <v>3131.076</v>
      </c>
    </row>
    <row r="3030" spans="1:8" x14ac:dyDescent="0.4">
      <c r="A3030">
        <v>13</v>
      </c>
      <c r="B3030" t="s">
        <v>171</v>
      </c>
      <c r="D3030">
        <v>16.510000000000002</v>
      </c>
      <c r="E3030">
        <v>3.7610000000000001</v>
      </c>
      <c r="F3030">
        <v>2297.8919999999998</v>
      </c>
      <c r="G3030">
        <v>47</v>
      </c>
      <c r="H3030" t="s">
        <v>13</v>
      </c>
    </row>
    <row r="3031" spans="1:8" x14ac:dyDescent="0.4">
      <c r="A3031">
        <v>14</v>
      </c>
      <c r="B3031" t="s">
        <v>22</v>
      </c>
      <c r="F3031">
        <v>38.744</v>
      </c>
    </row>
    <row r="3032" spans="1:8" x14ac:dyDescent="0.4">
      <c r="A3032">
        <v>15</v>
      </c>
      <c r="B3032" t="s">
        <v>170</v>
      </c>
      <c r="D3032">
        <v>16.489999999999998</v>
      </c>
      <c r="E3032">
        <v>4.8940000000000001</v>
      </c>
      <c r="F3032">
        <v>2985.1619999999998</v>
      </c>
      <c r="G3032">
        <v>59</v>
      </c>
      <c r="H3032" t="s">
        <v>13</v>
      </c>
    </row>
    <row r="3033" spans="1:8" x14ac:dyDescent="0.4">
      <c r="A3033">
        <v>16</v>
      </c>
      <c r="B3033" t="s">
        <v>169</v>
      </c>
      <c r="D3033">
        <v>16.46</v>
      </c>
      <c r="E3033">
        <v>1.659</v>
      </c>
      <c r="F3033">
        <v>2676.21</v>
      </c>
      <c r="G3033">
        <v>19</v>
      </c>
      <c r="H3033" t="s">
        <v>13</v>
      </c>
    </row>
    <row r="3034" spans="1:8" x14ac:dyDescent="0.4">
      <c r="A3034">
        <v>17</v>
      </c>
      <c r="B3034" t="s">
        <v>168</v>
      </c>
      <c r="F3034">
        <v>3875.1370000000002</v>
      </c>
    </row>
    <row r="3035" spans="1:8" x14ac:dyDescent="0.4">
      <c r="A3035">
        <v>18</v>
      </c>
      <c r="B3035" t="s">
        <v>167</v>
      </c>
      <c r="F3035">
        <v>3168.3670000000002</v>
      </c>
    </row>
    <row r="3036" spans="1:8" x14ac:dyDescent="0.4">
      <c r="A3036">
        <v>19</v>
      </c>
      <c r="B3036" t="s">
        <v>166</v>
      </c>
      <c r="F3036">
        <v>4417.9589999999998</v>
      </c>
    </row>
    <row r="3037" spans="1:8" x14ac:dyDescent="0.4">
      <c r="A3037">
        <v>20</v>
      </c>
      <c r="B3037" t="s">
        <v>165</v>
      </c>
      <c r="F3037">
        <v>2880.9769999999999</v>
      </c>
    </row>
    <row r="3038" spans="1:8" x14ac:dyDescent="0.4">
      <c r="A3038">
        <v>21</v>
      </c>
      <c r="B3038" t="s">
        <v>22</v>
      </c>
    </row>
    <row r="3039" spans="1:8" x14ac:dyDescent="0.4">
      <c r="A3039">
        <v>22</v>
      </c>
      <c r="B3039" t="s">
        <v>164</v>
      </c>
      <c r="F3039">
        <v>2707.3209999999999</v>
      </c>
    </row>
    <row r="3040" spans="1:8" x14ac:dyDescent="0.4">
      <c r="A3040">
        <v>23</v>
      </c>
      <c r="B3040" t="s">
        <v>163</v>
      </c>
      <c r="F3040">
        <v>2642.7359999999999</v>
      </c>
    </row>
    <row r="3041" spans="1:10" x14ac:dyDescent="0.4">
      <c r="A3041">
        <v>24</v>
      </c>
      <c r="B3041" t="s">
        <v>162</v>
      </c>
      <c r="D3041">
        <v>16.57</v>
      </c>
      <c r="E3041">
        <v>18.532</v>
      </c>
      <c r="F3041">
        <v>3172.924</v>
      </c>
      <c r="G3041">
        <v>237</v>
      </c>
      <c r="H3041" t="s">
        <v>13</v>
      </c>
    </row>
    <row r="3042" spans="1:10" x14ac:dyDescent="0.4">
      <c r="A3042">
        <v>25</v>
      </c>
      <c r="B3042" t="s">
        <v>161</v>
      </c>
      <c r="D3042">
        <v>16.73</v>
      </c>
      <c r="E3042">
        <v>8.66</v>
      </c>
      <c r="F3042">
        <v>3319.8389999999999</v>
      </c>
      <c r="G3042">
        <v>111</v>
      </c>
      <c r="H3042" t="s">
        <v>13</v>
      </c>
    </row>
    <row r="3043" spans="1:10" x14ac:dyDescent="0.4">
      <c r="A3043">
        <v>26</v>
      </c>
      <c r="B3043" t="s">
        <v>160</v>
      </c>
      <c r="D3043">
        <v>16.46</v>
      </c>
      <c r="E3043">
        <v>36.293999999999997</v>
      </c>
      <c r="F3043">
        <v>3401.3240000000001</v>
      </c>
      <c r="G3043">
        <v>375</v>
      </c>
      <c r="H3043" t="s">
        <v>13</v>
      </c>
    </row>
    <row r="3044" spans="1:10" x14ac:dyDescent="0.4">
      <c r="A3044">
        <v>27</v>
      </c>
      <c r="B3044" t="s">
        <v>159</v>
      </c>
      <c r="F3044">
        <v>3613.8690000000001</v>
      </c>
    </row>
    <row r="3045" spans="1:10" x14ac:dyDescent="0.4">
      <c r="A3045">
        <v>28</v>
      </c>
      <c r="B3045" t="s">
        <v>22</v>
      </c>
      <c r="F3045">
        <v>15.747999999999999</v>
      </c>
    </row>
    <row r="3046" spans="1:10" x14ac:dyDescent="0.4">
      <c r="A3046">
        <v>29</v>
      </c>
      <c r="B3046" t="s">
        <v>158</v>
      </c>
      <c r="F3046">
        <v>2614.7579999999998</v>
      </c>
    </row>
    <row r="3047" spans="1:10" x14ac:dyDescent="0.4">
      <c r="A3047">
        <v>30</v>
      </c>
      <c r="B3047" t="s">
        <v>157</v>
      </c>
      <c r="F3047">
        <v>2672.94</v>
      </c>
    </row>
    <row r="3048" spans="1:10" x14ac:dyDescent="0.4">
      <c r="A3048">
        <v>31</v>
      </c>
      <c r="B3048" t="s">
        <v>156</v>
      </c>
      <c r="D3048">
        <v>16.3</v>
      </c>
      <c r="E3048">
        <v>53.191000000000003</v>
      </c>
      <c r="F3048">
        <v>2110.1610000000001</v>
      </c>
      <c r="G3048">
        <v>567</v>
      </c>
      <c r="H3048" t="s">
        <v>13</v>
      </c>
    </row>
    <row r="3050" spans="1:10" x14ac:dyDescent="0.4">
      <c r="A3050" t="s">
        <v>118</v>
      </c>
    </row>
    <row r="3052" spans="1:10" x14ac:dyDescent="0.4">
      <c r="B3052" t="s">
        <v>3</v>
      </c>
      <c r="C3052" t="s">
        <v>4</v>
      </c>
      <c r="D3052" t="s">
        <v>5</v>
      </c>
      <c r="E3052" t="s">
        <v>6</v>
      </c>
      <c r="F3052" t="s">
        <v>7</v>
      </c>
      <c r="G3052" t="s">
        <v>8</v>
      </c>
      <c r="H3052" t="s">
        <v>9</v>
      </c>
      <c r="I3052" t="s">
        <v>10</v>
      </c>
      <c r="J3052" t="s">
        <v>11</v>
      </c>
    </row>
    <row r="3053" spans="1:10" x14ac:dyDescent="0.4">
      <c r="A3053">
        <v>1</v>
      </c>
      <c r="B3053" t="s">
        <v>182</v>
      </c>
      <c r="D3053">
        <v>13.91</v>
      </c>
      <c r="E3053">
        <v>119.703</v>
      </c>
      <c r="F3053">
        <v>14693.816000000001</v>
      </c>
      <c r="G3053">
        <v>12.537000000000001</v>
      </c>
      <c r="H3053" t="s">
        <v>13</v>
      </c>
    </row>
    <row r="3054" spans="1:10" x14ac:dyDescent="0.4">
      <c r="A3054">
        <v>2</v>
      </c>
      <c r="B3054" t="s">
        <v>181</v>
      </c>
      <c r="D3054">
        <v>13.92</v>
      </c>
      <c r="E3054">
        <v>0.79700000000000004</v>
      </c>
      <c r="F3054">
        <v>13933.742</v>
      </c>
      <c r="G3054">
        <v>8</v>
      </c>
      <c r="H3054" t="s">
        <v>13</v>
      </c>
    </row>
    <row r="3055" spans="1:10" x14ac:dyDescent="0.4">
      <c r="A3055">
        <v>3</v>
      </c>
      <c r="B3055" t="s">
        <v>180</v>
      </c>
      <c r="D3055">
        <v>13.89</v>
      </c>
      <c r="E3055">
        <v>16.122</v>
      </c>
      <c r="F3055">
        <v>14628.157999999999</v>
      </c>
      <c r="G3055">
        <v>154</v>
      </c>
      <c r="H3055" t="s">
        <v>13</v>
      </c>
    </row>
    <row r="3056" spans="1:10" x14ac:dyDescent="0.4">
      <c r="A3056">
        <v>4</v>
      </c>
      <c r="B3056" t="s">
        <v>179</v>
      </c>
      <c r="D3056">
        <v>13.96</v>
      </c>
      <c r="E3056">
        <v>12.869</v>
      </c>
      <c r="F3056">
        <v>15029.15</v>
      </c>
      <c r="G3056">
        <v>5.0469999999999997</v>
      </c>
      <c r="H3056" t="s">
        <v>13</v>
      </c>
    </row>
    <row r="3057" spans="1:8" x14ac:dyDescent="0.4">
      <c r="A3057">
        <v>5</v>
      </c>
      <c r="B3057" t="s">
        <v>178</v>
      </c>
      <c r="D3057">
        <v>13.95</v>
      </c>
      <c r="E3057">
        <v>11.621</v>
      </c>
      <c r="F3057">
        <v>13193.37</v>
      </c>
      <c r="G3057">
        <v>3.8570000000000002</v>
      </c>
      <c r="H3057" t="s">
        <v>13</v>
      </c>
    </row>
    <row r="3058" spans="1:8" x14ac:dyDescent="0.4">
      <c r="A3058">
        <v>6</v>
      </c>
      <c r="B3058" t="s">
        <v>177</v>
      </c>
      <c r="D3058">
        <v>13.99</v>
      </c>
      <c r="E3058">
        <v>1.7709999999999999</v>
      </c>
      <c r="F3058">
        <v>11709.538</v>
      </c>
      <c r="G3058">
        <v>17</v>
      </c>
      <c r="H3058" t="s">
        <v>13</v>
      </c>
    </row>
    <row r="3059" spans="1:8" x14ac:dyDescent="0.4">
      <c r="A3059">
        <v>7</v>
      </c>
      <c r="B3059" t="s">
        <v>22</v>
      </c>
      <c r="H3059" t="s">
        <v>95</v>
      </c>
    </row>
    <row r="3060" spans="1:8" x14ac:dyDescent="0.4">
      <c r="A3060">
        <v>8</v>
      </c>
      <c r="B3060" t="s">
        <v>176</v>
      </c>
      <c r="D3060">
        <v>14.36</v>
      </c>
      <c r="E3060">
        <v>0.95199999999999996</v>
      </c>
      <c r="F3060">
        <v>15668.421</v>
      </c>
      <c r="G3060">
        <v>9</v>
      </c>
      <c r="H3060" t="s">
        <v>16</v>
      </c>
    </row>
    <row r="3061" spans="1:8" x14ac:dyDescent="0.4">
      <c r="A3061">
        <v>9</v>
      </c>
      <c r="B3061" t="s">
        <v>175</v>
      </c>
      <c r="D3061">
        <v>13.99</v>
      </c>
      <c r="E3061">
        <v>25.61</v>
      </c>
      <c r="F3061">
        <v>15767.02</v>
      </c>
      <c r="G3061">
        <v>238</v>
      </c>
      <c r="H3061" t="s">
        <v>13</v>
      </c>
    </row>
    <row r="3062" spans="1:8" x14ac:dyDescent="0.4">
      <c r="A3062">
        <v>10</v>
      </c>
      <c r="B3062" t="s">
        <v>174</v>
      </c>
      <c r="D3062">
        <v>13.95</v>
      </c>
      <c r="E3062">
        <v>15.121</v>
      </c>
      <c r="F3062">
        <v>17637.919999999998</v>
      </c>
      <c r="G3062">
        <v>144</v>
      </c>
      <c r="H3062" t="s">
        <v>13</v>
      </c>
    </row>
    <row r="3063" spans="1:8" x14ac:dyDescent="0.4">
      <c r="A3063">
        <v>11</v>
      </c>
      <c r="B3063" t="s">
        <v>173</v>
      </c>
      <c r="F3063">
        <v>14951.4</v>
      </c>
    </row>
    <row r="3064" spans="1:8" x14ac:dyDescent="0.4">
      <c r="A3064">
        <v>12</v>
      </c>
      <c r="B3064" t="s">
        <v>172</v>
      </c>
      <c r="F3064">
        <v>14532.852000000001</v>
      </c>
    </row>
    <row r="3065" spans="1:8" x14ac:dyDescent="0.4">
      <c r="A3065">
        <v>13</v>
      </c>
      <c r="B3065" t="s">
        <v>171</v>
      </c>
      <c r="D3065">
        <v>13.92</v>
      </c>
      <c r="E3065">
        <v>3.827</v>
      </c>
      <c r="F3065">
        <v>14835.213</v>
      </c>
      <c r="G3065">
        <v>37</v>
      </c>
      <c r="H3065" t="s">
        <v>13</v>
      </c>
    </row>
    <row r="3066" spans="1:8" x14ac:dyDescent="0.4">
      <c r="A3066">
        <v>14</v>
      </c>
      <c r="B3066" t="s">
        <v>22</v>
      </c>
      <c r="H3066" t="s">
        <v>95</v>
      </c>
    </row>
    <row r="3067" spans="1:8" x14ac:dyDescent="0.4">
      <c r="A3067">
        <v>15</v>
      </c>
      <c r="B3067" t="s">
        <v>170</v>
      </c>
      <c r="D3067">
        <v>13.76</v>
      </c>
      <c r="E3067">
        <v>0.40600000000000003</v>
      </c>
      <c r="F3067">
        <v>15618.279</v>
      </c>
      <c r="G3067">
        <v>4</v>
      </c>
      <c r="H3067" t="s">
        <v>13</v>
      </c>
    </row>
    <row r="3068" spans="1:8" x14ac:dyDescent="0.4">
      <c r="A3068">
        <v>16</v>
      </c>
      <c r="B3068" t="s">
        <v>169</v>
      </c>
      <c r="D3068">
        <v>13.85</v>
      </c>
      <c r="E3068">
        <v>35.68</v>
      </c>
      <c r="F3068">
        <v>15026.766</v>
      </c>
      <c r="G3068">
        <v>328</v>
      </c>
      <c r="H3068" t="s">
        <v>13</v>
      </c>
    </row>
    <row r="3069" spans="1:8" x14ac:dyDescent="0.4">
      <c r="A3069">
        <v>17</v>
      </c>
      <c r="B3069" t="s">
        <v>168</v>
      </c>
      <c r="F3069">
        <v>20473.66</v>
      </c>
    </row>
    <row r="3070" spans="1:8" x14ac:dyDescent="0.4">
      <c r="A3070">
        <v>18</v>
      </c>
      <c r="B3070" t="s">
        <v>167</v>
      </c>
      <c r="D3070">
        <v>13.88</v>
      </c>
      <c r="E3070">
        <v>57.116</v>
      </c>
      <c r="F3070">
        <v>18932.715</v>
      </c>
      <c r="G3070">
        <v>3.8170000000000002</v>
      </c>
      <c r="H3070" t="s">
        <v>13</v>
      </c>
    </row>
    <row r="3071" spans="1:8" x14ac:dyDescent="0.4">
      <c r="A3071">
        <v>19</v>
      </c>
      <c r="B3071" t="s">
        <v>166</v>
      </c>
      <c r="D3071">
        <v>14.69</v>
      </c>
      <c r="E3071">
        <v>2.6560000000000001</v>
      </c>
      <c r="F3071">
        <v>20441.465</v>
      </c>
      <c r="G3071">
        <v>24</v>
      </c>
      <c r="H3071" t="s">
        <v>16</v>
      </c>
    </row>
    <row r="3072" spans="1:8" x14ac:dyDescent="0.4">
      <c r="A3072">
        <v>20</v>
      </c>
      <c r="B3072" t="s">
        <v>165</v>
      </c>
      <c r="F3072">
        <v>16814.208999999999</v>
      </c>
    </row>
    <row r="3073" spans="1:10" x14ac:dyDescent="0.4">
      <c r="A3073">
        <v>21</v>
      </c>
      <c r="B3073" t="s">
        <v>22</v>
      </c>
      <c r="H3073" t="s">
        <v>95</v>
      </c>
    </row>
    <row r="3074" spans="1:10" x14ac:dyDescent="0.4">
      <c r="A3074">
        <v>22</v>
      </c>
      <c r="B3074" t="s">
        <v>164</v>
      </c>
      <c r="F3074">
        <v>15959.361999999999</v>
      </c>
    </row>
    <row r="3075" spans="1:10" x14ac:dyDescent="0.4">
      <c r="A3075">
        <v>23</v>
      </c>
      <c r="B3075" t="s">
        <v>163</v>
      </c>
      <c r="D3075">
        <v>13.96</v>
      </c>
      <c r="E3075">
        <v>1.57</v>
      </c>
      <c r="F3075">
        <v>18827.548999999999</v>
      </c>
      <c r="G3075">
        <v>15</v>
      </c>
      <c r="H3075" t="s">
        <v>13</v>
      </c>
    </row>
    <row r="3076" spans="1:10" x14ac:dyDescent="0.4">
      <c r="A3076">
        <v>24</v>
      </c>
      <c r="B3076" t="s">
        <v>162</v>
      </c>
      <c r="D3076">
        <v>13.94</v>
      </c>
      <c r="E3076">
        <v>34.512999999999998</v>
      </c>
      <c r="F3076">
        <v>20731.822</v>
      </c>
      <c r="G3076">
        <v>316</v>
      </c>
      <c r="H3076" t="s">
        <v>13</v>
      </c>
    </row>
    <row r="3077" spans="1:10" x14ac:dyDescent="0.4">
      <c r="A3077">
        <v>25</v>
      </c>
      <c r="B3077" t="s">
        <v>161</v>
      </c>
      <c r="D3077">
        <v>14.3</v>
      </c>
      <c r="E3077">
        <v>3.7360000000000002</v>
      </c>
      <c r="F3077">
        <v>23327.653999999999</v>
      </c>
      <c r="G3077">
        <v>35</v>
      </c>
      <c r="H3077" t="s">
        <v>16</v>
      </c>
    </row>
    <row r="3078" spans="1:10" x14ac:dyDescent="0.4">
      <c r="A3078">
        <v>26</v>
      </c>
      <c r="B3078" t="s">
        <v>160</v>
      </c>
      <c r="F3078">
        <v>21138.484</v>
      </c>
    </row>
    <row r="3079" spans="1:10" x14ac:dyDescent="0.4">
      <c r="A3079">
        <v>27</v>
      </c>
      <c r="B3079" t="s">
        <v>159</v>
      </c>
      <c r="F3079">
        <v>24052.028999999999</v>
      </c>
    </row>
    <row r="3080" spans="1:10" x14ac:dyDescent="0.4">
      <c r="A3080">
        <v>28</v>
      </c>
      <c r="B3080" t="s">
        <v>22</v>
      </c>
      <c r="H3080" t="s">
        <v>95</v>
      </c>
    </row>
    <row r="3081" spans="1:10" x14ac:dyDescent="0.4">
      <c r="A3081">
        <v>29</v>
      </c>
      <c r="B3081" t="s">
        <v>158</v>
      </c>
      <c r="F3081">
        <v>19976.734</v>
      </c>
    </row>
    <row r="3082" spans="1:10" x14ac:dyDescent="0.4">
      <c r="A3082">
        <v>30</v>
      </c>
      <c r="B3082" t="s">
        <v>157</v>
      </c>
      <c r="D3082">
        <v>14.08</v>
      </c>
      <c r="E3082">
        <v>62.805</v>
      </c>
      <c r="F3082">
        <v>15967.418</v>
      </c>
      <c r="G3082">
        <v>328</v>
      </c>
      <c r="H3082" t="s">
        <v>13</v>
      </c>
    </row>
    <row r="3083" spans="1:10" x14ac:dyDescent="0.4">
      <c r="A3083">
        <v>31</v>
      </c>
      <c r="B3083" t="s">
        <v>156</v>
      </c>
      <c r="D3083">
        <v>14.11</v>
      </c>
      <c r="E3083">
        <v>31.911000000000001</v>
      </c>
      <c r="F3083">
        <v>14614.665000000001</v>
      </c>
      <c r="G3083">
        <v>3.137</v>
      </c>
      <c r="H3083" t="s">
        <v>13</v>
      </c>
    </row>
    <row r="3085" spans="1:10" x14ac:dyDescent="0.4">
      <c r="A3085" t="s">
        <v>119</v>
      </c>
    </row>
    <row r="3087" spans="1:10" x14ac:dyDescent="0.4">
      <c r="B3087" t="s">
        <v>3</v>
      </c>
      <c r="C3087" t="s">
        <v>4</v>
      </c>
      <c r="D3087" t="s">
        <v>5</v>
      </c>
      <c r="E3087" t="s">
        <v>6</v>
      </c>
      <c r="F3087" t="s">
        <v>7</v>
      </c>
      <c r="G3087" t="s">
        <v>8</v>
      </c>
      <c r="H3087" t="s">
        <v>9</v>
      </c>
      <c r="I3087" t="s">
        <v>10</v>
      </c>
      <c r="J3087" t="s">
        <v>11</v>
      </c>
    </row>
    <row r="3088" spans="1:10" x14ac:dyDescent="0.4">
      <c r="A3088">
        <v>1</v>
      </c>
      <c r="B3088" t="s">
        <v>182</v>
      </c>
      <c r="D3088">
        <v>13.92</v>
      </c>
      <c r="E3088">
        <v>32.755000000000003</v>
      </c>
      <c r="F3088">
        <v>14693.816000000001</v>
      </c>
      <c r="G3088">
        <v>4.8730000000000002</v>
      </c>
      <c r="H3088" t="s">
        <v>13</v>
      </c>
    </row>
    <row r="3089" spans="1:8" x14ac:dyDescent="0.4">
      <c r="A3089">
        <v>2</v>
      </c>
      <c r="B3089" t="s">
        <v>181</v>
      </c>
      <c r="F3089">
        <v>13933.742</v>
      </c>
    </row>
    <row r="3090" spans="1:8" x14ac:dyDescent="0.4">
      <c r="A3090">
        <v>3</v>
      </c>
      <c r="B3090" t="s">
        <v>180</v>
      </c>
      <c r="F3090">
        <v>14628.157999999999</v>
      </c>
    </row>
    <row r="3091" spans="1:8" x14ac:dyDescent="0.4">
      <c r="A3091">
        <v>4</v>
      </c>
      <c r="B3091" t="s">
        <v>179</v>
      </c>
      <c r="F3091">
        <v>15029.15</v>
      </c>
    </row>
    <row r="3092" spans="1:8" x14ac:dyDescent="0.4">
      <c r="A3092">
        <v>5</v>
      </c>
      <c r="B3092" t="s">
        <v>178</v>
      </c>
      <c r="F3092">
        <v>13193.37</v>
      </c>
    </row>
    <row r="3093" spans="1:8" x14ac:dyDescent="0.4">
      <c r="A3093">
        <v>6</v>
      </c>
      <c r="B3093" t="s">
        <v>177</v>
      </c>
      <c r="D3093">
        <v>13.67</v>
      </c>
      <c r="E3093">
        <v>5.6879999999999997</v>
      </c>
      <c r="F3093">
        <v>11709.538</v>
      </c>
      <c r="G3093">
        <v>57</v>
      </c>
      <c r="H3093" t="s">
        <v>13</v>
      </c>
    </row>
    <row r="3094" spans="1:8" x14ac:dyDescent="0.4">
      <c r="A3094">
        <v>7</v>
      </c>
      <c r="B3094" t="s">
        <v>22</v>
      </c>
      <c r="H3094" t="s">
        <v>95</v>
      </c>
    </row>
    <row r="3095" spans="1:8" x14ac:dyDescent="0.4">
      <c r="A3095">
        <v>8</v>
      </c>
      <c r="B3095" t="s">
        <v>176</v>
      </c>
      <c r="F3095">
        <v>15668.421</v>
      </c>
    </row>
    <row r="3096" spans="1:8" x14ac:dyDescent="0.4">
      <c r="A3096">
        <v>9</v>
      </c>
      <c r="B3096" t="s">
        <v>175</v>
      </c>
      <c r="F3096">
        <v>15767.02</v>
      </c>
    </row>
    <row r="3097" spans="1:8" x14ac:dyDescent="0.4">
      <c r="A3097">
        <v>10</v>
      </c>
      <c r="B3097" t="s">
        <v>174</v>
      </c>
      <c r="F3097">
        <v>17637.919999999998</v>
      </c>
    </row>
    <row r="3098" spans="1:8" x14ac:dyDescent="0.4">
      <c r="A3098">
        <v>11</v>
      </c>
      <c r="B3098" t="s">
        <v>173</v>
      </c>
      <c r="D3098">
        <v>13.79</v>
      </c>
      <c r="E3098">
        <v>0.33800000000000002</v>
      </c>
      <c r="F3098">
        <v>14951.4</v>
      </c>
      <c r="G3098">
        <v>3</v>
      </c>
      <c r="H3098" t="s">
        <v>13</v>
      </c>
    </row>
    <row r="3099" spans="1:8" x14ac:dyDescent="0.4">
      <c r="A3099">
        <v>12</v>
      </c>
      <c r="B3099" t="s">
        <v>172</v>
      </c>
      <c r="F3099">
        <v>14532.852000000001</v>
      </c>
    </row>
    <row r="3100" spans="1:8" x14ac:dyDescent="0.4">
      <c r="A3100">
        <v>13</v>
      </c>
      <c r="B3100" t="s">
        <v>171</v>
      </c>
      <c r="F3100">
        <v>14835.213</v>
      </c>
    </row>
    <row r="3101" spans="1:8" x14ac:dyDescent="0.4">
      <c r="A3101">
        <v>14</v>
      </c>
      <c r="B3101" t="s">
        <v>22</v>
      </c>
      <c r="D3101">
        <v>13.84</v>
      </c>
      <c r="E3101">
        <v>48.966999999999999</v>
      </c>
      <c r="G3101">
        <v>5.7709999999999999</v>
      </c>
      <c r="H3101" t="s">
        <v>13</v>
      </c>
    </row>
    <row r="3102" spans="1:8" x14ac:dyDescent="0.4">
      <c r="A3102">
        <v>15</v>
      </c>
      <c r="B3102" t="s">
        <v>170</v>
      </c>
      <c r="F3102">
        <v>15618.279</v>
      </c>
    </row>
    <row r="3103" spans="1:8" x14ac:dyDescent="0.4">
      <c r="A3103">
        <v>16</v>
      </c>
      <c r="B3103" t="s">
        <v>169</v>
      </c>
      <c r="D3103">
        <v>13.85</v>
      </c>
      <c r="E3103">
        <v>2.9089999999999998</v>
      </c>
      <c r="F3103">
        <v>15026.766</v>
      </c>
      <c r="G3103">
        <v>28</v>
      </c>
      <c r="H3103" t="s">
        <v>13</v>
      </c>
    </row>
    <row r="3104" spans="1:8" x14ac:dyDescent="0.4">
      <c r="A3104">
        <v>17</v>
      </c>
      <c r="B3104" t="s">
        <v>168</v>
      </c>
      <c r="F3104">
        <v>20473.66</v>
      </c>
    </row>
    <row r="3105" spans="1:8" x14ac:dyDescent="0.4">
      <c r="A3105">
        <v>18</v>
      </c>
      <c r="B3105" t="s">
        <v>167</v>
      </c>
      <c r="F3105">
        <v>18932.715</v>
      </c>
    </row>
    <row r="3106" spans="1:8" x14ac:dyDescent="0.4">
      <c r="A3106">
        <v>19</v>
      </c>
      <c r="B3106" t="s">
        <v>166</v>
      </c>
      <c r="F3106">
        <v>20441.465</v>
      </c>
    </row>
    <row r="3107" spans="1:8" x14ac:dyDescent="0.4">
      <c r="A3107">
        <v>20</v>
      </c>
      <c r="B3107" t="s">
        <v>165</v>
      </c>
      <c r="D3107">
        <v>14.02</v>
      </c>
      <c r="E3107">
        <v>0.56599999999999995</v>
      </c>
      <c r="F3107">
        <v>16814.208999999999</v>
      </c>
      <c r="G3107">
        <v>5</v>
      </c>
      <c r="H3107" t="s">
        <v>13</v>
      </c>
    </row>
    <row r="3108" spans="1:8" x14ac:dyDescent="0.4">
      <c r="A3108">
        <v>21</v>
      </c>
      <c r="B3108" t="s">
        <v>22</v>
      </c>
      <c r="H3108" t="s">
        <v>95</v>
      </c>
    </row>
    <row r="3109" spans="1:8" x14ac:dyDescent="0.4">
      <c r="A3109">
        <v>22</v>
      </c>
      <c r="B3109" t="s">
        <v>164</v>
      </c>
      <c r="F3109">
        <v>15959.361999999999</v>
      </c>
    </row>
    <row r="3110" spans="1:8" x14ac:dyDescent="0.4">
      <c r="A3110">
        <v>23</v>
      </c>
      <c r="B3110" t="s">
        <v>163</v>
      </c>
      <c r="F3110">
        <v>18827.548999999999</v>
      </c>
    </row>
    <row r="3111" spans="1:8" x14ac:dyDescent="0.4">
      <c r="A3111">
        <v>24</v>
      </c>
      <c r="B3111" t="s">
        <v>162</v>
      </c>
      <c r="D3111">
        <v>14.3</v>
      </c>
      <c r="E3111">
        <v>3.488</v>
      </c>
      <c r="F3111">
        <v>20731.822</v>
      </c>
      <c r="G3111">
        <v>32</v>
      </c>
      <c r="H3111" t="s">
        <v>16</v>
      </c>
    </row>
    <row r="3112" spans="1:8" x14ac:dyDescent="0.4">
      <c r="A3112">
        <v>25</v>
      </c>
      <c r="B3112" t="s">
        <v>161</v>
      </c>
      <c r="F3112">
        <v>23327.653999999999</v>
      </c>
    </row>
    <row r="3113" spans="1:8" x14ac:dyDescent="0.4">
      <c r="A3113">
        <v>26</v>
      </c>
      <c r="B3113" t="s">
        <v>160</v>
      </c>
      <c r="F3113">
        <v>21138.484</v>
      </c>
    </row>
    <row r="3114" spans="1:8" x14ac:dyDescent="0.4">
      <c r="A3114">
        <v>27</v>
      </c>
      <c r="B3114" t="s">
        <v>159</v>
      </c>
      <c r="F3114">
        <v>24052.028999999999</v>
      </c>
    </row>
    <row r="3115" spans="1:8" x14ac:dyDescent="0.4">
      <c r="A3115">
        <v>28</v>
      </c>
      <c r="B3115" t="s">
        <v>22</v>
      </c>
      <c r="H3115" t="s">
        <v>95</v>
      </c>
    </row>
    <row r="3116" spans="1:8" x14ac:dyDescent="0.4">
      <c r="A3116">
        <v>29</v>
      </c>
      <c r="B3116" t="s">
        <v>158</v>
      </c>
      <c r="F3116">
        <v>19976.734</v>
      </c>
    </row>
    <row r="3117" spans="1:8" x14ac:dyDescent="0.4">
      <c r="A3117">
        <v>30</v>
      </c>
      <c r="B3117" t="s">
        <v>157</v>
      </c>
      <c r="F3117">
        <v>15967.418</v>
      </c>
    </row>
    <row r="3118" spans="1:8" x14ac:dyDescent="0.4">
      <c r="A3118">
        <v>31</v>
      </c>
      <c r="B3118" t="s">
        <v>156</v>
      </c>
      <c r="F3118">
        <v>14614.665000000001</v>
      </c>
    </row>
    <row r="3120" spans="1:8" x14ac:dyDescent="0.4">
      <c r="A3120" t="s">
        <v>120</v>
      </c>
    </row>
    <row r="3122" spans="1:10" x14ac:dyDescent="0.4">
      <c r="B3122" t="s">
        <v>3</v>
      </c>
      <c r="C3122" t="s">
        <v>4</v>
      </c>
      <c r="D3122" t="s">
        <v>5</v>
      </c>
      <c r="E3122" t="s">
        <v>6</v>
      </c>
      <c r="F3122" t="s">
        <v>7</v>
      </c>
      <c r="G3122" t="s">
        <v>8</v>
      </c>
      <c r="H3122" t="s">
        <v>9</v>
      </c>
      <c r="I3122" t="s">
        <v>10</v>
      </c>
      <c r="J3122" t="s">
        <v>11</v>
      </c>
    </row>
    <row r="3123" spans="1:10" x14ac:dyDescent="0.4">
      <c r="A3123">
        <v>1</v>
      </c>
      <c r="B3123" t="s">
        <v>182</v>
      </c>
      <c r="D3123">
        <v>13.94</v>
      </c>
      <c r="E3123">
        <v>14693.816000000001</v>
      </c>
      <c r="G3123">
        <v>842.91800000000001</v>
      </c>
      <c r="H3123" t="s">
        <v>13</v>
      </c>
      <c r="I3123">
        <v>14693.816000000001</v>
      </c>
    </row>
    <row r="3124" spans="1:10" x14ac:dyDescent="0.4">
      <c r="A3124">
        <v>2</v>
      </c>
      <c r="B3124" t="s">
        <v>181</v>
      </c>
      <c r="D3124">
        <v>13.94</v>
      </c>
      <c r="E3124">
        <v>13933.742</v>
      </c>
      <c r="G3124">
        <v>96269</v>
      </c>
      <c r="H3124" t="s">
        <v>13</v>
      </c>
      <c r="I3124">
        <v>13933.742</v>
      </c>
    </row>
    <row r="3125" spans="1:10" x14ac:dyDescent="0.4">
      <c r="A3125">
        <v>3</v>
      </c>
      <c r="B3125" t="s">
        <v>180</v>
      </c>
      <c r="D3125">
        <v>13.94</v>
      </c>
      <c r="E3125">
        <v>14628.157999999999</v>
      </c>
      <c r="G3125">
        <v>141.12899999999999</v>
      </c>
      <c r="H3125" t="s">
        <v>13</v>
      </c>
      <c r="I3125">
        <v>14628.157999999999</v>
      </c>
    </row>
    <row r="3126" spans="1:10" x14ac:dyDescent="0.4">
      <c r="A3126">
        <v>4</v>
      </c>
      <c r="B3126" t="s">
        <v>179</v>
      </c>
      <c r="D3126">
        <v>13.95</v>
      </c>
      <c r="E3126">
        <v>15029.15</v>
      </c>
      <c r="G3126">
        <v>49.043999999999997</v>
      </c>
      <c r="H3126" t="s">
        <v>13</v>
      </c>
      <c r="I3126">
        <v>15029.15</v>
      </c>
    </row>
    <row r="3127" spans="1:10" x14ac:dyDescent="0.4">
      <c r="A3127">
        <v>5</v>
      </c>
      <c r="B3127" t="s">
        <v>178</v>
      </c>
      <c r="D3127">
        <v>13.95</v>
      </c>
      <c r="E3127">
        <v>13193.37</v>
      </c>
      <c r="G3127">
        <v>839.32500000000005</v>
      </c>
      <c r="H3127" t="s">
        <v>13</v>
      </c>
      <c r="I3127">
        <v>13193.37</v>
      </c>
    </row>
    <row r="3128" spans="1:10" x14ac:dyDescent="0.4">
      <c r="A3128">
        <v>6</v>
      </c>
      <c r="B3128" t="s">
        <v>177</v>
      </c>
      <c r="D3128">
        <v>13.96</v>
      </c>
      <c r="E3128">
        <v>11709.538</v>
      </c>
      <c r="G3128">
        <v>82443</v>
      </c>
      <c r="H3128" t="s">
        <v>13</v>
      </c>
      <c r="I3128">
        <v>11709.538</v>
      </c>
    </row>
    <row r="3129" spans="1:10" x14ac:dyDescent="0.4">
      <c r="A3129">
        <v>7</v>
      </c>
      <c r="B3129" t="s">
        <v>22</v>
      </c>
      <c r="H3129" t="s">
        <v>95</v>
      </c>
    </row>
    <row r="3130" spans="1:10" x14ac:dyDescent="0.4">
      <c r="A3130">
        <v>8</v>
      </c>
      <c r="B3130" t="s">
        <v>176</v>
      </c>
      <c r="D3130">
        <v>13.98</v>
      </c>
      <c r="E3130">
        <v>15668.421</v>
      </c>
      <c r="G3130">
        <v>339.78199999999998</v>
      </c>
      <c r="H3130" t="s">
        <v>13</v>
      </c>
      <c r="I3130">
        <v>15668.421</v>
      </c>
    </row>
    <row r="3131" spans="1:10" x14ac:dyDescent="0.4">
      <c r="A3131">
        <v>9</v>
      </c>
      <c r="B3131" t="s">
        <v>175</v>
      </c>
      <c r="D3131">
        <v>13.98</v>
      </c>
      <c r="E3131">
        <v>15767.02</v>
      </c>
      <c r="G3131">
        <v>897.08900000000006</v>
      </c>
      <c r="H3131" t="s">
        <v>13</v>
      </c>
      <c r="I3131">
        <v>15767.02</v>
      </c>
    </row>
    <row r="3132" spans="1:10" x14ac:dyDescent="0.4">
      <c r="A3132">
        <v>10</v>
      </c>
      <c r="B3132" t="s">
        <v>174</v>
      </c>
      <c r="D3132">
        <v>13.98</v>
      </c>
      <c r="E3132">
        <v>17637.919999999998</v>
      </c>
      <c r="G3132">
        <v>793.06700000000001</v>
      </c>
      <c r="H3132" t="s">
        <v>13</v>
      </c>
      <c r="I3132">
        <v>17637.919999999998</v>
      </c>
    </row>
    <row r="3133" spans="1:10" x14ac:dyDescent="0.4">
      <c r="A3133">
        <v>11</v>
      </c>
      <c r="B3133" t="s">
        <v>173</v>
      </c>
      <c r="D3133">
        <v>13.96</v>
      </c>
      <c r="E3133">
        <v>14951.4</v>
      </c>
      <c r="G3133">
        <v>103325</v>
      </c>
      <c r="H3133" t="s">
        <v>13</v>
      </c>
      <c r="I3133">
        <v>14951.4</v>
      </c>
    </row>
    <row r="3134" spans="1:10" x14ac:dyDescent="0.4">
      <c r="A3134">
        <v>12</v>
      </c>
      <c r="B3134" t="s">
        <v>172</v>
      </c>
      <c r="D3134">
        <v>13.94</v>
      </c>
      <c r="E3134">
        <v>14532.852000000001</v>
      </c>
      <c r="G3134">
        <v>248.922</v>
      </c>
      <c r="H3134" t="s">
        <v>13</v>
      </c>
      <c r="I3134">
        <v>14532.852000000001</v>
      </c>
    </row>
    <row r="3135" spans="1:10" x14ac:dyDescent="0.4">
      <c r="A3135">
        <v>13</v>
      </c>
      <c r="B3135" t="s">
        <v>171</v>
      </c>
      <c r="D3135">
        <v>13.88</v>
      </c>
      <c r="E3135">
        <v>14835.213</v>
      </c>
      <c r="G3135">
        <v>24105.034</v>
      </c>
      <c r="H3135" t="s">
        <v>13</v>
      </c>
      <c r="I3135">
        <v>14835.213</v>
      </c>
    </row>
    <row r="3136" spans="1:10" x14ac:dyDescent="0.4">
      <c r="A3136">
        <v>14</v>
      </c>
      <c r="B3136" t="s">
        <v>22</v>
      </c>
      <c r="H3136" t="s">
        <v>95</v>
      </c>
    </row>
    <row r="3137" spans="1:9" x14ac:dyDescent="0.4">
      <c r="A3137">
        <v>15</v>
      </c>
      <c r="B3137" t="s">
        <v>170</v>
      </c>
      <c r="D3137">
        <v>13.84</v>
      </c>
      <c r="E3137">
        <v>15618.279</v>
      </c>
      <c r="G3137">
        <v>153.28200000000001</v>
      </c>
      <c r="H3137" t="s">
        <v>13</v>
      </c>
      <c r="I3137">
        <v>15618.279</v>
      </c>
    </row>
    <row r="3138" spans="1:9" x14ac:dyDescent="0.4">
      <c r="A3138">
        <v>16</v>
      </c>
      <c r="B3138" t="s">
        <v>169</v>
      </c>
      <c r="D3138">
        <v>13.84</v>
      </c>
      <c r="E3138">
        <v>15026.766</v>
      </c>
      <c r="G3138">
        <v>105536</v>
      </c>
      <c r="H3138" t="s">
        <v>13</v>
      </c>
      <c r="I3138">
        <v>15026.766</v>
      </c>
    </row>
    <row r="3139" spans="1:9" x14ac:dyDescent="0.4">
      <c r="A3139">
        <v>17</v>
      </c>
      <c r="B3139" t="s">
        <v>168</v>
      </c>
      <c r="D3139">
        <v>13.88</v>
      </c>
      <c r="E3139">
        <v>20473.66</v>
      </c>
      <c r="G3139">
        <v>141311</v>
      </c>
      <c r="H3139" t="s">
        <v>13</v>
      </c>
      <c r="I3139">
        <v>20473.66</v>
      </c>
    </row>
    <row r="3140" spans="1:9" x14ac:dyDescent="0.4">
      <c r="A3140">
        <v>18</v>
      </c>
      <c r="B3140" t="s">
        <v>167</v>
      </c>
      <c r="D3140">
        <v>13.91</v>
      </c>
      <c r="E3140">
        <v>18932.715</v>
      </c>
      <c r="G3140">
        <v>108.997</v>
      </c>
      <c r="H3140" t="s">
        <v>13</v>
      </c>
      <c r="I3140">
        <v>18932.715</v>
      </c>
    </row>
    <row r="3141" spans="1:9" x14ac:dyDescent="0.4">
      <c r="A3141">
        <v>19</v>
      </c>
      <c r="B3141" t="s">
        <v>166</v>
      </c>
      <c r="D3141">
        <v>13.89</v>
      </c>
      <c r="E3141">
        <v>20441.465</v>
      </c>
      <c r="G3141">
        <v>144398</v>
      </c>
      <c r="H3141" t="s">
        <v>13</v>
      </c>
      <c r="I3141">
        <v>20441.465</v>
      </c>
    </row>
    <row r="3142" spans="1:9" x14ac:dyDescent="0.4">
      <c r="A3142">
        <v>20</v>
      </c>
      <c r="B3142" t="s">
        <v>165</v>
      </c>
      <c r="D3142">
        <v>13.91</v>
      </c>
      <c r="E3142">
        <v>16814.208999999999</v>
      </c>
      <c r="G3142">
        <v>1031.626</v>
      </c>
      <c r="H3142" t="s">
        <v>13</v>
      </c>
      <c r="I3142">
        <v>16814.208999999999</v>
      </c>
    </row>
    <row r="3143" spans="1:9" x14ac:dyDescent="0.4">
      <c r="A3143">
        <v>21</v>
      </c>
      <c r="B3143" t="s">
        <v>22</v>
      </c>
      <c r="H3143" t="s">
        <v>95</v>
      </c>
    </row>
    <row r="3144" spans="1:9" x14ac:dyDescent="0.4">
      <c r="A3144">
        <v>22</v>
      </c>
      <c r="B3144" t="s">
        <v>164</v>
      </c>
      <c r="D3144">
        <v>13.92</v>
      </c>
      <c r="E3144">
        <v>15959.361999999999</v>
      </c>
      <c r="G3144">
        <v>116508</v>
      </c>
      <c r="H3144" t="s">
        <v>13</v>
      </c>
      <c r="I3144">
        <v>15959.361999999999</v>
      </c>
    </row>
    <row r="3145" spans="1:9" x14ac:dyDescent="0.4">
      <c r="A3145">
        <v>23</v>
      </c>
      <c r="B3145" t="s">
        <v>163</v>
      </c>
      <c r="D3145">
        <v>13.94</v>
      </c>
      <c r="E3145">
        <v>18827.548999999999</v>
      </c>
      <c r="G3145">
        <v>132257</v>
      </c>
      <c r="H3145" t="s">
        <v>13</v>
      </c>
      <c r="I3145">
        <v>18827.548999999999</v>
      </c>
    </row>
    <row r="3146" spans="1:9" x14ac:dyDescent="0.4">
      <c r="A3146">
        <v>24</v>
      </c>
      <c r="B3146" t="s">
        <v>162</v>
      </c>
      <c r="D3146">
        <v>13.94</v>
      </c>
      <c r="E3146">
        <v>20731.822</v>
      </c>
      <c r="G3146">
        <v>145339</v>
      </c>
      <c r="H3146" t="s">
        <v>13</v>
      </c>
      <c r="I3146">
        <v>20731.822</v>
      </c>
    </row>
    <row r="3147" spans="1:9" x14ac:dyDescent="0.4">
      <c r="A3147">
        <v>25</v>
      </c>
      <c r="B3147" t="s">
        <v>161</v>
      </c>
      <c r="D3147">
        <v>13.98</v>
      </c>
      <c r="E3147">
        <v>23327.653999999999</v>
      </c>
      <c r="G3147">
        <v>226.21899999999999</v>
      </c>
      <c r="H3147" t="s">
        <v>13</v>
      </c>
      <c r="I3147">
        <v>23327.653999999999</v>
      </c>
    </row>
    <row r="3148" spans="1:9" x14ac:dyDescent="0.4">
      <c r="A3148">
        <v>26</v>
      </c>
      <c r="B3148" t="s">
        <v>160</v>
      </c>
      <c r="D3148">
        <v>13.96</v>
      </c>
      <c r="E3148">
        <v>21138.484</v>
      </c>
      <c r="G3148">
        <v>443.25099999999998</v>
      </c>
      <c r="H3148" t="s">
        <v>13</v>
      </c>
      <c r="I3148">
        <v>21138.484</v>
      </c>
    </row>
    <row r="3149" spans="1:9" x14ac:dyDescent="0.4">
      <c r="A3149">
        <v>27</v>
      </c>
      <c r="B3149" t="s">
        <v>159</v>
      </c>
      <c r="D3149">
        <v>14.01</v>
      </c>
      <c r="E3149">
        <v>24052.028999999999</v>
      </c>
      <c r="G3149">
        <v>182.267</v>
      </c>
      <c r="H3149" t="s">
        <v>13</v>
      </c>
      <c r="I3149">
        <v>24052.028999999999</v>
      </c>
    </row>
    <row r="3150" spans="1:9" x14ac:dyDescent="0.4">
      <c r="A3150">
        <v>28</v>
      </c>
      <c r="B3150" t="s">
        <v>22</v>
      </c>
      <c r="H3150" t="s">
        <v>95</v>
      </c>
    </row>
    <row r="3151" spans="1:9" x14ac:dyDescent="0.4">
      <c r="A3151">
        <v>29</v>
      </c>
      <c r="B3151" t="s">
        <v>158</v>
      </c>
      <c r="D3151">
        <v>14.01</v>
      </c>
      <c r="E3151">
        <v>19976.734</v>
      </c>
      <c r="G3151">
        <v>929.78200000000004</v>
      </c>
      <c r="H3151" t="s">
        <v>13</v>
      </c>
      <c r="I3151">
        <v>19976.734</v>
      </c>
    </row>
    <row r="3152" spans="1:9" x14ac:dyDescent="0.4">
      <c r="A3152">
        <v>30</v>
      </c>
      <c r="B3152" t="s">
        <v>157</v>
      </c>
      <c r="D3152">
        <v>14.01</v>
      </c>
      <c r="E3152">
        <v>15967.418</v>
      </c>
      <c r="G3152">
        <v>1461.75</v>
      </c>
      <c r="H3152" t="s">
        <v>13</v>
      </c>
      <c r="I3152">
        <v>15967.418</v>
      </c>
    </row>
    <row r="3153" spans="1:10" x14ac:dyDescent="0.4">
      <c r="A3153">
        <v>31</v>
      </c>
      <c r="B3153" t="s">
        <v>156</v>
      </c>
      <c r="D3153">
        <v>13.99</v>
      </c>
      <c r="E3153">
        <v>14614.665000000001</v>
      </c>
      <c r="G3153">
        <v>173.28399999999999</v>
      </c>
      <c r="H3153" t="s">
        <v>13</v>
      </c>
      <c r="I3153">
        <v>14614.665000000001</v>
      </c>
    </row>
    <row r="3155" spans="1:10" x14ac:dyDescent="0.4">
      <c r="A3155" t="s">
        <v>121</v>
      </c>
    </row>
    <row r="3157" spans="1:10" x14ac:dyDescent="0.4">
      <c r="B3157" t="s">
        <v>3</v>
      </c>
      <c r="C3157" t="s">
        <v>4</v>
      </c>
      <c r="D3157" t="s">
        <v>5</v>
      </c>
      <c r="E3157" t="s">
        <v>6</v>
      </c>
      <c r="F3157" t="s">
        <v>7</v>
      </c>
      <c r="G3157" t="s">
        <v>8</v>
      </c>
      <c r="H3157" t="s">
        <v>9</v>
      </c>
      <c r="I3157" t="s">
        <v>10</v>
      </c>
      <c r="J3157" t="s">
        <v>11</v>
      </c>
    </row>
    <row r="3158" spans="1:10" x14ac:dyDescent="0.4">
      <c r="A3158">
        <v>1</v>
      </c>
      <c r="B3158" t="s">
        <v>182</v>
      </c>
      <c r="D3158">
        <v>13.94</v>
      </c>
      <c r="E3158">
        <v>3913.259</v>
      </c>
      <c r="G3158">
        <v>38.170999999999999</v>
      </c>
      <c r="H3158" t="s">
        <v>13</v>
      </c>
      <c r="I3158">
        <v>3913.259</v>
      </c>
    </row>
    <row r="3159" spans="1:10" x14ac:dyDescent="0.4">
      <c r="A3159">
        <v>2</v>
      </c>
      <c r="B3159" t="s">
        <v>181</v>
      </c>
      <c r="D3159">
        <v>13.94</v>
      </c>
      <c r="E3159">
        <v>4037.7350000000001</v>
      </c>
      <c r="G3159">
        <v>471.79300000000001</v>
      </c>
      <c r="H3159" t="s">
        <v>13</v>
      </c>
      <c r="I3159">
        <v>4037.7350000000001</v>
      </c>
    </row>
    <row r="3160" spans="1:10" x14ac:dyDescent="0.4">
      <c r="A3160">
        <v>3</v>
      </c>
      <c r="B3160" t="s">
        <v>180</v>
      </c>
      <c r="D3160">
        <v>13.94</v>
      </c>
      <c r="E3160">
        <v>3633.886</v>
      </c>
      <c r="G3160">
        <v>53.905000000000001</v>
      </c>
      <c r="H3160" t="s">
        <v>13</v>
      </c>
      <c r="I3160">
        <v>3633.886</v>
      </c>
    </row>
    <row r="3161" spans="1:10" x14ac:dyDescent="0.4">
      <c r="A3161">
        <v>4</v>
      </c>
      <c r="B3161" t="s">
        <v>179</v>
      </c>
      <c r="D3161">
        <v>13.94</v>
      </c>
      <c r="E3161">
        <v>3590.4789999999998</v>
      </c>
      <c r="G3161">
        <v>50.529000000000003</v>
      </c>
      <c r="H3161" t="s">
        <v>13</v>
      </c>
      <c r="I3161">
        <v>3590.4789999999998</v>
      </c>
    </row>
    <row r="3162" spans="1:10" x14ac:dyDescent="0.4">
      <c r="A3162">
        <v>5</v>
      </c>
      <c r="B3162" t="s">
        <v>178</v>
      </c>
      <c r="D3162">
        <v>13.95</v>
      </c>
      <c r="E3162">
        <v>3000.9769999999999</v>
      </c>
      <c r="G3162">
        <v>77.959000000000003</v>
      </c>
      <c r="H3162" t="s">
        <v>13</v>
      </c>
      <c r="I3162">
        <v>3000.9769999999999</v>
      </c>
    </row>
    <row r="3163" spans="1:10" x14ac:dyDescent="0.4">
      <c r="A3163">
        <v>6</v>
      </c>
      <c r="B3163" t="s">
        <v>177</v>
      </c>
      <c r="D3163">
        <v>13.96</v>
      </c>
      <c r="E3163">
        <v>2687.6060000000002</v>
      </c>
      <c r="G3163">
        <v>18627</v>
      </c>
      <c r="H3163" t="s">
        <v>13</v>
      </c>
      <c r="I3163">
        <v>2687.6060000000002</v>
      </c>
    </row>
    <row r="3164" spans="1:10" x14ac:dyDescent="0.4">
      <c r="A3164">
        <v>7</v>
      </c>
      <c r="B3164" t="s">
        <v>22</v>
      </c>
      <c r="H3164" t="s">
        <v>95</v>
      </c>
    </row>
    <row r="3165" spans="1:10" x14ac:dyDescent="0.4">
      <c r="A3165">
        <v>8</v>
      </c>
      <c r="B3165" t="s">
        <v>176</v>
      </c>
      <c r="D3165">
        <v>13.96</v>
      </c>
      <c r="E3165">
        <v>3610.808</v>
      </c>
      <c r="G3165">
        <v>349.27800000000002</v>
      </c>
      <c r="H3165" t="s">
        <v>13</v>
      </c>
      <c r="I3165">
        <v>3610.808</v>
      </c>
    </row>
    <row r="3166" spans="1:10" x14ac:dyDescent="0.4">
      <c r="A3166">
        <v>9</v>
      </c>
      <c r="B3166" t="s">
        <v>175</v>
      </c>
      <c r="D3166">
        <v>13.96</v>
      </c>
      <c r="E3166">
        <v>3902.0349999999999</v>
      </c>
      <c r="G3166">
        <v>320.64999999999998</v>
      </c>
      <c r="H3166" t="s">
        <v>13</v>
      </c>
      <c r="I3166">
        <v>3902.0349999999999</v>
      </c>
    </row>
    <row r="3167" spans="1:10" x14ac:dyDescent="0.4">
      <c r="A3167">
        <v>10</v>
      </c>
      <c r="B3167" t="s">
        <v>174</v>
      </c>
      <c r="D3167">
        <v>13.98</v>
      </c>
      <c r="E3167">
        <v>3629.8240000000001</v>
      </c>
      <c r="G3167">
        <v>25952</v>
      </c>
      <c r="H3167" t="s">
        <v>13</v>
      </c>
      <c r="I3167">
        <v>3629.8240000000001</v>
      </c>
    </row>
    <row r="3168" spans="1:10" x14ac:dyDescent="0.4">
      <c r="A3168">
        <v>11</v>
      </c>
      <c r="B3168" t="s">
        <v>173</v>
      </c>
      <c r="D3168">
        <v>13.96</v>
      </c>
      <c r="E3168">
        <v>3754.7</v>
      </c>
      <c r="G3168">
        <v>2085.3539999999998</v>
      </c>
      <c r="H3168" t="s">
        <v>13</v>
      </c>
      <c r="I3168">
        <v>3754.7</v>
      </c>
    </row>
    <row r="3169" spans="1:9" x14ac:dyDescent="0.4">
      <c r="A3169">
        <v>12</v>
      </c>
      <c r="B3169" t="s">
        <v>172</v>
      </c>
      <c r="D3169">
        <v>13.94</v>
      </c>
      <c r="E3169">
        <v>3328.2579999999998</v>
      </c>
      <c r="G3169">
        <v>13408.593999999999</v>
      </c>
      <c r="H3169" t="s">
        <v>13</v>
      </c>
      <c r="I3169">
        <v>3328.2579999999998</v>
      </c>
    </row>
    <row r="3170" spans="1:9" x14ac:dyDescent="0.4">
      <c r="A3170">
        <v>13</v>
      </c>
      <c r="B3170" t="s">
        <v>171</v>
      </c>
      <c r="D3170">
        <v>13.88</v>
      </c>
      <c r="E3170">
        <v>3659.3809999999999</v>
      </c>
      <c r="G3170">
        <v>1360.335</v>
      </c>
      <c r="H3170" t="s">
        <v>13</v>
      </c>
      <c r="I3170">
        <v>3659.3809999999999</v>
      </c>
    </row>
    <row r="3171" spans="1:9" x14ac:dyDescent="0.4">
      <c r="A3171">
        <v>14</v>
      </c>
      <c r="B3171" t="s">
        <v>22</v>
      </c>
    </row>
    <row r="3172" spans="1:9" x14ac:dyDescent="0.4">
      <c r="A3172">
        <v>15</v>
      </c>
      <c r="B3172" t="s">
        <v>170</v>
      </c>
      <c r="D3172">
        <v>13.84</v>
      </c>
      <c r="E3172">
        <v>3389.7869999999998</v>
      </c>
      <c r="G3172">
        <v>119.08499999999999</v>
      </c>
      <c r="H3172" t="s">
        <v>13</v>
      </c>
      <c r="I3172">
        <v>3389.7869999999998</v>
      </c>
    </row>
    <row r="3173" spans="1:9" x14ac:dyDescent="0.4">
      <c r="A3173">
        <v>16</v>
      </c>
      <c r="B3173" t="s">
        <v>169</v>
      </c>
      <c r="D3173">
        <v>13.85</v>
      </c>
      <c r="E3173">
        <v>3184.7939999999999</v>
      </c>
      <c r="G3173">
        <v>20756</v>
      </c>
      <c r="H3173" t="s">
        <v>13</v>
      </c>
      <c r="I3173">
        <v>3184.7939999999999</v>
      </c>
    </row>
    <row r="3174" spans="1:9" x14ac:dyDescent="0.4">
      <c r="A3174">
        <v>17</v>
      </c>
      <c r="B3174" t="s">
        <v>168</v>
      </c>
      <c r="D3174">
        <v>13.88</v>
      </c>
      <c r="E3174">
        <v>5584.6809999999996</v>
      </c>
      <c r="G3174">
        <v>39943</v>
      </c>
      <c r="H3174" t="s">
        <v>13</v>
      </c>
      <c r="I3174">
        <v>5584.6809999999996</v>
      </c>
    </row>
    <row r="3175" spans="1:9" x14ac:dyDescent="0.4">
      <c r="A3175">
        <v>18</v>
      </c>
      <c r="B3175" t="s">
        <v>167</v>
      </c>
      <c r="D3175">
        <v>13.91</v>
      </c>
      <c r="E3175">
        <v>4599.1620000000003</v>
      </c>
      <c r="G3175">
        <v>115.879</v>
      </c>
      <c r="H3175" t="s">
        <v>13</v>
      </c>
      <c r="I3175">
        <v>4599.1620000000003</v>
      </c>
    </row>
    <row r="3176" spans="1:9" x14ac:dyDescent="0.4">
      <c r="A3176">
        <v>19</v>
      </c>
      <c r="B3176" t="s">
        <v>166</v>
      </c>
      <c r="D3176">
        <v>13.91</v>
      </c>
      <c r="E3176">
        <v>4712.3329999999996</v>
      </c>
      <c r="G3176">
        <v>301.27999999999997</v>
      </c>
      <c r="H3176" t="s">
        <v>13</v>
      </c>
      <c r="I3176">
        <v>4712.3329999999996</v>
      </c>
    </row>
    <row r="3177" spans="1:9" x14ac:dyDescent="0.4">
      <c r="A3177">
        <v>20</v>
      </c>
      <c r="B3177" t="s">
        <v>165</v>
      </c>
      <c r="D3177">
        <v>13.91</v>
      </c>
      <c r="E3177">
        <v>4263.1679999999997</v>
      </c>
      <c r="G3177">
        <v>522.10199999999998</v>
      </c>
      <c r="H3177" t="s">
        <v>13</v>
      </c>
      <c r="I3177">
        <v>4263.1679999999997</v>
      </c>
    </row>
    <row r="3178" spans="1:9" x14ac:dyDescent="0.4">
      <c r="A3178">
        <v>21</v>
      </c>
      <c r="B3178" t="s">
        <v>22</v>
      </c>
      <c r="H3178" t="s">
        <v>95</v>
      </c>
    </row>
    <row r="3179" spans="1:9" x14ac:dyDescent="0.4">
      <c r="A3179">
        <v>22</v>
      </c>
      <c r="B3179" t="s">
        <v>164</v>
      </c>
      <c r="D3179">
        <v>13.92</v>
      </c>
      <c r="E3179">
        <v>4236.0370000000003</v>
      </c>
      <c r="G3179">
        <v>30212</v>
      </c>
      <c r="H3179" t="s">
        <v>13</v>
      </c>
      <c r="I3179">
        <v>4236.0370000000003</v>
      </c>
    </row>
    <row r="3180" spans="1:9" x14ac:dyDescent="0.4">
      <c r="A3180">
        <v>23</v>
      </c>
      <c r="B3180" t="s">
        <v>163</v>
      </c>
      <c r="D3180">
        <v>13.94</v>
      </c>
      <c r="E3180">
        <v>4354.0770000000002</v>
      </c>
      <c r="G3180">
        <v>28737</v>
      </c>
      <c r="H3180" t="s">
        <v>13</v>
      </c>
      <c r="I3180">
        <v>4354.0770000000002</v>
      </c>
    </row>
    <row r="3181" spans="1:9" x14ac:dyDescent="0.4">
      <c r="A3181">
        <v>24</v>
      </c>
      <c r="B3181" t="s">
        <v>162</v>
      </c>
      <c r="D3181">
        <v>13.95</v>
      </c>
      <c r="E3181">
        <v>5347.7160000000003</v>
      </c>
      <c r="G3181">
        <v>162.47900000000001</v>
      </c>
      <c r="H3181" t="s">
        <v>13</v>
      </c>
      <c r="I3181">
        <v>5347.7160000000003</v>
      </c>
    </row>
    <row r="3182" spans="1:9" x14ac:dyDescent="0.4">
      <c r="A3182">
        <v>25</v>
      </c>
      <c r="B3182" t="s">
        <v>161</v>
      </c>
      <c r="D3182">
        <v>13.99</v>
      </c>
      <c r="E3182">
        <v>4947.2749999999996</v>
      </c>
      <c r="G3182">
        <v>472.834</v>
      </c>
      <c r="H3182" t="s">
        <v>13</v>
      </c>
      <c r="I3182">
        <v>4947.2749999999996</v>
      </c>
    </row>
    <row r="3183" spans="1:9" x14ac:dyDescent="0.4">
      <c r="A3183">
        <v>26</v>
      </c>
      <c r="B3183" t="s">
        <v>160</v>
      </c>
      <c r="D3183">
        <v>13.96</v>
      </c>
      <c r="E3183">
        <v>4954.6109999999999</v>
      </c>
      <c r="G3183">
        <v>112.676</v>
      </c>
      <c r="H3183" t="s">
        <v>13</v>
      </c>
      <c r="I3183">
        <v>4954.6109999999999</v>
      </c>
    </row>
    <row r="3184" spans="1:9" x14ac:dyDescent="0.4">
      <c r="A3184">
        <v>27</v>
      </c>
      <c r="B3184" t="s">
        <v>159</v>
      </c>
      <c r="D3184">
        <v>14.01</v>
      </c>
      <c r="E3184">
        <v>4999.2690000000002</v>
      </c>
      <c r="G3184">
        <v>36508</v>
      </c>
      <c r="H3184" t="s">
        <v>13</v>
      </c>
      <c r="I3184">
        <v>4999.2690000000002</v>
      </c>
    </row>
    <row r="3185" spans="1:10" x14ac:dyDescent="0.4">
      <c r="A3185">
        <v>28</v>
      </c>
      <c r="B3185" t="s">
        <v>22</v>
      </c>
    </row>
    <row r="3186" spans="1:10" x14ac:dyDescent="0.4">
      <c r="A3186">
        <v>29</v>
      </c>
      <c r="B3186" t="s">
        <v>158</v>
      </c>
      <c r="D3186">
        <v>14.01</v>
      </c>
      <c r="E3186">
        <v>4928.6940000000004</v>
      </c>
      <c r="G3186">
        <v>16211.7</v>
      </c>
      <c r="H3186" t="s">
        <v>13</v>
      </c>
      <c r="I3186">
        <v>4928.6940000000004</v>
      </c>
    </row>
    <row r="3187" spans="1:10" x14ac:dyDescent="0.4">
      <c r="A3187">
        <v>30</v>
      </c>
      <c r="B3187" t="s">
        <v>157</v>
      </c>
      <c r="D3187">
        <v>14.01</v>
      </c>
      <c r="E3187">
        <v>3985.7539999999999</v>
      </c>
      <c r="G3187">
        <v>118.298</v>
      </c>
      <c r="H3187" t="s">
        <v>13</v>
      </c>
      <c r="I3187">
        <v>3985.7539999999999</v>
      </c>
    </row>
    <row r="3188" spans="1:10" x14ac:dyDescent="0.4">
      <c r="A3188">
        <v>31</v>
      </c>
      <c r="B3188" t="s">
        <v>156</v>
      </c>
      <c r="D3188">
        <v>13.99</v>
      </c>
      <c r="E3188">
        <v>3403.5929999999998</v>
      </c>
      <c r="G3188">
        <v>23037</v>
      </c>
      <c r="H3188" t="s">
        <v>13</v>
      </c>
      <c r="I3188">
        <v>3403.5929999999998</v>
      </c>
    </row>
    <row r="3190" spans="1:10" x14ac:dyDescent="0.4">
      <c r="A3190" t="s">
        <v>122</v>
      </c>
    </row>
    <row r="3192" spans="1:10" x14ac:dyDescent="0.4">
      <c r="B3192" t="s">
        <v>3</v>
      </c>
      <c r="C3192" t="s">
        <v>4</v>
      </c>
      <c r="D3192" t="s">
        <v>5</v>
      </c>
      <c r="E3192" t="s">
        <v>6</v>
      </c>
      <c r="F3192" t="s">
        <v>7</v>
      </c>
      <c r="G3192" t="s">
        <v>8</v>
      </c>
      <c r="H3192" t="s">
        <v>9</v>
      </c>
      <c r="I3192" t="s">
        <v>10</v>
      </c>
      <c r="J3192" t="s">
        <v>11</v>
      </c>
    </row>
    <row r="3193" spans="1:10" x14ac:dyDescent="0.4">
      <c r="A3193">
        <v>1</v>
      </c>
      <c r="B3193" t="s">
        <v>182</v>
      </c>
      <c r="D3193">
        <v>13.7</v>
      </c>
      <c r="E3193">
        <v>343.774</v>
      </c>
      <c r="F3193">
        <v>242.81800000000001</v>
      </c>
      <c r="G3193">
        <v>2634</v>
      </c>
      <c r="H3193" t="s">
        <v>13</v>
      </c>
    </row>
    <row r="3194" spans="1:10" x14ac:dyDescent="0.4">
      <c r="A3194">
        <v>2</v>
      </c>
      <c r="B3194" t="s">
        <v>181</v>
      </c>
      <c r="D3194">
        <v>13.67</v>
      </c>
      <c r="E3194">
        <v>116.63500000000001</v>
      </c>
      <c r="F3194">
        <v>508.77</v>
      </c>
      <c r="G3194">
        <v>951</v>
      </c>
      <c r="H3194" t="s">
        <v>13</v>
      </c>
    </row>
    <row r="3195" spans="1:10" x14ac:dyDescent="0.4">
      <c r="A3195">
        <v>3</v>
      </c>
      <c r="B3195" t="s">
        <v>180</v>
      </c>
      <c r="D3195">
        <v>13.71</v>
      </c>
      <c r="E3195">
        <v>181.267</v>
      </c>
      <c r="F3195">
        <v>189.27600000000001</v>
      </c>
      <c r="G3195">
        <v>3.9249999999999998</v>
      </c>
      <c r="H3195" t="s">
        <v>13</v>
      </c>
    </row>
    <row r="3196" spans="1:10" x14ac:dyDescent="0.4">
      <c r="A3196">
        <v>4</v>
      </c>
      <c r="B3196" t="s">
        <v>179</v>
      </c>
      <c r="D3196">
        <v>13.74</v>
      </c>
      <c r="E3196">
        <v>72.566000000000003</v>
      </c>
      <c r="F3196">
        <v>318.21100000000001</v>
      </c>
      <c r="G3196">
        <v>1.996</v>
      </c>
      <c r="H3196" t="s">
        <v>13</v>
      </c>
    </row>
    <row r="3197" spans="1:10" x14ac:dyDescent="0.4">
      <c r="A3197">
        <v>5</v>
      </c>
      <c r="B3197" t="s">
        <v>178</v>
      </c>
      <c r="D3197">
        <v>13.68</v>
      </c>
      <c r="E3197">
        <v>19.759</v>
      </c>
      <c r="F3197">
        <v>608.78599999999994</v>
      </c>
      <c r="G3197">
        <v>1.1970000000000001</v>
      </c>
      <c r="H3197" t="s">
        <v>13</v>
      </c>
    </row>
    <row r="3198" spans="1:10" x14ac:dyDescent="0.4">
      <c r="A3198">
        <v>6</v>
      </c>
      <c r="B3198" t="s">
        <v>177</v>
      </c>
      <c r="D3198">
        <v>13.71</v>
      </c>
      <c r="E3198">
        <v>86.486000000000004</v>
      </c>
      <c r="F3198">
        <v>229.76400000000001</v>
      </c>
      <c r="G3198">
        <v>2.6789999999999998</v>
      </c>
      <c r="H3198" t="s">
        <v>13</v>
      </c>
    </row>
    <row r="3199" spans="1:10" x14ac:dyDescent="0.4">
      <c r="A3199">
        <v>7</v>
      </c>
      <c r="B3199" t="s">
        <v>22</v>
      </c>
      <c r="H3199" t="s">
        <v>95</v>
      </c>
    </row>
    <row r="3200" spans="1:10" x14ac:dyDescent="0.4">
      <c r="A3200">
        <v>8</v>
      </c>
      <c r="B3200" t="s">
        <v>176</v>
      </c>
      <c r="D3200">
        <v>13.74</v>
      </c>
      <c r="E3200">
        <v>6.91</v>
      </c>
      <c r="F3200">
        <v>288.06700000000001</v>
      </c>
      <c r="G3200">
        <v>60</v>
      </c>
      <c r="H3200" t="s">
        <v>13</v>
      </c>
    </row>
    <row r="3201" spans="1:8" x14ac:dyDescent="0.4">
      <c r="A3201">
        <v>9</v>
      </c>
      <c r="B3201" t="s">
        <v>175</v>
      </c>
      <c r="D3201">
        <v>13.71</v>
      </c>
      <c r="E3201">
        <v>99.438999999999993</v>
      </c>
      <c r="F3201">
        <v>219.81</v>
      </c>
      <c r="G3201">
        <v>936</v>
      </c>
      <c r="H3201" t="s">
        <v>13</v>
      </c>
    </row>
    <row r="3202" spans="1:8" x14ac:dyDescent="0.4">
      <c r="A3202">
        <v>10</v>
      </c>
      <c r="B3202" t="s">
        <v>174</v>
      </c>
      <c r="D3202">
        <v>13.71</v>
      </c>
      <c r="E3202">
        <v>22.457999999999998</v>
      </c>
      <c r="F3202">
        <v>322.86</v>
      </c>
      <c r="G3202">
        <v>2.6429999999999998</v>
      </c>
      <c r="H3202" t="s">
        <v>13</v>
      </c>
    </row>
    <row r="3203" spans="1:8" x14ac:dyDescent="0.4">
      <c r="A3203">
        <v>11</v>
      </c>
      <c r="B3203" t="s">
        <v>173</v>
      </c>
      <c r="D3203">
        <v>13.7</v>
      </c>
      <c r="E3203">
        <v>96.555999999999997</v>
      </c>
      <c r="F3203">
        <v>302.863</v>
      </c>
      <c r="G3203">
        <v>702</v>
      </c>
      <c r="H3203" t="s">
        <v>13</v>
      </c>
    </row>
    <row r="3204" spans="1:8" x14ac:dyDescent="0.4">
      <c r="A3204">
        <v>12</v>
      </c>
      <c r="B3204" t="s">
        <v>172</v>
      </c>
      <c r="D3204">
        <v>13.68</v>
      </c>
      <c r="E3204">
        <v>40.386000000000003</v>
      </c>
      <c r="F3204">
        <v>188.93899999999999</v>
      </c>
      <c r="G3204">
        <v>2.9169999999999998</v>
      </c>
      <c r="H3204" t="s">
        <v>13</v>
      </c>
    </row>
    <row r="3205" spans="1:8" x14ac:dyDescent="0.4">
      <c r="A3205">
        <v>13</v>
      </c>
      <c r="B3205" t="s">
        <v>171</v>
      </c>
      <c r="D3205">
        <v>13.24</v>
      </c>
      <c r="E3205">
        <v>3.91</v>
      </c>
      <c r="F3205">
        <v>386.08</v>
      </c>
      <c r="G3205">
        <v>33</v>
      </c>
      <c r="H3205" t="s">
        <v>13</v>
      </c>
    </row>
    <row r="3206" spans="1:8" x14ac:dyDescent="0.4">
      <c r="A3206">
        <v>14</v>
      </c>
      <c r="B3206" t="s">
        <v>22</v>
      </c>
      <c r="H3206" t="s">
        <v>95</v>
      </c>
    </row>
    <row r="3207" spans="1:8" x14ac:dyDescent="0.4">
      <c r="A3207">
        <v>15</v>
      </c>
      <c r="B3207" t="s">
        <v>170</v>
      </c>
      <c r="D3207">
        <v>13.6</v>
      </c>
      <c r="E3207">
        <v>164.905</v>
      </c>
      <c r="F3207">
        <v>273.06799999999998</v>
      </c>
      <c r="G3207">
        <v>4.6760000000000002</v>
      </c>
      <c r="H3207" t="s">
        <v>13</v>
      </c>
    </row>
    <row r="3208" spans="1:8" x14ac:dyDescent="0.4">
      <c r="A3208">
        <v>16</v>
      </c>
      <c r="B3208" t="s">
        <v>169</v>
      </c>
      <c r="D3208">
        <v>13.62</v>
      </c>
      <c r="E3208">
        <v>31.114999999999998</v>
      </c>
      <c r="F3208">
        <v>112.59699999999999</v>
      </c>
      <c r="G3208">
        <v>307</v>
      </c>
      <c r="H3208" t="s">
        <v>13</v>
      </c>
    </row>
    <row r="3209" spans="1:8" x14ac:dyDescent="0.4">
      <c r="A3209">
        <v>17</v>
      </c>
      <c r="B3209" t="s">
        <v>168</v>
      </c>
      <c r="D3209">
        <v>13.63</v>
      </c>
      <c r="E3209">
        <v>7.2389999999999999</v>
      </c>
      <c r="F3209">
        <v>575.86699999999996</v>
      </c>
      <c r="G3209">
        <v>73</v>
      </c>
      <c r="H3209" t="s">
        <v>13</v>
      </c>
    </row>
    <row r="3210" spans="1:8" x14ac:dyDescent="0.4">
      <c r="A3210">
        <v>18</v>
      </c>
      <c r="B3210" t="s">
        <v>167</v>
      </c>
      <c r="F3210">
        <v>406.81700000000001</v>
      </c>
    </row>
    <row r="3211" spans="1:8" x14ac:dyDescent="0.4">
      <c r="A3211">
        <v>19</v>
      </c>
      <c r="B3211" t="s">
        <v>166</v>
      </c>
      <c r="D3211">
        <v>13.66</v>
      </c>
      <c r="E3211">
        <v>33.369999999999997</v>
      </c>
      <c r="F3211">
        <v>266.09899999999999</v>
      </c>
      <c r="G3211">
        <v>334</v>
      </c>
      <c r="H3211" t="s">
        <v>13</v>
      </c>
    </row>
    <row r="3212" spans="1:8" x14ac:dyDescent="0.4">
      <c r="A3212">
        <v>20</v>
      </c>
      <c r="B3212" t="s">
        <v>165</v>
      </c>
      <c r="D3212">
        <v>12.81</v>
      </c>
      <c r="E3212">
        <v>2.2570000000000001</v>
      </c>
      <c r="F3212">
        <v>84.498000000000005</v>
      </c>
      <c r="G3212">
        <v>22</v>
      </c>
      <c r="H3212" t="s">
        <v>16</v>
      </c>
    </row>
    <row r="3213" spans="1:8" x14ac:dyDescent="0.4">
      <c r="A3213">
        <v>21</v>
      </c>
      <c r="B3213" t="s">
        <v>22</v>
      </c>
      <c r="H3213" t="s">
        <v>95</v>
      </c>
    </row>
    <row r="3214" spans="1:8" x14ac:dyDescent="0.4">
      <c r="A3214">
        <v>22</v>
      </c>
      <c r="B3214" t="s">
        <v>164</v>
      </c>
      <c r="D3214">
        <v>13.67</v>
      </c>
      <c r="E3214">
        <v>20.468</v>
      </c>
      <c r="F3214">
        <v>164.97300000000001</v>
      </c>
      <c r="G3214">
        <v>192</v>
      </c>
      <c r="H3214" t="s">
        <v>13</v>
      </c>
    </row>
    <row r="3215" spans="1:8" x14ac:dyDescent="0.4">
      <c r="A3215">
        <v>23</v>
      </c>
      <c r="B3215" t="s">
        <v>163</v>
      </c>
      <c r="D3215">
        <v>13.3</v>
      </c>
      <c r="E3215">
        <v>56.14</v>
      </c>
      <c r="F3215">
        <v>375.67899999999997</v>
      </c>
      <c r="G3215">
        <v>449</v>
      </c>
      <c r="H3215" t="s">
        <v>16</v>
      </c>
    </row>
    <row r="3216" spans="1:8" x14ac:dyDescent="0.4">
      <c r="A3216">
        <v>24</v>
      </c>
      <c r="B3216" t="s">
        <v>162</v>
      </c>
      <c r="D3216">
        <v>13.68</v>
      </c>
      <c r="E3216">
        <v>1.014</v>
      </c>
      <c r="F3216">
        <v>522.72500000000002</v>
      </c>
      <c r="G3216">
        <v>10</v>
      </c>
      <c r="H3216" t="s">
        <v>13</v>
      </c>
    </row>
    <row r="3217" spans="1:10" x14ac:dyDescent="0.4">
      <c r="A3217">
        <v>25</v>
      </c>
      <c r="B3217" t="s">
        <v>161</v>
      </c>
      <c r="D3217">
        <v>13.72</v>
      </c>
      <c r="E3217">
        <v>0.86299999999999999</v>
      </c>
      <c r="F3217">
        <v>299.25700000000001</v>
      </c>
      <c r="G3217">
        <v>6</v>
      </c>
      <c r="H3217" t="s">
        <v>13</v>
      </c>
    </row>
    <row r="3218" spans="1:10" x14ac:dyDescent="0.4">
      <c r="A3218">
        <v>26</v>
      </c>
      <c r="B3218" t="s">
        <v>160</v>
      </c>
      <c r="D3218">
        <v>13.71</v>
      </c>
      <c r="E3218">
        <v>22.486999999999998</v>
      </c>
      <c r="F3218">
        <v>449.92200000000003</v>
      </c>
      <c r="G3218">
        <v>206</v>
      </c>
      <c r="H3218" t="s">
        <v>13</v>
      </c>
    </row>
    <row r="3219" spans="1:10" x14ac:dyDescent="0.4">
      <c r="A3219">
        <v>27</v>
      </c>
      <c r="B3219" t="s">
        <v>159</v>
      </c>
      <c r="D3219">
        <v>13.86</v>
      </c>
      <c r="E3219">
        <v>0.29799999999999999</v>
      </c>
      <c r="F3219">
        <v>357.08199999999999</v>
      </c>
      <c r="G3219">
        <v>3</v>
      </c>
      <c r="H3219" t="s">
        <v>13</v>
      </c>
    </row>
    <row r="3220" spans="1:10" x14ac:dyDescent="0.4">
      <c r="A3220">
        <v>28</v>
      </c>
      <c r="B3220" t="s">
        <v>22</v>
      </c>
      <c r="H3220" t="s">
        <v>95</v>
      </c>
    </row>
    <row r="3221" spans="1:10" x14ac:dyDescent="0.4">
      <c r="A3221">
        <v>29</v>
      </c>
      <c r="B3221" t="s">
        <v>158</v>
      </c>
      <c r="D3221">
        <v>13.79</v>
      </c>
      <c r="E3221">
        <v>12.23</v>
      </c>
      <c r="F3221">
        <v>481.18599999999998</v>
      </c>
      <c r="G3221">
        <v>106</v>
      </c>
      <c r="H3221" t="s">
        <v>13</v>
      </c>
    </row>
    <row r="3222" spans="1:10" x14ac:dyDescent="0.4">
      <c r="A3222">
        <v>30</v>
      </c>
      <c r="B3222" t="s">
        <v>157</v>
      </c>
      <c r="D3222">
        <v>13.72</v>
      </c>
      <c r="E3222">
        <v>7.9580000000000002</v>
      </c>
      <c r="F3222">
        <v>210.94399999999999</v>
      </c>
      <c r="G3222">
        <v>78</v>
      </c>
      <c r="H3222" t="s">
        <v>13</v>
      </c>
    </row>
    <row r="3223" spans="1:10" x14ac:dyDescent="0.4">
      <c r="A3223">
        <v>31</v>
      </c>
      <c r="B3223" t="s">
        <v>156</v>
      </c>
      <c r="D3223">
        <v>13.38</v>
      </c>
      <c r="E3223">
        <v>0.71199999999999997</v>
      </c>
      <c r="F3223">
        <v>445.59399999999999</v>
      </c>
      <c r="G3223">
        <v>6</v>
      </c>
      <c r="H3223" t="s">
        <v>13</v>
      </c>
    </row>
    <row r="3225" spans="1:10" x14ac:dyDescent="0.4">
      <c r="A3225" t="s">
        <v>123</v>
      </c>
    </row>
    <row r="3227" spans="1:10" x14ac:dyDescent="0.4">
      <c r="B3227" t="s">
        <v>3</v>
      </c>
      <c r="C3227" t="s">
        <v>4</v>
      </c>
      <c r="D3227" t="s">
        <v>5</v>
      </c>
      <c r="E3227" t="s">
        <v>6</v>
      </c>
      <c r="F3227" t="s">
        <v>7</v>
      </c>
      <c r="G3227" t="s">
        <v>8</v>
      </c>
      <c r="H3227" t="s">
        <v>9</v>
      </c>
      <c r="I3227" t="s">
        <v>10</v>
      </c>
      <c r="J3227" t="s">
        <v>11</v>
      </c>
    </row>
    <row r="3228" spans="1:10" x14ac:dyDescent="0.4">
      <c r="A3228">
        <v>1</v>
      </c>
      <c r="B3228" t="s">
        <v>182</v>
      </c>
      <c r="D3228">
        <v>13.92</v>
      </c>
      <c r="E3228">
        <v>379.71100000000001</v>
      </c>
      <c r="F3228">
        <v>242.81800000000001</v>
      </c>
      <c r="G3228">
        <v>3.7349999999999999</v>
      </c>
      <c r="H3228" t="s">
        <v>13</v>
      </c>
    </row>
    <row r="3229" spans="1:10" x14ac:dyDescent="0.4">
      <c r="A3229">
        <v>2</v>
      </c>
      <c r="B3229" t="s">
        <v>181</v>
      </c>
      <c r="D3229">
        <v>13.94</v>
      </c>
      <c r="E3229">
        <v>297.05099999999999</v>
      </c>
      <c r="F3229">
        <v>508.77</v>
      </c>
      <c r="G3229">
        <v>2118</v>
      </c>
      <c r="H3229" t="s">
        <v>13</v>
      </c>
    </row>
    <row r="3230" spans="1:10" x14ac:dyDescent="0.4">
      <c r="A3230">
        <v>3</v>
      </c>
      <c r="B3230" t="s">
        <v>180</v>
      </c>
      <c r="D3230">
        <v>13.92</v>
      </c>
      <c r="E3230">
        <v>283.88</v>
      </c>
      <c r="F3230">
        <v>189.27600000000001</v>
      </c>
      <c r="G3230">
        <v>19.629000000000001</v>
      </c>
      <c r="H3230" t="s">
        <v>13</v>
      </c>
    </row>
    <row r="3231" spans="1:10" x14ac:dyDescent="0.4">
      <c r="A3231">
        <v>4</v>
      </c>
      <c r="B3231" t="s">
        <v>179</v>
      </c>
      <c r="D3231">
        <v>13.98</v>
      </c>
      <c r="E3231">
        <v>156.21199999999999</v>
      </c>
      <c r="F3231">
        <v>318.21100000000001</v>
      </c>
      <c r="G3231">
        <v>2.298</v>
      </c>
      <c r="H3231" t="s">
        <v>13</v>
      </c>
    </row>
    <row r="3232" spans="1:10" x14ac:dyDescent="0.4">
      <c r="A3232">
        <v>5</v>
      </c>
      <c r="B3232" t="s">
        <v>178</v>
      </c>
      <c r="D3232">
        <v>13.96</v>
      </c>
      <c r="E3232">
        <v>333.096</v>
      </c>
      <c r="F3232">
        <v>608.78599999999994</v>
      </c>
      <c r="G3232">
        <v>5.851</v>
      </c>
      <c r="H3232" t="s">
        <v>13</v>
      </c>
    </row>
    <row r="3233" spans="1:8" x14ac:dyDescent="0.4">
      <c r="A3233">
        <v>6</v>
      </c>
      <c r="B3233" t="s">
        <v>177</v>
      </c>
      <c r="D3233">
        <v>13.96</v>
      </c>
      <c r="E3233">
        <v>301.49599999999998</v>
      </c>
      <c r="F3233">
        <v>229.76400000000001</v>
      </c>
      <c r="G3233">
        <v>2203</v>
      </c>
      <c r="H3233" t="s">
        <v>13</v>
      </c>
    </row>
    <row r="3234" spans="1:8" x14ac:dyDescent="0.4">
      <c r="A3234">
        <v>7</v>
      </c>
      <c r="B3234" t="s">
        <v>22</v>
      </c>
      <c r="D3234">
        <v>13.72</v>
      </c>
      <c r="E3234">
        <v>17.86</v>
      </c>
      <c r="G3234">
        <v>162</v>
      </c>
      <c r="H3234" t="s">
        <v>13</v>
      </c>
    </row>
    <row r="3235" spans="1:8" x14ac:dyDescent="0.4">
      <c r="A3235">
        <v>8</v>
      </c>
      <c r="B3235" t="s">
        <v>176</v>
      </c>
      <c r="D3235">
        <v>13.98</v>
      </c>
      <c r="E3235">
        <v>401.673</v>
      </c>
      <c r="F3235">
        <v>288.06700000000001</v>
      </c>
      <c r="G3235">
        <v>102.917</v>
      </c>
      <c r="H3235" t="s">
        <v>13</v>
      </c>
    </row>
    <row r="3236" spans="1:8" x14ac:dyDescent="0.4">
      <c r="A3236">
        <v>9</v>
      </c>
      <c r="B3236" t="s">
        <v>175</v>
      </c>
      <c r="D3236">
        <v>13.99</v>
      </c>
      <c r="E3236">
        <v>269.78800000000001</v>
      </c>
      <c r="F3236">
        <v>219.81</v>
      </c>
      <c r="G3236">
        <v>2057</v>
      </c>
      <c r="H3236" t="s">
        <v>13</v>
      </c>
    </row>
    <row r="3237" spans="1:8" x14ac:dyDescent="0.4">
      <c r="A3237">
        <v>10</v>
      </c>
      <c r="B3237" t="s">
        <v>174</v>
      </c>
      <c r="D3237">
        <v>13.98</v>
      </c>
      <c r="E3237">
        <v>419.15300000000002</v>
      </c>
      <c r="F3237">
        <v>322.86</v>
      </c>
      <c r="G3237">
        <v>26.920999999999999</v>
      </c>
      <c r="H3237" t="s">
        <v>13</v>
      </c>
    </row>
    <row r="3238" spans="1:8" x14ac:dyDescent="0.4">
      <c r="A3238">
        <v>11</v>
      </c>
      <c r="B3238" t="s">
        <v>173</v>
      </c>
      <c r="D3238">
        <v>13.95</v>
      </c>
      <c r="E3238">
        <v>234.142</v>
      </c>
      <c r="F3238">
        <v>302.863</v>
      </c>
      <c r="G3238">
        <v>1556</v>
      </c>
      <c r="H3238" t="s">
        <v>13</v>
      </c>
    </row>
    <row r="3239" spans="1:8" x14ac:dyDescent="0.4">
      <c r="A3239">
        <v>12</v>
      </c>
      <c r="B3239" t="s">
        <v>172</v>
      </c>
      <c r="D3239">
        <v>13.95</v>
      </c>
      <c r="E3239">
        <v>353.63799999999998</v>
      </c>
      <c r="F3239">
        <v>188.93899999999999</v>
      </c>
      <c r="G3239">
        <v>17.532</v>
      </c>
      <c r="H3239" t="s">
        <v>13</v>
      </c>
    </row>
    <row r="3240" spans="1:8" x14ac:dyDescent="0.4">
      <c r="A3240">
        <v>13</v>
      </c>
      <c r="B3240" t="s">
        <v>171</v>
      </c>
      <c r="D3240">
        <v>13.87</v>
      </c>
      <c r="E3240">
        <v>110.108</v>
      </c>
      <c r="F3240">
        <v>386.08</v>
      </c>
      <c r="G3240">
        <v>164.124</v>
      </c>
      <c r="H3240" t="s">
        <v>13</v>
      </c>
    </row>
    <row r="3241" spans="1:8" x14ac:dyDescent="0.4">
      <c r="A3241">
        <v>14</v>
      </c>
      <c r="B3241" t="s">
        <v>22</v>
      </c>
      <c r="D3241">
        <v>13.56</v>
      </c>
      <c r="E3241">
        <v>13.989000000000001</v>
      </c>
      <c r="G3241">
        <v>106</v>
      </c>
      <c r="H3241" t="s">
        <v>13</v>
      </c>
    </row>
    <row r="3242" spans="1:8" x14ac:dyDescent="0.4">
      <c r="A3242">
        <v>15</v>
      </c>
      <c r="B3242" t="s">
        <v>170</v>
      </c>
      <c r="D3242">
        <v>13.82</v>
      </c>
      <c r="E3242">
        <v>332.37700000000001</v>
      </c>
      <c r="F3242">
        <v>273.06799999999998</v>
      </c>
      <c r="G3242">
        <v>6.6619999999999999</v>
      </c>
      <c r="H3242" t="s">
        <v>13</v>
      </c>
    </row>
    <row r="3243" spans="1:8" x14ac:dyDescent="0.4">
      <c r="A3243">
        <v>16</v>
      </c>
      <c r="B3243" t="s">
        <v>169</v>
      </c>
      <c r="D3243">
        <v>13.85</v>
      </c>
      <c r="E3243">
        <v>232.68799999999999</v>
      </c>
      <c r="F3243">
        <v>112.59699999999999</v>
      </c>
      <c r="G3243">
        <v>10.164</v>
      </c>
      <c r="H3243" t="s">
        <v>13</v>
      </c>
    </row>
    <row r="3244" spans="1:8" x14ac:dyDescent="0.4">
      <c r="A3244">
        <v>17</v>
      </c>
      <c r="B3244" t="s">
        <v>168</v>
      </c>
      <c r="D3244">
        <v>13.88</v>
      </c>
      <c r="E3244">
        <v>501.71300000000002</v>
      </c>
      <c r="F3244">
        <v>575.86699999999996</v>
      </c>
      <c r="G3244">
        <v>3535</v>
      </c>
      <c r="H3244" t="s">
        <v>13</v>
      </c>
    </row>
    <row r="3245" spans="1:8" x14ac:dyDescent="0.4">
      <c r="A3245">
        <v>18</v>
      </c>
      <c r="B3245" t="s">
        <v>167</v>
      </c>
      <c r="D3245">
        <v>13.89</v>
      </c>
      <c r="E3245">
        <v>446.14</v>
      </c>
      <c r="F3245">
        <v>406.81700000000001</v>
      </c>
      <c r="G3245">
        <v>3450</v>
      </c>
      <c r="H3245" t="s">
        <v>13</v>
      </c>
    </row>
    <row r="3246" spans="1:8" x14ac:dyDescent="0.4">
      <c r="A3246">
        <v>19</v>
      </c>
      <c r="B3246" t="s">
        <v>166</v>
      </c>
      <c r="D3246">
        <v>13.91</v>
      </c>
      <c r="E3246">
        <v>464.80500000000001</v>
      </c>
      <c r="F3246">
        <v>266.09899999999999</v>
      </c>
      <c r="G3246">
        <v>21.759</v>
      </c>
      <c r="H3246" t="s">
        <v>13</v>
      </c>
    </row>
    <row r="3247" spans="1:8" x14ac:dyDescent="0.4">
      <c r="A3247">
        <v>20</v>
      </c>
      <c r="B3247" t="s">
        <v>165</v>
      </c>
      <c r="D3247">
        <v>13.91</v>
      </c>
      <c r="E3247">
        <v>156.05500000000001</v>
      </c>
      <c r="F3247">
        <v>84.498000000000005</v>
      </c>
      <c r="G3247">
        <v>1142</v>
      </c>
      <c r="H3247" t="s">
        <v>13</v>
      </c>
    </row>
    <row r="3248" spans="1:8" x14ac:dyDescent="0.4">
      <c r="A3248">
        <v>21</v>
      </c>
      <c r="B3248" t="s">
        <v>22</v>
      </c>
      <c r="D3248">
        <v>13.66</v>
      </c>
      <c r="E3248">
        <v>13.711</v>
      </c>
      <c r="G3248">
        <v>129</v>
      </c>
      <c r="H3248" t="s">
        <v>13</v>
      </c>
    </row>
    <row r="3249" spans="1:10" x14ac:dyDescent="0.4">
      <c r="A3249">
        <v>22</v>
      </c>
      <c r="B3249" t="s">
        <v>164</v>
      </c>
      <c r="D3249">
        <v>13.94</v>
      </c>
      <c r="E3249">
        <v>288.654</v>
      </c>
      <c r="F3249">
        <v>164.97300000000001</v>
      </c>
      <c r="G3249">
        <v>27.966000000000001</v>
      </c>
      <c r="H3249" t="s">
        <v>13</v>
      </c>
    </row>
    <row r="3250" spans="1:10" x14ac:dyDescent="0.4">
      <c r="A3250">
        <v>23</v>
      </c>
      <c r="B3250" t="s">
        <v>163</v>
      </c>
      <c r="D3250">
        <v>13.94</v>
      </c>
      <c r="E3250">
        <v>246.01499999999999</v>
      </c>
      <c r="F3250">
        <v>375.67899999999997</v>
      </c>
      <c r="G3250">
        <v>1861</v>
      </c>
      <c r="H3250" t="s">
        <v>13</v>
      </c>
    </row>
    <row r="3251" spans="1:10" x14ac:dyDescent="0.4">
      <c r="A3251">
        <v>24</v>
      </c>
      <c r="B3251" t="s">
        <v>162</v>
      </c>
      <c r="D3251">
        <v>13.95</v>
      </c>
      <c r="E3251">
        <v>344.21</v>
      </c>
      <c r="F3251">
        <v>522.72500000000002</v>
      </c>
      <c r="G3251">
        <v>2126</v>
      </c>
      <c r="H3251" t="s">
        <v>16</v>
      </c>
    </row>
    <row r="3252" spans="1:10" x14ac:dyDescent="0.4">
      <c r="A3252">
        <v>25</v>
      </c>
      <c r="B3252" t="s">
        <v>161</v>
      </c>
      <c r="D3252">
        <v>13.98</v>
      </c>
      <c r="E3252">
        <v>393.13600000000002</v>
      </c>
      <c r="F3252">
        <v>299.25700000000001</v>
      </c>
      <c r="G3252">
        <v>68.819999999999993</v>
      </c>
      <c r="H3252" t="s">
        <v>13</v>
      </c>
    </row>
    <row r="3253" spans="1:10" x14ac:dyDescent="0.4">
      <c r="A3253">
        <v>26</v>
      </c>
      <c r="B3253" t="s">
        <v>160</v>
      </c>
      <c r="D3253">
        <v>13.98</v>
      </c>
      <c r="E3253">
        <v>576.17200000000003</v>
      </c>
      <c r="F3253">
        <v>449.92200000000003</v>
      </c>
      <c r="G3253">
        <v>3888</v>
      </c>
      <c r="H3253" t="s">
        <v>13</v>
      </c>
    </row>
    <row r="3254" spans="1:10" x14ac:dyDescent="0.4">
      <c r="A3254">
        <v>27</v>
      </c>
      <c r="B3254" t="s">
        <v>159</v>
      </c>
      <c r="D3254">
        <v>14.02</v>
      </c>
      <c r="E3254">
        <v>406.18799999999999</v>
      </c>
      <c r="F3254">
        <v>357.08199999999999</v>
      </c>
      <c r="G3254">
        <v>11.013999999999999</v>
      </c>
      <c r="H3254" t="s">
        <v>13</v>
      </c>
    </row>
    <row r="3255" spans="1:10" x14ac:dyDescent="0.4">
      <c r="A3255">
        <v>28</v>
      </c>
      <c r="B3255" t="s">
        <v>22</v>
      </c>
      <c r="D3255">
        <v>13.77</v>
      </c>
      <c r="E3255">
        <v>56.46</v>
      </c>
      <c r="G3255">
        <v>4.6920000000000002</v>
      </c>
      <c r="H3255" t="s">
        <v>13</v>
      </c>
    </row>
    <row r="3256" spans="1:10" x14ac:dyDescent="0.4">
      <c r="A3256">
        <v>29</v>
      </c>
      <c r="B3256" t="s">
        <v>158</v>
      </c>
      <c r="D3256">
        <v>14.01</v>
      </c>
      <c r="E3256">
        <v>346.51400000000001</v>
      </c>
      <c r="F3256">
        <v>481.18599999999998</v>
      </c>
      <c r="G3256">
        <v>2.19</v>
      </c>
      <c r="H3256" t="s">
        <v>13</v>
      </c>
    </row>
    <row r="3257" spans="1:10" x14ac:dyDescent="0.4">
      <c r="A3257">
        <v>30</v>
      </c>
      <c r="B3257" t="s">
        <v>157</v>
      </c>
      <c r="D3257">
        <v>14.02</v>
      </c>
      <c r="E3257">
        <v>334.34300000000002</v>
      </c>
      <c r="F3257">
        <v>210.94399999999999</v>
      </c>
      <c r="G3257">
        <v>11.334</v>
      </c>
      <c r="H3257" t="s">
        <v>13</v>
      </c>
    </row>
    <row r="3258" spans="1:10" x14ac:dyDescent="0.4">
      <c r="A3258">
        <v>31</v>
      </c>
      <c r="B3258" t="s">
        <v>156</v>
      </c>
      <c r="D3258">
        <v>13.96</v>
      </c>
      <c r="E3258">
        <v>291.61900000000003</v>
      </c>
      <c r="F3258">
        <v>445.59399999999999</v>
      </c>
      <c r="G3258">
        <v>22.707999999999998</v>
      </c>
      <c r="H3258" t="s">
        <v>13</v>
      </c>
    </row>
    <row r="3260" spans="1:10" x14ac:dyDescent="0.4">
      <c r="A3260" t="s">
        <v>124</v>
      </c>
    </row>
    <row r="3262" spans="1:10" x14ac:dyDescent="0.4">
      <c r="B3262" t="s">
        <v>3</v>
      </c>
      <c r="C3262" t="s">
        <v>4</v>
      </c>
      <c r="D3262" t="s">
        <v>5</v>
      </c>
      <c r="E3262" t="s">
        <v>6</v>
      </c>
      <c r="F3262" t="s">
        <v>7</v>
      </c>
      <c r="G3262" t="s">
        <v>8</v>
      </c>
      <c r="H3262" t="s">
        <v>9</v>
      </c>
      <c r="I3262" t="s">
        <v>10</v>
      </c>
      <c r="J3262" t="s">
        <v>11</v>
      </c>
    </row>
    <row r="3263" spans="1:10" x14ac:dyDescent="0.4">
      <c r="A3263">
        <v>1</v>
      </c>
      <c r="B3263" t="s">
        <v>182</v>
      </c>
      <c r="D3263">
        <v>16.59</v>
      </c>
      <c r="E3263">
        <v>3005.7220000000002</v>
      </c>
      <c r="G3263">
        <v>85.028999999999996</v>
      </c>
      <c r="H3263" t="s">
        <v>13</v>
      </c>
      <c r="I3263">
        <v>3005.7220000000002</v>
      </c>
    </row>
    <row r="3264" spans="1:10" x14ac:dyDescent="0.4">
      <c r="A3264">
        <v>2</v>
      </c>
      <c r="B3264" t="s">
        <v>181</v>
      </c>
      <c r="D3264">
        <v>16.600000000000001</v>
      </c>
      <c r="E3264">
        <v>2753.0949999999998</v>
      </c>
      <c r="G3264">
        <v>79.236999999999995</v>
      </c>
      <c r="H3264" t="s">
        <v>13</v>
      </c>
      <c r="I3264">
        <v>2753.0949999999998</v>
      </c>
    </row>
    <row r="3265" spans="1:9" x14ac:dyDescent="0.4">
      <c r="A3265">
        <v>3</v>
      </c>
      <c r="B3265" t="s">
        <v>180</v>
      </c>
      <c r="D3265">
        <v>16.600000000000001</v>
      </c>
      <c r="E3265">
        <v>3219.1480000000001</v>
      </c>
      <c r="G3265">
        <v>30381</v>
      </c>
      <c r="H3265" t="s">
        <v>13</v>
      </c>
      <c r="I3265">
        <v>3219.1480000000001</v>
      </c>
    </row>
    <row r="3266" spans="1:9" x14ac:dyDescent="0.4">
      <c r="A3266">
        <v>4</v>
      </c>
      <c r="B3266" t="s">
        <v>179</v>
      </c>
      <c r="D3266">
        <v>16.61</v>
      </c>
      <c r="E3266">
        <v>3074.9209999999998</v>
      </c>
      <c r="G3266">
        <v>20139.808000000001</v>
      </c>
      <c r="H3266" t="s">
        <v>13</v>
      </c>
      <c r="I3266">
        <v>3074.9209999999998</v>
      </c>
    </row>
    <row r="3267" spans="1:9" x14ac:dyDescent="0.4">
      <c r="A3267">
        <v>5</v>
      </c>
      <c r="B3267" t="s">
        <v>178</v>
      </c>
      <c r="D3267">
        <v>16.61</v>
      </c>
      <c r="E3267">
        <v>2113.953</v>
      </c>
      <c r="G3267">
        <v>18369</v>
      </c>
      <c r="H3267" t="s">
        <v>13</v>
      </c>
      <c r="I3267">
        <v>2113.953</v>
      </c>
    </row>
    <row r="3268" spans="1:9" x14ac:dyDescent="0.4">
      <c r="A3268">
        <v>6</v>
      </c>
      <c r="B3268" t="s">
        <v>177</v>
      </c>
      <c r="D3268">
        <v>16.62</v>
      </c>
      <c r="E3268">
        <v>2043.23</v>
      </c>
      <c r="G3268">
        <v>419.625</v>
      </c>
      <c r="H3268" t="s">
        <v>13</v>
      </c>
      <c r="I3268">
        <v>2043.23</v>
      </c>
    </row>
    <row r="3269" spans="1:9" x14ac:dyDescent="0.4">
      <c r="A3269">
        <v>7</v>
      </c>
      <c r="B3269" t="s">
        <v>22</v>
      </c>
    </row>
    <row r="3270" spans="1:9" x14ac:dyDescent="0.4">
      <c r="A3270">
        <v>8</v>
      </c>
      <c r="B3270" t="s">
        <v>176</v>
      </c>
      <c r="D3270">
        <v>16.64</v>
      </c>
      <c r="E3270">
        <v>3196.453</v>
      </c>
      <c r="G3270">
        <v>100.45399999999999</v>
      </c>
      <c r="H3270" t="s">
        <v>13</v>
      </c>
      <c r="I3270">
        <v>3196.453</v>
      </c>
    </row>
    <row r="3271" spans="1:9" x14ac:dyDescent="0.4">
      <c r="A3271">
        <v>9</v>
      </c>
      <c r="B3271" t="s">
        <v>175</v>
      </c>
      <c r="D3271">
        <v>16.64</v>
      </c>
      <c r="E3271">
        <v>2390.0720000000001</v>
      </c>
      <c r="G3271">
        <v>20446</v>
      </c>
      <c r="H3271" t="s">
        <v>13</v>
      </c>
      <c r="I3271">
        <v>2390.0720000000001</v>
      </c>
    </row>
    <row r="3272" spans="1:9" x14ac:dyDescent="0.4">
      <c r="A3272">
        <v>10</v>
      </c>
      <c r="B3272" t="s">
        <v>174</v>
      </c>
      <c r="D3272">
        <v>16.64</v>
      </c>
      <c r="E3272">
        <v>2962.2530000000002</v>
      </c>
      <c r="G3272">
        <v>228.27600000000001</v>
      </c>
      <c r="H3272" t="s">
        <v>13</v>
      </c>
      <c r="I3272">
        <v>2962.2530000000002</v>
      </c>
    </row>
    <row r="3273" spans="1:9" x14ac:dyDescent="0.4">
      <c r="A3273">
        <v>11</v>
      </c>
      <c r="B3273" t="s">
        <v>173</v>
      </c>
      <c r="D3273">
        <v>16.63</v>
      </c>
      <c r="E3273">
        <v>2517.348</v>
      </c>
      <c r="G3273">
        <v>269.65899999999999</v>
      </c>
      <c r="H3273" t="s">
        <v>13</v>
      </c>
      <c r="I3273">
        <v>2517.348</v>
      </c>
    </row>
    <row r="3274" spans="1:9" x14ac:dyDescent="0.4">
      <c r="A3274">
        <v>12</v>
      </c>
      <c r="B3274" t="s">
        <v>172</v>
      </c>
      <c r="D3274">
        <v>16.62</v>
      </c>
      <c r="E3274">
        <v>2760.21</v>
      </c>
      <c r="G3274">
        <v>24569</v>
      </c>
      <c r="H3274" t="s">
        <v>13</v>
      </c>
      <c r="I3274">
        <v>2760.21</v>
      </c>
    </row>
    <row r="3275" spans="1:9" x14ac:dyDescent="0.4">
      <c r="A3275">
        <v>13</v>
      </c>
      <c r="B3275" t="s">
        <v>171</v>
      </c>
      <c r="D3275">
        <v>16.579999999999998</v>
      </c>
      <c r="E3275">
        <v>2323.8820000000001</v>
      </c>
      <c r="G3275">
        <v>9.0540000000000003</v>
      </c>
      <c r="H3275" t="s">
        <v>13</v>
      </c>
      <c r="I3275">
        <v>2323.8820000000001</v>
      </c>
    </row>
    <row r="3276" spans="1:9" x14ac:dyDescent="0.4">
      <c r="A3276">
        <v>14</v>
      </c>
      <c r="B3276" t="s">
        <v>22</v>
      </c>
    </row>
    <row r="3277" spans="1:9" x14ac:dyDescent="0.4">
      <c r="A3277">
        <v>15</v>
      </c>
      <c r="B3277" t="s">
        <v>170</v>
      </c>
      <c r="D3277">
        <v>16.57</v>
      </c>
      <c r="E3277">
        <v>3000.7350000000001</v>
      </c>
      <c r="G3277">
        <v>183.84100000000001</v>
      </c>
      <c r="H3277" t="s">
        <v>13</v>
      </c>
      <c r="I3277">
        <v>3000.7350000000001</v>
      </c>
    </row>
    <row r="3278" spans="1:9" x14ac:dyDescent="0.4">
      <c r="A3278">
        <v>16</v>
      </c>
      <c r="B3278" t="s">
        <v>169</v>
      </c>
      <c r="D3278">
        <v>16.579999999999998</v>
      </c>
      <c r="E3278">
        <v>1898.942</v>
      </c>
      <c r="G3278">
        <v>16411</v>
      </c>
      <c r="H3278" t="s">
        <v>13</v>
      </c>
      <c r="I3278">
        <v>1898.942</v>
      </c>
    </row>
    <row r="3279" spans="1:9" x14ac:dyDescent="0.4">
      <c r="A3279">
        <v>17</v>
      </c>
      <c r="B3279" t="s">
        <v>168</v>
      </c>
      <c r="D3279">
        <v>16.61</v>
      </c>
      <c r="E3279">
        <v>3850.1930000000002</v>
      </c>
      <c r="G3279">
        <v>34837</v>
      </c>
      <c r="H3279" t="s">
        <v>13</v>
      </c>
      <c r="I3279">
        <v>3850.1930000000002</v>
      </c>
    </row>
    <row r="3280" spans="1:9" x14ac:dyDescent="0.4">
      <c r="A3280">
        <v>18</v>
      </c>
      <c r="B3280" t="s">
        <v>167</v>
      </c>
      <c r="D3280">
        <v>16.62</v>
      </c>
      <c r="E3280">
        <v>3639.9319999999998</v>
      </c>
      <c r="G3280">
        <v>34647</v>
      </c>
      <c r="H3280" t="s">
        <v>13</v>
      </c>
      <c r="I3280">
        <v>3639.9319999999998</v>
      </c>
    </row>
    <row r="3281" spans="1:9" x14ac:dyDescent="0.4">
      <c r="A3281">
        <v>19</v>
      </c>
      <c r="B3281" t="s">
        <v>166</v>
      </c>
      <c r="D3281">
        <v>16.62</v>
      </c>
      <c r="E3281">
        <v>3692.8150000000001</v>
      </c>
      <c r="G3281">
        <v>751.625</v>
      </c>
      <c r="H3281" t="s">
        <v>13</v>
      </c>
      <c r="I3281">
        <v>3692.8150000000001</v>
      </c>
    </row>
    <row r="3282" spans="1:9" x14ac:dyDescent="0.4">
      <c r="A3282">
        <v>20</v>
      </c>
      <c r="B3282" t="s">
        <v>165</v>
      </c>
      <c r="D3282">
        <v>16.64</v>
      </c>
      <c r="E3282">
        <v>2895.058</v>
      </c>
      <c r="G3282">
        <v>359.52300000000002</v>
      </c>
      <c r="H3282" t="s">
        <v>13</v>
      </c>
      <c r="I3282">
        <v>2895.058</v>
      </c>
    </row>
    <row r="3283" spans="1:9" x14ac:dyDescent="0.4">
      <c r="A3283">
        <v>21</v>
      </c>
      <c r="B3283" t="s">
        <v>22</v>
      </c>
    </row>
    <row r="3284" spans="1:9" x14ac:dyDescent="0.4">
      <c r="A3284">
        <v>22</v>
      </c>
      <c r="B3284" t="s">
        <v>164</v>
      </c>
      <c r="D3284">
        <v>16.649999999999999</v>
      </c>
      <c r="E3284">
        <v>2161.9349999999999</v>
      </c>
      <c r="G3284">
        <v>20548</v>
      </c>
      <c r="H3284" t="s">
        <v>13</v>
      </c>
      <c r="I3284">
        <v>2161.9349999999999</v>
      </c>
    </row>
    <row r="3285" spans="1:9" x14ac:dyDescent="0.4">
      <c r="A3285">
        <v>23</v>
      </c>
      <c r="B3285" t="s">
        <v>163</v>
      </c>
      <c r="D3285">
        <v>16.670000000000002</v>
      </c>
      <c r="E3285">
        <v>3048.598</v>
      </c>
      <c r="G3285">
        <v>24524</v>
      </c>
      <c r="H3285" t="s">
        <v>13</v>
      </c>
      <c r="I3285">
        <v>3048.598</v>
      </c>
    </row>
    <row r="3286" spans="1:9" x14ac:dyDescent="0.4">
      <c r="A3286">
        <v>24</v>
      </c>
      <c r="B3286" t="s">
        <v>162</v>
      </c>
      <c r="D3286">
        <v>16.670000000000002</v>
      </c>
      <c r="E3286">
        <v>3225.971</v>
      </c>
      <c r="G3286">
        <v>95.061999999999998</v>
      </c>
      <c r="H3286" t="s">
        <v>13</v>
      </c>
      <c r="I3286">
        <v>3225.971</v>
      </c>
    </row>
    <row r="3287" spans="1:9" x14ac:dyDescent="0.4">
      <c r="A3287">
        <v>25</v>
      </c>
      <c r="B3287" t="s">
        <v>161</v>
      </c>
      <c r="D3287">
        <v>16.71</v>
      </c>
      <c r="E3287">
        <v>3658.864</v>
      </c>
      <c r="G3287">
        <v>644.11400000000003</v>
      </c>
      <c r="H3287" t="s">
        <v>13</v>
      </c>
      <c r="I3287">
        <v>3658.864</v>
      </c>
    </row>
    <row r="3288" spans="1:9" x14ac:dyDescent="0.4">
      <c r="A3288">
        <v>26</v>
      </c>
      <c r="B3288" t="s">
        <v>160</v>
      </c>
      <c r="D3288">
        <v>16.7</v>
      </c>
      <c r="E3288">
        <v>3040.107</v>
      </c>
      <c r="G3288">
        <v>26630</v>
      </c>
      <c r="H3288" t="s">
        <v>13</v>
      </c>
      <c r="I3288">
        <v>3040.107</v>
      </c>
    </row>
    <row r="3289" spans="1:9" x14ac:dyDescent="0.4">
      <c r="A3289">
        <v>27</v>
      </c>
      <c r="B3289" t="s">
        <v>159</v>
      </c>
      <c r="D3289">
        <v>16.739999999999998</v>
      </c>
      <c r="E3289">
        <v>3328.9929999999999</v>
      </c>
      <c r="G3289">
        <v>29036</v>
      </c>
      <c r="H3289" t="s">
        <v>13</v>
      </c>
      <c r="I3289">
        <v>3328.9929999999999</v>
      </c>
    </row>
    <row r="3290" spans="1:9" x14ac:dyDescent="0.4">
      <c r="A3290">
        <v>28</v>
      </c>
      <c r="B3290" t="s">
        <v>22</v>
      </c>
      <c r="D3290">
        <v>16.73</v>
      </c>
      <c r="E3290">
        <v>22.63</v>
      </c>
      <c r="G3290">
        <v>3.3610000000000002</v>
      </c>
      <c r="H3290" t="s">
        <v>13</v>
      </c>
      <c r="I3290">
        <v>22.63</v>
      </c>
    </row>
    <row r="3291" spans="1:9" x14ac:dyDescent="0.4">
      <c r="A3291">
        <v>29</v>
      </c>
      <c r="B3291" t="s">
        <v>158</v>
      </c>
      <c r="D3291">
        <v>16.739999999999998</v>
      </c>
      <c r="E3291">
        <v>3672.7440000000001</v>
      </c>
      <c r="G3291">
        <v>31021</v>
      </c>
      <c r="H3291" t="s">
        <v>13</v>
      </c>
      <c r="I3291">
        <v>3672.7440000000001</v>
      </c>
    </row>
    <row r="3292" spans="1:9" x14ac:dyDescent="0.4">
      <c r="A3292">
        <v>30</v>
      </c>
      <c r="B3292" t="s">
        <v>157</v>
      </c>
      <c r="D3292">
        <v>16.73</v>
      </c>
      <c r="E3292">
        <v>2772.7440000000001</v>
      </c>
      <c r="G3292">
        <v>24065</v>
      </c>
      <c r="H3292" t="s">
        <v>13</v>
      </c>
      <c r="I3292">
        <v>2772.7440000000001</v>
      </c>
    </row>
    <row r="3293" spans="1:9" x14ac:dyDescent="0.4">
      <c r="A3293">
        <v>31</v>
      </c>
      <c r="B3293" t="s">
        <v>156</v>
      </c>
      <c r="D3293">
        <v>16.71</v>
      </c>
      <c r="E3293">
        <v>2464.4050000000002</v>
      </c>
      <c r="G3293">
        <v>21726</v>
      </c>
      <c r="H3293" t="s">
        <v>13</v>
      </c>
      <c r="I3293">
        <v>2464.4050000000002</v>
      </c>
    </row>
    <row r="3295" spans="1:9" x14ac:dyDescent="0.4">
      <c r="A3295" t="s">
        <v>125</v>
      </c>
    </row>
    <row r="3297" spans="1:10" x14ac:dyDescent="0.4">
      <c r="B3297" t="s">
        <v>3</v>
      </c>
      <c r="C3297" t="s">
        <v>4</v>
      </c>
      <c r="D3297" t="s">
        <v>5</v>
      </c>
      <c r="E3297" t="s">
        <v>6</v>
      </c>
      <c r="F3297" t="s">
        <v>7</v>
      </c>
      <c r="G3297" t="s">
        <v>8</v>
      </c>
      <c r="H3297" t="s">
        <v>9</v>
      </c>
      <c r="I3297" t="s">
        <v>10</v>
      </c>
      <c r="J3297" t="s">
        <v>11</v>
      </c>
    </row>
    <row r="3298" spans="1:10" x14ac:dyDescent="0.4">
      <c r="A3298">
        <v>1</v>
      </c>
      <c r="B3298" t="s">
        <v>182</v>
      </c>
      <c r="D3298">
        <v>16.579999999999998</v>
      </c>
      <c r="E3298">
        <v>3424.4639999999999</v>
      </c>
      <c r="G3298">
        <v>30447</v>
      </c>
      <c r="H3298" t="s">
        <v>13</v>
      </c>
      <c r="I3298">
        <v>3424.4639999999999</v>
      </c>
    </row>
    <row r="3299" spans="1:10" x14ac:dyDescent="0.4">
      <c r="A3299">
        <v>2</v>
      </c>
      <c r="B3299" t="s">
        <v>181</v>
      </c>
      <c r="D3299">
        <v>16.600000000000001</v>
      </c>
      <c r="E3299">
        <v>3163.0929999999998</v>
      </c>
      <c r="G3299">
        <v>136.21700000000001</v>
      </c>
      <c r="H3299" t="s">
        <v>13</v>
      </c>
      <c r="I3299">
        <v>3163.0929999999998</v>
      </c>
    </row>
    <row r="3300" spans="1:10" x14ac:dyDescent="0.4">
      <c r="A3300">
        <v>3</v>
      </c>
      <c r="B3300" t="s">
        <v>180</v>
      </c>
      <c r="D3300">
        <v>16.600000000000001</v>
      </c>
      <c r="E3300">
        <v>2991.645</v>
      </c>
      <c r="G3300">
        <v>542.12900000000002</v>
      </c>
      <c r="H3300" t="s">
        <v>13</v>
      </c>
      <c r="I3300">
        <v>2991.645</v>
      </c>
    </row>
    <row r="3301" spans="1:10" x14ac:dyDescent="0.4">
      <c r="A3301">
        <v>4</v>
      </c>
      <c r="B3301" t="s">
        <v>179</v>
      </c>
      <c r="D3301">
        <v>16.61</v>
      </c>
      <c r="E3301">
        <v>2385.2559999999999</v>
      </c>
      <c r="G3301">
        <v>95.887</v>
      </c>
      <c r="H3301" t="s">
        <v>13</v>
      </c>
      <c r="I3301">
        <v>2385.2559999999999</v>
      </c>
    </row>
    <row r="3302" spans="1:10" x14ac:dyDescent="0.4">
      <c r="A3302">
        <v>5</v>
      </c>
      <c r="B3302" t="s">
        <v>178</v>
      </c>
      <c r="D3302">
        <v>16.61</v>
      </c>
      <c r="E3302">
        <v>3131.8209999999999</v>
      </c>
      <c r="G3302">
        <v>29285</v>
      </c>
      <c r="H3302" t="s">
        <v>13</v>
      </c>
      <c r="I3302">
        <v>3131.8209999999999</v>
      </c>
    </row>
    <row r="3303" spans="1:10" x14ac:dyDescent="0.4">
      <c r="A3303">
        <v>6</v>
      </c>
      <c r="B3303" t="s">
        <v>177</v>
      </c>
      <c r="D3303">
        <v>16.62</v>
      </c>
      <c r="E3303">
        <v>2135.6849999999999</v>
      </c>
      <c r="G3303">
        <v>20151</v>
      </c>
      <c r="H3303" t="s">
        <v>13</v>
      </c>
      <c r="I3303">
        <v>2135.6849999999999</v>
      </c>
    </row>
    <row r="3304" spans="1:10" x14ac:dyDescent="0.4">
      <c r="A3304">
        <v>7</v>
      </c>
      <c r="B3304" t="s">
        <v>22</v>
      </c>
      <c r="H3304" t="s">
        <v>95</v>
      </c>
    </row>
    <row r="3305" spans="1:10" x14ac:dyDescent="0.4">
      <c r="A3305">
        <v>8</v>
      </c>
      <c r="B3305" t="s">
        <v>176</v>
      </c>
      <c r="D3305">
        <v>16.64</v>
      </c>
      <c r="E3305">
        <v>2887.29</v>
      </c>
      <c r="G3305">
        <v>63.31</v>
      </c>
      <c r="H3305" t="s">
        <v>13</v>
      </c>
      <c r="I3305">
        <v>2887.29</v>
      </c>
    </row>
    <row r="3306" spans="1:10" x14ac:dyDescent="0.4">
      <c r="A3306">
        <v>9</v>
      </c>
      <c r="B3306" t="s">
        <v>175</v>
      </c>
      <c r="D3306">
        <v>16.64</v>
      </c>
      <c r="E3306">
        <v>2919.1350000000002</v>
      </c>
      <c r="G3306">
        <v>321.14999999999998</v>
      </c>
      <c r="H3306" t="s">
        <v>13</v>
      </c>
      <c r="I3306">
        <v>2919.1350000000002</v>
      </c>
    </row>
    <row r="3307" spans="1:10" x14ac:dyDescent="0.4">
      <c r="A3307">
        <v>10</v>
      </c>
      <c r="B3307" t="s">
        <v>174</v>
      </c>
      <c r="D3307">
        <v>16.64</v>
      </c>
      <c r="E3307">
        <v>3329.32</v>
      </c>
      <c r="G3307">
        <v>235.99799999999999</v>
      </c>
      <c r="H3307" t="s">
        <v>13</v>
      </c>
      <c r="I3307">
        <v>3329.32</v>
      </c>
    </row>
    <row r="3308" spans="1:10" x14ac:dyDescent="0.4">
      <c r="A3308">
        <v>11</v>
      </c>
      <c r="B3308" t="s">
        <v>173</v>
      </c>
      <c r="D3308">
        <v>16.63</v>
      </c>
      <c r="E3308">
        <v>1977.385</v>
      </c>
      <c r="G3308">
        <v>17443</v>
      </c>
      <c r="H3308" t="s">
        <v>13</v>
      </c>
      <c r="I3308">
        <v>1977.385</v>
      </c>
    </row>
    <row r="3309" spans="1:10" x14ac:dyDescent="0.4">
      <c r="A3309">
        <v>12</v>
      </c>
      <c r="B3309" t="s">
        <v>172</v>
      </c>
      <c r="D3309">
        <v>16.62</v>
      </c>
      <c r="E3309">
        <v>3131.076</v>
      </c>
      <c r="G3309">
        <v>29309</v>
      </c>
      <c r="H3309" t="s">
        <v>13</v>
      </c>
      <c r="I3309">
        <v>3131.076</v>
      </c>
    </row>
    <row r="3310" spans="1:10" x14ac:dyDescent="0.4">
      <c r="A3310">
        <v>13</v>
      </c>
      <c r="B3310" t="s">
        <v>171</v>
      </c>
      <c r="D3310">
        <v>16.579999999999998</v>
      </c>
      <c r="E3310">
        <v>2297.8919999999998</v>
      </c>
      <c r="G3310">
        <v>138.48699999999999</v>
      </c>
      <c r="H3310" t="s">
        <v>13</v>
      </c>
      <c r="I3310">
        <v>2297.8919999999998</v>
      </c>
    </row>
    <row r="3311" spans="1:10" x14ac:dyDescent="0.4">
      <c r="A3311">
        <v>14</v>
      </c>
      <c r="B3311" t="s">
        <v>22</v>
      </c>
      <c r="D3311">
        <v>16.5</v>
      </c>
      <c r="E3311">
        <v>38.744</v>
      </c>
      <c r="G3311">
        <v>454</v>
      </c>
      <c r="H3311" t="s">
        <v>13</v>
      </c>
      <c r="I3311">
        <v>38.744</v>
      </c>
    </row>
    <row r="3312" spans="1:10" x14ac:dyDescent="0.4">
      <c r="A3312">
        <v>15</v>
      </c>
      <c r="B3312" t="s">
        <v>170</v>
      </c>
      <c r="D3312">
        <v>16.57</v>
      </c>
      <c r="E3312">
        <v>2985.1619999999998</v>
      </c>
      <c r="G3312">
        <v>47.484000000000002</v>
      </c>
      <c r="H3312" t="s">
        <v>13</v>
      </c>
      <c r="I3312">
        <v>2985.1619999999998</v>
      </c>
    </row>
    <row r="3313" spans="1:9" x14ac:dyDescent="0.4">
      <c r="A3313">
        <v>16</v>
      </c>
      <c r="B3313" t="s">
        <v>169</v>
      </c>
      <c r="D3313">
        <v>16.579999999999998</v>
      </c>
      <c r="E3313">
        <v>2676.21</v>
      </c>
      <c r="G3313">
        <v>502.49200000000002</v>
      </c>
      <c r="H3313" t="s">
        <v>13</v>
      </c>
      <c r="I3313">
        <v>2676.21</v>
      </c>
    </row>
    <row r="3314" spans="1:9" x14ac:dyDescent="0.4">
      <c r="A3314">
        <v>17</v>
      </c>
      <c r="B3314" t="s">
        <v>168</v>
      </c>
      <c r="D3314">
        <v>16.61</v>
      </c>
      <c r="E3314">
        <v>3875.1370000000002</v>
      </c>
      <c r="G3314">
        <v>357.65</v>
      </c>
      <c r="H3314" t="s">
        <v>13</v>
      </c>
      <c r="I3314">
        <v>3875.1370000000002</v>
      </c>
    </row>
    <row r="3315" spans="1:9" x14ac:dyDescent="0.4">
      <c r="A3315">
        <v>18</v>
      </c>
      <c r="B3315" t="s">
        <v>167</v>
      </c>
      <c r="D3315">
        <v>16.62</v>
      </c>
      <c r="E3315">
        <v>3168.3670000000002</v>
      </c>
      <c r="G3315">
        <v>489.77300000000002</v>
      </c>
      <c r="H3315" t="s">
        <v>13</v>
      </c>
      <c r="I3315">
        <v>3168.3670000000002</v>
      </c>
    </row>
    <row r="3316" spans="1:9" x14ac:dyDescent="0.4">
      <c r="A3316">
        <v>19</v>
      </c>
      <c r="B3316" t="s">
        <v>166</v>
      </c>
      <c r="D3316">
        <v>16.61</v>
      </c>
      <c r="E3316">
        <v>4417.9589999999998</v>
      </c>
      <c r="G3316">
        <v>131.999</v>
      </c>
      <c r="H3316" t="s">
        <v>13</v>
      </c>
      <c r="I3316">
        <v>4417.9589999999998</v>
      </c>
    </row>
    <row r="3317" spans="1:9" x14ac:dyDescent="0.4">
      <c r="A3317">
        <v>20</v>
      </c>
      <c r="B3317" t="s">
        <v>165</v>
      </c>
      <c r="D3317">
        <v>16.63</v>
      </c>
      <c r="E3317">
        <v>2880.9769999999999</v>
      </c>
      <c r="G3317">
        <v>186.47399999999999</v>
      </c>
      <c r="H3317" t="s">
        <v>13</v>
      </c>
      <c r="I3317">
        <v>2880.9769999999999</v>
      </c>
    </row>
    <row r="3318" spans="1:9" x14ac:dyDescent="0.4">
      <c r="A3318">
        <v>21</v>
      </c>
      <c r="B3318" t="s">
        <v>22</v>
      </c>
      <c r="H3318" t="s">
        <v>95</v>
      </c>
    </row>
    <row r="3319" spans="1:9" x14ac:dyDescent="0.4">
      <c r="A3319">
        <v>22</v>
      </c>
      <c r="B3319" t="s">
        <v>164</v>
      </c>
      <c r="D3319">
        <v>16.649999999999999</v>
      </c>
      <c r="E3319">
        <v>2707.3209999999999</v>
      </c>
      <c r="G3319">
        <v>24192</v>
      </c>
      <c r="H3319" t="s">
        <v>13</v>
      </c>
      <c r="I3319">
        <v>2707.3209999999999</v>
      </c>
    </row>
    <row r="3320" spans="1:9" x14ac:dyDescent="0.4">
      <c r="A3320">
        <v>23</v>
      </c>
      <c r="B3320" t="s">
        <v>163</v>
      </c>
      <c r="D3320">
        <v>16.670000000000002</v>
      </c>
      <c r="E3320">
        <v>2642.7359999999999</v>
      </c>
      <c r="G3320">
        <v>172.32900000000001</v>
      </c>
      <c r="H3320" t="s">
        <v>13</v>
      </c>
      <c r="I3320">
        <v>2642.7359999999999</v>
      </c>
    </row>
    <row r="3321" spans="1:9" x14ac:dyDescent="0.4">
      <c r="A3321">
        <v>24</v>
      </c>
      <c r="B3321" t="s">
        <v>162</v>
      </c>
      <c r="D3321">
        <v>16.670000000000002</v>
      </c>
      <c r="E3321">
        <v>3172.924</v>
      </c>
      <c r="G3321">
        <v>222.292</v>
      </c>
      <c r="H3321" t="s">
        <v>13</v>
      </c>
      <c r="I3321">
        <v>3172.924</v>
      </c>
    </row>
    <row r="3322" spans="1:9" x14ac:dyDescent="0.4">
      <c r="A3322">
        <v>25</v>
      </c>
      <c r="B3322" t="s">
        <v>161</v>
      </c>
      <c r="D3322">
        <v>16.71</v>
      </c>
      <c r="E3322">
        <v>3319.8389999999999</v>
      </c>
      <c r="G3322">
        <v>178.042</v>
      </c>
      <c r="H3322" t="s">
        <v>13</v>
      </c>
      <c r="I3322">
        <v>3319.8389999999999</v>
      </c>
    </row>
    <row r="3323" spans="1:9" x14ac:dyDescent="0.4">
      <c r="A3323">
        <v>26</v>
      </c>
      <c r="B3323" t="s">
        <v>160</v>
      </c>
      <c r="D3323">
        <v>16.71</v>
      </c>
      <c r="E3323">
        <v>3401.3240000000001</v>
      </c>
      <c r="G3323">
        <v>625.93299999999999</v>
      </c>
      <c r="H3323" t="s">
        <v>13</v>
      </c>
      <c r="I3323">
        <v>3401.3240000000001</v>
      </c>
    </row>
    <row r="3324" spans="1:9" x14ac:dyDescent="0.4">
      <c r="A3324">
        <v>27</v>
      </c>
      <c r="B3324" t="s">
        <v>159</v>
      </c>
      <c r="D3324">
        <v>16.73</v>
      </c>
      <c r="E3324">
        <v>3613.8690000000001</v>
      </c>
      <c r="G3324">
        <v>163.72800000000001</v>
      </c>
      <c r="H3324" t="s">
        <v>13</v>
      </c>
      <c r="I3324">
        <v>3613.8690000000001</v>
      </c>
    </row>
    <row r="3325" spans="1:9" x14ac:dyDescent="0.4">
      <c r="A3325">
        <v>28</v>
      </c>
      <c r="B3325" t="s">
        <v>22</v>
      </c>
      <c r="D3325">
        <v>16.739999999999998</v>
      </c>
      <c r="E3325">
        <v>15.747999999999999</v>
      </c>
      <c r="G3325">
        <v>190</v>
      </c>
      <c r="H3325" t="s">
        <v>13</v>
      </c>
      <c r="I3325">
        <v>15.747999999999999</v>
      </c>
    </row>
    <row r="3326" spans="1:9" x14ac:dyDescent="0.4">
      <c r="A3326">
        <v>29</v>
      </c>
      <c r="B3326" t="s">
        <v>158</v>
      </c>
      <c r="D3326">
        <v>16.739999999999998</v>
      </c>
      <c r="E3326">
        <v>2614.7579999999998</v>
      </c>
      <c r="G3326">
        <v>51.302999999999997</v>
      </c>
      <c r="H3326" t="s">
        <v>13</v>
      </c>
      <c r="I3326">
        <v>2614.7579999999998</v>
      </c>
    </row>
    <row r="3327" spans="1:9" x14ac:dyDescent="0.4">
      <c r="A3327">
        <v>30</v>
      </c>
      <c r="B3327" t="s">
        <v>157</v>
      </c>
      <c r="D3327">
        <v>16.73</v>
      </c>
      <c r="E3327">
        <v>2672.94</v>
      </c>
      <c r="G3327">
        <v>24167</v>
      </c>
      <c r="H3327" t="s">
        <v>13</v>
      </c>
      <c r="I3327">
        <v>2672.94</v>
      </c>
    </row>
    <row r="3328" spans="1:9" x14ac:dyDescent="0.4">
      <c r="A3328">
        <v>31</v>
      </c>
      <c r="B3328" t="s">
        <v>156</v>
      </c>
      <c r="D3328">
        <v>16.72</v>
      </c>
      <c r="E3328">
        <v>2110.1610000000001</v>
      </c>
      <c r="G3328">
        <v>18340</v>
      </c>
      <c r="H3328" t="s">
        <v>13</v>
      </c>
      <c r="I3328">
        <v>2110.1610000000001</v>
      </c>
    </row>
    <row r="3330" spans="1:10" x14ac:dyDescent="0.4">
      <c r="A3330" t="s">
        <v>126</v>
      </c>
    </row>
    <row r="3332" spans="1:10" x14ac:dyDescent="0.4">
      <c r="B3332" t="s">
        <v>3</v>
      </c>
      <c r="C3332" t="s">
        <v>4</v>
      </c>
      <c r="D3332" t="s">
        <v>5</v>
      </c>
      <c r="E3332" t="s">
        <v>6</v>
      </c>
      <c r="F3332" t="s">
        <v>7</v>
      </c>
      <c r="G3332" t="s">
        <v>8</v>
      </c>
      <c r="H3332" t="s">
        <v>9</v>
      </c>
      <c r="I3332" t="s">
        <v>10</v>
      </c>
      <c r="J3332" t="s">
        <v>11</v>
      </c>
    </row>
    <row r="3333" spans="1:10" x14ac:dyDescent="0.4">
      <c r="A3333">
        <v>1</v>
      </c>
      <c r="B3333" t="s">
        <v>182</v>
      </c>
      <c r="D3333">
        <v>15.23</v>
      </c>
      <c r="E3333">
        <v>521.45799999999997</v>
      </c>
      <c r="F3333">
        <v>24821.026999999998</v>
      </c>
      <c r="G3333">
        <v>3550</v>
      </c>
      <c r="H3333" t="s">
        <v>13</v>
      </c>
    </row>
    <row r="3334" spans="1:10" x14ac:dyDescent="0.4">
      <c r="A3334">
        <v>2</v>
      </c>
      <c r="B3334" t="s">
        <v>181</v>
      </c>
      <c r="D3334">
        <v>15.23</v>
      </c>
      <c r="E3334">
        <v>181.73699999999999</v>
      </c>
      <c r="F3334">
        <v>24418.576000000001</v>
      </c>
      <c r="G3334">
        <v>1252</v>
      </c>
      <c r="H3334" t="s">
        <v>13</v>
      </c>
    </row>
    <row r="3335" spans="1:10" x14ac:dyDescent="0.4">
      <c r="A3335">
        <v>3</v>
      </c>
      <c r="B3335" t="s">
        <v>180</v>
      </c>
      <c r="D3335">
        <v>15.31</v>
      </c>
      <c r="E3335">
        <v>241.453</v>
      </c>
      <c r="F3335">
        <v>22987.745999999999</v>
      </c>
      <c r="G3335">
        <v>1245</v>
      </c>
      <c r="H3335" t="s">
        <v>13</v>
      </c>
    </row>
    <row r="3336" spans="1:10" x14ac:dyDescent="0.4">
      <c r="A3336">
        <v>4</v>
      </c>
      <c r="B3336" t="s">
        <v>179</v>
      </c>
      <c r="D3336">
        <v>15.26</v>
      </c>
      <c r="E3336">
        <v>84.518000000000001</v>
      </c>
      <c r="F3336">
        <v>22065.328000000001</v>
      </c>
      <c r="G3336">
        <v>3.4540000000000002</v>
      </c>
      <c r="H3336" t="s">
        <v>13</v>
      </c>
    </row>
    <row r="3337" spans="1:10" x14ac:dyDescent="0.4">
      <c r="A3337">
        <v>5</v>
      </c>
      <c r="B3337" t="s">
        <v>178</v>
      </c>
      <c r="D3337">
        <v>15.31</v>
      </c>
      <c r="E3337">
        <v>52.84</v>
      </c>
      <c r="F3337">
        <v>22549.761999999999</v>
      </c>
      <c r="G3337">
        <v>422</v>
      </c>
      <c r="H3337" t="s">
        <v>13</v>
      </c>
    </row>
    <row r="3338" spans="1:10" x14ac:dyDescent="0.4">
      <c r="A3338">
        <v>6</v>
      </c>
      <c r="B3338" t="s">
        <v>177</v>
      </c>
      <c r="D3338">
        <v>15.3</v>
      </c>
      <c r="E3338">
        <v>56.225999999999999</v>
      </c>
      <c r="F3338">
        <v>21312.756000000001</v>
      </c>
      <c r="G3338">
        <v>439</v>
      </c>
      <c r="H3338" t="s">
        <v>13</v>
      </c>
    </row>
    <row r="3339" spans="1:10" x14ac:dyDescent="0.4">
      <c r="A3339">
        <v>7</v>
      </c>
      <c r="B3339" t="s">
        <v>22</v>
      </c>
      <c r="H3339" t="s">
        <v>95</v>
      </c>
    </row>
    <row r="3340" spans="1:10" x14ac:dyDescent="0.4">
      <c r="A3340">
        <v>8</v>
      </c>
      <c r="B3340" t="s">
        <v>176</v>
      </c>
      <c r="F3340">
        <v>23539.835999999999</v>
      </c>
    </row>
    <row r="3341" spans="1:10" x14ac:dyDescent="0.4">
      <c r="A3341">
        <v>9</v>
      </c>
      <c r="B3341" t="s">
        <v>175</v>
      </c>
      <c r="D3341">
        <v>15.33</v>
      </c>
      <c r="E3341">
        <v>147.751</v>
      </c>
      <c r="F3341">
        <v>23990.521000000001</v>
      </c>
      <c r="G3341">
        <v>4.375</v>
      </c>
      <c r="H3341" t="s">
        <v>13</v>
      </c>
    </row>
    <row r="3342" spans="1:10" x14ac:dyDescent="0.4">
      <c r="A3342">
        <v>10</v>
      </c>
      <c r="B3342" t="s">
        <v>174</v>
      </c>
      <c r="F3342">
        <v>26560.857</v>
      </c>
    </row>
    <row r="3343" spans="1:10" x14ac:dyDescent="0.4">
      <c r="A3343">
        <v>11</v>
      </c>
      <c r="B3343" t="s">
        <v>173</v>
      </c>
      <c r="D3343">
        <v>15.21</v>
      </c>
      <c r="E3343">
        <v>82.849000000000004</v>
      </c>
      <c r="F3343">
        <v>21848.643</v>
      </c>
      <c r="G3343">
        <v>613</v>
      </c>
      <c r="H3343" t="s">
        <v>13</v>
      </c>
    </row>
    <row r="3344" spans="1:10" x14ac:dyDescent="0.4">
      <c r="A3344">
        <v>12</v>
      </c>
      <c r="B3344" t="s">
        <v>172</v>
      </c>
      <c r="D3344">
        <v>15.44</v>
      </c>
      <c r="E3344">
        <v>13.442</v>
      </c>
      <c r="F3344">
        <v>22835.780999999999</v>
      </c>
      <c r="G3344">
        <v>111</v>
      </c>
      <c r="H3344" t="s">
        <v>13</v>
      </c>
    </row>
    <row r="3345" spans="1:8" x14ac:dyDescent="0.4">
      <c r="A3345">
        <v>13</v>
      </c>
      <c r="B3345" t="s">
        <v>171</v>
      </c>
      <c r="D3345">
        <v>15.23</v>
      </c>
      <c r="E3345">
        <v>5.86</v>
      </c>
      <c r="F3345">
        <v>22675.041000000001</v>
      </c>
      <c r="G3345">
        <v>50</v>
      </c>
      <c r="H3345" t="s">
        <v>13</v>
      </c>
    </row>
    <row r="3346" spans="1:8" x14ac:dyDescent="0.4">
      <c r="A3346">
        <v>14</v>
      </c>
      <c r="B3346" t="s">
        <v>22</v>
      </c>
      <c r="D3346">
        <v>15.13</v>
      </c>
      <c r="E3346">
        <v>1079.1389999999999</v>
      </c>
      <c r="G3346">
        <v>7490</v>
      </c>
      <c r="H3346" t="s">
        <v>13</v>
      </c>
    </row>
    <row r="3347" spans="1:8" x14ac:dyDescent="0.4">
      <c r="A3347">
        <v>15</v>
      </c>
      <c r="B3347" t="s">
        <v>170</v>
      </c>
      <c r="D3347">
        <v>15.18</v>
      </c>
      <c r="E3347">
        <v>77.554000000000002</v>
      </c>
      <c r="F3347">
        <v>26872.741999999998</v>
      </c>
      <c r="G3347">
        <v>653</v>
      </c>
      <c r="H3347" t="s">
        <v>13</v>
      </c>
    </row>
    <row r="3348" spans="1:8" x14ac:dyDescent="0.4">
      <c r="A3348">
        <v>16</v>
      </c>
      <c r="B3348" t="s">
        <v>169</v>
      </c>
      <c r="D3348">
        <v>15.18</v>
      </c>
      <c r="E3348">
        <v>40.314</v>
      </c>
      <c r="F3348">
        <v>21870.893</v>
      </c>
      <c r="G3348">
        <v>272</v>
      </c>
      <c r="H3348" t="s">
        <v>13</v>
      </c>
    </row>
    <row r="3349" spans="1:8" x14ac:dyDescent="0.4">
      <c r="A3349">
        <v>17</v>
      </c>
      <c r="B3349" t="s">
        <v>168</v>
      </c>
      <c r="D3349">
        <v>15.21</v>
      </c>
      <c r="E3349">
        <v>122.29600000000001</v>
      </c>
      <c r="F3349">
        <v>32909.313000000002</v>
      </c>
      <c r="G3349">
        <v>1023</v>
      </c>
      <c r="H3349" t="s">
        <v>13</v>
      </c>
    </row>
    <row r="3350" spans="1:8" x14ac:dyDescent="0.4">
      <c r="A3350">
        <v>18</v>
      </c>
      <c r="B3350" t="s">
        <v>167</v>
      </c>
      <c r="D3350">
        <v>15.23</v>
      </c>
      <c r="E3350">
        <v>33.673000000000002</v>
      </c>
      <c r="F3350">
        <v>26168.053</v>
      </c>
      <c r="G3350">
        <v>281</v>
      </c>
      <c r="H3350" t="s">
        <v>13</v>
      </c>
    </row>
    <row r="3351" spans="1:8" x14ac:dyDescent="0.4">
      <c r="A3351">
        <v>19</v>
      </c>
      <c r="B3351" t="s">
        <v>166</v>
      </c>
      <c r="D3351">
        <v>15.18</v>
      </c>
      <c r="E3351">
        <v>7.9029999999999996</v>
      </c>
      <c r="F3351">
        <v>31361.701000000001</v>
      </c>
      <c r="G3351">
        <v>71</v>
      </c>
      <c r="H3351" t="s">
        <v>13</v>
      </c>
    </row>
    <row r="3352" spans="1:8" x14ac:dyDescent="0.4">
      <c r="A3352">
        <v>20</v>
      </c>
      <c r="B3352" t="s">
        <v>165</v>
      </c>
      <c r="F3352">
        <v>25991.197</v>
      </c>
    </row>
    <row r="3353" spans="1:8" x14ac:dyDescent="0.4">
      <c r="A3353">
        <v>21</v>
      </c>
      <c r="B3353" t="s">
        <v>22</v>
      </c>
      <c r="H3353" t="s">
        <v>95</v>
      </c>
    </row>
    <row r="3354" spans="1:8" x14ac:dyDescent="0.4">
      <c r="A3354">
        <v>22</v>
      </c>
      <c r="B3354" t="s">
        <v>164</v>
      </c>
      <c r="D3354">
        <v>15.23</v>
      </c>
      <c r="E3354">
        <v>60.186</v>
      </c>
      <c r="F3354">
        <v>22350.550999999999</v>
      </c>
      <c r="G3354">
        <v>488</v>
      </c>
      <c r="H3354" t="s">
        <v>13</v>
      </c>
    </row>
    <row r="3355" spans="1:8" x14ac:dyDescent="0.4">
      <c r="A3355">
        <v>23</v>
      </c>
      <c r="B3355" t="s">
        <v>163</v>
      </c>
      <c r="D3355">
        <v>15.26</v>
      </c>
      <c r="E3355">
        <v>9.75</v>
      </c>
      <c r="F3355">
        <v>25724.141</v>
      </c>
      <c r="G3355">
        <v>62</v>
      </c>
      <c r="H3355" t="s">
        <v>13</v>
      </c>
    </row>
    <row r="3356" spans="1:8" x14ac:dyDescent="0.4">
      <c r="A3356">
        <v>24</v>
      </c>
      <c r="B3356" t="s">
        <v>162</v>
      </c>
      <c r="D3356">
        <v>15.28</v>
      </c>
      <c r="E3356">
        <v>25.568000000000001</v>
      </c>
      <c r="F3356">
        <v>29659.331999999999</v>
      </c>
      <c r="G3356">
        <v>1.827</v>
      </c>
      <c r="H3356" t="s">
        <v>13</v>
      </c>
    </row>
    <row r="3357" spans="1:8" x14ac:dyDescent="0.4">
      <c r="A3357">
        <v>25</v>
      </c>
      <c r="B3357" t="s">
        <v>161</v>
      </c>
      <c r="D3357">
        <v>15.4</v>
      </c>
      <c r="E3357">
        <v>48.418999999999997</v>
      </c>
      <c r="F3357">
        <v>31270.463</v>
      </c>
      <c r="G3357">
        <v>390</v>
      </c>
      <c r="H3357" t="s">
        <v>13</v>
      </c>
    </row>
    <row r="3358" spans="1:8" x14ac:dyDescent="0.4">
      <c r="A3358">
        <v>26</v>
      </c>
      <c r="B3358" t="s">
        <v>160</v>
      </c>
      <c r="D3358">
        <v>15.36</v>
      </c>
      <c r="E3358">
        <v>0.73299999999999998</v>
      </c>
      <c r="F3358">
        <v>30780.789000000001</v>
      </c>
      <c r="G3358">
        <v>6</v>
      </c>
      <c r="H3358" t="s">
        <v>13</v>
      </c>
    </row>
    <row r="3359" spans="1:8" x14ac:dyDescent="0.4">
      <c r="A3359">
        <v>27</v>
      </c>
      <c r="B3359" t="s">
        <v>159</v>
      </c>
      <c r="D3359">
        <v>15.28</v>
      </c>
      <c r="E3359">
        <v>43.694000000000003</v>
      </c>
      <c r="F3359">
        <v>31819.67</v>
      </c>
      <c r="G3359">
        <v>345</v>
      </c>
      <c r="H3359" t="s">
        <v>13</v>
      </c>
    </row>
    <row r="3360" spans="1:8" x14ac:dyDescent="0.4">
      <c r="A3360">
        <v>28</v>
      </c>
      <c r="B3360" t="s">
        <v>22</v>
      </c>
      <c r="H3360" t="s">
        <v>95</v>
      </c>
    </row>
    <row r="3361" spans="1:10" x14ac:dyDescent="0.4">
      <c r="A3361">
        <v>29</v>
      </c>
      <c r="B3361" t="s">
        <v>158</v>
      </c>
      <c r="D3361">
        <v>15.3</v>
      </c>
      <c r="E3361">
        <v>1.2310000000000001</v>
      </c>
      <c r="F3361">
        <v>28759.182000000001</v>
      </c>
      <c r="G3361">
        <v>10</v>
      </c>
      <c r="H3361" t="s">
        <v>13</v>
      </c>
    </row>
    <row r="3362" spans="1:10" x14ac:dyDescent="0.4">
      <c r="A3362">
        <v>30</v>
      </c>
      <c r="B3362" t="s">
        <v>157</v>
      </c>
      <c r="D3362">
        <v>15.33</v>
      </c>
      <c r="E3362">
        <v>42.466999999999999</v>
      </c>
      <c r="F3362">
        <v>24892.368999999999</v>
      </c>
      <c r="G3362">
        <v>2.2690000000000001</v>
      </c>
      <c r="H3362" t="s">
        <v>13</v>
      </c>
    </row>
    <row r="3363" spans="1:10" x14ac:dyDescent="0.4">
      <c r="A3363">
        <v>31</v>
      </c>
      <c r="B3363" t="s">
        <v>156</v>
      </c>
      <c r="F3363">
        <v>20317.258000000002</v>
      </c>
    </row>
    <row r="3365" spans="1:10" x14ac:dyDescent="0.4">
      <c r="A3365" t="s">
        <v>127</v>
      </c>
    </row>
    <row r="3367" spans="1:10" x14ac:dyDescent="0.4">
      <c r="B3367" t="s">
        <v>3</v>
      </c>
      <c r="C3367" t="s">
        <v>4</v>
      </c>
      <c r="D3367" t="s">
        <v>5</v>
      </c>
      <c r="E3367" t="s">
        <v>6</v>
      </c>
      <c r="F3367" t="s">
        <v>7</v>
      </c>
      <c r="G3367" t="s">
        <v>8</v>
      </c>
      <c r="H3367" t="s">
        <v>9</v>
      </c>
      <c r="I3367" t="s">
        <v>10</v>
      </c>
      <c r="J3367" t="s">
        <v>11</v>
      </c>
    </row>
    <row r="3368" spans="1:10" x14ac:dyDescent="0.4">
      <c r="A3368">
        <v>1</v>
      </c>
      <c r="B3368" t="s">
        <v>182</v>
      </c>
      <c r="D3368">
        <v>15.23</v>
      </c>
      <c r="E3368">
        <v>24821.026999999998</v>
      </c>
      <c r="G3368">
        <v>114.515</v>
      </c>
      <c r="H3368" t="s">
        <v>13</v>
      </c>
      <c r="I3368">
        <v>24821.026999999998</v>
      </c>
    </row>
    <row r="3369" spans="1:10" x14ac:dyDescent="0.4">
      <c r="A3369">
        <v>2</v>
      </c>
      <c r="B3369" t="s">
        <v>181</v>
      </c>
      <c r="D3369">
        <v>15.25</v>
      </c>
      <c r="E3369">
        <v>24418.576000000001</v>
      </c>
      <c r="G3369">
        <v>148830</v>
      </c>
      <c r="H3369" t="s">
        <v>13</v>
      </c>
      <c r="I3369">
        <v>24418.576000000001</v>
      </c>
    </row>
    <row r="3370" spans="1:10" x14ac:dyDescent="0.4">
      <c r="A3370">
        <v>3</v>
      </c>
      <c r="B3370" t="s">
        <v>180</v>
      </c>
      <c r="D3370">
        <v>15.25</v>
      </c>
      <c r="E3370">
        <v>22987.745999999999</v>
      </c>
      <c r="G3370">
        <v>2125.0120000000002</v>
      </c>
      <c r="H3370" t="s">
        <v>13</v>
      </c>
      <c r="I3370">
        <v>22987.745999999999</v>
      </c>
    </row>
    <row r="3371" spans="1:10" x14ac:dyDescent="0.4">
      <c r="A3371">
        <v>4</v>
      </c>
      <c r="B3371" t="s">
        <v>179</v>
      </c>
      <c r="D3371">
        <v>15.24</v>
      </c>
      <c r="E3371">
        <v>22065.328000000001</v>
      </c>
      <c r="G3371">
        <v>83.207999999999998</v>
      </c>
      <c r="H3371" t="s">
        <v>13</v>
      </c>
      <c r="I3371">
        <v>22065.328000000001</v>
      </c>
    </row>
    <row r="3372" spans="1:10" x14ac:dyDescent="0.4">
      <c r="A3372">
        <v>5</v>
      </c>
      <c r="B3372" t="s">
        <v>178</v>
      </c>
      <c r="D3372">
        <v>15.25</v>
      </c>
      <c r="E3372">
        <v>22549.761999999999</v>
      </c>
      <c r="G3372">
        <v>187.45</v>
      </c>
      <c r="H3372" t="s">
        <v>13</v>
      </c>
      <c r="I3372">
        <v>22549.761999999999</v>
      </c>
    </row>
    <row r="3373" spans="1:10" x14ac:dyDescent="0.4">
      <c r="A3373">
        <v>6</v>
      </c>
      <c r="B3373" t="s">
        <v>177</v>
      </c>
      <c r="D3373">
        <v>15.26</v>
      </c>
      <c r="E3373">
        <v>21312.756000000001</v>
      </c>
      <c r="G3373">
        <v>190.63399999999999</v>
      </c>
      <c r="H3373" t="s">
        <v>13</v>
      </c>
      <c r="I3373">
        <v>21312.756000000001</v>
      </c>
    </row>
    <row r="3374" spans="1:10" x14ac:dyDescent="0.4">
      <c r="A3374">
        <v>7</v>
      </c>
      <c r="B3374" t="s">
        <v>22</v>
      </c>
      <c r="H3374" t="s">
        <v>95</v>
      </c>
    </row>
    <row r="3375" spans="1:10" x14ac:dyDescent="0.4">
      <c r="A3375">
        <v>8</v>
      </c>
      <c r="B3375" t="s">
        <v>176</v>
      </c>
      <c r="D3375">
        <v>15.28</v>
      </c>
      <c r="E3375">
        <v>23539.835999999999</v>
      </c>
      <c r="G3375">
        <v>1043.2829999999999</v>
      </c>
      <c r="H3375" t="s">
        <v>13</v>
      </c>
      <c r="I3375">
        <v>23539.835999999999</v>
      </c>
    </row>
    <row r="3376" spans="1:10" x14ac:dyDescent="0.4">
      <c r="A3376">
        <v>9</v>
      </c>
      <c r="B3376" t="s">
        <v>175</v>
      </c>
      <c r="D3376">
        <v>15.28</v>
      </c>
      <c r="E3376">
        <v>23990.521000000001</v>
      </c>
      <c r="G3376">
        <v>644.38099999999997</v>
      </c>
      <c r="H3376" t="s">
        <v>13</v>
      </c>
      <c r="I3376">
        <v>23990.521000000001</v>
      </c>
    </row>
    <row r="3377" spans="1:9" x14ac:dyDescent="0.4">
      <c r="A3377">
        <v>10</v>
      </c>
      <c r="B3377" t="s">
        <v>174</v>
      </c>
      <c r="D3377">
        <v>15.28</v>
      </c>
      <c r="E3377">
        <v>26560.857</v>
      </c>
      <c r="G3377">
        <v>900.67700000000002</v>
      </c>
      <c r="H3377" t="s">
        <v>13</v>
      </c>
      <c r="I3377">
        <v>26560.857</v>
      </c>
    </row>
    <row r="3378" spans="1:9" x14ac:dyDescent="0.4">
      <c r="A3378">
        <v>11</v>
      </c>
      <c r="B3378" t="s">
        <v>173</v>
      </c>
      <c r="D3378">
        <v>15.26</v>
      </c>
      <c r="E3378">
        <v>21848.643</v>
      </c>
      <c r="G3378">
        <v>34.582999999999998</v>
      </c>
      <c r="H3378" t="s">
        <v>13</v>
      </c>
      <c r="I3378">
        <v>21848.643</v>
      </c>
    </row>
    <row r="3379" spans="1:9" x14ac:dyDescent="0.4">
      <c r="A3379">
        <v>12</v>
      </c>
      <c r="B3379" t="s">
        <v>172</v>
      </c>
      <c r="D3379">
        <v>15.24</v>
      </c>
      <c r="E3379">
        <v>22835.780999999999</v>
      </c>
      <c r="G3379">
        <v>51.119</v>
      </c>
      <c r="H3379" t="s">
        <v>13</v>
      </c>
      <c r="I3379">
        <v>22835.780999999999</v>
      </c>
    </row>
    <row r="3380" spans="1:9" x14ac:dyDescent="0.4">
      <c r="A3380">
        <v>13</v>
      </c>
      <c r="B3380" t="s">
        <v>171</v>
      </c>
      <c r="D3380">
        <v>15.2</v>
      </c>
      <c r="E3380">
        <v>22675.041000000001</v>
      </c>
      <c r="G3380">
        <v>210.22200000000001</v>
      </c>
      <c r="H3380" t="s">
        <v>13</v>
      </c>
      <c r="I3380">
        <v>22675.041000000001</v>
      </c>
    </row>
    <row r="3381" spans="1:9" x14ac:dyDescent="0.4">
      <c r="A3381">
        <v>14</v>
      </c>
      <c r="B3381" t="s">
        <v>22</v>
      </c>
      <c r="H3381" t="s">
        <v>95</v>
      </c>
    </row>
    <row r="3382" spans="1:9" x14ac:dyDescent="0.4">
      <c r="A3382">
        <v>15</v>
      </c>
      <c r="B3382" t="s">
        <v>170</v>
      </c>
      <c r="D3382">
        <v>15.15</v>
      </c>
      <c r="E3382">
        <v>26872.741999999998</v>
      </c>
      <c r="G3382">
        <v>576.43600000000004</v>
      </c>
      <c r="H3382" t="s">
        <v>13</v>
      </c>
      <c r="I3382">
        <v>26872.741999999998</v>
      </c>
    </row>
    <row r="3383" spans="1:9" x14ac:dyDescent="0.4">
      <c r="A3383">
        <v>16</v>
      </c>
      <c r="B3383" t="s">
        <v>169</v>
      </c>
      <c r="D3383">
        <v>15.17</v>
      </c>
      <c r="E3383">
        <v>21870.893</v>
      </c>
      <c r="G3383">
        <v>608.40300000000002</v>
      </c>
      <c r="H3383" t="s">
        <v>13</v>
      </c>
      <c r="I3383">
        <v>21870.893</v>
      </c>
    </row>
    <row r="3384" spans="1:9" x14ac:dyDescent="0.4">
      <c r="A3384">
        <v>17</v>
      </c>
      <c r="B3384" t="s">
        <v>168</v>
      </c>
      <c r="D3384">
        <v>15.2</v>
      </c>
      <c r="E3384">
        <v>32909.313000000002</v>
      </c>
      <c r="G3384">
        <v>365.09699999999998</v>
      </c>
      <c r="H3384" t="s">
        <v>13</v>
      </c>
      <c r="I3384">
        <v>32909.313000000002</v>
      </c>
    </row>
    <row r="3385" spans="1:9" x14ac:dyDescent="0.4">
      <c r="A3385">
        <v>18</v>
      </c>
      <c r="B3385" t="s">
        <v>167</v>
      </c>
      <c r="D3385">
        <v>15.21</v>
      </c>
      <c r="E3385">
        <v>26168.053</v>
      </c>
      <c r="G3385">
        <v>650.15200000000004</v>
      </c>
      <c r="H3385" t="s">
        <v>13</v>
      </c>
      <c r="I3385">
        <v>26168.053</v>
      </c>
    </row>
    <row r="3386" spans="1:9" x14ac:dyDescent="0.4">
      <c r="A3386">
        <v>19</v>
      </c>
      <c r="B3386" t="s">
        <v>166</v>
      </c>
      <c r="D3386">
        <v>15.21</v>
      </c>
      <c r="E3386">
        <v>31361.701000000001</v>
      </c>
      <c r="G3386">
        <v>179.589</v>
      </c>
      <c r="H3386" t="s">
        <v>13</v>
      </c>
      <c r="I3386">
        <v>31361.701000000001</v>
      </c>
    </row>
    <row r="3387" spans="1:9" x14ac:dyDescent="0.4">
      <c r="A3387">
        <v>20</v>
      </c>
      <c r="B3387" t="s">
        <v>165</v>
      </c>
      <c r="D3387">
        <v>15.21</v>
      </c>
      <c r="E3387">
        <v>25991.197</v>
      </c>
      <c r="G3387">
        <v>445.22199999999998</v>
      </c>
      <c r="H3387" t="s">
        <v>13</v>
      </c>
      <c r="I3387">
        <v>25991.197</v>
      </c>
    </row>
    <row r="3388" spans="1:9" x14ac:dyDescent="0.4">
      <c r="A3388">
        <v>21</v>
      </c>
      <c r="B3388" t="s">
        <v>22</v>
      </c>
      <c r="H3388" t="s">
        <v>95</v>
      </c>
    </row>
    <row r="3389" spans="1:9" x14ac:dyDescent="0.4">
      <c r="A3389">
        <v>22</v>
      </c>
      <c r="B3389" t="s">
        <v>164</v>
      </c>
      <c r="D3389">
        <v>15.23</v>
      </c>
      <c r="E3389">
        <v>22350.550999999999</v>
      </c>
      <c r="G3389">
        <v>1058.1959999999999</v>
      </c>
      <c r="H3389" t="s">
        <v>13</v>
      </c>
      <c r="I3389">
        <v>22350.550999999999</v>
      </c>
    </row>
    <row r="3390" spans="1:9" x14ac:dyDescent="0.4">
      <c r="A3390">
        <v>23</v>
      </c>
      <c r="B3390" t="s">
        <v>163</v>
      </c>
      <c r="D3390">
        <v>15.26</v>
      </c>
      <c r="E3390">
        <v>25724.141</v>
      </c>
      <c r="G3390">
        <v>155351</v>
      </c>
      <c r="H3390" t="s">
        <v>13</v>
      </c>
      <c r="I3390">
        <v>25724.141</v>
      </c>
    </row>
    <row r="3391" spans="1:9" x14ac:dyDescent="0.4">
      <c r="A3391">
        <v>24</v>
      </c>
      <c r="B3391" t="s">
        <v>162</v>
      </c>
      <c r="D3391">
        <v>15.26</v>
      </c>
      <c r="E3391">
        <v>29659.331999999999</v>
      </c>
      <c r="G3391">
        <v>367.053</v>
      </c>
      <c r="H3391" t="s">
        <v>13</v>
      </c>
      <c r="I3391">
        <v>29659.331999999999</v>
      </c>
    </row>
    <row r="3392" spans="1:9" x14ac:dyDescent="0.4">
      <c r="A3392">
        <v>25</v>
      </c>
      <c r="B3392" t="s">
        <v>161</v>
      </c>
      <c r="D3392">
        <v>15.3</v>
      </c>
      <c r="E3392">
        <v>31270.463</v>
      </c>
      <c r="G3392">
        <v>235.96</v>
      </c>
      <c r="H3392" t="s">
        <v>13</v>
      </c>
      <c r="I3392">
        <v>31270.463</v>
      </c>
    </row>
    <row r="3393" spans="1:10" x14ac:dyDescent="0.4">
      <c r="A3393">
        <v>26</v>
      </c>
      <c r="B3393" t="s">
        <v>160</v>
      </c>
      <c r="D3393">
        <v>15.28</v>
      </c>
      <c r="E3393">
        <v>30780.789000000001</v>
      </c>
      <c r="G3393">
        <v>658.50300000000004</v>
      </c>
      <c r="H3393" t="s">
        <v>13</v>
      </c>
      <c r="I3393">
        <v>30780.789000000001</v>
      </c>
    </row>
    <row r="3394" spans="1:10" x14ac:dyDescent="0.4">
      <c r="A3394">
        <v>27</v>
      </c>
      <c r="B3394" t="s">
        <v>159</v>
      </c>
      <c r="D3394">
        <v>15.31</v>
      </c>
      <c r="E3394">
        <v>31819.67</v>
      </c>
      <c r="G3394">
        <v>862.10599999999999</v>
      </c>
      <c r="H3394" t="s">
        <v>13</v>
      </c>
      <c r="I3394">
        <v>31819.67</v>
      </c>
    </row>
    <row r="3395" spans="1:10" x14ac:dyDescent="0.4">
      <c r="A3395">
        <v>28</v>
      </c>
      <c r="B3395" t="s">
        <v>22</v>
      </c>
      <c r="H3395" t="s">
        <v>95</v>
      </c>
    </row>
    <row r="3396" spans="1:10" x14ac:dyDescent="0.4">
      <c r="A3396">
        <v>29</v>
      </c>
      <c r="B3396" t="s">
        <v>158</v>
      </c>
      <c r="D3396">
        <v>15.33</v>
      </c>
      <c r="E3396">
        <v>28759.182000000001</v>
      </c>
      <c r="G3396">
        <v>767.58799999999997</v>
      </c>
      <c r="H3396" t="s">
        <v>13</v>
      </c>
      <c r="I3396">
        <v>28759.182000000001</v>
      </c>
    </row>
    <row r="3397" spans="1:10" x14ac:dyDescent="0.4">
      <c r="A3397">
        <v>30</v>
      </c>
      <c r="B3397" t="s">
        <v>157</v>
      </c>
      <c r="D3397">
        <v>15.33</v>
      </c>
      <c r="E3397">
        <v>24892.368999999999</v>
      </c>
      <c r="G3397">
        <v>692.31299999999999</v>
      </c>
      <c r="H3397" t="s">
        <v>13</v>
      </c>
      <c r="I3397">
        <v>24892.368999999999</v>
      </c>
    </row>
    <row r="3398" spans="1:10" x14ac:dyDescent="0.4">
      <c r="A3398">
        <v>31</v>
      </c>
      <c r="B3398" t="s">
        <v>156</v>
      </c>
      <c r="D3398">
        <v>15.3</v>
      </c>
      <c r="E3398">
        <v>20317.258000000002</v>
      </c>
      <c r="G3398">
        <v>618.08199999999999</v>
      </c>
      <c r="H3398" t="s">
        <v>13</v>
      </c>
      <c r="I3398">
        <v>20317.258000000002</v>
      </c>
    </row>
    <row r="3400" spans="1:10" x14ac:dyDescent="0.4">
      <c r="A3400" t="s">
        <v>128</v>
      </c>
    </row>
    <row r="3402" spans="1:10" x14ac:dyDescent="0.4">
      <c r="B3402" t="s">
        <v>3</v>
      </c>
      <c r="C3402" t="s">
        <v>4</v>
      </c>
      <c r="D3402" t="s">
        <v>5</v>
      </c>
      <c r="E3402" t="s">
        <v>6</v>
      </c>
      <c r="F3402" t="s">
        <v>7</v>
      </c>
      <c r="G3402" t="s">
        <v>8</v>
      </c>
      <c r="H3402" t="s">
        <v>9</v>
      </c>
      <c r="I3402" t="s">
        <v>10</v>
      </c>
      <c r="J3402" t="s">
        <v>11</v>
      </c>
    </row>
    <row r="3403" spans="1:10" x14ac:dyDescent="0.4">
      <c r="A3403">
        <v>1</v>
      </c>
      <c r="B3403" t="s">
        <v>182</v>
      </c>
      <c r="D3403">
        <v>14.92</v>
      </c>
      <c r="E3403">
        <v>116.30500000000001</v>
      </c>
      <c r="F3403">
        <v>242.81800000000001</v>
      </c>
      <c r="G3403">
        <v>2.6070000000000002</v>
      </c>
      <c r="H3403" t="s">
        <v>13</v>
      </c>
    </row>
    <row r="3404" spans="1:10" x14ac:dyDescent="0.4">
      <c r="A3404">
        <v>2</v>
      </c>
      <c r="B3404" t="s">
        <v>181</v>
      </c>
      <c r="D3404">
        <v>14.88</v>
      </c>
      <c r="E3404">
        <v>31.992999999999999</v>
      </c>
      <c r="F3404">
        <v>508.77</v>
      </c>
      <c r="G3404">
        <v>262</v>
      </c>
      <c r="H3404" t="s">
        <v>16</v>
      </c>
    </row>
    <row r="3405" spans="1:10" x14ac:dyDescent="0.4">
      <c r="A3405">
        <v>3</v>
      </c>
      <c r="B3405" t="s">
        <v>180</v>
      </c>
      <c r="D3405">
        <v>14.92</v>
      </c>
      <c r="E3405">
        <v>10.984</v>
      </c>
      <c r="F3405">
        <v>189.27600000000001</v>
      </c>
      <c r="G3405">
        <v>94</v>
      </c>
      <c r="H3405" t="s">
        <v>16</v>
      </c>
    </row>
    <row r="3406" spans="1:10" x14ac:dyDescent="0.4">
      <c r="A3406">
        <v>4</v>
      </c>
      <c r="B3406" t="s">
        <v>179</v>
      </c>
      <c r="D3406">
        <v>14.89</v>
      </c>
      <c r="E3406">
        <v>72.783000000000001</v>
      </c>
      <c r="F3406">
        <v>318.21100000000001</v>
      </c>
      <c r="G3406">
        <v>2.8069999999999999</v>
      </c>
      <c r="H3406" t="s">
        <v>13</v>
      </c>
    </row>
    <row r="3407" spans="1:10" x14ac:dyDescent="0.4">
      <c r="A3407">
        <v>5</v>
      </c>
      <c r="B3407" t="s">
        <v>178</v>
      </c>
      <c r="D3407">
        <v>14.88</v>
      </c>
      <c r="E3407">
        <v>33.11</v>
      </c>
      <c r="F3407">
        <v>608.78599999999994</v>
      </c>
      <c r="G3407">
        <v>240</v>
      </c>
      <c r="H3407" t="s">
        <v>13</v>
      </c>
    </row>
    <row r="3408" spans="1:10" x14ac:dyDescent="0.4">
      <c r="A3408">
        <v>6</v>
      </c>
      <c r="B3408" t="s">
        <v>177</v>
      </c>
      <c r="D3408">
        <v>14.92</v>
      </c>
      <c r="E3408">
        <v>254.143</v>
      </c>
      <c r="F3408">
        <v>229.76400000000001</v>
      </c>
      <c r="G3408">
        <v>30.803999999999998</v>
      </c>
      <c r="H3408" t="s">
        <v>13</v>
      </c>
    </row>
    <row r="3409" spans="1:8" x14ac:dyDescent="0.4">
      <c r="A3409">
        <v>7</v>
      </c>
      <c r="B3409" t="s">
        <v>22</v>
      </c>
      <c r="H3409" t="s">
        <v>95</v>
      </c>
    </row>
    <row r="3410" spans="1:8" x14ac:dyDescent="0.4">
      <c r="A3410">
        <v>8</v>
      </c>
      <c r="B3410" t="s">
        <v>176</v>
      </c>
      <c r="D3410">
        <v>14.92</v>
      </c>
      <c r="E3410">
        <v>97.292000000000002</v>
      </c>
      <c r="F3410">
        <v>288.06700000000001</v>
      </c>
      <c r="G3410">
        <v>725</v>
      </c>
      <c r="H3410" t="s">
        <v>13</v>
      </c>
    </row>
    <row r="3411" spans="1:8" x14ac:dyDescent="0.4">
      <c r="A3411">
        <v>9</v>
      </c>
      <c r="B3411" t="s">
        <v>175</v>
      </c>
      <c r="D3411">
        <v>14.92</v>
      </c>
      <c r="E3411">
        <v>111.563</v>
      </c>
      <c r="F3411">
        <v>219.81</v>
      </c>
      <c r="G3411">
        <v>45.963000000000001</v>
      </c>
      <c r="H3411" t="s">
        <v>13</v>
      </c>
    </row>
    <row r="3412" spans="1:8" x14ac:dyDescent="0.4">
      <c r="A3412">
        <v>10</v>
      </c>
      <c r="B3412" t="s">
        <v>174</v>
      </c>
      <c r="D3412">
        <v>14.94</v>
      </c>
      <c r="E3412">
        <v>18.053999999999998</v>
      </c>
      <c r="F3412">
        <v>322.86</v>
      </c>
      <c r="G3412">
        <v>156</v>
      </c>
      <c r="H3412" t="s">
        <v>13</v>
      </c>
    </row>
    <row r="3413" spans="1:8" x14ac:dyDescent="0.4">
      <c r="A3413">
        <v>11</v>
      </c>
      <c r="B3413" t="s">
        <v>173</v>
      </c>
      <c r="D3413">
        <v>14.92</v>
      </c>
      <c r="E3413">
        <v>40.075000000000003</v>
      </c>
      <c r="F3413">
        <v>302.863</v>
      </c>
      <c r="G3413">
        <v>5.8289999999999997</v>
      </c>
      <c r="H3413" t="s">
        <v>13</v>
      </c>
    </row>
    <row r="3414" spans="1:8" x14ac:dyDescent="0.4">
      <c r="A3414">
        <v>12</v>
      </c>
      <c r="B3414" t="s">
        <v>172</v>
      </c>
      <c r="D3414">
        <v>14.84</v>
      </c>
      <c r="E3414">
        <v>87.521000000000001</v>
      </c>
      <c r="F3414">
        <v>188.93899999999999</v>
      </c>
      <c r="G3414">
        <v>2.63</v>
      </c>
      <c r="H3414" t="s">
        <v>13</v>
      </c>
    </row>
    <row r="3415" spans="1:8" x14ac:dyDescent="0.4">
      <c r="A3415">
        <v>13</v>
      </c>
      <c r="B3415" t="s">
        <v>171</v>
      </c>
      <c r="D3415">
        <v>14.8</v>
      </c>
      <c r="E3415">
        <v>60.707999999999998</v>
      </c>
      <c r="F3415">
        <v>386.08</v>
      </c>
      <c r="G3415">
        <v>496</v>
      </c>
      <c r="H3415" t="s">
        <v>16</v>
      </c>
    </row>
    <row r="3416" spans="1:8" x14ac:dyDescent="0.4">
      <c r="A3416">
        <v>14</v>
      </c>
      <c r="B3416" t="s">
        <v>22</v>
      </c>
      <c r="H3416" t="s">
        <v>95</v>
      </c>
    </row>
    <row r="3417" spans="1:8" x14ac:dyDescent="0.4">
      <c r="A3417">
        <v>15</v>
      </c>
      <c r="B3417" t="s">
        <v>170</v>
      </c>
      <c r="D3417">
        <v>14.81</v>
      </c>
      <c r="E3417">
        <v>427.02600000000001</v>
      </c>
      <c r="F3417">
        <v>273.06799999999998</v>
      </c>
      <c r="G3417">
        <v>5.6349999999999998</v>
      </c>
      <c r="H3417" t="s">
        <v>13</v>
      </c>
    </row>
    <row r="3418" spans="1:8" x14ac:dyDescent="0.4">
      <c r="A3418">
        <v>16</v>
      </c>
      <c r="B3418" t="s">
        <v>169</v>
      </c>
      <c r="D3418">
        <v>14.81</v>
      </c>
      <c r="E3418">
        <v>12.343999999999999</v>
      </c>
      <c r="F3418">
        <v>112.59699999999999</v>
      </c>
      <c r="G3418">
        <v>8.8930000000000007</v>
      </c>
      <c r="H3418" t="s">
        <v>13</v>
      </c>
    </row>
    <row r="3419" spans="1:8" x14ac:dyDescent="0.4">
      <c r="A3419">
        <v>17</v>
      </c>
      <c r="B3419" t="s">
        <v>168</v>
      </c>
      <c r="D3419">
        <v>14.83</v>
      </c>
      <c r="E3419">
        <v>55.430999999999997</v>
      </c>
      <c r="F3419">
        <v>575.86699999999996</v>
      </c>
      <c r="G3419">
        <v>438</v>
      </c>
      <c r="H3419" t="s">
        <v>13</v>
      </c>
    </row>
    <row r="3420" spans="1:8" x14ac:dyDescent="0.4">
      <c r="A3420">
        <v>18</v>
      </c>
      <c r="B3420" t="s">
        <v>167</v>
      </c>
      <c r="D3420">
        <v>14.88</v>
      </c>
      <c r="E3420">
        <v>35.018999999999998</v>
      </c>
      <c r="F3420">
        <v>406.81700000000001</v>
      </c>
      <c r="G3420">
        <v>3.1749999999999998</v>
      </c>
      <c r="H3420" t="s">
        <v>13</v>
      </c>
    </row>
    <row r="3421" spans="1:8" x14ac:dyDescent="0.4">
      <c r="A3421">
        <v>19</v>
      </c>
      <c r="B3421" t="s">
        <v>166</v>
      </c>
      <c r="D3421">
        <v>14.88</v>
      </c>
      <c r="E3421">
        <v>231.33799999999999</v>
      </c>
      <c r="F3421">
        <v>266.09899999999999</v>
      </c>
      <c r="G3421">
        <v>6.4640000000000004</v>
      </c>
      <c r="H3421" t="s">
        <v>13</v>
      </c>
    </row>
    <row r="3422" spans="1:8" x14ac:dyDescent="0.4">
      <c r="A3422">
        <v>20</v>
      </c>
      <c r="B3422" t="s">
        <v>165</v>
      </c>
      <c r="D3422">
        <v>14.89</v>
      </c>
      <c r="E3422">
        <v>36.610999999999997</v>
      </c>
      <c r="F3422">
        <v>84.498000000000005</v>
      </c>
      <c r="G3422">
        <v>2.7160000000000002</v>
      </c>
      <c r="H3422" t="s">
        <v>13</v>
      </c>
    </row>
    <row r="3423" spans="1:8" x14ac:dyDescent="0.4">
      <c r="A3423">
        <v>21</v>
      </c>
      <c r="B3423" t="s">
        <v>22</v>
      </c>
      <c r="H3423" t="s">
        <v>95</v>
      </c>
    </row>
    <row r="3424" spans="1:8" x14ac:dyDescent="0.4">
      <c r="A3424">
        <v>22</v>
      </c>
      <c r="B3424" t="s">
        <v>164</v>
      </c>
      <c r="D3424">
        <v>14.91</v>
      </c>
      <c r="E3424">
        <v>95.766000000000005</v>
      </c>
      <c r="F3424">
        <v>164.97300000000001</v>
      </c>
      <c r="G3424">
        <v>655</v>
      </c>
      <c r="H3424" t="s">
        <v>13</v>
      </c>
    </row>
    <row r="3425" spans="1:10" x14ac:dyDescent="0.4">
      <c r="A3425">
        <v>23</v>
      </c>
      <c r="B3425" t="s">
        <v>163</v>
      </c>
      <c r="D3425">
        <v>14.99</v>
      </c>
      <c r="E3425">
        <v>236.64</v>
      </c>
      <c r="F3425">
        <v>375.67899999999997</v>
      </c>
      <c r="G3425">
        <v>4.9429999999999996</v>
      </c>
      <c r="H3425" t="s">
        <v>13</v>
      </c>
    </row>
    <row r="3426" spans="1:10" x14ac:dyDescent="0.4">
      <c r="A3426">
        <v>24</v>
      </c>
      <c r="B3426" t="s">
        <v>162</v>
      </c>
      <c r="D3426">
        <v>14.91</v>
      </c>
      <c r="E3426">
        <v>47.31</v>
      </c>
      <c r="F3426">
        <v>522.72500000000002</v>
      </c>
      <c r="G3426">
        <v>339</v>
      </c>
      <c r="H3426" t="s">
        <v>13</v>
      </c>
    </row>
    <row r="3427" spans="1:10" x14ac:dyDescent="0.4">
      <c r="A3427">
        <v>25</v>
      </c>
      <c r="B3427" t="s">
        <v>161</v>
      </c>
      <c r="D3427">
        <v>14.96</v>
      </c>
      <c r="E3427">
        <v>89.873000000000005</v>
      </c>
      <c r="F3427">
        <v>299.25700000000001</v>
      </c>
      <c r="G3427">
        <v>3.77</v>
      </c>
      <c r="H3427" t="s">
        <v>13</v>
      </c>
    </row>
    <row r="3428" spans="1:10" x14ac:dyDescent="0.4">
      <c r="A3428">
        <v>26</v>
      </c>
      <c r="B3428" t="s">
        <v>160</v>
      </c>
      <c r="D3428">
        <v>14.94</v>
      </c>
      <c r="E3428">
        <v>58.597999999999999</v>
      </c>
      <c r="F3428">
        <v>449.92200000000003</v>
      </c>
      <c r="G3428">
        <v>374</v>
      </c>
      <c r="H3428" t="s">
        <v>13</v>
      </c>
    </row>
    <row r="3429" spans="1:10" x14ac:dyDescent="0.4">
      <c r="A3429">
        <v>27</v>
      </c>
      <c r="B3429" t="s">
        <v>159</v>
      </c>
      <c r="D3429">
        <v>14.96</v>
      </c>
      <c r="E3429">
        <v>59.042000000000002</v>
      </c>
      <c r="F3429">
        <v>357.08199999999999</v>
      </c>
      <c r="G3429">
        <v>33.264000000000003</v>
      </c>
      <c r="H3429" t="s">
        <v>13</v>
      </c>
    </row>
    <row r="3430" spans="1:10" x14ac:dyDescent="0.4">
      <c r="A3430">
        <v>28</v>
      </c>
      <c r="B3430" t="s">
        <v>22</v>
      </c>
      <c r="H3430" t="s">
        <v>95</v>
      </c>
    </row>
    <row r="3431" spans="1:10" x14ac:dyDescent="0.4">
      <c r="A3431">
        <v>29</v>
      </c>
      <c r="B3431" t="s">
        <v>158</v>
      </c>
      <c r="D3431">
        <v>14.96</v>
      </c>
      <c r="E3431">
        <v>59.195999999999998</v>
      </c>
      <c r="F3431">
        <v>481.18599999999998</v>
      </c>
      <c r="G3431">
        <v>2.887</v>
      </c>
      <c r="H3431" t="s">
        <v>16</v>
      </c>
    </row>
    <row r="3432" spans="1:10" x14ac:dyDescent="0.4">
      <c r="A3432">
        <v>30</v>
      </c>
      <c r="B3432" t="s">
        <v>157</v>
      </c>
      <c r="D3432">
        <v>14.96</v>
      </c>
      <c r="E3432">
        <v>174.79599999999999</v>
      </c>
      <c r="F3432">
        <v>210.94399999999999</v>
      </c>
      <c r="G3432">
        <v>10.782</v>
      </c>
      <c r="H3432" t="s">
        <v>16</v>
      </c>
    </row>
    <row r="3433" spans="1:10" x14ac:dyDescent="0.4">
      <c r="A3433">
        <v>31</v>
      </c>
      <c r="B3433" t="s">
        <v>156</v>
      </c>
      <c r="D3433">
        <v>15.07</v>
      </c>
      <c r="E3433">
        <v>77.513999999999996</v>
      </c>
      <c r="F3433">
        <v>445.59399999999999</v>
      </c>
      <c r="G3433">
        <v>487</v>
      </c>
      <c r="H3433" t="s">
        <v>13</v>
      </c>
    </row>
    <row r="3435" spans="1:10" x14ac:dyDescent="0.4">
      <c r="A3435" t="s">
        <v>129</v>
      </c>
    </row>
    <row r="3437" spans="1:10" x14ac:dyDescent="0.4">
      <c r="B3437" t="s">
        <v>3</v>
      </c>
      <c r="C3437" t="s">
        <v>4</v>
      </c>
      <c r="D3437" t="s">
        <v>5</v>
      </c>
      <c r="E3437" t="s">
        <v>6</v>
      </c>
      <c r="F3437" t="s">
        <v>7</v>
      </c>
      <c r="G3437" t="s">
        <v>8</v>
      </c>
      <c r="H3437" t="s">
        <v>9</v>
      </c>
      <c r="I3437" t="s">
        <v>10</v>
      </c>
      <c r="J3437" t="s">
        <v>11</v>
      </c>
    </row>
    <row r="3438" spans="1:10" x14ac:dyDescent="0.4">
      <c r="A3438">
        <v>1</v>
      </c>
      <c r="B3438" t="s">
        <v>182</v>
      </c>
      <c r="D3438">
        <v>15.15</v>
      </c>
      <c r="E3438">
        <v>8.0039999999999996</v>
      </c>
      <c r="F3438">
        <v>242.81800000000001</v>
      </c>
      <c r="G3438">
        <v>77</v>
      </c>
      <c r="H3438" t="s">
        <v>13</v>
      </c>
    </row>
    <row r="3439" spans="1:10" x14ac:dyDescent="0.4">
      <c r="A3439">
        <v>2</v>
      </c>
      <c r="B3439" t="s">
        <v>181</v>
      </c>
      <c r="D3439">
        <v>14.92</v>
      </c>
      <c r="E3439">
        <v>38.290999999999997</v>
      </c>
      <c r="F3439">
        <v>508.77</v>
      </c>
      <c r="G3439">
        <v>1.0249999999999999</v>
      </c>
      <c r="H3439" t="s">
        <v>13</v>
      </c>
    </row>
    <row r="3440" spans="1:10" x14ac:dyDescent="0.4">
      <c r="A3440">
        <v>3</v>
      </c>
      <c r="B3440" t="s">
        <v>180</v>
      </c>
      <c r="D3440">
        <v>14.91</v>
      </c>
      <c r="E3440">
        <v>32.499000000000002</v>
      </c>
      <c r="F3440">
        <v>189.27600000000001</v>
      </c>
      <c r="G3440">
        <v>0.80400000000000005</v>
      </c>
      <c r="H3440" t="s">
        <v>13</v>
      </c>
    </row>
    <row r="3441" spans="1:8" x14ac:dyDescent="0.4">
      <c r="A3441">
        <v>4</v>
      </c>
      <c r="B3441" t="s">
        <v>179</v>
      </c>
      <c r="D3441">
        <v>14.94</v>
      </c>
      <c r="E3441">
        <v>23.946000000000002</v>
      </c>
      <c r="F3441">
        <v>318.21100000000001</v>
      </c>
      <c r="G3441">
        <v>154</v>
      </c>
      <c r="H3441" t="s">
        <v>13</v>
      </c>
    </row>
    <row r="3442" spans="1:8" x14ac:dyDescent="0.4">
      <c r="A3442">
        <v>5</v>
      </c>
      <c r="B3442" t="s">
        <v>178</v>
      </c>
      <c r="D3442">
        <v>14.92</v>
      </c>
      <c r="E3442">
        <v>8.0739999999999998</v>
      </c>
      <c r="F3442">
        <v>608.78599999999994</v>
      </c>
      <c r="G3442">
        <v>78</v>
      </c>
      <c r="H3442" t="s">
        <v>16</v>
      </c>
    </row>
    <row r="3443" spans="1:8" x14ac:dyDescent="0.4">
      <c r="A3443">
        <v>6</v>
      </c>
      <c r="B3443" t="s">
        <v>177</v>
      </c>
      <c r="D3443">
        <v>15.04</v>
      </c>
      <c r="E3443">
        <v>9.2159999999999993</v>
      </c>
      <c r="F3443">
        <v>229.76400000000001</v>
      </c>
      <c r="G3443">
        <v>2.0739999999999998</v>
      </c>
      <c r="H3443" t="s">
        <v>13</v>
      </c>
    </row>
    <row r="3444" spans="1:8" x14ac:dyDescent="0.4">
      <c r="A3444">
        <v>7</v>
      </c>
      <c r="B3444" t="s">
        <v>22</v>
      </c>
      <c r="H3444" t="s">
        <v>95</v>
      </c>
    </row>
    <row r="3445" spans="1:8" x14ac:dyDescent="0.4">
      <c r="A3445">
        <v>8</v>
      </c>
      <c r="B3445" t="s">
        <v>176</v>
      </c>
      <c r="D3445">
        <v>14.91</v>
      </c>
      <c r="E3445">
        <v>84.289000000000001</v>
      </c>
      <c r="F3445">
        <v>288.06700000000001</v>
      </c>
      <c r="G3445">
        <v>3.3740000000000001</v>
      </c>
      <c r="H3445" t="s">
        <v>13</v>
      </c>
    </row>
    <row r="3446" spans="1:8" x14ac:dyDescent="0.4">
      <c r="A3446">
        <v>9</v>
      </c>
      <c r="B3446" t="s">
        <v>175</v>
      </c>
      <c r="D3446">
        <v>14.92</v>
      </c>
      <c r="E3446">
        <v>157.191</v>
      </c>
      <c r="F3446">
        <v>219.81</v>
      </c>
      <c r="G3446">
        <v>8.6820000000000004</v>
      </c>
      <c r="H3446" t="s">
        <v>13</v>
      </c>
    </row>
    <row r="3447" spans="1:8" x14ac:dyDescent="0.4">
      <c r="A3447">
        <v>10</v>
      </c>
      <c r="B3447" t="s">
        <v>174</v>
      </c>
      <c r="D3447">
        <v>14.92</v>
      </c>
      <c r="E3447">
        <v>19.760000000000002</v>
      </c>
      <c r="F3447">
        <v>322.86</v>
      </c>
      <c r="G3447">
        <v>166</v>
      </c>
      <c r="H3447" t="s">
        <v>13</v>
      </c>
    </row>
    <row r="3448" spans="1:8" x14ac:dyDescent="0.4">
      <c r="A3448">
        <v>11</v>
      </c>
      <c r="B3448" t="s">
        <v>173</v>
      </c>
      <c r="D3448">
        <v>15.06</v>
      </c>
      <c r="E3448">
        <v>13.176</v>
      </c>
      <c r="F3448">
        <v>302.863</v>
      </c>
      <c r="G3448">
        <v>119</v>
      </c>
      <c r="H3448" t="s">
        <v>16</v>
      </c>
    </row>
    <row r="3449" spans="1:8" x14ac:dyDescent="0.4">
      <c r="A3449">
        <v>12</v>
      </c>
      <c r="B3449" t="s">
        <v>172</v>
      </c>
      <c r="D3449">
        <v>14.73</v>
      </c>
      <c r="E3449">
        <v>56.652999999999999</v>
      </c>
      <c r="F3449">
        <v>188.93899999999999</v>
      </c>
      <c r="G3449">
        <v>11.016</v>
      </c>
      <c r="H3449" t="s">
        <v>13</v>
      </c>
    </row>
    <row r="3450" spans="1:8" x14ac:dyDescent="0.4">
      <c r="A3450">
        <v>13</v>
      </c>
      <c r="B3450" t="s">
        <v>171</v>
      </c>
      <c r="D3450">
        <v>14.83</v>
      </c>
      <c r="E3450">
        <v>58.228999999999999</v>
      </c>
      <c r="F3450">
        <v>386.08</v>
      </c>
      <c r="G3450">
        <v>17.542000000000002</v>
      </c>
      <c r="H3450" t="s">
        <v>16</v>
      </c>
    </row>
    <row r="3451" spans="1:8" x14ac:dyDescent="0.4">
      <c r="A3451">
        <v>14</v>
      </c>
      <c r="B3451" t="s">
        <v>22</v>
      </c>
      <c r="H3451" t="s">
        <v>95</v>
      </c>
    </row>
    <row r="3452" spans="1:8" x14ac:dyDescent="0.4">
      <c r="A3452">
        <v>15</v>
      </c>
      <c r="B3452" t="s">
        <v>170</v>
      </c>
      <c r="D3452">
        <v>14.84</v>
      </c>
      <c r="E3452">
        <v>76.396000000000001</v>
      </c>
      <c r="F3452">
        <v>273.06799999999998</v>
      </c>
      <c r="G3452">
        <v>11.234999999999999</v>
      </c>
      <c r="H3452" t="s">
        <v>13</v>
      </c>
    </row>
    <row r="3453" spans="1:8" x14ac:dyDescent="0.4">
      <c r="A3453">
        <v>16</v>
      </c>
      <c r="B3453" t="s">
        <v>169</v>
      </c>
      <c r="D3453">
        <v>14.36</v>
      </c>
      <c r="E3453">
        <v>30.622</v>
      </c>
      <c r="F3453">
        <v>112.59699999999999</v>
      </c>
      <c r="G3453">
        <v>4.5190000000000001</v>
      </c>
      <c r="H3453" t="s">
        <v>13</v>
      </c>
    </row>
    <row r="3454" spans="1:8" x14ac:dyDescent="0.4">
      <c r="A3454">
        <v>17</v>
      </c>
      <c r="B3454" t="s">
        <v>168</v>
      </c>
      <c r="D3454">
        <v>14.37</v>
      </c>
      <c r="E3454">
        <v>67.266999999999996</v>
      </c>
      <c r="F3454">
        <v>575.86699999999996</v>
      </c>
      <c r="G3454">
        <v>6.5679999999999996</v>
      </c>
      <c r="H3454" t="s">
        <v>16</v>
      </c>
    </row>
    <row r="3455" spans="1:8" x14ac:dyDescent="0.4">
      <c r="A3455">
        <v>18</v>
      </c>
      <c r="B3455" t="s">
        <v>167</v>
      </c>
      <c r="D3455">
        <v>14.86</v>
      </c>
      <c r="E3455">
        <v>45.963000000000001</v>
      </c>
      <c r="F3455">
        <v>406.81700000000001</v>
      </c>
      <c r="G3455">
        <v>5.1989999999999998</v>
      </c>
      <c r="H3455" t="s">
        <v>13</v>
      </c>
    </row>
    <row r="3456" spans="1:8" x14ac:dyDescent="0.4">
      <c r="A3456">
        <v>19</v>
      </c>
      <c r="B3456" t="s">
        <v>166</v>
      </c>
      <c r="D3456">
        <v>14.81</v>
      </c>
      <c r="E3456">
        <v>24.314</v>
      </c>
      <c r="F3456">
        <v>266.09899999999999</v>
      </c>
      <c r="G3456">
        <v>0.755</v>
      </c>
      <c r="H3456" t="s">
        <v>16</v>
      </c>
    </row>
    <row r="3457" spans="1:10" x14ac:dyDescent="0.4">
      <c r="A3457">
        <v>20</v>
      </c>
      <c r="B3457" t="s">
        <v>165</v>
      </c>
      <c r="D3457">
        <v>14.91</v>
      </c>
      <c r="E3457">
        <v>15.250999999999999</v>
      </c>
      <c r="F3457">
        <v>84.498000000000005</v>
      </c>
      <c r="G3457">
        <v>0.73399999999999999</v>
      </c>
      <c r="H3457" t="s">
        <v>16</v>
      </c>
    </row>
    <row r="3458" spans="1:10" x14ac:dyDescent="0.4">
      <c r="A3458">
        <v>21</v>
      </c>
      <c r="B3458" t="s">
        <v>22</v>
      </c>
      <c r="H3458" t="s">
        <v>95</v>
      </c>
    </row>
    <row r="3459" spans="1:10" x14ac:dyDescent="0.4">
      <c r="A3459">
        <v>22</v>
      </c>
      <c r="B3459" t="s">
        <v>164</v>
      </c>
      <c r="D3459">
        <v>14.75</v>
      </c>
      <c r="E3459">
        <v>209.636</v>
      </c>
      <c r="F3459">
        <v>164.97300000000001</v>
      </c>
      <c r="G3459">
        <v>2.004</v>
      </c>
      <c r="H3459" t="s">
        <v>13</v>
      </c>
    </row>
    <row r="3460" spans="1:10" x14ac:dyDescent="0.4">
      <c r="A3460">
        <v>23</v>
      </c>
      <c r="B3460" t="s">
        <v>163</v>
      </c>
      <c r="D3460">
        <v>15.17</v>
      </c>
      <c r="E3460">
        <v>96.459000000000003</v>
      </c>
      <c r="F3460">
        <v>375.67899999999997</v>
      </c>
      <c r="G3460">
        <v>1.681</v>
      </c>
      <c r="H3460" t="s">
        <v>13</v>
      </c>
    </row>
    <row r="3461" spans="1:10" x14ac:dyDescent="0.4">
      <c r="A3461">
        <v>24</v>
      </c>
      <c r="B3461" t="s">
        <v>162</v>
      </c>
      <c r="D3461">
        <v>14.91</v>
      </c>
      <c r="E3461">
        <v>53.165999999999997</v>
      </c>
      <c r="F3461">
        <v>522.72500000000002</v>
      </c>
      <c r="G3461">
        <v>1.306</v>
      </c>
      <c r="H3461" t="s">
        <v>16</v>
      </c>
    </row>
    <row r="3462" spans="1:10" x14ac:dyDescent="0.4">
      <c r="A3462">
        <v>25</v>
      </c>
      <c r="B3462" t="s">
        <v>161</v>
      </c>
      <c r="D3462">
        <v>14.96</v>
      </c>
      <c r="E3462">
        <v>93.555000000000007</v>
      </c>
      <c r="F3462">
        <v>299.25700000000001</v>
      </c>
      <c r="G3462">
        <v>3.2530000000000001</v>
      </c>
      <c r="H3462" t="s">
        <v>13</v>
      </c>
    </row>
    <row r="3463" spans="1:10" x14ac:dyDescent="0.4">
      <c r="A3463">
        <v>26</v>
      </c>
      <c r="B3463" t="s">
        <v>160</v>
      </c>
      <c r="D3463">
        <v>14.72</v>
      </c>
      <c r="E3463">
        <v>120.574</v>
      </c>
      <c r="F3463">
        <v>449.92200000000003</v>
      </c>
      <c r="G3463">
        <v>5.1369999999999996</v>
      </c>
      <c r="H3463" t="s">
        <v>13</v>
      </c>
    </row>
    <row r="3464" spans="1:10" x14ac:dyDescent="0.4">
      <c r="A3464">
        <v>27</v>
      </c>
      <c r="B3464" t="s">
        <v>159</v>
      </c>
      <c r="D3464">
        <v>15.16</v>
      </c>
      <c r="E3464">
        <v>89.394000000000005</v>
      </c>
      <c r="F3464">
        <v>357.08199999999999</v>
      </c>
      <c r="G3464">
        <v>2.85</v>
      </c>
      <c r="H3464" t="s">
        <v>23</v>
      </c>
    </row>
    <row r="3465" spans="1:10" x14ac:dyDescent="0.4">
      <c r="A3465">
        <v>28</v>
      </c>
      <c r="B3465" t="s">
        <v>22</v>
      </c>
      <c r="H3465" t="s">
        <v>95</v>
      </c>
    </row>
    <row r="3466" spans="1:10" x14ac:dyDescent="0.4">
      <c r="A3466">
        <v>29</v>
      </c>
      <c r="B3466" t="s">
        <v>158</v>
      </c>
      <c r="D3466">
        <v>15</v>
      </c>
      <c r="E3466">
        <v>180.13499999999999</v>
      </c>
      <c r="F3466">
        <v>481.18599999999998</v>
      </c>
      <c r="G3466">
        <v>1.68</v>
      </c>
      <c r="H3466" t="s">
        <v>13</v>
      </c>
    </row>
    <row r="3467" spans="1:10" x14ac:dyDescent="0.4">
      <c r="A3467">
        <v>30</v>
      </c>
      <c r="B3467" t="s">
        <v>157</v>
      </c>
      <c r="D3467">
        <v>14.97</v>
      </c>
      <c r="E3467">
        <v>49.389000000000003</v>
      </c>
      <c r="F3467">
        <v>210.94399999999999</v>
      </c>
      <c r="G3467">
        <v>373</v>
      </c>
      <c r="H3467" t="s">
        <v>13</v>
      </c>
    </row>
    <row r="3468" spans="1:10" x14ac:dyDescent="0.4">
      <c r="A3468">
        <v>31</v>
      </c>
      <c r="B3468" t="s">
        <v>156</v>
      </c>
      <c r="D3468">
        <v>14.91</v>
      </c>
      <c r="E3468">
        <v>40.488</v>
      </c>
      <c r="F3468">
        <v>445.59399999999999</v>
      </c>
      <c r="G3468">
        <v>1.175</v>
      </c>
      <c r="H3468" t="s">
        <v>13</v>
      </c>
    </row>
    <row r="3470" spans="1:10" x14ac:dyDescent="0.4">
      <c r="A3470" t="s">
        <v>130</v>
      </c>
    </row>
    <row r="3472" spans="1:10" x14ac:dyDescent="0.4">
      <c r="B3472" t="s">
        <v>3</v>
      </c>
      <c r="C3472" t="s">
        <v>4</v>
      </c>
      <c r="D3472" t="s">
        <v>5</v>
      </c>
      <c r="E3472" t="s">
        <v>6</v>
      </c>
      <c r="F3472" t="s">
        <v>7</v>
      </c>
      <c r="G3472" t="s">
        <v>8</v>
      </c>
      <c r="H3472" t="s">
        <v>9</v>
      </c>
      <c r="I3472" t="s">
        <v>10</v>
      </c>
      <c r="J3472" t="s">
        <v>11</v>
      </c>
    </row>
    <row r="3473" spans="1:9" x14ac:dyDescent="0.4">
      <c r="A3473">
        <v>1</v>
      </c>
      <c r="B3473" t="s">
        <v>182</v>
      </c>
      <c r="D3473">
        <v>14.88</v>
      </c>
      <c r="E3473">
        <v>242.81800000000001</v>
      </c>
      <c r="G3473">
        <v>1412</v>
      </c>
      <c r="H3473" t="s">
        <v>13</v>
      </c>
      <c r="I3473">
        <v>242.81800000000001</v>
      </c>
    </row>
    <row r="3474" spans="1:9" x14ac:dyDescent="0.4">
      <c r="A3474">
        <v>2</v>
      </c>
      <c r="B3474" t="s">
        <v>181</v>
      </c>
      <c r="D3474">
        <v>14.88</v>
      </c>
      <c r="E3474">
        <v>508.77</v>
      </c>
      <c r="G3474">
        <v>3308</v>
      </c>
      <c r="H3474" t="s">
        <v>13</v>
      </c>
      <c r="I3474">
        <v>508.77</v>
      </c>
    </row>
    <row r="3475" spans="1:9" x14ac:dyDescent="0.4">
      <c r="A3475">
        <v>3</v>
      </c>
      <c r="B3475" t="s">
        <v>180</v>
      </c>
      <c r="D3475">
        <v>14.91</v>
      </c>
      <c r="E3475">
        <v>189.27600000000001</v>
      </c>
      <c r="G3475">
        <v>11.254</v>
      </c>
      <c r="H3475" t="s">
        <v>13</v>
      </c>
      <c r="I3475">
        <v>189.27600000000001</v>
      </c>
    </row>
    <row r="3476" spans="1:9" x14ac:dyDescent="0.4">
      <c r="A3476">
        <v>4</v>
      </c>
      <c r="B3476" t="s">
        <v>179</v>
      </c>
      <c r="D3476">
        <v>14.88</v>
      </c>
      <c r="E3476">
        <v>318.21100000000001</v>
      </c>
      <c r="G3476">
        <v>34.176000000000002</v>
      </c>
      <c r="H3476" t="s">
        <v>16</v>
      </c>
      <c r="I3476">
        <v>318.21100000000001</v>
      </c>
    </row>
    <row r="3477" spans="1:9" x14ac:dyDescent="0.4">
      <c r="A3477">
        <v>5</v>
      </c>
      <c r="B3477" t="s">
        <v>178</v>
      </c>
      <c r="D3477">
        <v>14.89</v>
      </c>
      <c r="E3477">
        <v>608.78599999999994</v>
      </c>
      <c r="G3477">
        <v>396.65600000000001</v>
      </c>
      <c r="H3477" t="s">
        <v>13</v>
      </c>
      <c r="I3477">
        <v>608.78599999999994</v>
      </c>
    </row>
    <row r="3478" spans="1:9" x14ac:dyDescent="0.4">
      <c r="A3478">
        <v>6</v>
      </c>
      <c r="B3478" t="s">
        <v>177</v>
      </c>
      <c r="D3478">
        <v>14.89</v>
      </c>
      <c r="E3478">
        <v>229.76400000000001</v>
      </c>
      <c r="G3478">
        <v>4.8099999999999996</v>
      </c>
      <c r="H3478" t="s">
        <v>13</v>
      </c>
      <c r="I3478">
        <v>229.76400000000001</v>
      </c>
    </row>
    <row r="3479" spans="1:9" x14ac:dyDescent="0.4">
      <c r="A3479">
        <v>7</v>
      </c>
      <c r="B3479" t="s">
        <v>22</v>
      </c>
    </row>
    <row r="3480" spans="1:9" x14ac:dyDescent="0.4">
      <c r="A3480">
        <v>8</v>
      </c>
      <c r="B3480" t="s">
        <v>176</v>
      </c>
      <c r="D3480">
        <v>14.89</v>
      </c>
      <c r="E3480">
        <v>288.06700000000001</v>
      </c>
      <c r="G3480">
        <v>4.0220000000000002</v>
      </c>
      <c r="H3480" t="s">
        <v>13</v>
      </c>
      <c r="I3480">
        <v>288.06700000000001</v>
      </c>
    </row>
    <row r="3481" spans="1:9" x14ac:dyDescent="0.4">
      <c r="A3481">
        <v>9</v>
      </c>
      <c r="B3481" t="s">
        <v>175</v>
      </c>
      <c r="D3481">
        <v>14.91</v>
      </c>
      <c r="E3481">
        <v>219.81</v>
      </c>
      <c r="G3481">
        <v>1.53</v>
      </c>
      <c r="H3481" t="s">
        <v>13</v>
      </c>
      <c r="I3481">
        <v>219.81</v>
      </c>
    </row>
    <row r="3482" spans="1:9" x14ac:dyDescent="0.4">
      <c r="A3482">
        <v>10</v>
      </c>
      <c r="B3482" t="s">
        <v>174</v>
      </c>
      <c r="D3482">
        <v>14.96</v>
      </c>
      <c r="E3482">
        <v>322.86</v>
      </c>
      <c r="G3482">
        <v>1.1519999999999999</v>
      </c>
      <c r="H3482" t="s">
        <v>13</v>
      </c>
      <c r="I3482">
        <v>322.86</v>
      </c>
    </row>
    <row r="3483" spans="1:9" x14ac:dyDescent="0.4">
      <c r="A3483">
        <v>11</v>
      </c>
      <c r="B3483" t="s">
        <v>173</v>
      </c>
      <c r="D3483">
        <v>14.91</v>
      </c>
      <c r="E3483">
        <v>302.863</v>
      </c>
      <c r="G3483">
        <v>3.2679999999999998</v>
      </c>
      <c r="H3483" t="s">
        <v>13</v>
      </c>
      <c r="I3483">
        <v>302.863</v>
      </c>
    </row>
    <row r="3484" spans="1:9" x14ac:dyDescent="0.4">
      <c r="A3484">
        <v>12</v>
      </c>
      <c r="B3484" t="s">
        <v>172</v>
      </c>
      <c r="D3484">
        <v>14.89</v>
      </c>
      <c r="E3484">
        <v>188.93899999999999</v>
      </c>
      <c r="G3484">
        <v>1439</v>
      </c>
      <c r="H3484" t="s">
        <v>13</v>
      </c>
      <c r="I3484">
        <v>188.93899999999999</v>
      </c>
    </row>
    <row r="3485" spans="1:9" x14ac:dyDescent="0.4">
      <c r="A3485">
        <v>13</v>
      </c>
      <c r="B3485" t="s">
        <v>171</v>
      </c>
      <c r="D3485">
        <v>14.83</v>
      </c>
      <c r="E3485">
        <v>386.08</v>
      </c>
      <c r="G3485">
        <v>6.8879999999999999</v>
      </c>
      <c r="H3485" t="s">
        <v>16</v>
      </c>
      <c r="I3485">
        <v>386.08</v>
      </c>
    </row>
    <row r="3486" spans="1:9" x14ac:dyDescent="0.4">
      <c r="A3486">
        <v>14</v>
      </c>
      <c r="B3486" t="s">
        <v>22</v>
      </c>
    </row>
    <row r="3487" spans="1:9" x14ac:dyDescent="0.4">
      <c r="A3487">
        <v>15</v>
      </c>
      <c r="B3487" t="s">
        <v>170</v>
      </c>
      <c r="D3487">
        <v>14.8</v>
      </c>
      <c r="E3487">
        <v>273.06799999999998</v>
      </c>
      <c r="G3487">
        <v>45.598999999999997</v>
      </c>
      <c r="H3487" t="s">
        <v>13</v>
      </c>
      <c r="I3487">
        <v>273.06799999999998</v>
      </c>
    </row>
    <row r="3488" spans="1:9" x14ac:dyDescent="0.4">
      <c r="A3488">
        <v>16</v>
      </c>
      <c r="B3488" t="s">
        <v>169</v>
      </c>
      <c r="D3488">
        <v>14.8</v>
      </c>
      <c r="E3488">
        <v>112.59699999999999</v>
      </c>
      <c r="G3488">
        <v>9.4459999999999997</v>
      </c>
      <c r="H3488" t="s">
        <v>16</v>
      </c>
      <c r="I3488">
        <v>112.59699999999999</v>
      </c>
    </row>
    <row r="3489" spans="1:9" x14ac:dyDescent="0.4">
      <c r="A3489">
        <v>17</v>
      </c>
      <c r="B3489" t="s">
        <v>168</v>
      </c>
      <c r="D3489">
        <v>14.83</v>
      </c>
      <c r="E3489">
        <v>575.86699999999996</v>
      </c>
      <c r="G3489">
        <v>3.15</v>
      </c>
      <c r="H3489" t="s">
        <v>13</v>
      </c>
      <c r="I3489">
        <v>575.86699999999996</v>
      </c>
    </row>
    <row r="3490" spans="1:9" x14ac:dyDescent="0.4">
      <c r="A3490">
        <v>18</v>
      </c>
      <c r="B3490" t="s">
        <v>167</v>
      </c>
      <c r="D3490">
        <v>14.86</v>
      </c>
      <c r="E3490">
        <v>406.81700000000001</v>
      </c>
      <c r="G3490">
        <v>9.3559999999999999</v>
      </c>
      <c r="H3490" t="s">
        <v>13</v>
      </c>
      <c r="I3490">
        <v>406.81700000000001</v>
      </c>
    </row>
    <row r="3491" spans="1:9" x14ac:dyDescent="0.4">
      <c r="A3491">
        <v>19</v>
      </c>
      <c r="B3491" t="s">
        <v>166</v>
      </c>
      <c r="D3491">
        <v>14.86</v>
      </c>
      <c r="E3491">
        <v>266.09899999999999</v>
      </c>
      <c r="G3491">
        <v>2.1179999999999999</v>
      </c>
      <c r="H3491" t="s">
        <v>13</v>
      </c>
      <c r="I3491">
        <v>266.09899999999999</v>
      </c>
    </row>
    <row r="3492" spans="1:9" x14ac:dyDescent="0.4">
      <c r="A3492">
        <v>20</v>
      </c>
      <c r="B3492" t="s">
        <v>165</v>
      </c>
      <c r="D3492">
        <v>14.91</v>
      </c>
      <c r="E3492">
        <v>84.498000000000005</v>
      </c>
      <c r="G3492">
        <v>6.5919999999999996</v>
      </c>
      <c r="H3492" t="s">
        <v>13</v>
      </c>
      <c r="I3492">
        <v>84.498000000000005</v>
      </c>
    </row>
    <row r="3493" spans="1:9" x14ac:dyDescent="0.4">
      <c r="A3493">
        <v>21</v>
      </c>
      <c r="B3493" t="s">
        <v>22</v>
      </c>
    </row>
    <row r="3494" spans="1:9" x14ac:dyDescent="0.4">
      <c r="A3494">
        <v>22</v>
      </c>
      <c r="B3494" t="s">
        <v>164</v>
      </c>
      <c r="D3494">
        <v>14.89</v>
      </c>
      <c r="E3494">
        <v>164.97300000000001</v>
      </c>
      <c r="G3494">
        <v>21.832999999999998</v>
      </c>
      <c r="H3494" t="s">
        <v>13</v>
      </c>
      <c r="I3494">
        <v>164.97300000000001</v>
      </c>
    </row>
    <row r="3495" spans="1:9" x14ac:dyDescent="0.4">
      <c r="A3495">
        <v>23</v>
      </c>
      <c r="B3495" t="s">
        <v>163</v>
      </c>
      <c r="D3495">
        <v>14.91</v>
      </c>
      <c r="E3495">
        <v>375.67899999999997</v>
      </c>
      <c r="G3495">
        <v>3.2120000000000002</v>
      </c>
      <c r="H3495" t="s">
        <v>13</v>
      </c>
      <c r="I3495">
        <v>375.67899999999997</v>
      </c>
    </row>
    <row r="3496" spans="1:9" x14ac:dyDescent="0.4">
      <c r="A3496">
        <v>24</v>
      </c>
      <c r="B3496" t="s">
        <v>162</v>
      </c>
      <c r="D3496">
        <v>14.88</v>
      </c>
      <c r="E3496">
        <v>522.72500000000002</v>
      </c>
      <c r="G3496">
        <v>15.204000000000001</v>
      </c>
      <c r="H3496" t="s">
        <v>13</v>
      </c>
      <c r="I3496">
        <v>522.72500000000002</v>
      </c>
    </row>
    <row r="3497" spans="1:9" x14ac:dyDescent="0.4">
      <c r="A3497">
        <v>25</v>
      </c>
      <c r="B3497" t="s">
        <v>161</v>
      </c>
      <c r="D3497">
        <v>14.94</v>
      </c>
      <c r="E3497">
        <v>299.25700000000001</v>
      </c>
      <c r="G3497">
        <v>2051</v>
      </c>
      <c r="H3497" t="s">
        <v>13</v>
      </c>
      <c r="I3497">
        <v>299.25700000000001</v>
      </c>
    </row>
    <row r="3498" spans="1:9" x14ac:dyDescent="0.4">
      <c r="A3498">
        <v>26</v>
      </c>
      <c r="B3498" t="s">
        <v>160</v>
      </c>
      <c r="D3498">
        <v>14.94</v>
      </c>
      <c r="E3498">
        <v>449.92200000000003</v>
      </c>
      <c r="G3498">
        <v>4.867</v>
      </c>
      <c r="H3498" t="s">
        <v>13</v>
      </c>
      <c r="I3498">
        <v>449.92200000000003</v>
      </c>
    </row>
    <row r="3499" spans="1:9" x14ac:dyDescent="0.4">
      <c r="A3499">
        <v>27</v>
      </c>
      <c r="B3499" t="s">
        <v>159</v>
      </c>
      <c r="D3499">
        <v>14.96</v>
      </c>
      <c r="E3499">
        <v>357.08199999999999</v>
      </c>
      <c r="G3499">
        <v>17.033999999999999</v>
      </c>
      <c r="H3499" t="s">
        <v>13</v>
      </c>
      <c r="I3499">
        <v>357.08199999999999</v>
      </c>
    </row>
    <row r="3500" spans="1:9" x14ac:dyDescent="0.4">
      <c r="A3500">
        <v>28</v>
      </c>
      <c r="B3500" t="s">
        <v>22</v>
      </c>
    </row>
    <row r="3501" spans="1:9" x14ac:dyDescent="0.4">
      <c r="A3501">
        <v>29</v>
      </c>
      <c r="B3501" t="s">
        <v>158</v>
      </c>
      <c r="D3501">
        <v>14.94</v>
      </c>
      <c r="E3501">
        <v>481.18599999999998</v>
      </c>
      <c r="G3501">
        <v>3637</v>
      </c>
      <c r="H3501" t="s">
        <v>13</v>
      </c>
      <c r="I3501">
        <v>481.18599999999998</v>
      </c>
    </row>
    <row r="3502" spans="1:9" x14ac:dyDescent="0.4">
      <c r="A3502">
        <v>30</v>
      </c>
      <c r="B3502" t="s">
        <v>157</v>
      </c>
      <c r="D3502">
        <v>14.96</v>
      </c>
      <c r="E3502">
        <v>210.94399999999999</v>
      </c>
      <c r="G3502">
        <v>7.9930000000000003</v>
      </c>
      <c r="H3502" t="s">
        <v>13</v>
      </c>
      <c r="I3502">
        <v>210.94399999999999</v>
      </c>
    </row>
    <row r="3503" spans="1:9" x14ac:dyDescent="0.4">
      <c r="A3503">
        <v>31</v>
      </c>
      <c r="B3503" t="s">
        <v>156</v>
      </c>
      <c r="D3503">
        <v>14.92</v>
      </c>
      <c r="E3503">
        <v>445.59399999999999</v>
      </c>
      <c r="G3503">
        <v>22.838999999999999</v>
      </c>
      <c r="H3503" t="s">
        <v>13</v>
      </c>
      <c r="I3503">
        <v>445.59399999999999</v>
      </c>
    </row>
    <row r="3505" spans="1:10" x14ac:dyDescent="0.4">
      <c r="A3505" t="s">
        <v>131</v>
      </c>
    </row>
    <row r="3507" spans="1:10" x14ac:dyDescent="0.4">
      <c r="B3507" t="s">
        <v>3</v>
      </c>
      <c r="C3507" t="s">
        <v>4</v>
      </c>
      <c r="D3507" t="s">
        <v>5</v>
      </c>
      <c r="E3507" t="s">
        <v>6</v>
      </c>
      <c r="F3507" t="s">
        <v>7</v>
      </c>
      <c r="G3507" t="s">
        <v>8</v>
      </c>
      <c r="H3507" t="s">
        <v>9</v>
      </c>
      <c r="I3507" t="s">
        <v>10</v>
      </c>
      <c r="J3507" t="s">
        <v>11</v>
      </c>
    </row>
    <row r="3508" spans="1:10" x14ac:dyDescent="0.4">
      <c r="A3508">
        <v>1</v>
      </c>
      <c r="B3508" t="s">
        <v>182</v>
      </c>
      <c r="D3508">
        <v>14.88</v>
      </c>
      <c r="E3508">
        <v>535.81899999999996</v>
      </c>
      <c r="G3508">
        <v>6.4020000000000001</v>
      </c>
      <c r="H3508" t="s">
        <v>13</v>
      </c>
      <c r="I3508">
        <v>535.81899999999996</v>
      </c>
    </row>
    <row r="3509" spans="1:10" x14ac:dyDescent="0.4">
      <c r="A3509">
        <v>2</v>
      </c>
      <c r="B3509" t="s">
        <v>181</v>
      </c>
      <c r="D3509">
        <v>14.88</v>
      </c>
      <c r="E3509">
        <v>158.471</v>
      </c>
      <c r="G3509">
        <v>2.7370000000000001</v>
      </c>
      <c r="H3509" t="s">
        <v>13</v>
      </c>
      <c r="I3509">
        <v>158.471</v>
      </c>
    </row>
    <row r="3510" spans="1:10" x14ac:dyDescent="0.4">
      <c r="A3510">
        <v>3</v>
      </c>
      <c r="B3510" t="s">
        <v>180</v>
      </c>
      <c r="D3510">
        <v>14.88</v>
      </c>
      <c r="E3510">
        <v>341.625</v>
      </c>
      <c r="G3510">
        <v>9.4269999999999996</v>
      </c>
      <c r="H3510" t="s">
        <v>13</v>
      </c>
      <c r="I3510">
        <v>341.625</v>
      </c>
    </row>
    <row r="3511" spans="1:10" x14ac:dyDescent="0.4">
      <c r="A3511">
        <v>4</v>
      </c>
      <c r="B3511" t="s">
        <v>179</v>
      </c>
      <c r="D3511">
        <v>14.89</v>
      </c>
      <c r="E3511">
        <v>273.94200000000001</v>
      </c>
      <c r="G3511">
        <v>4.2210000000000001</v>
      </c>
      <c r="H3511" t="s">
        <v>13</v>
      </c>
      <c r="I3511">
        <v>273.94200000000001</v>
      </c>
    </row>
    <row r="3512" spans="1:10" x14ac:dyDescent="0.4">
      <c r="A3512">
        <v>5</v>
      </c>
      <c r="B3512" t="s">
        <v>178</v>
      </c>
      <c r="D3512">
        <v>14.89</v>
      </c>
      <c r="E3512">
        <v>314.43099999999998</v>
      </c>
      <c r="G3512">
        <v>16.683</v>
      </c>
      <c r="H3512" t="s">
        <v>13</v>
      </c>
      <c r="I3512">
        <v>314.43099999999998</v>
      </c>
    </row>
    <row r="3513" spans="1:10" x14ac:dyDescent="0.4">
      <c r="A3513">
        <v>6</v>
      </c>
      <c r="B3513" t="s">
        <v>177</v>
      </c>
      <c r="D3513">
        <v>14.91</v>
      </c>
      <c r="E3513">
        <v>282.15600000000001</v>
      </c>
      <c r="G3513">
        <v>1744</v>
      </c>
      <c r="H3513" t="s">
        <v>13</v>
      </c>
      <c r="I3513">
        <v>282.15600000000001</v>
      </c>
    </row>
    <row r="3514" spans="1:10" x14ac:dyDescent="0.4">
      <c r="A3514">
        <v>7</v>
      </c>
      <c r="B3514" t="s">
        <v>22</v>
      </c>
    </row>
    <row r="3515" spans="1:10" x14ac:dyDescent="0.4">
      <c r="A3515">
        <v>8</v>
      </c>
      <c r="B3515" t="s">
        <v>176</v>
      </c>
      <c r="D3515">
        <v>14.94</v>
      </c>
      <c r="E3515">
        <v>123.42</v>
      </c>
      <c r="G3515">
        <v>12.077999999999999</v>
      </c>
      <c r="H3515" t="s">
        <v>13</v>
      </c>
      <c r="I3515">
        <v>123.42</v>
      </c>
    </row>
    <row r="3516" spans="1:10" x14ac:dyDescent="0.4">
      <c r="A3516">
        <v>9</v>
      </c>
      <c r="B3516" t="s">
        <v>175</v>
      </c>
      <c r="D3516">
        <v>14.96</v>
      </c>
      <c r="E3516">
        <v>112.583</v>
      </c>
      <c r="G3516">
        <v>786</v>
      </c>
      <c r="H3516" t="s">
        <v>13</v>
      </c>
      <c r="I3516">
        <v>112.583</v>
      </c>
    </row>
    <row r="3517" spans="1:10" x14ac:dyDescent="0.4">
      <c r="A3517">
        <v>10</v>
      </c>
      <c r="B3517" t="s">
        <v>174</v>
      </c>
      <c r="D3517">
        <v>14.94</v>
      </c>
      <c r="E3517">
        <v>149.25899999999999</v>
      </c>
      <c r="G3517">
        <v>1033</v>
      </c>
      <c r="H3517" t="s">
        <v>13</v>
      </c>
      <c r="I3517">
        <v>149.25899999999999</v>
      </c>
    </row>
    <row r="3518" spans="1:10" x14ac:dyDescent="0.4">
      <c r="A3518">
        <v>11</v>
      </c>
      <c r="B3518" t="s">
        <v>173</v>
      </c>
      <c r="D3518">
        <v>14.89</v>
      </c>
      <c r="E3518">
        <v>237.28</v>
      </c>
      <c r="G3518">
        <v>6.1790000000000003</v>
      </c>
      <c r="H3518" t="s">
        <v>16</v>
      </c>
      <c r="I3518">
        <v>237.28</v>
      </c>
    </row>
    <row r="3519" spans="1:10" x14ac:dyDescent="0.4">
      <c r="A3519">
        <v>12</v>
      </c>
      <c r="B3519" t="s">
        <v>172</v>
      </c>
      <c r="D3519">
        <v>14.86</v>
      </c>
      <c r="E3519">
        <v>99.302000000000007</v>
      </c>
      <c r="G3519">
        <v>709</v>
      </c>
      <c r="H3519" t="s">
        <v>13</v>
      </c>
      <c r="I3519">
        <v>99.302000000000007</v>
      </c>
    </row>
    <row r="3520" spans="1:10" x14ac:dyDescent="0.4">
      <c r="A3520">
        <v>13</v>
      </c>
      <c r="B3520" t="s">
        <v>171</v>
      </c>
      <c r="D3520">
        <v>14.8</v>
      </c>
      <c r="E3520">
        <v>227.11500000000001</v>
      </c>
      <c r="G3520">
        <v>1521</v>
      </c>
      <c r="H3520" t="s">
        <v>13</v>
      </c>
      <c r="I3520">
        <v>227.11500000000001</v>
      </c>
    </row>
    <row r="3521" spans="1:9" x14ac:dyDescent="0.4">
      <c r="A3521">
        <v>14</v>
      </c>
      <c r="B3521" t="s">
        <v>22</v>
      </c>
    </row>
    <row r="3522" spans="1:9" x14ac:dyDescent="0.4">
      <c r="A3522">
        <v>15</v>
      </c>
      <c r="B3522" t="s">
        <v>170</v>
      </c>
      <c r="D3522">
        <v>14.8</v>
      </c>
      <c r="E3522">
        <v>286.53699999999998</v>
      </c>
      <c r="G3522">
        <v>19.933</v>
      </c>
      <c r="H3522" t="s">
        <v>13</v>
      </c>
      <c r="I3522">
        <v>286.53699999999998</v>
      </c>
    </row>
    <row r="3523" spans="1:9" x14ac:dyDescent="0.4">
      <c r="A3523">
        <v>16</v>
      </c>
      <c r="B3523" t="s">
        <v>169</v>
      </c>
      <c r="D3523">
        <v>14.81</v>
      </c>
      <c r="E3523">
        <v>317.15699999999998</v>
      </c>
      <c r="G3523">
        <v>25.300999999999998</v>
      </c>
      <c r="H3523" t="s">
        <v>13</v>
      </c>
      <c r="I3523">
        <v>317.15699999999998</v>
      </c>
    </row>
    <row r="3524" spans="1:9" x14ac:dyDescent="0.4">
      <c r="A3524">
        <v>17</v>
      </c>
      <c r="B3524" t="s">
        <v>168</v>
      </c>
      <c r="D3524">
        <v>14.84</v>
      </c>
      <c r="E3524">
        <v>472.29700000000003</v>
      </c>
      <c r="G3524">
        <v>3476</v>
      </c>
      <c r="H3524" t="s">
        <v>13</v>
      </c>
      <c r="I3524">
        <v>472.29700000000003</v>
      </c>
    </row>
    <row r="3525" spans="1:9" x14ac:dyDescent="0.4">
      <c r="A3525">
        <v>18</v>
      </c>
      <c r="B3525" t="s">
        <v>167</v>
      </c>
      <c r="D3525">
        <v>14.83</v>
      </c>
      <c r="E3525">
        <v>354.40100000000001</v>
      </c>
      <c r="G3525">
        <v>74.745999999999995</v>
      </c>
      <c r="H3525" t="s">
        <v>13</v>
      </c>
      <c r="I3525">
        <v>354.40100000000001</v>
      </c>
    </row>
    <row r="3526" spans="1:9" x14ac:dyDescent="0.4">
      <c r="A3526">
        <v>19</v>
      </c>
      <c r="B3526" t="s">
        <v>166</v>
      </c>
      <c r="D3526">
        <v>14.86</v>
      </c>
      <c r="E3526">
        <v>603.48299999999995</v>
      </c>
      <c r="G3526">
        <v>3785</v>
      </c>
      <c r="H3526" t="s">
        <v>13</v>
      </c>
      <c r="I3526">
        <v>603.48299999999995</v>
      </c>
    </row>
    <row r="3527" spans="1:9" x14ac:dyDescent="0.4">
      <c r="A3527">
        <v>20</v>
      </c>
      <c r="B3527" t="s">
        <v>165</v>
      </c>
      <c r="D3527">
        <v>14.86</v>
      </c>
      <c r="E3527">
        <v>180.79900000000001</v>
      </c>
      <c r="G3527">
        <v>129.49700000000001</v>
      </c>
      <c r="H3527" t="s">
        <v>13</v>
      </c>
      <c r="I3527">
        <v>180.79900000000001</v>
      </c>
    </row>
    <row r="3528" spans="1:9" x14ac:dyDescent="0.4">
      <c r="A3528">
        <v>21</v>
      </c>
      <c r="B3528" t="s">
        <v>22</v>
      </c>
    </row>
    <row r="3529" spans="1:9" x14ac:dyDescent="0.4">
      <c r="A3529">
        <v>22</v>
      </c>
      <c r="B3529" t="s">
        <v>164</v>
      </c>
      <c r="D3529">
        <v>14.86</v>
      </c>
      <c r="E3529">
        <v>496.83300000000003</v>
      </c>
      <c r="G3529">
        <v>2947</v>
      </c>
      <c r="H3529" t="s">
        <v>13</v>
      </c>
      <c r="I3529">
        <v>496.83300000000003</v>
      </c>
    </row>
    <row r="3530" spans="1:9" x14ac:dyDescent="0.4">
      <c r="A3530">
        <v>23</v>
      </c>
      <c r="B3530" t="s">
        <v>163</v>
      </c>
      <c r="D3530">
        <v>14.88</v>
      </c>
      <c r="E3530">
        <v>293.63200000000001</v>
      </c>
      <c r="G3530">
        <v>12.569000000000001</v>
      </c>
      <c r="H3530" t="s">
        <v>13</v>
      </c>
      <c r="I3530">
        <v>293.63200000000001</v>
      </c>
    </row>
    <row r="3531" spans="1:9" x14ac:dyDescent="0.4">
      <c r="A3531">
        <v>24</v>
      </c>
      <c r="B3531" t="s">
        <v>162</v>
      </c>
      <c r="D3531">
        <v>14.88</v>
      </c>
      <c r="E3531">
        <v>145.64699999999999</v>
      </c>
      <c r="G3531">
        <v>16.911000000000001</v>
      </c>
      <c r="H3531" t="s">
        <v>13</v>
      </c>
      <c r="I3531">
        <v>145.64699999999999</v>
      </c>
    </row>
    <row r="3532" spans="1:9" x14ac:dyDescent="0.4">
      <c r="A3532">
        <v>25</v>
      </c>
      <c r="B3532" t="s">
        <v>161</v>
      </c>
      <c r="D3532">
        <v>14.92</v>
      </c>
      <c r="E3532">
        <v>324.96899999999999</v>
      </c>
      <c r="G3532">
        <v>2268</v>
      </c>
      <c r="H3532" t="s">
        <v>13</v>
      </c>
      <c r="I3532">
        <v>324.96899999999999</v>
      </c>
    </row>
    <row r="3533" spans="1:9" x14ac:dyDescent="0.4">
      <c r="A3533">
        <v>26</v>
      </c>
      <c r="B3533" t="s">
        <v>160</v>
      </c>
      <c r="D3533">
        <v>14.91</v>
      </c>
      <c r="E3533">
        <v>334.37599999999998</v>
      </c>
      <c r="G3533">
        <v>2298</v>
      </c>
      <c r="H3533" t="s">
        <v>13</v>
      </c>
      <c r="I3533">
        <v>334.37599999999998</v>
      </c>
    </row>
    <row r="3534" spans="1:9" x14ac:dyDescent="0.4">
      <c r="A3534">
        <v>27</v>
      </c>
      <c r="B3534" t="s">
        <v>159</v>
      </c>
      <c r="D3534">
        <v>14.94</v>
      </c>
      <c r="E3534">
        <v>352.86200000000002</v>
      </c>
      <c r="G3534">
        <v>2649</v>
      </c>
      <c r="H3534" t="s">
        <v>13</v>
      </c>
      <c r="I3534">
        <v>352.86200000000002</v>
      </c>
    </row>
    <row r="3535" spans="1:9" x14ac:dyDescent="0.4">
      <c r="A3535">
        <v>28</v>
      </c>
      <c r="B3535" t="s">
        <v>22</v>
      </c>
    </row>
    <row r="3536" spans="1:9" x14ac:dyDescent="0.4">
      <c r="A3536">
        <v>29</v>
      </c>
      <c r="B3536" t="s">
        <v>158</v>
      </c>
      <c r="D3536">
        <v>14.96</v>
      </c>
      <c r="E3536">
        <v>220.077</v>
      </c>
      <c r="G3536">
        <v>1369</v>
      </c>
      <c r="H3536" t="s">
        <v>13</v>
      </c>
      <c r="I3536">
        <v>220.077</v>
      </c>
    </row>
    <row r="3537" spans="1:10" x14ac:dyDescent="0.4">
      <c r="A3537">
        <v>30</v>
      </c>
      <c r="B3537" t="s">
        <v>157</v>
      </c>
      <c r="D3537">
        <v>14.92</v>
      </c>
      <c r="E3537">
        <v>65.096999999999994</v>
      </c>
      <c r="G3537">
        <v>26.757999999999999</v>
      </c>
      <c r="H3537" t="s">
        <v>13</v>
      </c>
      <c r="I3537">
        <v>65.096999999999994</v>
      </c>
    </row>
    <row r="3538" spans="1:10" x14ac:dyDescent="0.4">
      <c r="A3538">
        <v>31</v>
      </c>
      <c r="B3538" t="s">
        <v>156</v>
      </c>
      <c r="D3538">
        <v>14.92</v>
      </c>
      <c r="E3538">
        <v>322.02600000000001</v>
      </c>
      <c r="G3538">
        <v>9.1519999999999992</v>
      </c>
      <c r="H3538" t="s">
        <v>13</v>
      </c>
      <c r="I3538">
        <v>322.02600000000001</v>
      </c>
    </row>
    <row r="3540" spans="1:10" x14ac:dyDescent="0.4">
      <c r="A3540" t="s">
        <v>132</v>
      </c>
    </row>
    <row r="3542" spans="1:10" x14ac:dyDescent="0.4">
      <c r="B3542" t="s">
        <v>3</v>
      </c>
      <c r="C3542" t="s">
        <v>4</v>
      </c>
      <c r="D3542" t="s">
        <v>5</v>
      </c>
      <c r="E3542" t="s">
        <v>6</v>
      </c>
      <c r="F3542" t="s">
        <v>7</v>
      </c>
      <c r="G3542" t="s">
        <v>8</v>
      </c>
      <c r="H3542" t="s">
        <v>9</v>
      </c>
      <c r="I3542" t="s">
        <v>10</v>
      </c>
      <c r="J3542" t="s">
        <v>11</v>
      </c>
    </row>
    <row r="3543" spans="1:10" x14ac:dyDescent="0.4">
      <c r="A3543">
        <v>1</v>
      </c>
      <c r="B3543" t="s">
        <v>182</v>
      </c>
      <c r="F3543">
        <v>25781.148000000001</v>
      </c>
    </row>
    <row r="3544" spans="1:10" x14ac:dyDescent="0.4">
      <c r="A3544">
        <v>2</v>
      </c>
      <c r="B3544" t="s">
        <v>181</v>
      </c>
      <c r="F3544">
        <v>24498.238000000001</v>
      </c>
    </row>
    <row r="3545" spans="1:10" x14ac:dyDescent="0.4">
      <c r="A3545">
        <v>3</v>
      </c>
      <c r="B3545" t="s">
        <v>180</v>
      </c>
      <c r="F3545">
        <v>25078.18</v>
      </c>
    </row>
    <row r="3546" spans="1:10" x14ac:dyDescent="0.4">
      <c r="A3546">
        <v>4</v>
      </c>
      <c r="B3546" t="s">
        <v>179</v>
      </c>
      <c r="F3546">
        <v>26329.213</v>
      </c>
    </row>
    <row r="3547" spans="1:10" x14ac:dyDescent="0.4">
      <c r="A3547">
        <v>5</v>
      </c>
      <c r="B3547" t="s">
        <v>178</v>
      </c>
      <c r="F3547">
        <v>23001.745999999999</v>
      </c>
    </row>
    <row r="3548" spans="1:10" x14ac:dyDescent="0.4">
      <c r="A3548">
        <v>6</v>
      </c>
      <c r="B3548" t="s">
        <v>177</v>
      </c>
      <c r="F3548">
        <v>20754.351999999999</v>
      </c>
    </row>
    <row r="3549" spans="1:10" x14ac:dyDescent="0.4">
      <c r="A3549">
        <v>7</v>
      </c>
      <c r="B3549" t="s">
        <v>22</v>
      </c>
      <c r="H3549" t="s">
        <v>95</v>
      </c>
    </row>
    <row r="3550" spans="1:10" x14ac:dyDescent="0.4">
      <c r="A3550">
        <v>8</v>
      </c>
      <c r="B3550" t="s">
        <v>176</v>
      </c>
      <c r="F3550">
        <v>26876.785</v>
      </c>
    </row>
    <row r="3551" spans="1:10" x14ac:dyDescent="0.4">
      <c r="A3551">
        <v>9</v>
      </c>
      <c r="B3551" t="s">
        <v>175</v>
      </c>
      <c r="F3551">
        <v>26592.868999999999</v>
      </c>
    </row>
    <row r="3552" spans="1:10" x14ac:dyDescent="0.4">
      <c r="A3552">
        <v>10</v>
      </c>
      <c r="B3552" t="s">
        <v>174</v>
      </c>
      <c r="F3552">
        <v>27348.488000000001</v>
      </c>
    </row>
    <row r="3553" spans="1:8" x14ac:dyDescent="0.4">
      <c r="A3553">
        <v>11</v>
      </c>
      <c r="B3553" t="s">
        <v>173</v>
      </c>
      <c r="F3553">
        <v>24556.311000000002</v>
      </c>
    </row>
    <row r="3554" spans="1:8" x14ac:dyDescent="0.4">
      <c r="A3554">
        <v>12</v>
      </c>
      <c r="B3554" t="s">
        <v>172</v>
      </c>
      <c r="F3554">
        <v>25471.133000000002</v>
      </c>
    </row>
    <row r="3555" spans="1:8" x14ac:dyDescent="0.4">
      <c r="A3555">
        <v>13</v>
      </c>
      <c r="B3555" t="s">
        <v>171</v>
      </c>
      <c r="F3555">
        <v>25624.243999999999</v>
      </c>
    </row>
    <row r="3556" spans="1:8" x14ac:dyDescent="0.4">
      <c r="A3556">
        <v>14</v>
      </c>
      <c r="B3556" t="s">
        <v>22</v>
      </c>
      <c r="D3556">
        <v>14.48</v>
      </c>
      <c r="E3556">
        <v>63.625</v>
      </c>
      <c r="G3556">
        <v>445</v>
      </c>
      <c r="H3556" t="s">
        <v>13</v>
      </c>
    </row>
    <row r="3557" spans="1:8" x14ac:dyDescent="0.4">
      <c r="A3557">
        <v>15</v>
      </c>
      <c r="B3557" t="s">
        <v>170</v>
      </c>
      <c r="F3557">
        <v>27430.15</v>
      </c>
    </row>
    <row r="3558" spans="1:8" x14ac:dyDescent="0.4">
      <c r="A3558">
        <v>16</v>
      </c>
      <c r="B3558" t="s">
        <v>169</v>
      </c>
      <c r="D3558">
        <v>14.51</v>
      </c>
      <c r="E3558">
        <v>13.760999999999999</v>
      </c>
      <c r="F3558">
        <v>23993.335999999999</v>
      </c>
      <c r="G3558">
        <v>125</v>
      </c>
      <c r="H3558" t="s">
        <v>13</v>
      </c>
    </row>
    <row r="3559" spans="1:8" x14ac:dyDescent="0.4">
      <c r="A3559">
        <v>17</v>
      </c>
      <c r="B3559" t="s">
        <v>168</v>
      </c>
      <c r="F3559">
        <v>32579.355</v>
      </c>
    </row>
    <row r="3560" spans="1:8" x14ac:dyDescent="0.4">
      <c r="A3560">
        <v>18</v>
      </c>
      <c r="B3560" t="s">
        <v>167</v>
      </c>
      <c r="D3560">
        <v>14.52</v>
      </c>
      <c r="E3560">
        <v>0.91400000000000003</v>
      </c>
      <c r="F3560">
        <v>32450.516</v>
      </c>
      <c r="G3560">
        <v>8</v>
      </c>
      <c r="H3560" t="s">
        <v>13</v>
      </c>
    </row>
    <row r="3561" spans="1:8" x14ac:dyDescent="0.4">
      <c r="A3561">
        <v>19</v>
      </c>
      <c r="B3561" t="s">
        <v>166</v>
      </c>
      <c r="F3561">
        <v>35748.870999999999</v>
      </c>
    </row>
    <row r="3562" spans="1:8" x14ac:dyDescent="0.4">
      <c r="A3562">
        <v>20</v>
      </c>
      <c r="B3562" t="s">
        <v>165</v>
      </c>
      <c r="F3562">
        <v>28929.937999999998</v>
      </c>
    </row>
    <row r="3563" spans="1:8" x14ac:dyDescent="0.4">
      <c r="A3563">
        <v>21</v>
      </c>
      <c r="B3563" t="s">
        <v>22</v>
      </c>
    </row>
    <row r="3564" spans="1:8" x14ac:dyDescent="0.4">
      <c r="A3564">
        <v>22</v>
      </c>
      <c r="B3564" t="s">
        <v>164</v>
      </c>
      <c r="F3564">
        <v>25978.053</v>
      </c>
    </row>
    <row r="3565" spans="1:8" x14ac:dyDescent="0.4">
      <c r="A3565">
        <v>23</v>
      </c>
      <c r="B3565" t="s">
        <v>163</v>
      </c>
      <c r="D3565">
        <v>14.92</v>
      </c>
      <c r="E3565">
        <v>40.155000000000001</v>
      </c>
      <c r="F3565">
        <v>29972.719000000001</v>
      </c>
      <c r="G3565">
        <v>337</v>
      </c>
      <c r="H3565" t="s">
        <v>13</v>
      </c>
    </row>
    <row r="3566" spans="1:8" x14ac:dyDescent="0.4">
      <c r="A3566">
        <v>24</v>
      </c>
      <c r="B3566" t="s">
        <v>162</v>
      </c>
      <c r="F3566">
        <v>34328.913999999997</v>
      </c>
    </row>
    <row r="3567" spans="1:8" x14ac:dyDescent="0.4">
      <c r="A3567">
        <v>25</v>
      </c>
      <c r="B3567" t="s">
        <v>161</v>
      </c>
      <c r="F3567">
        <v>35665.300999999999</v>
      </c>
    </row>
    <row r="3568" spans="1:8" x14ac:dyDescent="0.4">
      <c r="A3568">
        <v>26</v>
      </c>
      <c r="B3568" t="s">
        <v>160</v>
      </c>
      <c r="D3568">
        <v>14.54</v>
      </c>
      <c r="E3568">
        <v>18.434999999999999</v>
      </c>
      <c r="F3568">
        <v>32649.486000000001</v>
      </c>
      <c r="G3568">
        <v>159</v>
      </c>
      <c r="H3568" t="s">
        <v>13</v>
      </c>
    </row>
    <row r="3569" spans="1:10" x14ac:dyDescent="0.4">
      <c r="A3569">
        <v>27</v>
      </c>
      <c r="B3569" t="s">
        <v>159</v>
      </c>
      <c r="D3569">
        <v>14.66</v>
      </c>
      <c r="E3569">
        <v>25.789000000000001</v>
      </c>
      <c r="F3569">
        <v>37222.815999999999</v>
      </c>
      <c r="G3569">
        <v>219</v>
      </c>
      <c r="H3569" t="s">
        <v>13</v>
      </c>
    </row>
    <row r="3570" spans="1:10" x14ac:dyDescent="0.4">
      <c r="A3570">
        <v>28</v>
      </c>
      <c r="B3570" t="s">
        <v>22</v>
      </c>
      <c r="F3570">
        <v>250.18600000000001</v>
      </c>
    </row>
    <row r="3571" spans="1:10" x14ac:dyDescent="0.4">
      <c r="A3571">
        <v>29</v>
      </c>
      <c r="B3571" t="s">
        <v>158</v>
      </c>
      <c r="D3571">
        <v>14.05</v>
      </c>
      <c r="E3571">
        <v>0.86099999999999999</v>
      </c>
      <c r="F3571">
        <v>32457.338</v>
      </c>
      <c r="G3571">
        <v>8</v>
      </c>
      <c r="H3571" t="s">
        <v>13</v>
      </c>
    </row>
    <row r="3572" spans="1:10" x14ac:dyDescent="0.4">
      <c r="A3572">
        <v>30</v>
      </c>
      <c r="B3572" t="s">
        <v>157</v>
      </c>
      <c r="F3572">
        <v>26206.738000000001</v>
      </c>
    </row>
    <row r="3573" spans="1:10" x14ac:dyDescent="0.4">
      <c r="A3573">
        <v>31</v>
      </c>
      <c r="B3573" t="s">
        <v>156</v>
      </c>
      <c r="F3573">
        <v>24576.775000000001</v>
      </c>
    </row>
    <row r="3575" spans="1:10" x14ac:dyDescent="0.4">
      <c r="A3575" t="s">
        <v>133</v>
      </c>
    </row>
    <row r="3577" spans="1:10" x14ac:dyDescent="0.4">
      <c r="B3577" t="s">
        <v>3</v>
      </c>
      <c r="C3577" t="s">
        <v>4</v>
      </c>
      <c r="D3577" t="s">
        <v>5</v>
      </c>
      <c r="E3577" t="s">
        <v>6</v>
      </c>
      <c r="F3577" t="s">
        <v>7</v>
      </c>
      <c r="G3577" t="s">
        <v>8</v>
      </c>
      <c r="H3577" t="s">
        <v>9</v>
      </c>
      <c r="I3577" t="s">
        <v>10</v>
      </c>
      <c r="J3577" t="s">
        <v>11</v>
      </c>
    </row>
    <row r="3578" spans="1:10" x14ac:dyDescent="0.4">
      <c r="A3578">
        <v>1</v>
      </c>
      <c r="B3578" t="s">
        <v>182</v>
      </c>
      <c r="F3578">
        <v>10322.775</v>
      </c>
    </row>
    <row r="3579" spans="1:10" x14ac:dyDescent="0.4">
      <c r="A3579">
        <v>2</v>
      </c>
      <c r="B3579" t="s">
        <v>181</v>
      </c>
      <c r="F3579">
        <v>10186.714</v>
      </c>
    </row>
    <row r="3580" spans="1:10" x14ac:dyDescent="0.4">
      <c r="A3580">
        <v>3</v>
      </c>
      <c r="B3580" t="s">
        <v>180</v>
      </c>
      <c r="F3580">
        <v>9628.9060000000009</v>
      </c>
    </row>
    <row r="3581" spans="1:10" x14ac:dyDescent="0.4">
      <c r="A3581">
        <v>4</v>
      </c>
      <c r="B3581" t="s">
        <v>179</v>
      </c>
      <c r="F3581">
        <v>8744.6640000000007</v>
      </c>
    </row>
    <row r="3582" spans="1:10" x14ac:dyDescent="0.4">
      <c r="A3582">
        <v>5</v>
      </c>
      <c r="B3582" t="s">
        <v>178</v>
      </c>
      <c r="F3582">
        <v>8444.098</v>
      </c>
    </row>
    <row r="3583" spans="1:10" x14ac:dyDescent="0.4">
      <c r="A3583">
        <v>6</v>
      </c>
      <c r="B3583" t="s">
        <v>177</v>
      </c>
      <c r="F3583">
        <v>7998.9049999999997</v>
      </c>
    </row>
    <row r="3584" spans="1:10" x14ac:dyDescent="0.4">
      <c r="A3584">
        <v>7</v>
      </c>
      <c r="B3584" t="s">
        <v>22</v>
      </c>
      <c r="H3584" t="s">
        <v>95</v>
      </c>
    </row>
    <row r="3585" spans="1:8" x14ac:dyDescent="0.4">
      <c r="A3585">
        <v>8</v>
      </c>
      <c r="B3585" t="s">
        <v>176</v>
      </c>
      <c r="F3585">
        <v>9868.4150000000009</v>
      </c>
    </row>
    <row r="3586" spans="1:8" x14ac:dyDescent="0.4">
      <c r="A3586">
        <v>9</v>
      </c>
      <c r="B3586" t="s">
        <v>175</v>
      </c>
      <c r="F3586">
        <v>9821.01</v>
      </c>
    </row>
    <row r="3587" spans="1:8" x14ac:dyDescent="0.4">
      <c r="A3587">
        <v>10</v>
      </c>
      <c r="B3587" t="s">
        <v>174</v>
      </c>
      <c r="F3587">
        <v>11852</v>
      </c>
    </row>
    <row r="3588" spans="1:8" x14ac:dyDescent="0.4">
      <c r="A3588">
        <v>11</v>
      </c>
      <c r="B3588" t="s">
        <v>173</v>
      </c>
      <c r="F3588">
        <v>9465.0079999999998</v>
      </c>
    </row>
    <row r="3589" spans="1:8" x14ac:dyDescent="0.4">
      <c r="A3589">
        <v>12</v>
      </c>
      <c r="B3589" t="s">
        <v>172</v>
      </c>
      <c r="F3589">
        <v>10675.468999999999</v>
      </c>
    </row>
    <row r="3590" spans="1:8" x14ac:dyDescent="0.4">
      <c r="A3590">
        <v>13</v>
      </c>
      <c r="B3590" t="s">
        <v>171</v>
      </c>
      <c r="F3590">
        <v>9713.8410000000003</v>
      </c>
    </row>
    <row r="3591" spans="1:8" x14ac:dyDescent="0.4">
      <c r="A3591">
        <v>14</v>
      </c>
      <c r="B3591" t="s">
        <v>22</v>
      </c>
    </row>
    <row r="3592" spans="1:8" x14ac:dyDescent="0.4">
      <c r="A3592">
        <v>15</v>
      </c>
      <c r="B3592" t="s">
        <v>170</v>
      </c>
      <c r="D3592">
        <v>14.61</v>
      </c>
      <c r="E3592">
        <v>1.5720000000000001</v>
      </c>
      <c r="F3592">
        <v>11165.478999999999</v>
      </c>
      <c r="G3592">
        <v>14</v>
      </c>
      <c r="H3592" t="s">
        <v>13</v>
      </c>
    </row>
    <row r="3593" spans="1:8" x14ac:dyDescent="0.4">
      <c r="A3593">
        <v>16</v>
      </c>
      <c r="B3593" t="s">
        <v>169</v>
      </c>
      <c r="F3593">
        <v>10191.969999999999</v>
      </c>
    </row>
    <row r="3594" spans="1:8" x14ac:dyDescent="0.4">
      <c r="A3594">
        <v>17</v>
      </c>
      <c r="B3594" t="s">
        <v>168</v>
      </c>
      <c r="F3594">
        <v>13663.627</v>
      </c>
    </row>
    <row r="3595" spans="1:8" x14ac:dyDescent="0.4">
      <c r="A3595">
        <v>18</v>
      </c>
      <c r="B3595" t="s">
        <v>167</v>
      </c>
      <c r="F3595">
        <v>12675.376</v>
      </c>
    </row>
    <row r="3596" spans="1:8" x14ac:dyDescent="0.4">
      <c r="A3596">
        <v>19</v>
      </c>
      <c r="B3596" t="s">
        <v>166</v>
      </c>
      <c r="D3596">
        <v>14.55</v>
      </c>
      <c r="E3596">
        <v>13.474</v>
      </c>
      <c r="F3596">
        <v>12602.38</v>
      </c>
      <c r="G3596">
        <v>120</v>
      </c>
      <c r="H3596" t="s">
        <v>13</v>
      </c>
    </row>
    <row r="3597" spans="1:8" x14ac:dyDescent="0.4">
      <c r="A3597">
        <v>20</v>
      </c>
      <c r="B3597" t="s">
        <v>165</v>
      </c>
      <c r="F3597">
        <v>12657.865</v>
      </c>
    </row>
    <row r="3598" spans="1:8" x14ac:dyDescent="0.4">
      <c r="A3598">
        <v>21</v>
      </c>
      <c r="B3598" t="s">
        <v>22</v>
      </c>
    </row>
    <row r="3599" spans="1:8" x14ac:dyDescent="0.4">
      <c r="A3599">
        <v>22</v>
      </c>
      <c r="B3599" t="s">
        <v>164</v>
      </c>
      <c r="F3599">
        <v>10197.11</v>
      </c>
    </row>
    <row r="3600" spans="1:8" x14ac:dyDescent="0.4">
      <c r="A3600">
        <v>23</v>
      </c>
      <c r="B3600" t="s">
        <v>163</v>
      </c>
      <c r="F3600">
        <v>11506.86</v>
      </c>
    </row>
    <row r="3601" spans="1:10" x14ac:dyDescent="0.4">
      <c r="A3601">
        <v>24</v>
      </c>
      <c r="B3601" t="s">
        <v>162</v>
      </c>
      <c r="F3601">
        <v>14119.439</v>
      </c>
    </row>
    <row r="3602" spans="1:10" x14ac:dyDescent="0.4">
      <c r="A3602">
        <v>25</v>
      </c>
      <c r="B3602" t="s">
        <v>161</v>
      </c>
      <c r="F3602">
        <v>13867.716</v>
      </c>
    </row>
    <row r="3603" spans="1:10" x14ac:dyDescent="0.4">
      <c r="A3603">
        <v>26</v>
      </c>
      <c r="B3603" t="s">
        <v>160</v>
      </c>
      <c r="F3603">
        <v>12810.85</v>
      </c>
    </row>
    <row r="3604" spans="1:10" x14ac:dyDescent="0.4">
      <c r="A3604">
        <v>27</v>
      </c>
      <c r="B3604" t="s">
        <v>159</v>
      </c>
      <c r="F3604">
        <v>15157.040999999999</v>
      </c>
    </row>
    <row r="3605" spans="1:10" x14ac:dyDescent="0.4">
      <c r="A3605">
        <v>28</v>
      </c>
      <c r="B3605" t="s">
        <v>22</v>
      </c>
      <c r="H3605" t="s">
        <v>95</v>
      </c>
    </row>
    <row r="3606" spans="1:10" x14ac:dyDescent="0.4">
      <c r="A3606">
        <v>29</v>
      </c>
      <c r="B3606" t="s">
        <v>158</v>
      </c>
      <c r="F3606">
        <v>12842.805</v>
      </c>
    </row>
    <row r="3607" spans="1:10" x14ac:dyDescent="0.4">
      <c r="A3607">
        <v>30</v>
      </c>
      <c r="B3607" t="s">
        <v>157</v>
      </c>
      <c r="F3607">
        <v>9136.4269999999997</v>
      </c>
    </row>
    <row r="3608" spans="1:10" x14ac:dyDescent="0.4">
      <c r="A3608">
        <v>31</v>
      </c>
      <c r="B3608" t="s">
        <v>156</v>
      </c>
      <c r="F3608">
        <v>9263.5810000000001</v>
      </c>
    </row>
    <row r="3610" spans="1:10" x14ac:dyDescent="0.4">
      <c r="A3610" t="s">
        <v>134</v>
      </c>
    </row>
    <row r="3612" spans="1:10" x14ac:dyDescent="0.4">
      <c r="B3612" t="s">
        <v>3</v>
      </c>
      <c r="C3612" t="s">
        <v>4</v>
      </c>
      <c r="D3612" t="s">
        <v>5</v>
      </c>
      <c r="E3612" t="s">
        <v>6</v>
      </c>
      <c r="F3612" t="s">
        <v>7</v>
      </c>
      <c r="G3612" t="s">
        <v>8</v>
      </c>
      <c r="H3612" t="s">
        <v>9</v>
      </c>
      <c r="I3612" t="s">
        <v>10</v>
      </c>
      <c r="J3612" t="s">
        <v>11</v>
      </c>
    </row>
    <row r="3613" spans="1:10" x14ac:dyDescent="0.4">
      <c r="A3613">
        <v>1</v>
      </c>
      <c r="B3613" t="s">
        <v>182</v>
      </c>
      <c r="D3613">
        <v>18.89</v>
      </c>
      <c r="E3613">
        <v>22.449000000000002</v>
      </c>
      <c r="F3613">
        <v>1609.9949999999999</v>
      </c>
      <c r="G3613">
        <v>71.605999999999995</v>
      </c>
      <c r="H3613" t="s">
        <v>16</v>
      </c>
    </row>
    <row r="3614" spans="1:10" x14ac:dyDescent="0.4">
      <c r="A3614">
        <v>2</v>
      </c>
      <c r="B3614" t="s">
        <v>181</v>
      </c>
      <c r="D3614">
        <v>18.91</v>
      </c>
      <c r="E3614">
        <v>8.5990000000000002</v>
      </c>
      <c r="F3614">
        <v>1632.4760000000001</v>
      </c>
      <c r="G3614">
        <v>13.071999999999999</v>
      </c>
      <c r="H3614" t="s">
        <v>13</v>
      </c>
    </row>
    <row r="3615" spans="1:10" x14ac:dyDescent="0.4">
      <c r="A3615">
        <v>3</v>
      </c>
      <c r="B3615" t="s">
        <v>180</v>
      </c>
      <c r="D3615">
        <v>18.89</v>
      </c>
      <c r="E3615">
        <v>8</v>
      </c>
      <c r="F3615">
        <v>1678.8019999999999</v>
      </c>
      <c r="G3615">
        <v>4.1820000000000004</v>
      </c>
      <c r="H3615" t="s">
        <v>13</v>
      </c>
    </row>
    <row r="3616" spans="1:10" x14ac:dyDescent="0.4">
      <c r="A3616">
        <v>4</v>
      </c>
      <c r="B3616" t="s">
        <v>179</v>
      </c>
      <c r="D3616">
        <v>18.89</v>
      </c>
      <c r="E3616">
        <v>6.4589999999999996</v>
      </c>
      <c r="F3616">
        <v>1686.2860000000001</v>
      </c>
      <c r="G3616">
        <v>3.5190000000000001</v>
      </c>
      <c r="H3616" t="s">
        <v>13</v>
      </c>
    </row>
    <row r="3617" spans="1:8" x14ac:dyDescent="0.4">
      <c r="A3617">
        <v>5</v>
      </c>
      <c r="B3617" t="s">
        <v>178</v>
      </c>
      <c r="D3617">
        <v>18.899999999999999</v>
      </c>
      <c r="E3617">
        <v>6.1289999999999996</v>
      </c>
      <c r="F3617">
        <v>1528.5920000000001</v>
      </c>
      <c r="G3617">
        <v>2.141</v>
      </c>
      <c r="H3617" t="s">
        <v>13</v>
      </c>
    </row>
    <row r="3618" spans="1:8" x14ac:dyDescent="0.4">
      <c r="A3618">
        <v>6</v>
      </c>
      <c r="B3618" t="s">
        <v>177</v>
      </c>
      <c r="D3618">
        <v>19.25</v>
      </c>
      <c r="E3618">
        <v>3.234</v>
      </c>
      <c r="F3618">
        <v>1341.6220000000001</v>
      </c>
      <c r="G3618">
        <v>2.5459999999999998</v>
      </c>
      <c r="H3618" t="s">
        <v>13</v>
      </c>
    </row>
    <row r="3619" spans="1:8" x14ac:dyDescent="0.4">
      <c r="A3619">
        <v>7</v>
      </c>
      <c r="B3619" t="s">
        <v>22</v>
      </c>
      <c r="H3619" t="s">
        <v>95</v>
      </c>
    </row>
    <row r="3620" spans="1:8" x14ac:dyDescent="0.4">
      <c r="A3620">
        <v>8</v>
      </c>
      <c r="B3620" t="s">
        <v>176</v>
      </c>
      <c r="D3620">
        <v>18.93</v>
      </c>
      <c r="E3620">
        <v>1.2809999999999999</v>
      </c>
      <c r="F3620">
        <v>1530.4090000000001</v>
      </c>
      <c r="G3620">
        <v>1.2390000000000001</v>
      </c>
      <c r="H3620" t="s">
        <v>13</v>
      </c>
    </row>
    <row r="3621" spans="1:8" x14ac:dyDescent="0.4">
      <c r="A3621">
        <v>9</v>
      </c>
      <c r="B3621" t="s">
        <v>175</v>
      </c>
      <c r="D3621">
        <v>18.940000000000001</v>
      </c>
      <c r="E3621">
        <v>3.645</v>
      </c>
      <c r="F3621">
        <v>1665.4010000000001</v>
      </c>
      <c r="G3621">
        <v>1.6639999999999999</v>
      </c>
      <c r="H3621" t="s">
        <v>16</v>
      </c>
    </row>
    <row r="3622" spans="1:8" x14ac:dyDescent="0.4">
      <c r="A3622">
        <v>10</v>
      </c>
      <c r="B3622" t="s">
        <v>174</v>
      </c>
      <c r="D3622">
        <v>18.7</v>
      </c>
      <c r="E3622">
        <v>3.6269999999999998</v>
      </c>
      <c r="F3622">
        <v>1618.3910000000001</v>
      </c>
      <c r="G3622">
        <v>4.4420000000000002</v>
      </c>
      <c r="H3622" t="s">
        <v>13</v>
      </c>
    </row>
    <row r="3623" spans="1:8" x14ac:dyDescent="0.4">
      <c r="A3623">
        <v>11</v>
      </c>
      <c r="B3623" t="s">
        <v>173</v>
      </c>
      <c r="D3623">
        <v>18.47</v>
      </c>
      <c r="E3623">
        <v>4.8209999999999997</v>
      </c>
      <c r="F3623">
        <v>1626.32</v>
      </c>
      <c r="G3623">
        <v>1.3520000000000001</v>
      </c>
      <c r="H3623" t="s">
        <v>13</v>
      </c>
    </row>
    <row r="3624" spans="1:8" x14ac:dyDescent="0.4">
      <c r="A3624">
        <v>12</v>
      </c>
      <c r="B3624" t="s">
        <v>172</v>
      </c>
      <c r="D3624">
        <v>18.87</v>
      </c>
      <c r="E3624">
        <v>5.9089999999999998</v>
      </c>
      <c r="F3624">
        <v>1665.634</v>
      </c>
      <c r="G3624">
        <v>5.2320000000000002</v>
      </c>
      <c r="H3624" t="s">
        <v>16</v>
      </c>
    </row>
    <row r="3625" spans="1:8" x14ac:dyDescent="0.4">
      <c r="A3625">
        <v>13</v>
      </c>
      <c r="B3625" t="s">
        <v>171</v>
      </c>
      <c r="D3625">
        <v>18.79</v>
      </c>
      <c r="E3625">
        <v>1.093</v>
      </c>
      <c r="F3625">
        <v>1613.307</v>
      </c>
      <c r="G3625">
        <v>0.72299999999999998</v>
      </c>
      <c r="H3625" t="s">
        <v>16</v>
      </c>
    </row>
    <row r="3626" spans="1:8" x14ac:dyDescent="0.4">
      <c r="A3626">
        <v>14</v>
      </c>
      <c r="B3626" t="s">
        <v>22</v>
      </c>
      <c r="H3626" t="s">
        <v>95</v>
      </c>
    </row>
    <row r="3627" spans="1:8" x14ac:dyDescent="0.4">
      <c r="A3627">
        <v>15</v>
      </c>
      <c r="B3627" t="s">
        <v>170</v>
      </c>
      <c r="D3627">
        <v>18.8</v>
      </c>
      <c r="E3627">
        <v>1.1000000000000001</v>
      </c>
      <c r="F3627">
        <v>1742.1210000000001</v>
      </c>
      <c r="G3627">
        <v>1.8979999999999999</v>
      </c>
      <c r="H3627" t="s">
        <v>16</v>
      </c>
    </row>
    <row r="3628" spans="1:8" x14ac:dyDescent="0.4">
      <c r="A3628">
        <v>16</v>
      </c>
      <c r="B3628" t="s">
        <v>169</v>
      </c>
      <c r="D3628">
        <v>18.87</v>
      </c>
      <c r="E3628">
        <v>4.1689999999999996</v>
      </c>
      <c r="F3628">
        <v>1572.028</v>
      </c>
      <c r="G3628">
        <v>1.7250000000000001</v>
      </c>
      <c r="H3628" t="s">
        <v>13</v>
      </c>
    </row>
    <row r="3629" spans="1:8" x14ac:dyDescent="0.4">
      <c r="A3629">
        <v>17</v>
      </c>
      <c r="B3629" t="s">
        <v>168</v>
      </c>
      <c r="D3629">
        <v>18.829999999999998</v>
      </c>
      <c r="E3629">
        <v>2.0059999999999998</v>
      </c>
      <c r="F3629">
        <v>2116.855</v>
      </c>
      <c r="G3629">
        <v>2.2610000000000001</v>
      </c>
      <c r="H3629" t="s">
        <v>13</v>
      </c>
    </row>
    <row r="3630" spans="1:8" x14ac:dyDescent="0.4">
      <c r="A3630">
        <v>18</v>
      </c>
      <c r="B3630" t="s">
        <v>167</v>
      </c>
      <c r="D3630">
        <v>18.670000000000002</v>
      </c>
      <c r="E3630">
        <v>2.0609999999999999</v>
      </c>
      <c r="F3630">
        <v>2008.6210000000001</v>
      </c>
      <c r="G3630">
        <v>0.71699999999999997</v>
      </c>
      <c r="H3630" t="s">
        <v>13</v>
      </c>
    </row>
    <row r="3631" spans="1:8" x14ac:dyDescent="0.4">
      <c r="A3631">
        <v>19</v>
      </c>
      <c r="B3631" t="s">
        <v>166</v>
      </c>
      <c r="D3631">
        <v>18.34</v>
      </c>
      <c r="E3631">
        <v>4.4610000000000003</v>
      </c>
      <c r="F3631">
        <v>2203.5740000000001</v>
      </c>
      <c r="G3631">
        <v>1.6559999999999999</v>
      </c>
      <c r="H3631" t="s">
        <v>16</v>
      </c>
    </row>
    <row r="3632" spans="1:8" x14ac:dyDescent="0.4">
      <c r="A3632">
        <v>20</v>
      </c>
      <c r="B3632" t="s">
        <v>165</v>
      </c>
      <c r="D3632">
        <v>18.59</v>
      </c>
      <c r="E3632">
        <v>2.956</v>
      </c>
      <c r="F3632">
        <v>1898.184</v>
      </c>
      <c r="G3632">
        <v>1.06</v>
      </c>
      <c r="H3632" t="s">
        <v>13</v>
      </c>
    </row>
    <row r="3633" spans="1:10" x14ac:dyDescent="0.4">
      <c r="A3633">
        <v>21</v>
      </c>
      <c r="B3633" t="s">
        <v>22</v>
      </c>
      <c r="H3633" t="s">
        <v>95</v>
      </c>
    </row>
    <row r="3634" spans="1:10" x14ac:dyDescent="0.4">
      <c r="A3634">
        <v>22</v>
      </c>
      <c r="B3634" t="s">
        <v>164</v>
      </c>
      <c r="D3634">
        <v>18.88</v>
      </c>
      <c r="E3634">
        <v>3.1760000000000002</v>
      </c>
      <c r="F3634">
        <v>1523.8720000000001</v>
      </c>
      <c r="G3634">
        <v>2.5659999999999998</v>
      </c>
      <c r="H3634" t="s">
        <v>16</v>
      </c>
    </row>
    <row r="3635" spans="1:10" x14ac:dyDescent="0.4">
      <c r="A3635">
        <v>23</v>
      </c>
      <c r="B3635" t="s">
        <v>163</v>
      </c>
      <c r="D3635">
        <v>18.88</v>
      </c>
      <c r="E3635">
        <v>3.4750000000000001</v>
      </c>
      <c r="F3635">
        <v>1684.5740000000001</v>
      </c>
      <c r="G3635">
        <v>2.0950000000000002</v>
      </c>
      <c r="H3635" t="s">
        <v>13</v>
      </c>
    </row>
    <row r="3636" spans="1:10" x14ac:dyDescent="0.4">
      <c r="A3636">
        <v>24</v>
      </c>
      <c r="B3636" t="s">
        <v>162</v>
      </c>
      <c r="D3636">
        <v>18.78</v>
      </c>
      <c r="E3636">
        <v>3.702</v>
      </c>
      <c r="F3636">
        <v>2072.9119999999998</v>
      </c>
      <c r="G3636">
        <v>1.5149999999999999</v>
      </c>
      <c r="H3636" t="s">
        <v>16</v>
      </c>
    </row>
    <row r="3637" spans="1:10" x14ac:dyDescent="0.4">
      <c r="A3637">
        <v>25</v>
      </c>
      <c r="B3637" t="s">
        <v>161</v>
      </c>
      <c r="D3637">
        <v>18.649999999999999</v>
      </c>
      <c r="E3637">
        <v>11.385999999999999</v>
      </c>
      <c r="F3637">
        <v>2194.5030000000002</v>
      </c>
      <c r="G3637">
        <v>2.5409999999999999</v>
      </c>
      <c r="H3637" t="s">
        <v>13</v>
      </c>
    </row>
    <row r="3638" spans="1:10" x14ac:dyDescent="0.4">
      <c r="A3638">
        <v>26</v>
      </c>
      <c r="B3638" t="s">
        <v>160</v>
      </c>
      <c r="D3638">
        <v>18.91</v>
      </c>
      <c r="E3638">
        <v>6.6369999999999996</v>
      </c>
      <c r="F3638">
        <v>1936.442</v>
      </c>
      <c r="G3638">
        <v>5.08</v>
      </c>
      <c r="H3638" t="s">
        <v>16</v>
      </c>
    </row>
    <row r="3639" spans="1:10" x14ac:dyDescent="0.4">
      <c r="A3639">
        <v>27</v>
      </c>
      <c r="B3639" t="s">
        <v>159</v>
      </c>
      <c r="D3639">
        <v>18.91</v>
      </c>
      <c r="E3639">
        <v>3.714</v>
      </c>
      <c r="F3639">
        <v>2051.9319999999998</v>
      </c>
      <c r="G3639">
        <v>1.236</v>
      </c>
      <c r="H3639" t="s">
        <v>36</v>
      </c>
    </row>
    <row r="3640" spans="1:10" x14ac:dyDescent="0.4">
      <c r="A3640">
        <v>28</v>
      </c>
      <c r="B3640" t="s">
        <v>22</v>
      </c>
      <c r="H3640" t="s">
        <v>95</v>
      </c>
    </row>
    <row r="3641" spans="1:10" x14ac:dyDescent="0.4">
      <c r="A3641">
        <v>29</v>
      </c>
      <c r="B3641" t="s">
        <v>158</v>
      </c>
      <c r="D3641">
        <v>18.899999999999999</v>
      </c>
      <c r="E3641">
        <v>6.1079999999999997</v>
      </c>
      <c r="F3641">
        <v>1703.3030000000001</v>
      </c>
      <c r="G3641">
        <v>4.9329999999999998</v>
      </c>
      <c r="H3641" t="s">
        <v>16</v>
      </c>
    </row>
    <row r="3642" spans="1:10" x14ac:dyDescent="0.4">
      <c r="A3642">
        <v>30</v>
      </c>
      <c r="B3642" t="s">
        <v>157</v>
      </c>
      <c r="D3642">
        <v>18.88</v>
      </c>
      <c r="E3642">
        <v>3.952</v>
      </c>
      <c r="F3642">
        <v>1471.201</v>
      </c>
      <c r="G3642">
        <v>0.63500000000000001</v>
      </c>
      <c r="H3642" t="s">
        <v>16</v>
      </c>
    </row>
    <row r="3643" spans="1:10" x14ac:dyDescent="0.4">
      <c r="A3643">
        <v>31</v>
      </c>
      <c r="B3643" t="s">
        <v>156</v>
      </c>
      <c r="D3643">
        <v>18.73</v>
      </c>
      <c r="E3643">
        <v>1.5669999999999999</v>
      </c>
      <c r="F3643">
        <v>1466.605</v>
      </c>
      <c r="G3643">
        <v>0.998</v>
      </c>
      <c r="H3643" t="s">
        <v>16</v>
      </c>
    </row>
    <row r="3645" spans="1:10" x14ac:dyDescent="0.4">
      <c r="A3645" t="s">
        <v>135</v>
      </c>
    </row>
    <row r="3647" spans="1:10" x14ac:dyDescent="0.4">
      <c r="B3647" t="s">
        <v>3</v>
      </c>
      <c r="C3647" t="s">
        <v>4</v>
      </c>
      <c r="D3647" t="s">
        <v>5</v>
      </c>
      <c r="E3647" t="s">
        <v>6</v>
      </c>
      <c r="F3647" t="s">
        <v>7</v>
      </c>
      <c r="G3647" t="s">
        <v>8</v>
      </c>
      <c r="H3647" t="s">
        <v>9</v>
      </c>
      <c r="I3647" t="s">
        <v>10</v>
      </c>
      <c r="J3647" t="s">
        <v>11</v>
      </c>
    </row>
    <row r="3648" spans="1:10" x14ac:dyDescent="0.4">
      <c r="A3648">
        <v>1</v>
      </c>
      <c r="B3648" t="s">
        <v>182</v>
      </c>
      <c r="D3648">
        <v>18.88</v>
      </c>
      <c r="E3648">
        <v>5.4889999999999999</v>
      </c>
      <c r="F3648">
        <v>386.41300000000001</v>
      </c>
      <c r="G3648">
        <v>2.7330000000000001</v>
      </c>
      <c r="H3648" t="s">
        <v>13</v>
      </c>
    </row>
    <row r="3649" spans="1:8" x14ac:dyDescent="0.4">
      <c r="A3649">
        <v>2</v>
      </c>
      <c r="B3649" t="s">
        <v>181</v>
      </c>
      <c r="D3649">
        <v>18.62</v>
      </c>
      <c r="E3649">
        <v>4.4489999999999998</v>
      </c>
      <c r="F3649">
        <v>357.83199999999999</v>
      </c>
      <c r="G3649">
        <v>30.012</v>
      </c>
      <c r="H3649" t="s">
        <v>13</v>
      </c>
    </row>
    <row r="3650" spans="1:8" x14ac:dyDescent="0.4">
      <c r="A3650">
        <v>3</v>
      </c>
      <c r="B3650" t="s">
        <v>180</v>
      </c>
      <c r="D3650">
        <v>18.82</v>
      </c>
      <c r="E3650">
        <v>1.0529999999999999</v>
      </c>
      <c r="F3650">
        <v>351.69400000000002</v>
      </c>
      <c r="G3650">
        <v>20</v>
      </c>
      <c r="H3650" t="s">
        <v>13</v>
      </c>
    </row>
    <row r="3651" spans="1:8" x14ac:dyDescent="0.4">
      <c r="A3651">
        <v>4</v>
      </c>
      <c r="B3651" t="s">
        <v>179</v>
      </c>
      <c r="D3651">
        <v>18.899999999999999</v>
      </c>
      <c r="E3651">
        <v>1.2969999999999999</v>
      </c>
      <c r="F3651">
        <v>364.65</v>
      </c>
      <c r="G3651">
        <v>17.047999999999998</v>
      </c>
      <c r="H3651" t="s">
        <v>13</v>
      </c>
    </row>
    <row r="3652" spans="1:8" x14ac:dyDescent="0.4">
      <c r="A3652">
        <v>5</v>
      </c>
      <c r="B3652" t="s">
        <v>178</v>
      </c>
      <c r="D3652">
        <v>18.37</v>
      </c>
      <c r="E3652">
        <v>0.74099999999999999</v>
      </c>
      <c r="F3652">
        <v>298.71199999999999</v>
      </c>
      <c r="G3652">
        <v>10</v>
      </c>
      <c r="H3652" t="s">
        <v>13</v>
      </c>
    </row>
    <row r="3653" spans="1:8" x14ac:dyDescent="0.4">
      <c r="A3653">
        <v>6</v>
      </c>
      <c r="B3653" t="s">
        <v>177</v>
      </c>
      <c r="D3653">
        <v>19.329999999999998</v>
      </c>
      <c r="E3653">
        <v>0.20699999999999999</v>
      </c>
      <c r="F3653">
        <v>296.10000000000002</v>
      </c>
      <c r="G3653">
        <v>0.36699999999999999</v>
      </c>
      <c r="H3653" t="s">
        <v>13</v>
      </c>
    </row>
    <row r="3654" spans="1:8" x14ac:dyDescent="0.4">
      <c r="A3654">
        <v>7</v>
      </c>
      <c r="B3654" t="s">
        <v>22</v>
      </c>
      <c r="H3654" t="s">
        <v>95</v>
      </c>
    </row>
    <row r="3655" spans="1:8" x14ac:dyDescent="0.4">
      <c r="A3655">
        <v>8</v>
      </c>
      <c r="B3655" t="s">
        <v>176</v>
      </c>
      <c r="D3655">
        <v>18.739999999999998</v>
      </c>
      <c r="E3655">
        <v>0.26900000000000002</v>
      </c>
      <c r="F3655">
        <v>272.16899999999998</v>
      </c>
      <c r="G3655">
        <v>4</v>
      </c>
      <c r="H3655" t="s">
        <v>16</v>
      </c>
    </row>
    <row r="3656" spans="1:8" x14ac:dyDescent="0.4">
      <c r="A3656">
        <v>9</v>
      </c>
      <c r="B3656" t="s">
        <v>175</v>
      </c>
      <c r="D3656">
        <v>18.64</v>
      </c>
      <c r="E3656">
        <v>0.68899999999999995</v>
      </c>
      <c r="F3656">
        <v>336.45299999999997</v>
      </c>
      <c r="G3656">
        <v>10</v>
      </c>
      <c r="H3656" t="s">
        <v>13</v>
      </c>
    </row>
    <row r="3657" spans="1:8" x14ac:dyDescent="0.4">
      <c r="A3657">
        <v>10</v>
      </c>
      <c r="B3657" t="s">
        <v>174</v>
      </c>
      <c r="D3657">
        <v>18.829999999999998</v>
      </c>
      <c r="E3657">
        <v>1.135</v>
      </c>
      <c r="F3657">
        <v>359.108</v>
      </c>
      <c r="G3657">
        <v>23</v>
      </c>
      <c r="H3657" t="s">
        <v>13</v>
      </c>
    </row>
    <row r="3658" spans="1:8" x14ac:dyDescent="0.4">
      <c r="A3658">
        <v>11</v>
      </c>
      <c r="B3658" t="s">
        <v>173</v>
      </c>
      <c r="D3658">
        <v>18.88</v>
      </c>
      <c r="E3658">
        <v>0.79</v>
      </c>
      <c r="F3658">
        <v>336.733</v>
      </c>
      <c r="G3658">
        <v>17</v>
      </c>
      <c r="H3658" t="s">
        <v>16</v>
      </c>
    </row>
    <row r="3659" spans="1:8" x14ac:dyDescent="0.4">
      <c r="A3659">
        <v>12</v>
      </c>
      <c r="B3659" t="s">
        <v>172</v>
      </c>
      <c r="D3659">
        <v>18.86</v>
      </c>
      <c r="E3659">
        <v>1.724</v>
      </c>
      <c r="F3659">
        <v>351</v>
      </c>
      <c r="G3659">
        <v>22.231000000000002</v>
      </c>
      <c r="H3659" t="s">
        <v>13</v>
      </c>
    </row>
    <row r="3660" spans="1:8" x14ac:dyDescent="0.4">
      <c r="A3660">
        <v>13</v>
      </c>
      <c r="B3660" t="s">
        <v>171</v>
      </c>
      <c r="D3660">
        <v>19.18</v>
      </c>
      <c r="E3660">
        <v>0.45700000000000002</v>
      </c>
      <c r="F3660">
        <v>341.75400000000002</v>
      </c>
      <c r="G3660">
        <v>3.141</v>
      </c>
      <c r="H3660" t="s">
        <v>13</v>
      </c>
    </row>
    <row r="3661" spans="1:8" x14ac:dyDescent="0.4">
      <c r="A3661">
        <v>14</v>
      </c>
      <c r="B3661" t="s">
        <v>22</v>
      </c>
      <c r="D3661">
        <v>18.78</v>
      </c>
      <c r="E3661">
        <v>3.0169999999999999</v>
      </c>
      <c r="G3661">
        <v>2.9620000000000002</v>
      </c>
      <c r="H3661" t="s">
        <v>13</v>
      </c>
    </row>
    <row r="3662" spans="1:8" x14ac:dyDescent="0.4">
      <c r="A3662">
        <v>15</v>
      </c>
      <c r="B3662" t="s">
        <v>170</v>
      </c>
      <c r="D3662">
        <v>18.649999999999999</v>
      </c>
      <c r="E3662">
        <v>4.0190000000000001</v>
      </c>
      <c r="F3662">
        <v>361.08100000000002</v>
      </c>
      <c r="G3662">
        <v>4.0369999999999999</v>
      </c>
      <c r="H3662" t="s">
        <v>13</v>
      </c>
    </row>
    <row r="3663" spans="1:8" x14ac:dyDescent="0.4">
      <c r="A3663">
        <v>16</v>
      </c>
      <c r="B3663" t="s">
        <v>169</v>
      </c>
      <c r="D3663">
        <v>19.2</v>
      </c>
      <c r="E3663">
        <v>0.23799999999999999</v>
      </c>
      <c r="F3663">
        <v>343.08600000000001</v>
      </c>
      <c r="G3663">
        <v>2.419</v>
      </c>
      <c r="H3663" t="s">
        <v>13</v>
      </c>
    </row>
    <row r="3664" spans="1:8" x14ac:dyDescent="0.4">
      <c r="A3664">
        <v>17</v>
      </c>
      <c r="B3664" t="s">
        <v>168</v>
      </c>
      <c r="D3664">
        <v>18.5</v>
      </c>
      <c r="E3664">
        <v>3.7999999999999999E-2</v>
      </c>
      <c r="F3664">
        <v>522.80999999999995</v>
      </c>
      <c r="G3664">
        <v>1</v>
      </c>
      <c r="H3664" t="s">
        <v>13</v>
      </c>
    </row>
    <row r="3665" spans="1:8" x14ac:dyDescent="0.4">
      <c r="A3665">
        <v>18</v>
      </c>
      <c r="B3665" t="s">
        <v>167</v>
      </c>
      <c r="D3665">
        <v>18.34</v>
      </c>
      <c r="E3665">
        <v>0.46</v>
      </c>
      <c r="F3665">
        <v>467.56900000000002</v>
      </c>
      <c r="G3665">
        <v>2.5990000000000002</v>
      </c>
      <c r="H3665" t="s">
        <v>16</v>
      </c>
    </row>
    <row r="3666" spans="1:8" x14ac:dyDescent="0.4">
      <c r="A3666">
        <v>19</v>
      </c>
      <c r="B3666" t="s">
        <v>166</v>
      </c>
      <c r="D3666">
        <v>18.350000000000001</v>
      </c>
      <c r="E3666">
        <v>0.55800000000000005</v>
      </c>
      <c r="F3666">
        <v>515.70699999999999</v>
      </c>
      <c r="G3666">
        <v>3.5979999999999999</v>
      </c>
      <c r="H3666" t="s">
        <v>13</v>
      </c>
    </row>
    <row r="3667" spans="1:8" x14ac:dyDescent="0.4">
      <c r="A3667">
        <v>20</v>
      </c>
      <c r="B3667" t="s">
        <v>165</v>
      </c>
      <c r="D3667">
        <v>18.579999999999998</v>
      </c>
      <c r="E3667">
        <v>6.7000000000000004E-2</v>
      </c>
      <c r="F3667">
        <v>421.38900000000001</v>
      </c>
      <c r="G3667">
        <v>0.65500000000000003</v>
      </c>
      <c r="H3667" t="s">
        <v>16</v>
      </c>
    </row>
    <row r="3668" spans="1:8" x14ac:dyDescent="0.4">
      <c r="A3668">
        <v>21</v>
      </c>
      <c r="B3668" t="s">
        <v>22</v>
      </c>
      <c r="H3668" t="s">
        <v>95</v>
      </c>
    </row>
    <row r="3669" spans="1:8" x14ac:dyDescent="0.4">
      <c r="A3669">
        <v>22</v>
      </c>
      <c r="B3669" t="s">
        <v>164</v>
      </c>
      <c r="D3669">
        <v>18.43</v>
      </c>
      <c r="E3669">
        <v>0.21</v>
      </c>
      <c r="F3669">
        <v>322.10399999999998</v>
      </c>
      <c r="G3669">
        <v>3</v>
      </c>
      <c r="H3669" t="s">
        <v>13</v>
      </c>
    </row>
    <row r="3670" spans="1:8" x14ac:dyDescent="0.4">
      <c r="A3670">
        <v>23</v>
      </c>
      <c r="B3670" t="s">
        <v>163</v>
      </c>
      <c r="D3670">
        <v>18.739999999999998</v>
      </c>
      <c r="E3670">
        <v>1.1579999999999999</v>
      </c>
      <c r="F3670">
        <v>385.892</v>
      </c>
      <c r="G3670">
        <v>2.6520000000000001</v>
      </c>
      <c r="H3670" t="s">
        <v>36</v>
      </c>
    </row>
    <row r="3671" spans="1:8" x14ac:dyDescent="0.4">
      <c r="A3671">
        <v>24</v>
      </c>
      <c r="B3671" t="s">
        <v>162</v>
      </c>
      <c r="D3671">
        <v>18.420000000000002</v>
      </c>
      <c r="E3671">
        <v>0.124</v>
      </c>
      <c r="F3671">
        <v>447.983</v>
      </c>
      <c r="G3671">
        <v>0.61899999999999999</v>
      </c>
      <c r="H3671" t="s">
        <v>36</v>
      </c>
    </row>
    <row r="3672" spans="1:8" x14ac:dyDescent="0.4">
      <c r="A3672">
        <v>25</v>
      </c>
      <c r="B3672" t="s">
        <v>161</v>
      </c>
      <c r="D3672">
        <v>18.86</v>
      </c>
      <c r="E3672">
        <v>0.70199999999999996</v>
      </c>
      <c r="F3672">
        <v>476.73899999999998</v>
      </c>
      <c r="G3672">
        <v>6.4189999999999996</v>
      </c>
      <c r="H3672" t="s">
        <v>13</v>
      </c>
    </row>
    <row r="3673" spans="1:8" x14ac:dyDescent="0.4">
      <c r="A3673">
        <v>26</v>
      </c>
      <c r="B3673" t="s">
        <v>160</v>
      </c>
      <c r="D3673">
        <v>18.62</v>
      </c>
      <c r="E3673">
        <v>5.8000000000000003E-2</v>
      </c>
      <c r="F3673">
        <v>427.36</v>
      </c>
      <c r="G3673">
        <v>0.48199999999999998</v>
      </c>
      <c r="H3673" t="s">
        <v>16</v>
      </c>
    </row>
    <row r="3674" spans="1:8" x14ac:dyDescent="0.4">
      <c r="A3674">
        <v>27</v>
      </c>
      <c r="B3674" t="s">
        <v>159</v>
      </c>
      <c r="D3674">
        <v>18.71</v>
      </c>
      <c r="E3674">
        <v>3.7999999999999999E-2</v>
      </c>
      <c r="F3674">
        <v>465.78399999999999</v>
      </c>
      <c r="G3674">
        <v>1</v>
      </c>
      <c r="H3674" t="s">
        <v>16</v>
      </c>
    </row>
    <row r="3675" spans="1:8" x14ac:dyDescent="0.4">
      <c r="A3675">
        <v>28</v>
      </c>
      <c r="B3675" t="s">
        <v>22</v>
      </c>
      <c r="H3675" t="s">
        <v>95</v>
      </c>
    </row>
    <row r="3676" spans="1:8" x14ac:dyDescent="0.4">
      <c r="A3676">
        <v>29</v>
      </c>
      <c r="B3676" t="s">
        <v>158</v>
      </c>
      <c r="D3676">
        <v>18.899999999999999</v>
      </c>
      <c r="E3676">
        <v>1.323</v>
      </c>
      <c r="F3676">
        <v>382.72699999999998</v>
      </c>
      <c r="G3676">
        <v>13.106</v>
      </c>
      <c r="H3676" t="s">
        <v>13</v>
      </c>
    </row>
    <row r="3677" spans="1:8" x14ac:dyDescent="0.4">
      <c r="A3677">
        <v>30</v>
      </c>
      <c r="B3677" t="s">
        <v>157</v>
      </c>
      <c r="D3677">
        <v>18.579999999999998</v>
      </c>
      <c r="E3677">
        <v>0.124</v>
      </c>
      <c r="F3677">
        <v>365.71600000000001</v>
      </c>
      <c r="G3677">
        <v>0.85699999999999998</v>
      </c>
      <c r="H3677" t="s">
        <v>16</v>
      </c>
    </row>
    <row r="3678" spans="1:8" x14ac:dyDescent="0.4">
      <c r="A3678">
        <v>31</v>
      </c>
      <c r="B3678" t="s">
        <v>156</v>
      </c>
      <c r="D3678">
        <v>18.559999999999999</v>
      </c>
      <c r="E3678">
        <v>3.282</v>
      </c>
      <c r="F3678">
        <v>293.72199999999998</v>
      </c>
      <c r="G3678">
        <v>25.431999999999999</v>
      </c>
      <c r="H3678" t="s">
        <v>13</v>
      </c>
    </row>
    <row r="3680" spans="1:8" x14ac:dyDescent="0.4">
      <c r="A3680" t="s">
        <v>136</v>
      </c>
    </row>
    <row r="3682" spans="1:10" x14ac:dyDescent="0.4">
      <c r="B3682" t="s">
        <v>3</v>
      </c>
      <c r="C3682" t="s">
        <v>4</v>
      </c>
      <c r="D3682" t="s">
        <v>5</v>
      </c>
      <c r="E3682" t="s">
        <v>6</v>
      </c>
      <c r="F3682" t="s">
        <v>7</v>
      </c>
      <c r="G3682" t="s">
        <v>8</v>
      </c>
      <c r="H3682" t="s">
        <v>9</v>
      </c>
      <c r="I3682" t="s">
        <v>10</v>
      </c>
      <c r="J3682" t="s">
        <v>11</v>
      </c>
    </row>
    <row r="3683" spans="1:10" x14ac:dyDescent="0.4">
      <c r="A3683">
        <v>1</v>
      </c>
      <c r="B3683" t="s">
        <v>182</v>
      </c>
      <c r="D3683">
        <v>14.52</v>
      </c>
      <c r="E3683">
        <v>25781.148000000001</v>
      </c>
      <c r="G3683">
        <v>753.37300000000005</v>
      </c>
      <c r="H3683" t="s">
        <v>13</v>
      </c>
      <c r="I3683">
        <v>25781.148000000001</v>
      </c>
    </row>
    <row r="3684" spans="1:10" x14ac:dyDescent="0.4">
      <c r="A3684">
        <v>2</v>
      </c>
      <c r="B3684" t="s">
        <v>181</v>
      </c>
      <c r="D3684">
        <v>14.52</v>
      </c>
      <c r="E3684">
        <v>24498.238000000001</v>
      </c>
      <c r="G3684">
        <v>356.93</v>
      </c>
      <c r="H3684" t="s">
        <v>13</v>
      </c>
      <c r="I3684">
        <v>24498.238000000001</v>
      </c>
    </row>
    <row r="3685" spans="1:10" x14ac:dyDescent="0.4">
      <c r="A3685">
        <v>3</v>
      </c>
      <c r="B3685" t="s">
        <v>180</v>
      </c>
      <c r="D3685">
        <v>14.52</v>
      </c>
      <c r="E3685">
        <v>25078.18</v>
      </c>
      <c r="G3685">
        <v>99.265000000000001</v>
      </c>
      <c r="H3685" t="s">
        <v>13</v>
      </c>
      <c r="I3685">
        <v>25078.18</v>
      </c>
    </row>
    <row r="3686" spans="1:10" x14ac:dyDescent="0.4">
      <c r="A3686">
        <v>4</v>
      </c>
      <c r="B3686" t="s">
        <v>179</v>
      </c>
      <c r="D3686">
        <v>14.54</v>
      </c>
      <c r="E3686">
        <v>26329.213</v>
      </c>
      <c r="G3686">
        <v>423.2</v>
      </c>
      <c r="H3686" t="s">
        <v>13</v>
      </c>
      <c r="I3686">
        <v>26329.213</v>
      </c>
    </row>
    <row r="3687" spans="1:10" x14ac:dyDescent="0.4">
      <c r="A3687">
        <v>5</v>
      </c>
      <c r="B3687" t="s">
        <v>178</v>
      </c>
      <c r="D3687">
        <v>14.54</v>
      </c>
      <c r="E3687">
        <v>23001.745999999999</v>
      </c>
      <c r="G3687">
        <v>779.73099999999999</v>
      </c>
      <c r="H3687" t="s">
        <v>13</v>
      </c>
      <c r="I3687">
        <v>23001.745999999999</v>
      </c>
    </row>
    <row r="3688" spans="1:10" x14ac:dyDescent="0.4">
      <c r="A3688">
        <v>6</v>
      </c>
      <c r="B3688" t="s">
        <v>177</v>
      </c>
      <c r="D3688">
        <v>14.55</v>
      </c>
      <c r="E3688">
        <v>20754.351999999999</v>
      </c>
      <c r="G3688">
        <v>192.309</v>
      </c>
      <c r="H3688" t="s">
        <v>13</v>
      </c>
      <c r="I3688">
        <v>20754.351999999999</v>
      </c>
    </row>
    <row r="3689" spans="1:10" x14ac:dyDescent="0.4">
      <c r="A3689">
        <v>7</v>
      </c>
      <c r="B3689" t="s">
        <v>22</v>
      </c>
      <c r="H3689" t="s">
        <v>95</v>
      </c>
    </row>
    <row r="3690" spans="1:10" x14ac:dyDescent="0.4">
      <c r="A3690">
        <v>8</v>
      </c>
      <c r="B3690" t="s">
        <v>176</v>
      </c>
      <c r="D3690">
        <v>14.57</v>
      </c>
      <c r="E3690">
        <v>26876.785</v>
      </c>
      <c r="G3690">
        <v>907.78700000000003</v>
      </c>
      <c r="H3690" t="s">
        <v>13</v>
      </c>
      <c r="I3690">
        <v>26876.785</v>
      </c>
    </row>
    <row r="3691" spans="1:10" x14ac:dyDescent="0.4">
      <c r="A3691">
        <v>9</v>
      </c>
      <c r="B3691" t="s">
        <v>175</v>
      </c>
      <c r="D3691">
        <v>14.57</v>
      </c>
      <c r="E3691">
        <v>26592.868999999999</v>
      </c>
      <c r="G3691">
        <v>239.81899999999999</v>
      </c>
      <c r="H3691" t="s">
        <v>13</v>
      </c>
      <c r="I3691">
        <v>26592.868999999999</v>
      </c>
    </row>
    <row r="3692" spans="1:10" x14ac:dyDescent="0.4">
      <c r="A3692">
        <v>10</v>
      </c>
      <c r="B3692" t="s">
        <v>174</v>
      </c>
      <c r="D3692">
        <v>14.57</v>
      </c>
      <c r="E3692">
        <v>27348.488000000001</v>
      </c>
      <c r="G3692">
        <v>539.00199999999995</v>
      </c>
      <c r="H3692" t="s">
        <v>13</v>
      </c>
      <c r="I3692">
        <v>27348.488000000001</v>
      </c>
    </row>
    <row r="3693" spans="1:10" x14ac:dyDescent="0.4">
      <c r="A3693">
        <v>11</v>
      </c>
      <c r="B3693" t="s">
        <v>173</v>
      </c>
      <c r="D3693">
        <v>14.55</v>
      </c>
      <c r="E3693">
        <v>24556.311000000002</v>
      </c>
      <c r="G3693">
        <v>391.27600000000001</v>
      </c>
      <c r="H3693" t="s">
        <v>13</v>
      </c>
      <c r="I3693">
        <v>24556.311000000002</v>
      </c>
    </row>
    <row r="3694" spans="1:10" x14ac:dyDescent="0.4">
      <c r="A3694">
        <v>12</v>
      </c>
      <c r="B3694" t="s">
        <v>172</v>
      </c>
      <c r="D3694">
        <v>14.54</v>
      </c>
      <c r="E3694">
        <v>25471.133000000002</v>
      </c>
      <c r="G3694">
        <v>81.858999999999995</v>
      </c>
      <c r="H3694" t="s">
        <v>13</v>
      </c>
      <c r="I3694">
        <v>25471.133000000002</v>
      </c>
    </row>
    <row r="3695" spans="1:10" x14ac:dyDescent="0.4">
      <c r="A3695">
        <v>13</v>
      </c>
      <c r="B3695" t="s">
        <v>171</v>
      </c>
      <c r="D3695">
        <v>14.48</v>
      </c>
      <c r="E3695">
        <v>25624.243999999999</v>
      </c>
      <c r="G3695">
        <v>1240.943</v>
      </c>
      <c r="H3695" t="s">
        <v>13</v>
      </c>
      <c r="I3695">
        <v>25624.243999999999</v>
      </c>
    </row>
    <row r="3696" spans="1:10" x14ac:dyDescent="0.4">
      <c r="A3696">
        <v>14</v>
      </c>
      <c r="B3696" t="s">
        <v>22</v>
      </c>
      <c r="H3696" t="s">
        <v>95</v>
      </c>
    </row>
    <row r="3697" spans="1:9" x14ac:dyDescent="0.4">
      <c r="A3697">
        <v>15</v>
      </c>
      <c r="B3697" t="s">
        <v>170</v>
      </c>
      <c r="D3697">
        <v>14.43</v>
      </c>
      <c r="E3697">
        <v>27430.15</v>
      </c>
      <c r="G3697">
        <v>1297.258</v>
      </c>
      <c r="H3697" t="s">
        <v>13</v>
      </c>
      <c r="I3697">
        <v>27430.15</v>
      </c>
    </row>
    <row r="3698" spans="1:9" x14ac:dyDescent="0.4">
      <c r="A3698">
        <v>16</v>
      </c>
      <c r="B3698" t="s">
        <v>169</v>
      </c>
      <c r="D3698">
        <v>14.45</v>
      </c>
      <c r="E3698">
        <v>23993.335999999999</v>
      </c>
      <c r="G3698">
        <v>416.79</v>
      </c>
      <c r="H3698" t="s">
        <v>13</v>
      </c>
      <c r="I3698">
        <v>23993.335999999999</v>
      </c>
    </row>
    <row r="3699" spans="1:9" x14ac:dyDescent="0.4">
      <c r="A3699">
        <v>17</v>
      </c>
      <c r="B3699" t="s">
        <v>168</v>
      </c>
      <c r="D3699">
        <v>14.49</v>
      </c>
      <c r="E3699">
        <v>32579.355</v>
      </c>
      <c r="G3699">
        <v>671.23699999999997</v>
      </c>
      <c r="H3699" t="s">
        <v>13</v>
      </c>
      <c r="I3699">
        <v>32579.355</v>
      </c>
    </row>
    <row r="3700" spans="1:9" x14ac:dyDescent="0.4">
      <c r="A3700">
        <v>18</v>
      </c>
      <c r="B3700" t="s">
        <v>167</v>
      </c>
      <c r="D3700">
        <v>14.51</v>
      </c>
      <c r="E3700">
        <v>32450.516</v>
      </c>
      <c r="G3700">
        <v>570.92399999999998</v>
      </c>
      <c r="H3700" t="s">
        <v>13</v>
      </c>
      <c r="I3700">
        <v>32450.516</v>
      </c>
    </row>
    <row r="3701" spans="1:9" x14ac:dyDescent="0.4">
      <c r="A3701">
        <v>19</v>
      </c>
      <c r="B3701" t="s">
        <v>166</v>
      </c>
      <c r="D3701">
        <v>14.51</v>
      </c>
      <c r="E3701">
        <v>35748.870999999999</v>
      </c>
      <c r="G3701">
        <v>532.70699999999999</v>
      </c>
      <c r="H3701" t="s">
        <v>13</v>
      </c>
      <c r="I3701">
        <v>35748.870999999999</v>
      </c>
    </row>
    <row r="3702" spans="1:9" x14ac:dyDescent="0.4">
      <c r="A3702">
        <v>20</v>
      </c>
      <c r="B3702" t="s">
        <v>165</v>
      </c>
      <c r="D3702">
        <v>14.51</v>
      </c>
      <c r="E3702">
        <v>28929.937999999998</v>
      </c>
      <c r="G3702">
        <v>566.27499999999998</v>
      </c>
      <c r="H3702" t="s">
        <v>13</v>
      </c>
      <c r="I3702">
        <v>28929.937999999998</v>
      </c>
    </row>
    <row r="3703" spans="1:9" x14ac:dyDescent="0.4">
      <c r="A3703">
        <v>21</v>
      </c>
      <c r="B3703" t="s">
        <v>22</v>
      </c>
      <c r="H3703" t="s">
        <v>95</v>
      </c>
    </row>
    <row r="3704" spans="1:9" x14ac:dyDescent="0.4">
      <c r="A3704">
        <v>22</v>
      </c>
      <c r="B3704" t="s">
        <v>164</v>
      </c>
      <c r="D3704">
        <v>14.52</v>
      </c>
      <c r="E3704">
        <v>25978.053</v>
      </c>
      <c r="G3704">
        <v>135.63300000000001</v>
      </c>
      <c r="H3704" t="s">
        <v>13</v>
      </c>
      <c r="I3704">
        <v>25978.053</v>
      </c>
    </row>
    <row r="3705" spans="1:9" x14ac:dyDescent="0.4">
      <c r="A3705">
        <v>23</v>
      </c>
      <c r="B3705" t="s">
        <v>163</v>
      </c>
      <c r="D3705">
        <v>14.54</v>
      </c>
      <c r="E3705">
        <v>29972.719000000001</v>
      </c>
      <c r="G3705">
        <v>747.49099999999999</v>
      </c>
      <c r="H3705" t="s">
        <v>13</v>
      </c>
      <c r="I3705">
        <v>29972.719000000001</v>
      </c>
    </row>
    <row r="3706" spans="1:9" x14ac:dyDescent="0.4">
      <c r="A3706">
        <v>24</v>
      </c>
      <c r="B3706" t="s">
        <v>162</v>
      </c>
      <c r="D3706">
        <v>14.54</v>
      </c>
      <c r="E3706">
        <v>34328.913999999997</v>
      </c>
      <c r="G3706">
        <v>619.40200000000004</v>
      </c>
      <c r="H3706" t="s">
        <v>13</v>
      </c>
      <c r="I3706">
        <v>34328.913999999997</v>
      </c>
    </row>
    <row r="3707" spans="1:9" x14ac:dyDescent="0.4">
      <c r="A3707">
        <v>25</v>
      </c>
      <c r="B3707" t="s">
        <v>161</v>
      </c>
      <c r="D3707">
        <v>14.58</v>
      </c>
      <c r="E3707">
        <v>35665.300999999999</v>
      </c>
      <c r="G3707">
        <v>548.53300000000002</v>
      </c>
      <c r="H3707" t="s">
        <v>13</v>
      </c>
      <c r="I3707">
        <v>35665.300999999999</v>
      </c>
    </row>
    <row r="3708" spans="1:9" x14ac:dyDescent="0.4">
      <c r="A3708">
        <v>26</v>
      </c>
      <c r="B3708" t="s">
        <v>160</v>
      </c>
      <c r="D3708">
        <v>14.57</v>
      </c>
      <c r="E3708">
        <v>32649.486000000001</v>
      </c>
      <c r="G3708">
        <v>186.56100000000001</v>
      </c>
      <c r="H3708" t="s">
        <v>13</v>
      </c>
      <c r="I3708">
        <v>32649.486000000001</v>
      </c>
    </row>
    <row r="3709" spans="1:9" x14ac:dyDescent="0.4">
      <c r="A3709">
        <v>27</v>
      </c>
      <c r="B3709" t="s">
        <v>159</v>
      </c>
      <c r="D3709">
        <v>14.61</v>
      </c>
      <c r="E3709">
        <v>37222.815999999999</v>
      </c>
      <c r="G3709">
        <v>370.45699999999999</v>
      </c>
      <c r="H3709" t="s">
        <v>13</v>
      </c>
      <c r="I3709">
        <v>37222.815999999999</v>
      </c>
    </row>
    <row r="3710" spans="1:9" x14ac:dyDescent="0.4">
      <c r="A3710">
        <v>28</v>
      </c>
      <c r="B3710" t="s">
        <v>22</v>
      </c>
      <c r="D3710">
        <v>14.63</v>
      </c>
      <c r="E3710">
        <v>250.18600000000001</v>
      </c>
      <c r="G3710">
        <v>1616</v>
      </c>
      <c r="H3710" t="s">
        <v>13</v>
      </c>
      <c r="I3710">
        <v>250.18600000000001</v>
      </c>
    </row>
    <row r="3711" spans="1:9" x14ac:dyDescent="0.4">
      <c r="A3711">
        <v>29</v>
      </c>
      <c r="B3711" t="s">
        <v>158</v>
      </c>
      <c r="D3711">
        <v>14.6</v>
      </c>
      <c r="E3711">
        <v>32457.338</v>
      </c>
      <c r="G3711">
        <v>1534.3340000000001</v>
      </c>
      <c r="H3711" t="s">
        <v>13</v>
      </c>
      <c r="I3711">
        <v>32457.338</v>
      </c>
    </row>
    <row r="3712" spans="1:9" x14ac:dyDescent="0.4">
      <c r="A3712">
        <v>30</v>
      </c>
      <c r="B3712" t="s">
        <v>157</v>
      </c>
      <c r="D3712">
        <v>14.6</v>
      </c>
      <c r="E3712">
        <v>26206.738000000001</v>
      </c>
      <c r="G3712">
        <v>169.42</v>
      </c>
      <c r="H3712" t="s">
        <v>13</v>
      </c>
      <c r="I3712">
        <v>26206.738000000001</v>
      </c>
    </row>
    <row r="3713" spans="1:10" x14ac:dyDescent="0.4">
      <c r="A3713">
        <v>31</v>
      </c>
      <c r="B3713" t="s">
        <v>156</v>
      </c>
      <c r="D3713">
        <v>14.58</v>
      </c>
      <c r="E3713">
        <v>24576.775000000001</v>
      </c>
      <c r="G3713">
        <v>147.065</v>
      </c>
      <c r="H3713" t="s">
        <v>13</v>
      </c>
      <c r="I3713">
        <v>24576.775000000001</v>
      </c>
    </row>
    <row r="3715" spans="1:10" x14ac:dyDescent="0.4">
      <c r="A3715" t="s">
        <v>137</v>
      </c>
    </row>
    <row r="3717" spans="1:10" x14ac:dyDescent="0.4">
      <c r="B3717" t="s">
        <v>3</v>
      </c>
      <c r="C3717" t="s">
        <v>4</v>
      </c>
      <c r="D3717" t="s">
        <v>5</v>
      </c>
      <c r="E3717" t="s">
        <v>6</v>
      </c>
      <c r="F3717" t="s">
        <v>7</v>
      </c>
      <c r="G3717" t="s">
        <v>8</v>
      </c>
      <c r="H3717" t="s">
        <v>9</v>
      </c>
      <c r="I3717" t="s">
        <v>10</v>
      </c>
      <c r="J3717" t="s">
        <v>11</v>
      </c>
    </row>
    <row r="3718" spans="1:10" x14ac:dyDescent="0.4">
      <c r="A3718">
        <v>1</v>
      </c>
      <c r="B3718" t="s">
        <v>182</v>
      </c>
      <c r="D3718">
        <v>14.52</v>
      </c>
      <c r="E3718">
        <v>10322.775</v>
      </c>
      <c r="G3718">
        <v>185.56200000000001</v>
      </c>
      <c r="H3718" t="s">
        <v>13</v>
      </c>
      <c r="I3718">
        <v>10322.775</v>
      </c>
    </row>
    <row r="3719" spans="1:10" x14ac:dyDescent="0.4">
      <c r="A3719">
        <v>2</v>
      </c>
      <c r="B3719" t="s">
        <v>181</v>
      </c>
      <c r="D3719">
        <v>14.52</v>
      </c>
      <c r="E3719">
        <v>10186.714</v>
      </c>
      <c r="G3719">
        <v>118.17400000000001</v>
      </c>
      <c r="H3719" t="s">
        <v>13</v>
      </c>
      <c r="I3719">
        <v>10186.714</v>
      </c>
    </row>
    <row r="3720" spans="1:10" x14ac:dyDescent="0.4">
      <c r="A3720">
        <v>3</v>
      </c>
      <c r="B3720" t="s">
        <v>180</v>
      </c>
      <c r="D3720">
        <v>14.52</v>
      </c>
      <c r="E3720">
        <v>9628.9060000000009</v>
      </c>
      <c r="G3720">
        <v>172.59700000000001</v>
      </c>
      <c r="H3720" t="s">
        <v>13</v>
      </c>
      <c r="I3720">
        <v>9628.9060000000009</v>
      </c>
    </row>
    <row r="3721" spans="1:10" x14ac:dyDescent="0.4">
      <c r="A3721">
        <v>4</v>
      </c>
      <c r="B3721" t="s">
        <v>179</v>
      </c>
      <c r="D3721">
        <v>14.54</v>
      </c>
      <c r="E3721">
        <v>8744.6640000000007</v>
      </c>
      <c r="G3721">
        <v>277.62099999999998</v>
      </c>
      <c r="H3721" t="s">
        <v>13</v>
      </c>
      <c r="I3721">
        <v>8744.6640000000007</v>
      </c>
    </row>
    <row r="3722" spans="1:10" x14ac:dyDescent="0.4">
      <c r="A3722">
        <v>5</v>
      </c>
      <c r="B3722" t="s">
        <v>178</v>
      </c>
      <c r="D3722">
        <v>14.55</v>
      </c>
      <c r="E3722">
        <v>8444.098</v>
      </c>
      <c r="G3722">
        <v>277.27499999999998</v>
      </c>
      <c r="H3722" t="s">
        <v>13</v>
      </c>
      <c r="I3722">
        <v>8444.098</v>
      </c>
    </row>
    <row r="3723" spans="1:10" x14ac:dyDescent="0.4">
      <c r="A3723">
        <v>6</v>
      </c>
      <c r="B3723" t="s">
        <v>177</v>
      </c>
      <c r="D3723">
        <v>14.54</v>
      </c>
      <c r="E3723">
        <v>7998.9049999999997</v>
      </c>
      <c r="G3723">
        <v>165.03100000000001</v>
      </c>
      <c r="H3723" t="s">
        <v>13</v>
      </c>
      <c r="I3723">
        <v>7998.9049999999997</v>
      </c>
    </row>
    <row r="3724" spans="1:10" x14ac:dyDescent="0.4">
      <c r="A3724">
        <v>7</v>
      </c>
      <c r="B3724" t="s">
        <v>22</v>
      </c>
      <c r="H3724" t="s">
        <v>95</v>
      </c>
    </row>
    <row r="3725" spans="1:10" x14ac:dyDescent="0.4">
      <c r="A3725">
        <v>8</v>
      </c>
      <c r="B3725" t="s">
        <v>176</v>
      </c>
      <c r="D3725">
        <v>14.57</v>
      </c>
      <c r="E3725">
        <v>9868.4150000000009</v>
      </c>
      <c r="G3725">
        <v>123.121</v>
      </c>
      <c r="H3725" t="s">
        <v>13</v>
      </c>
      <c r="I3725">
        <v>9868.4150000000009</v>
      </c>
    </row>
    <row r="3726" spans="1:10" x14ac:dyDescent="0.4">
      <c r="A3726">
        <v>9</v>
      </c>
      <c r="B3726" t="s">
        <v>175</v>
      </c>
      <c r="D3726">
        <v>14.57</v>
      </c>
      <c r="E3726">
        <v>9821.01</v>
      </c>
      <c r="G3726">
        <v>107.95399999999999</v>
      </c>
      <c r="H3726" t="s">
        <v>13</v>
      </c>
      <c r="I3726">
        <v>9821.01</v>
      </c>
    </row>
    <row r="3727" spans="1:10" x14ac:dyDescent="0.4">
      <c r="A3727">
        <v>10</v>
      </c>
      <c r="B3727" t="s">
        <v>174</v>
      </c>
      <c r="D3727">
        <v>14.57</v>
      </c>
      <c r="E3727">
        <v>11852</v>
      </c>
      <c r="G3727">
        <v>297.48099999999999</v>
      </c>
      <c r="H3727" t="s">
        <v>13</v>
      </c>
      <c r="I3727">
        <v>11852</v>
      </c>
    </row>
    <row r="3728" spans="1:10" x14ac:dyDescent="0.4">
      <c r="A3728">
        <v>11</v>
      </c>
      <c r="B3728" t="s">
        <v>173</v>
      </c>
      <c r="D3728">
        <v>14.55</v>
      </c>
      <c r="E3728">
        <v>9465.0079999999998</v>
      </c>
      <c r="G3728">
        <v>696.85199999999998</v>
      </c>
      <c r="H3728" t="s">
        <v>13</v>
      </c>
      <c r="I3728">
        <v>9465.0079999999998</v>
      </c>
    </row>
    <row r="3729" spans="1:9" x14ac:dyDescent="0.4">
      <c r="A3729">
        <v>12</v>
      </c>
      <c r="B3729" t="s">
        <v>172</v>
      </c>
      <c r="D3729">
        <v>14.54</v>
      </c>
      <c r="E3729">
        <v>10675.468999999999</v>
      </c>
      <c r="G3729">
        <v>197.41900000000001</v>
      </c>
      <c r="H3729" t="s">
        <v>13</v>
      </c>
      <c r="I3729">
        <v>10675.468999999999</v>
      </c>
    </row>
    <row r="3730" spans="1:9" x14ac:dyDescent="0.4">
      <c r="A3730">
        <v>13</v>
      </c>
      <c r="B3730" t="s">
        <v>171</v>
      </c>
      <c r="D3730">
        <v>14.48</v>
      </c>
      <c r="E3730">
        <v>9713.8410000000003</v>
      </c>
      <c r="G3730">
        <v>126.23399999999999</v>
      </c>
      <c r="H3730" t="s">
        <v>13</v>
      </c>
      <c r="I3730">
        <v>9713.8410000000003</v>
      </c>
    </row>
    <row r="3731" spans="1:9" x14ac:dyDescent="0.4">
      <c r="A3731">
        <v>14</v>
      </c>
      <c r="B3731" t="s">
        <v>22</v>
      </c>
      <c r="H3731" t="s">
        <v>95</v>
      </c>
    </row>
    <row r="3732" spans="1:9" x14ac:dyDescent="0.4">
      <c r="A3732">
        <v>15</v>
      </c>
      <c r="B3732" t="s">
        <v>170</v>
      </c>
      <c r="D3732">
        <v>14.43</v>
      </c>
      <c r="E3732">
        <v>11165.478999999999</v>
      </c>
      <c r="G3732">
        <v>260.613</v>
      </c>
      <c r="H3732" t="s">
        <v>13</v>
      </c>
      <c r="I3732">
        <v>11165.478999999999</v>
      </c>
    </row>
    <row r="3733" spans="1:9" x14ac:dyDescent="0.4">
      <c r="A3733">
        <v>16</v>
      </c>
      <c r="B3733" t="s">
        <v>169</v>
      </c>
      <c r="D3733">
        <v>14.45</v>
      </c>
      <c r="E3733">
        <v>10191.969999999999</v>
      </c>
      <c r="G3733">
        <v>111.23399999999999</v>
      </c>
      <c r="H3733" t="s">
        <v>13</v>
      </c>
      <c r="I3733">
        <v>10191.969999999999</v>
      </c>
    </row>
    <row r="3734" spans="1:9" x14ac:dyDescent="0.4">
      <c r="A3734">
        <v>17</v>
      </c>
      <c r="B3734" t="s">
        <v>168</v>
      </c>
      <c r="D3734">
        <v>14.49</v>
      </c>
      <c r="E3734">
        <v>13663.627</v>
      </c>
      <c r="G3734">
        <v>178.11199999999999</v>
      </c>
      <c r="H3734" t="s">
        <v>13</v>
      </c>
      <c r="I3734">
        <v>13663.627</v>
      </c>
    </row>
    <row r="3735" spans="1:9" x14ac:dyDescent="0.4">
      <c r="A3735">
        <v>18</v>
      </c>
      <c r="B3735" t="s">
        <v>167</v>
      </c>
      <c r="D3735">
        <v>14.51</v>
      </c>
      <c r="E3735">
        <v>12675.376</v>
      </c>
      <c r="G3735">
        <v>317.67099999999999</v>
      </c>
      <c r="H3735" t="s">
        <v>13</v>
      </c>
      <c r="I3735">
        <v>12675.376</v>
      </c>
    </row>
    <row r="3736" spans="1:9" x14ac:dyDescent="0.4">
      <c r="A3736">
        <v>19</v>
      </c>
      <c r="B3736" t="s">
        <v>166</v>
      </c>
      <c r="D3736">
        <v>14.51</v>
      </c>
      <c r="E3736">
        <v>12602.38</v>
      </c>
      <c r="G3736">
        <v>193.43199999999999</v>
      </c>
      <c r="H3736" t="s">
        <v>13</v>
      </c>
      <c r="I3736">
        <v>12602.38</v>
      </c>
    </row>
    <row r="3737" spans="1:9" x14ac:dyDescent="0.4">
      <c r="A3737">
        <v>20</v>
      </c>
      <c r="B3737" t="s">
        <v>165</v>
      </c>
      <c r="D3737">
        <v>14.51</v>
      </c>
      <c r="E3737">
        <v>12657.865</v>
      </c>
      <c r="G3737">
        <v>138.352</v>
      </c>
      <c r="H3737" t="s">
        <v>13</v>
      </c>
      <c r="I3737">
        <v>12657.865</v>
      </c>
    </row>
    <row r="3738" spans="1:9" x14ac:dyDescent="0.4">
      <c r="A3738">
        <v>21</v>
      </c>
      <c r="B3738" t="s">
        <v>22</v>
      </c>
      <c r="H3738" t="s">
        <v>95</v>
      </c>
    </row>
    <row r="3739" spans="1:9" x14ac:dyDescent="0.4">
      <c r="A3739">
        <v>22</v>
      </c>
      <c r="B3739" t="s">
        <v>164</v>
      </c>
      <c r="D3739">
        <v>14.52</v>
      </c>
      <c r="E3739">
        <v>10197.11</v>
      </c>
      <c r="G3739">
        <v>439.74900000000002</v>
      </c>
      <c r="H3739" t="s">
        <v>13</v>
      </c>
      <c r="I3739">
        <v>10197.11</v>
      </c>
    </row>
    <row r="3740" spans="1:9" x14ac:dyDescent="0.4">
      <c r="A3740">
        <v>23</v>
      </c>
      <c r="B3740" t="s">
        <v>163</v>
      </c>
      <c r="D3740">
        <v>14.55</v>
      </c>
      <c r="E3740">
        <v>11506.86</v>
      </c>
      <c r="G3740">
        <v>832.66600000000005</v>
      </c>
      <c r="H3740" t="s">
        <v>13</v>
      </c>
      <c r="I3740">
        <v>11506.86</v>
      </c>
    </row>
    <row r="3741" spans="1:9" x14ac:dyDescent="0.4">
      <c r="A3741">
        <v>24</v>
      </c>
      <c r="B3741" t="s">
        <v>162</v>
      </c>
      <c r="D3741">
        <v>14.54</v>
      </c>
      <c r="E3741">
        <v>14119.439</v>
      </c>
      <c r="G3741">
        <v>349.26400000000001</v>
      </c>
      <c r="H3741" t="s">
        <v>13</v>
      </c>
      <c r="I3741">
        <v>14119.439</v>
      </c>
    </row>
    <row r="3742" spans="1:9" x14ac:dyDescent="0.4">
      <c r="A3742">
        <v>25</v>
      </c>
      <c r="B3742" t="s">
        <v>161</v>
      </c>
      <c r="D3742">
        <v>14.58</v>
      </c>
      <c r="E3742">
        <v>13867.716</v>
      </c>
      <c r="G3742">
        <v>140.32300000000001</v>
      </c>
      <c r="H3742" t="s">
        <v>13</v>
      </c>
      <c r="I3742">
        <v>13867.716</v>
      </c>
    </row>
    <row r="3743" spans="1:9" x14ac:dyDescent="0.4">
      <c r="A3743">
        <v>26</v>
      </c>
      <c r="B3743" t="s">
        <v>160</v>
      </c>
      <c r="D3743">
        <v>14.57</v>
      </c>
      <c r="E3743">
        <v>12810.85</v>
      </c>
      <c r="G3743">
        <v>337.416</v>
      </c>
      <c r="H3743" t="s">
        <v>13</v>
      </c>
      <c r="I3743">
        <v>12810.85</v>
      </c>
    </row>
    <row r="3744" spans="1:9" x14ac:dyDescent="0.4">
      <c r="A3744">
        <v>27</v>
      </c>
      <c r="B3744" t="s">
        <v>159</v>
      </c>
      <c r="D3744">
        <v>14.6</v>
      </c>
      <c r="E3744">
        <v>15157.040999999999</v>
      </c>
      <c r="G3744">
        <v>726.53899999999999</v>
      </c>
      <c r="H3744" t="s">
        <v>13</v>
      </c>
      <c r="I3744">
        <v>15157.040999999999</v>
      </c>
    </row>
    <row r="3745" spans="1:10" x14ac:dyDescent="0.4">
      <c r="A3745">
        <v>28</v>
      </c>
      <c r="B3745" t="s">
        <v>22</v>
      </c>
      <c r="H3745" t="s">
        <v>95</v>
      </c>
    </row>
    <row r="3746" spans="1:10" x14ac:dyDescent="0.4">
      <c r="A3746">
        <v>29</v>
      </c>
      <c r="B3746" t="s">
        <v>158</v>
      </c>
      <c r="D3746">
        <v>14.6</v>
      </c>
      <c r="E3746">
        <v>12842.805</v>
      </c>
      <c r="G3746">
        <v>170.928</v>
      </c>
      <c r="H3746" t="s">
        <v>13</v>
      </c>
      <c r="I3746">
        <v>12842.805</v>
      </c>
    </row>
    <row r="3747" spans="1:10" x14ac:dyDescent="0.4">
      <c r="A3747">
        <v>30</v>
      </c>
      <c r="B3747" t="s">
        <v>157</v>
      </c>
      <c r="D3747">
        <v>14.6</v>
      </c>
      <c r="E3747">
        <v>9136.4269999999997</v>
      </c>
      <c r="G3747">
        <v>113.892</v>
      </c>
      <c r="H3747" t="s">
        <v>13</v>
      </c>
      <c r="I3747">
        <v>9136.4269999999997</v>
      </c>
    </row>
    <row r="3748" spans="1:10" x14ac:dyDescent="0.4">
      <c r="A3748">
        <v>31</v>
      </c>
      <c r="B3748" t="s">
        <v>156</v>
      </c>
      <c r="D3748">
        <v>14.58</v>
      </c>
      <c r="E3748">
        <v>9263.5810000000001</v>
      </c>
      <c r="G3748">
        <v>57975</v>
      </c>
      <c r="H3748" t="s">
        <v>13</v>
      </c>
      <c r="I3748">
        <v>9263.5810000000001</v>
      </c>
    </row>
    <row r="3750" spans="1:10" x14ac:dyDescent="0.4">
      <c r="A3750" t="s">
        <v>138</v>
      </c>
    </row>
    <row r="3752" spans="1:10" x14ac:dyDescent="0.4">
      <c r="B3752" t="s">
        <v>3</v>
      </c>
      <c r="C3752" t="s">
        <v>4</v>
      </c>
      <c r="D3752" t="s">
        <v>5</v>
      </c>
      <c r="E3752" t="s">
        <v>6</v>
      </c>
      <c r="F3752" t="s">
        <v>7</v>
      </c>
      <c r="G3752" t="s">
        <v>8</v>
      </c>
      <c r="H3752" t="s">
        <v>9</v>
      </c>
      <c r="I3752" t="s">
        <v>10</v>
      </c>
      <c r="J3752" t="s">
        <v>11</v>
      </c>
    </row>
    <row r="3753" spans="1:10" x14ac:dyDescent="0.4">
      <c r="A3753">
        <v>1</v>
      </c>
      <c r="B3753" t="s">
        <v>182</v>
      </c>
      <c r="D3753">
        <v>18.86</v>
      </c>
      <c r="E3753">
        <v>1609.9949999999999</v>
      </c>
      <c r="G3753">
        <v>2702.8919999999998</v>
      </c>
      <c r="H3753" t="s">
        <v>13</v>
      </c>
      <c r="I3753">
        <v>1609.9949999999999</v>
      </c>
    </row>
    <row r="3754" spans="1:10" x14ac:dyDescent="0.4">
      <c r="A3754">
        <v>2</v>
      </c>
      <c r="B3754" t="s">
        <v>181</v>
      </c>
      <c r="D3754">
        <v>18.87</v>
      </c>
      <c r="E3754">
        <v>1632.4760000000001</v>
      </c>
      <c r="G3754">
        <v>538.48900000000003</v>
      </c>
      <c r="H3754" t="s">
        <v>13</v>
      </c>
      <c r="I3754">
        <v>1632.4760000000001</v>
      </c>
    </row>
    <row r="3755" spans="1:10" x14ac:dyDescent="0.4">
      <c r="A3755">
        <v>3</v>
      </c>
      <c r="B3755" t="s">
        <v>180</v>
      </c>
      <c r="D3755">
        <v>18.87</v>
      </c>
      <c r="E3755">
        <v>1678.8019999999999</v>
      </c>
      <c r="G3755">
        <v>1682.4929999999999</v>
      </c>
      <c r="H3755" t="s">
        <v>13</v>
      </c>
      <c r="I3755">
        <v>1678.8019999999999</v>
      </c>
    </row>
    <row r="3756" spans="1:10" x14ac:dyDescent="0.4">
      <c r="A3756">
        <v>4</v>
      </c>
      <c r="B3756" t="s">
        <v>179</v>
      </c>
      <c r="D3756">
        <v>18.87</v>
      </c>
      <c r="E3756">
        <v>1686.2860000000001</v>
      </c>
      <c r="G3756">
        <v>7416.4530000000004</v>
      </c>
      <c r="H3756" t="s">
        <v>13</v>
      </c>
      <c r="I3756">
        <v>1686.2860000000001</v>
      </c>
    </row>
    <row r="3757" spans="1:10" x14ac:dyDescent="0.4">
      <c r="A3757">
        <v>5</v>
      </c>
      <c r="B3757" t="s">
        <v>178</v>
      </c>
      <c r="D3757">
        <v>18.87</v>
      </c>
      <c r="E3757">
        <v>1528.5920000000001</v>
      </c>
      <c r="G3757">
        <v>4437.5110000000004</v>
      </c>
      <c r="H3757" t="s">
        <v>13</v>
      </c>
      <c r="I3757">
        <v>1528.5920000000001</v>
      </c>
    </row>
    <row r="3758" spans="1:10" x14ac:dyDescent="0.4">
      <c r="A3758">
        <v>6</v>
      </c>
      <c r="B3758" t="s">
        <v>177</v>
      </c>
      <c r="D3758">
        <v>18.88</v>
      </c>
      <c r="E3758">
        <v>1341.6220000000001</v>
      </c>
      <c r="G3758">
        <v>881.37599999999998</v>
      </c>
      <c r="H3758" t="s">
        <v>13</v>
      </c>
      <c r="I3758">
        <v>1341.6220000000001</v>
      </c>
    </row>
    <row r="3759" spans="1:10" x14ac:dyDescent="0.4">
      <c r="A3759">
        <v>7</v>
      </c>
      <c r="B3759" t="s">
        <v>22</v>
      </c>
      <c r="H3759" t="s">
        <v>95</v>
      </c>
    </row>
    <row r="3760" spans="1:10" x14ac:dyDescent="0.4">
      <c r="A3760">
        <v>8</v>
      </c>
      <c r="B3760" t="s">
        <v>176</v>
      </c>
      <c r="D3760">
        <v>18.89</v>
      </c>
      <c r="E3760">
        <v>1530.4090000000001</v>
      </c>
      <c r="G3760">
        <v>4651.4340000000002</v>
      </c>
      <c r="H3760" t="s">
        <v>13</v>
      </c>
      <c r="I3760">
        <v>1530.4090000000001</v>
      </c>
    </row>
    <row r="3761" spans="1:9" x14ac:dyDescent="0.4">
      <c r="A3761">
        <v>9</v>
      </c>
      <c r="B3761" t="s">
        <v>175</v>
      </c>
      <c r="D3761">
        <v>18.89</v>
      </c>
      <c r="E3761">
        <v>1665.4010000000001</v>
      </c>
      <c r="G3761">
        <v>1910.1880000000001</v>
      </c>
      <c r="H3761" t="s">
        <v>13</v>
      </c>
      <c r="I3761">
        <v>1665.4010000000001</v>
      </c>
    </row>
    <row r="3762" spans="1:9" x14ac:dyDescent="0.4">
      <c r="A3762">
        <v>10</v>
      </c>
      <c r="B3762" t="s">
        <v>174</v>
      </c>
      <c r="D3762">
        <v>18.88</v>
      </c>
      <c r="E3762">
        <v>1618.3910000000001</v>
      </c>
      <c r="G3762">
        <v>1453.3920000000001</v>
      </c>
      <c r="H3762" t="s">
        <v>13</v>
      </c>
      <c r="I3762">
        <v>1618.3910000000001</v>
      </c>
    </row>
    <row r="3763" spans="1:9" x14ac:dyDescent="0.4">
      <c r="A3763">
        <v>11</v>
      </c>
      <c r="B3763" t="s">
        <v>173</v>
      </c>
      <c r="D3763">
        <v>18.87</v>
      </c>
      <c r="E3763">
        <v>1626.32</v>
      </c>
      <c r="G3763">
        <v>678.923</v>
      </c>
      <c r="H3763" t="s">
        <v>13</v>
      </c>
      <c r="I3763">
        <v>1626.32</v>
      </c>
    </row>
    <row r="3764" spans="1:9" x14ac:dyDescent="0.4">
      <c r="A3764">
        <v>12</v>
      </c>
      <c r="B3764" t="s">
        <v>172</v>
      </c>
      <c r="D3764">
        <v>18.850000000000001</v>
      </c>
      <c r="E3764">
        <v>1665.634</v>
      </c>
      <c r="G3764">
        <v>474.27199999999999</v>
      </c>
      <c r="H3764" t="s">
        <v>13</v>
      </c>
      <c r="I3764">
        <v>1665.634</v>
      </c>
    </row>
    <row r="3765" spans="1:9" x14ac:dyDescent="0.4">
      <c r="A3765">
        <v>13</v>
      </c>
      <c r="B3765" t="s">
        <v>171</v>
      </c>
      <c r="D3765">
        <v>18.82</v>
      </c>
      <c r="E3765">
        <v>1613.307</v>
      </c>
      <c r="G3765">
        <v>4575.7280000000001</v>
      </c>
      <c r="H3765" t="s">
        <v>13</v>
      </c>
      <c r="I3765">
        <v>1613.307</v>
      </c>
    </row>
    <row r="3766" spans="1:9" x14ac:dyDescent="0.4">
      <c r="A3766">
        <v>14</v>
      </c>
      <c r="B3766" t="s">
        <v>22</v>
      </c>
      <c r="H3766" t="s">
        <v>95</v>
      </c>
    </row>
    <row r="3767" spans="1:9" x14ac:dyDescent="0.4">
      <c r="A3767">
        <v>15</v>
      </c>
      <c r="B3767" t="s">
        <v>170</v>
      </c>
      <c r="D3767">
        <v>18.8</v>
      </c>
      <c r="E3767">
        <v>1742.1210000000001</v>
      </c>
      <c r="G3767">
        <v>1302.674</v>
      </c>
      <c r="H3767" t="s">
        <v>36</v>
      </c>
      <c r="I3767">
        <v>1742.1210000000001</v>
      </c>
    </row>
    <row r="3768" spans="1:9" x14ac:dyDescent="0.4">
      <c r="A3768">
        <v>16</v>
      </c>
      <c r="B3768" t="s">
        <v>169</v>
      </c>
      <c r="D3768">
        <v>18.809999999999999</v>
      </c>
      <c r="E3768">
        <v>1572.028</v>
      </c>
      <c r="G3768">
        <v>743.91700000000003</v>
      </c>
      <c r="H3768" t="s">
        <v>13</v>
      </c>
      <c r="I3768">
        <v>1572.028</v>
      </c>
    </row>
    <row r="3769" spans="1:9" x14ac:dyDescent="0.4">
      <c r="A3769">
        <v>17</v>
      </c>
      <c r="B3769" t="s">
        <v>168</v>
      </c>
      <c r="D3769">
        <v>18.82</v>
      </c>
      <c r="E3769">
        <v>2116.855</v>
      </c>
      <c r="G3769">
        <v>1499.049</v>
      </c>
      <c r="H3769" t="s">
        <v>13</v>
      </c>
      <c r="I3769">
        <v>2116.855</v>
      </c>
    </row>
    <row r="3770" spans="1:9" x14ac:dyDescent="0.4">
      <c r="A3770">
        <v>18</v>
      </c>
      <c r="B3770" t="s">
        <v>167</v>
      </c>
      <c r="D3770">
        <v>18.84</v>
      </c>
      <c r="E3770">
        <v>2008.6210000000001</v>
      </c>
      <c r="G3770">
        <v>1546.663</v>
      </c>
      <c r="H3770" t="s">
        <v>13</v>
      </c>
      <c r="I3770">
        <v>2008.6210000000001</v>
      </c>
    </row>
    <row r="3771" spans="1:9" x14ac:dyDescent="0.4">
      <c r="A3771">
        <v>19</v>
      </c>
      <c r="B3771" t="s">
        <v>166</v>
      </c>
      <c r="D3771">
        <v>18.84</v>
      </c>
      <c r="E3771">
        <v>2203.5740000000001</v>
      </c>
      <c r="G3771">
        <v>866.34699999999998</v>
      </c>
      <c r="H3771" t="s">
        <v>13</v>
      </c>
      <c r="I3771">
        <v>2203.5740000000001</v>
      </c>
    </row>
    <row r="3772" spans="1:9" x14ac:dyDescent="0.4">
      <c r="A3772">
        <v>20</v>
      </c>
      <c r="B3772" t="s">
        <v>165</v>
      </c>
      <c r="D3772">
        <v>18.84</v>
      </c>
      <c r="E3772">
        <v>1898.184</v>
      </c>
      <c r="G3772">
        <v>2056.21</v>
      </c>
      <c r="H3772" t="s">
        <v>13</v>
      </c>
      <c r="I3772">
        <v>1898.184</v>
      </c>
    </row>
    <row r="3773" spans="1:9" x14ac:dyDescent="0.4">
      <c r="A3773">
        <v>21</v>
      </c>
      <c r="B3773" t="s">
        <v>22</v>
      </c>
      <c r="H3773" t="s">
        <v>95</v>
      </c>
    </row>
    <row r="3774" spans="1:9" x14ac:dyDescent="0.4">
      <c r="A3774">
        <v>22</v>
      </c>
      <c r="B3774" t="s">
        <v>164</v>
      </c>
      <c r="D3774">
        <v>18.850000000000001</v>
      </c>
      <c r="E3774">
        <v>1523.8720000000001</v>
      </c>
      <c r="G3774">
        <v>9944.0280000000002</v>
      </c>
      <c r="H3774" t="s">
        <v>13</v>
      </c>
      <c r="I3774">
        <v>1523.8720000000001</v>
      </c>
    </row>
    <row r="3775" spans="1:9" x14ac:dyDescent="0.4">
      <c r="A3775">
        <v>23</v>
      </c>
      <c r="B3775" t="s">
        <v>163</v>
      </c>
      <c r="D3775">
        <v>18.86</v>
      </c>
      <c r="E3775">
        <v>1684.5740000000001</v>
      </c>
      <c r="G3775">
        <v>1017.7619999999999</v>
      </c>
      <c r="H3775" t="s">
        <v>13</v>
      </c>
      <c r="I3775">
        <v>1684.5740000000001</v>
      </c>
    </row>
    <row r="3776" spans="1:9" x14ac:dyDescent="0.4">
      <c r="A3776">
        <v>24</v>
      </c>
      <c r="B3776" t="s">
        <v>162</v>
      </c>
      <c r="D3776">
        <v>18.850000000000001</v>
      </c>
      <c r="E3776">
        <v>2072.9119999999998</v>
      </c>
      <c r="G3776">
        <v>1339.58</v>
      </c>
      <c r="H3776" t="s">
        <v>13</v>
      </c>
      <c r="I3776">
        <v>2072.9119999999998</v>
      </c>
    </row>
    <row r="3777" spans="1:10" x14ac:dyDescent="0.4">
      <c r="A3777">
        <v>25</v>
      </c>
      <c r="B3777" t="s">
        <v>161</v>
      </c>
      <c r="D3777">
        <v>18.87</v>
      </c>
      <c r="E3777">
        <v>2194.5030000000002</v>
      </c>
      <c r="G3777">
        <v>882.39599999999996</v>
      </c>
      <c r="H3777" t="s">
        <v>13</v>
      </c>
      <c r="I3777">
        <v>2194.5030000000002</v>
      </c>
    </row>
    <row r="3778" spans="1:10" x14ac:dyDescent="0.4">
      <c r="A3778">
        <v>26</v>
      </c>
      <c r="B3778" t="s">
        <v>160</v>
      </c>
      <c r="D3778">
        <v>18.87</v>
      </c>
      <c r="E3778">
        <v>1936.442</v>
      </c>
      <c r="G3778">
        <v>712.30700000000002</v>
      </c>
      <c r="H3778" t="s">
        <v>13</v>
      </c>
      <c r="I3778">
        <v>1936.442</v>
      </c>
    </row>
    <row r="3779" spans="1:10" x14ac:dyDescent="0.4">
      <c r="A3779">
        <v>27</v>
      </c>
      <c r="B3779" t="s">
        <v>159</v>
      </c>
      <c r="D3779">
        <v>18.89</v>
      </c>
      <c r="E3779">
        <v>2051.9319999999998</v>
      </c>
      <c r="G3779">
        <v>809.70100000000002</v>
      </c>
      <c r="H3779" t="s">
        <v>13</v>
      </c>
      <c r="I3779">
        <v>2051.9319999999998</v>
      </c>
    </row>
    <row r="3780" spans="1:10" x14ac:dyDescent="0.4">
      <c r="A3780">
        <v>28</v>
      </c>
      <c r="B3780" t="s">
        <v>22</v>
      </c>
      <c r="H3780" t="s">
        <v>95</v>
      </c>
    </row>
    <row r="3781" spans="1:10" x14ac:dyDescent="0.4">
      <c r="A3781">
        <v>29</v>
      </c>
      <c r="B3781" t="s">
        <v>158</v>
      </c>
      <c r="D3781">
        <v>18.88</v>
      </c>
      <c r="E3781">
        <v>1703.3030000000001</v>
      </c>
      <c r="G3781">
        <v>1832.3330000000001</v>
      </c>
      <c r="H3781" t="s">
        <v>13</v>
      </c>
      <c r="I3781">
        <v>1703.3030000000001</v>
      </c>
    </row>
    <row r="3782" spans="1:10" x14ac:dyDescent="0.4">
      <c r="A3782">
        <v>30</v>
      </c>
      <c r="B3782" t="s">
        <v>157</v>
      </c>
      <c r="D3782">
        <v>18.88</v>
      </c>
      <c r="E3782">
        <v>1471.201</v>
      </c>
      <c r="G3782">
        <v>1380.7650000000001</v>
      </c>
      <c r="H3782" t="s">
        <v>13</v>
      </c>
      <c r="I3782">
        <v>1471.201</v>
      </c>
    </row>
    <row r="3783" spans="1:10" x14ac:dyDescent="0.4">
      <c r="A3783">
        <v>31</v>
      </c>
      <c r="B3783" t="s">
        <v>156</v>
      </c>
      <c r="D3783">
        <v>18.86</v>
      </c>
      <c r="E3783">
        <v>1466.605</v>
      </c>
      <c r="G3783">
        <v>399.21600000000001</v>
      </c>
      <c r="H3783" t="s">
        <v>13</v>
      </c>
      <c r="I3783">
        <v>1466.605</v>
      </c>
    </row>
    <row r="3785" spans="1:10" x14ac:dyDescent="0.4">
      <c r="A3785" t="s">
        <v>139</v>
      </c>
    </row>
    <row r="3787" spans="1:10" x14ac:dyDescent="0.4">
      <c r="B3787" t="s">
        <v>3</v>
      </c>
      <c r="C3787" t="s">
        <v>4</v>
      </c>
      <c r="D3787" t="s">
        <v>5</v>
      </c>
      <c r="E3787" t="s">
        <v>6</v>
      </c>
      <c r="F3787" t="s">
        <v>7</v>
      </c>
      <c r="G3787" t="s">
        <v>8</v>
      </c>
      <c r="H3787" t="s">
        <v>9</v>
      </c>
      <c r="I3787" t="s">
        <v>10</v>
      </c>
      <c r="J3787" t="s">
        <v>11</v>
      </c>
    </row>
    <row r="3788" spans="1:10" x14ac:dyDescent="0.4">
      <c r="A3788">
        <v>1</v>
      </c>
      <c r="B3788" t="s">
        <v>182</v>
      </c>
      <c r="D3788">
        <v>18.86</v>
      </c>
      <c r="E3788">
        <v>386.41300000000001</v>
      </c>
      <c r="G3788">
        <v>131.995</v>
      </c>
      <c r="H3788" t="s">
        <v>13</v>
      </c>
      <c r="I3788">
        <v>386.41300000000001</v>
      </c>
    </row>
    <row r="3789" spans="1:10" x14ac:dyDescent="0.4">
      <c r="A3789">
        <v>2</v>
      </c>
      <c r="B3789" t="s">
        <v>181</v>
      </c>
      <c r="D3789">
        <v>18.87</v>
      </c>
      <c r="E3789">
        <v>357.83199999999999</v>
      </c>
      <c r="G3789">
        <v>412.07</v>
      </c>
      <c r="H3789" t="s">
        <v>13</v>
      </c>
      <c r="I3789">
        <v>357.83199999999999</v>
      </c>
    </row>
    <row r="3790" spans="1:10" x14ac:dyDescent="0.4">
      <c r="A3790">
        <v>3</v>
      </c>
      <c r="B3790" t="s">
        <v>180</v>
      </c>
      <c r="D3790">
        <v>18.87</v>
      </c>
      <c r="E3790">
        <v>351.69400000000002</v>
      </c>
      <c r="G3790">
        <v>1120.778</v>
      </c>
      <c r="H3790" t="s">
        <v>13</v>
      </c>
      <c r="I3790">
        <v>351.69400000000002</v>
      </c>
    </row>
    <row r="3791" spans="1:10" x14ac:dyDescent="0.4">
      <c r="A3791">
        <v>4</v>
      </c>
      <c r="B3791" t="s">
        <v>179</v>
      </c>
      <c r="D3791">
        <v>18.87</v>
      </c>
      <c r="E3791">
        <v>364.65</v>
      </c>
      <c r="G3791">
        <v>332.97699999999998</v>
      </c>
      <c r="H3791" t="s">
        <v>13</v>
      </c>
      <c r="I3791">
        <v>364.65</v>
      </c>
    </row>
    <row r="3792" spans="1:10" x14ac:dyDescent="0.4">
      <c r="A3792">
        <v>5</v>
      </c>
      <c r="B3792" t="s">
        <v>178</v>
      </c>
      <c r="D3792">
        <v>18.87</v>
      </c>
      <c r="E3792">
        <v>298.71199999999999</v>
      </c>
      <c r="G3792">
        <v>411.49700000000001</v>
      </c>
      <c r="H3792" t="s">
        <v>13</v>
      </c>
      <c r="I3792">
        <v>298.71199999999999</v>
      </c>
    </row>
    <row r="3793" spans="1:9" x14ac:dyDescent="0.4">
      <c r="A3793">
        <v>6</v>
      </c>
      <c r="B3793" t="s">
        <v>177</v>
      </c>
      <c r="D3793">
        <v>18.87</v>
      </c>
      <c r="E3793">
        <v>296.10000000000002</v>
      </c>
      <c r="G3793">
        <v>88.486000000000004</v>
      </c>
      <c r="H3793" t="s">
        <v>13</v>
      </c>
      <c r="I3793">
        <v>296.10000000000002</v>
      </c>
    </row>
    <row r="3794" spans="1:9" x14ac:dyDescent="0.4">
      <c r="A3794">
        <v>7</v>
      </c>
      <c r="B3794" t="s">
        <v>22</v>
      </c>
      <c r="H3794" t="s">
        <v>95</v>
      </c>
    </row>
    <row r="3795" spans="1:9" x14ac:dyDescent="0.4">
      <c r="A3795">
        <v>8</v>
      </c>
      <c r="B3795" t="s">
        <v>176</v>
      </c>
      <c r="D3795">
        <v>18.89</v>
      </c>
      <c r="E3795">
        <v>272.16899999999998</v>
      </c>
      <c r="G3795">
        <v>1558.07</v>
      </c>
      <c r="H3795" t="s">
        <v>13</v>
      </c>
      <c r="I3795">
        <v>272.16899999999998</v>
      </c>
    </row>
    <row r="3796" spans="1:9" x14ac:dyDescent="0.4">
      <c r="A3796">
        <v>9</v>
      </c>
      <c r="B3796" t="s">
        <v>175</v>
      </c>
      <c r="D3796">
        <v>18.89</v>
      </c>
      <c r="E3796">
        <v>336.45299999999997</v>
      </c>
      <c r="G3796">
        <v>199.92599999999999</v>
      </c>
      <c r="H3796" t="s">
        <v>13</v>
      </c>
      <c r="I3796">
        <v>336.45299999999997</v>
      </c>
    </row>
    <row r="3797" spans="1:9" x14ac:dyDescent="0.4">
      <c r="A3797">
        <v>10</v>
      </c>
      <c r="B3797" t="s">
        <v>174</v>
      </c>
      <c r="D3797">
        <v>18.89</v>
      </c>
      <c r="E3797">
        <v>359.108</v>
      </c>
      <c r="G3797">
        <v>266.959</v>
      </c>
      <c r="H3797" t="s">
        <v>13</v>
      </c>
      <c r="I3797">
        <v>359.108</v>
      </c>
    </row>
    <row r="3798" spans="1:9" x14ac:dyDescent="0.4">
      <c r="A3798">
        <v>11</v>
      </c>
      <c r="B3798" t="s">
        <v>173</v>
      </c>
      <c r="D3798">
        <v>18.87</v>
      </c>
      <c r="E3798">
        <v>336.733</v>
      </c>
      <c r="G3798">
        <v>654.74199999999996</v>
      </c>
      <c r="H3798" t="s">
        <v>13</v>
      </c>
      <c r="I3798">
        <v>336.733</v>
      </c>
    </row>
    <row r="3799" spans="1:9" x14ac:dyDescent="0.4">
      <c r="A3799">
        <v>12</v>
      </c>
      <c r="B3799" t="s">
        <v>172</v>
      </c>
      <c r="D3799">
        <v>18.86</v>
      </c>
      <c r="E3799">
        <v>351</v>
      </c>
      <c r="G3799">
        <v>253.101</v>
      </c>
      <c r="H3799" t="s">
        <v>13</v>
      </c>
      <c r="I3799">
        <v>351</v>
      </c>
    </row>
    <row r="3800" spans="1:9" x14ac:dyDescent="0.4">
      <c r="A3800">
        <v>13</v>
      </c>
      <c r="B3800" t="s">
        <v>171</v>
      </c>
      <c r="D3800">
        <v>18.82</v>
      </c>
      <c r="E3800">
        <v>341.75400000000002</v>
      </c>
      <c r="G3800">
        <v>220.459</v>
      </c>
      <c r="H3800" t="s">
        <v>13</v>
      </c>
      <c r="I3800">
        <v>341.75400000000002</v>
      </c>
    </row>
    <row r="3801" spans="1:9" x14ac:dyDescent="0.4">
      <c r="A3801">
        <v>14</v>
      </c>
      <c r="B3801" t="s">
        <v>22</v>
      </c>
      <c r="H3801" t="s">
        <v>95</v>
      </c>
    </row>
    <row r="3802" spans="1:9" x14ac:dyDescent="0.4">
      <c r="A3802">
        <v>15</v>
      </c>
      <c r="B3802" t="s">
        <v>170</v>
      </c>
      <c r="D3802">
        <v>18.8</v>
      </c>
      <c r="E3802">
        <v>361.08100000000002</v>
      </c>
      <c r="G3802">
        <v>2579.922</v>
      </c>
      <c r="H3802" t="s">
        <v>13</v>
      </c>
      <c r="I3802">
        <v>361.08100000000002</v>
      </c>
    </row>
    <row r="3803" spans="1:9" x14ac:dyDescent="0.4">
      <c r="A3803">
        <v>16</v>
      </c>
      <c r="B3803" t="s">
        <v>169</v>
      </c>
      <c r="D3803">
        <v>18.82</v>
      </c>
      <c r="E3803">
        <v>343.08600000000001</v>
      </c>
      <c r="G3803">
        <v>77.033000000000001</v>
      </c>
      <c r="H3803" t="s">
        <v>13</v>
      </c>
      <c r="I3803">
        <v>343.08600000000001</v>
      </c>
    </row>
    <row r="3804" spans="1:9" x14ac:dyDescent="0.4">
      <c r="A3804">
        <v>17</v>
      </c>
      <c r="B3804" t="s">
        <v>168</v>
      </c>
      <c r="D3804">
        <v>18.829999999999998</v>
      </c>
      <c r="E3804">
        <v>522.80999999999995</v>
      </c>
      <c r="G3804">
        <v>206.79900000000001</v>
      </c>
      <c r="H3804" t="s">
        <v>13</v>
      </c>
      <c r="I3804">
        <v>522.80999999999995</v>
      </c>
    </row>
    <row r="3805" spans="1:9" x14ac:dyDescent="0.4">
      <c r="A3805">
        <v>18</v>
      </c>
      <c r="B3805" t="s">
        <v>167</v>
      </c>
      <c r="D3805">
        <v>18.84</v>
      </c>
      <c r="E3805">
        <v>467.56900000000002</v>
      </c>
      <c r="G3805">
        <v>512.06200000000001</v>
      </c>
      <c r="H3805" t="s">
        <v>13</v>
      </c>
      <c r="I3805">
        <v>467.56900000000002</v>
      </c>
    </row>
    <row r="3806" spans="1:9" x14ac:dyDescent="0.4">
      <c r="A3806">
        <v>19</v>
      </c>
      <c r="B3806" t="s">
        <v>166</v>
      </c>
      <c r="D3806">
        <v>18.829999999999998</v>
      </c>
      <c r="E3806">
        <v>515.70699999999999</v>
      </c>
      <c r="G3806">
        <v>2886.8440000000001</v>
      </c>
      <c r="H3806" t="s">
        <v>13</v>
      </c>
      <c r="I3806">
        <v>515.70699999999999</v>
      </c>
    </row>
    <row r="3807" spans="1:9" x14ac:dyDescent="0.4">
      <c r="A3807">
        <v>20</v>
      </c>
      <c r="B3807" t="s">
        <v>165</v>
      </c>
      <c r="D3807">
        <v>18.84</v>
      </c>
      <c r="E3807">
        <v>421.38900000000001</v>
      </c>
      <c r="G3807">
        <v>1197.7180000000001</v>
      </c>
      <c r="H3807" t="s">
        <v>13</v>
      </c>
      <c r="I3807">
        <v>421.38900000000001</v>
      </c>
    </row>
    <row r="3808" spans="1:9" x14ac:dyDescent="0.4">
      <c r="A3808">
        <v>21</v>
      </c>
      <c r="B3808" t="s">
        <v>22</v>
      </c>
      <c r="H3808" t="s">
        <v>95</v>
      </c>
    </row>
    <row r="3809" spans="1:10" x14ac:dyDescent="0.4">
      <c r="A3809">
        <v>22</v>
      </c>
      <c r="B3809" t="s">
        <v>164</v>
      </c>
      <c r="D3809">
        <v>18.850000000000001</v>
      </c>
      <c r="E3809">
        <v>322.10399999999998</v>
      </c>
      <c r="G3809">
        <v>184.44800000000001</v>
      </c>
      <c r="H3809" t="s">
        <v>13</v>
      </c>
      <c r="I3809">
        <v>322.10399999999998</v>
      </c>
    </row>
    <row r="3810" spans="1:10" x14ac:dyDescent="0.4">
      <c r="A3810">
        <v>23</v>
      </c>
      <c r="B3810" t="s">
        <v>163</v>
      </c>
      <c r="D3810">
        <v>18.86</v>
      </c>
      <c r="E3810">
        <v>385.892</v>
      </c>
      <c r="G3810">
        <v>124.431</v>
      </c>
      <c r="H3810" t="s">
        <v>13</v>
      </c>
      <c r="I3810">
        <v>385.892</v>
      </c>
    </row>
    <row r="3811" spans="1:10" x14ac:dyDescent="0.4">
      <c r="A3811">
        <v>24</v>
      </c>
      <c r="B3811" t="s">
        <v>162</v>
      </c>
      <c r="D3811">
        <v>18.850000000000001</v>
      </c>
      <c r="E3811">
        <v>447.983</v>
      </c>
      <c r="G3811">
        <v>564.88099999999997</v>
      </c>
      <c r="H3811" t="s">
        <v>13</v>
      </c>
      <c r="I3811">
        <v>447.983</v>
      </c>
    </row>
    <row r="3812" spans="1:10" x14ac:dyDescent="0.4">
      <c r="A3812">
        <v>25</v>
      </c>
      <c r="B3812" t="s">
        <v>161</v>
      </c>
      <c r="D3812">
        <v>18.87</v>
      </c>
      <c r="E3812">
        <v>476.73899999999998</v>
      </c>
      <c r="G3812">
        <v>1400.7560000000001</v>
      </c>
      <c r="H3812" t="s">
        <v>13</v>
      </c>
      <c r="I3812">
        <v>476.73899999999998</v>
      </c>
    </row>
    <row r="3813" spans="1:10" x14ac:dyDescent="0.4">
      <c r="A3813">
        <v>26</v>
      </c>
      <c r="B3813" t="s">
        <v>160</v>
      </c>
      <c r="D3813">
        <v>18.87</v>
      </c>
      <c r="E3813">
        <v>427.36</v>
      </c>
      <c r="G3813">
        <v>172.38900000000001</v>
      </c>
      <c r="H3813" t="s">
        <v>13</v>
      </c>
      <c r="I3813">
        <v>427.36</v>
      </c>
    </row>
    <row r="3814" spans="1:10" x14ac:dyDescent="0.4">
      <c r="A3814">
        <v>27</v>
      </c>
      <c r="B3814" t="s">
        <v>159</v>
      </c>
      <c r="D3814">
        <v>18.89</v>
      </c>
      <c r="E3814">
        <v>465.78399999999999</v>
      </c>
      <c r="G3814">
        <v>239.56</v>
      </c>
      <c r="H3814" t="s">
        <v>13</v>
      </c>
      <c r="I3814">
        <v>465.78399999999999</v>
      </c>
    </row>
    <row r="3815" spans="1:10" x14ac:dyDescent="0.4">
      <c r="A3815">
        <v>28</v>
      </c>
      <c r="B3815" t="s">
        <v>22</v>
      </c>
    </row>
    <row r="3816" spans="1:10" x14ac:dyDescent="0.4">
      <c r="A3816">
        <v>29</v>
      </c>
      <c r="B3816" t="s">
        <v>158</v>
      </c>
      <c r="D3816">
        <v>18.89</v>
      </c>
      <c r="E3816">
        <v>382.72699999999998</v>
      </c>
      <c r="G3816">
        <v>275.18900000000002</v>
      </c>
      <c r="H3816" t="s">
        <v>13</v>
      </c>
      <c r="I3816">
        <v>382.72699999999998</v>
      </c>
    </row>
    <row r="3817" spans="1:10" x14ac:dyDescent="0.4">
      <c r="A3817">
        <v>30</v>
      </c>
      <c r="B3817" t="s">
        <v>157</v>
      </c>
      <c r="D3817">
        <v>18.89</v>
      </c>
      <c r="E3817">
        <v>365.71600000000001</v>
      </c>
      <c r="G3817">
        <v>44.2</v>
      </c>
      <c r="H3817" t="s">
        <v>13</v>
      </c>
      <c r="I3817">
        <v>365.71600000000001</v>
      </c>
    </row>
    <row r="3818" spans="1:10" x14ac:dyDescent="0.4">
      <c r="A3818">
        <v>31</v>
      </c>
      <c r="B3818" t="s">
        <v>156</v>
      </c>
      <c r="D3818">
        <v>18.87</v>
      </c>
      <c r="E3818">
        <v>293.72199999999998</v>
      </c>
      <c r="G3818">
        <v>139.65799999999999</v>
      </c>
      <c r="H3818" t="s">
        <v>13</v>
      </c>
      <c r="I3818">
        <v>293.72199999999998</v>
      </c>
    </row>
    <row r="3820" spans="1:10" x14ac:dyDescent="0.4">
      <c r="A3820" t="s">
        <v>140</v>
      </c>
    </row>
    <row r="3822" spans="1:10" x14ac:dyDescent="0.4">
      <c r="B3822" t="s">
        <v>3</v>
      </c>
      <c r="C3822" t="s">
        <v>4</v>
      </c>
      <c r="D3822" t="s">
        <v>5</v>
      </c>
      <c r="E3822" t="s">
        <v>6</v>
      </c>
      <c r="F3822" t="s">
        <v>7</v>
      </c>
      <c r="G3822" t="s">
        <v>8</v>
      </c>
      <c r="H3822" t="s">
        <v>9</v>
      </c>
      <c r="I3822" t="s">
        <v>10</v>
      </c>
      <c r="J3822" t="s">
        <v>11</v>
      </c>
    </row>
    <row r="3823" spans="1:10" x14ac:dyDescent="0.4">
      <c r="A3823">
        <v>1</v>
      </c>
      <c r="B3823" t="s">
        <v>182</v>
      </c>
      <c r="D3823">
        <v>14.99</v>
      </c>
      <c r="E3823">
        <v>2.8010000000000002</v>
      </c>
      <c r="F3823">
        <v>23639.141</v>
      </c>
      <c r="G3823">
        <v>25</v>
      </c>
      <c r="H3823" t="s">
        <v>13</v>
      </c>
    </row>
    <row r="3824" spans="1:10" x14ac:dyDescent="0.4">
      <c r="A3824">
        <v>2</v>
      </c>
      <c r="B3824" t="s">
        <v>181</v>
      </c>
      <c r="F3824">
        <v>22105.366999999998</v>
      </c>
    </row>
    <row r="3825" spans="1:8" x14ac:dyDescent="0.4">
      <c r="A3825">
        <v>3</v>
      </c>
      <c r="B3825" t="s">
        <v>180</v>
      </c>
      <c r="D3825">
        <v>15.02</v>
      </c>
      <c r="E3825">
        <v>32.54</v>
      </c>
      <c r="F3825">
        <v>21073.405999999999</v>
      </c>
      <c r="G3825">
        <v>275</v>
      </c>
      <c r="H3825" t="s">
        <v>13</v>
      </c>
    </row>
    <row r="3826" spans="1:8" x14ac:dyDescent="0.4">
      <c r="A3826">
        <v>4</v>
      </c>
      <c r="B3826" t="s">
        <v>179</v>
      </c>
      <c r="F3826">
        <v>22198.574000000001</v>
      </c>
    </row>
    <row r="3827" spans="1:8" x14ac:dyDescent="0.4">
      <c r="A3827">
        <v>5</v>
      </c>
      <c r="B3827" t="s">
        <v>178</v>
      </c>
      <c r="F3827">
        <v>19047.846000000001</v>
      </c>
    </row>
    <row r="3828" spans="1:8" x14ac:dyDescent="0.4">
      <c r="A3828">
        <v>6</v>
      </c>
      <c r="B3828" t="s">
        <v>177</v>
      </c>
      <c r="F3828">
        <v>17391.419999999998</v>
      </c>
    </row>
    <row r="3829" spans="1:8" x14ac:dyDescent="0.4">
      <c r="A3829">
        <v>7</v>
      </c>
      <c r="B3829" t="s">
        <v>22</v>
      </c>
      <c r="H3829" t="s">
        <v>95</v>
      </c>
    </row>
    <row r="3830" spans="1:8" x14ac:dyDescent="0.4">
      <c r="A3830">
        <v>8</v>
      </c>
      <c r="B3830" t="s">
        <v>176</v>
      </c>
      <c r="F3830">
        <v>23917.184000000001</v>
      </c>
    </row>
    <row r="3831" spans="1:8" x14ac:dyDescent="0.4">
      <c r="A3831">
        <v>9</v>
      </c>
      <c r="B3831" t="s">
        <v>175</v>
      </c>
      <c r="F3831">
        <v>21871.559000000001</v>
      </c>
    </row>
    <row r="3832" spans="1:8" x14ac:dyDescent="0.4">
      <c r="A3832">
        <v>10</v>
      </c>
      <c r="B3832" t="s">
        <v>174</v>
      </c>
      <c r="F3832">
        <v>25710.891</v>
      </c>
    </row>
    <row r="3833" spans="1:8" x14ac:dyDescent="0.4">
      <c r="A3833">
        <v>11</v>
      </c>
      <c r="B3833" t="s">
        <v>173</v>
      </c>
      <c r="F3833">
        <v>21448.361000000001</v>
      </c>
    </row>
    <row r="3834" spans="1:8" x14ac:dyDescent="0.4">
      <c r="A3834">
        <v>12</v>
      </c>
      <c r="B3834" t="s">
        <v>172</v>
      </c>
      <c r="F3834">
        <v>22339.35</v>
      </c>
    </row>
    <row r="3835" spans="1:8" x14ac:dyDescent="0.4">
      <c r="A3835">
        <v>13</v>
      </c>
      <c r="B3835" t="s">
        <v>171</v>
      </c>
      <c r="F3835">
        <v>21963.625</v>
      </c>
    </row>
    <row r="3836" spans="1:8" x14ac:dyDescent="0.4">
      <c r="A3836">
        <v>14</v>
      </c>
      <c r="B3836" t="s">
        <v>22</v>
      </c>
      <c r="D3836">
        <v>14.89</v>
      </c>
      <c r="E3836">
        <v>57.573</v>
      </c>
      <c r="F3836">
        <v>162.65700000000001</v>
      </c>
      <c r="G3836">
        <v>4.0369999999999999</v>
      </c>
      <c r="H3836" t="s">
        <v>13</v>
      </c>
    </row>
    <row r="3837" spans="1:8" x14ac:dyDescent="0.4">
      <c r="A3837">
        <v>15</v>
      </c>
      <c r="B3837" t="s">
        <v>170</v>
      </c>
      <c r="F3837">
        <v>25588.145</v>
      </c>
    </row>
    <row r="3838" spans="1:8" x14ac:dyDescent="0.4">
      <c r="A3838">
        <v>16</v>
      </c>
      <c r="B3838" t="s">
        <v>169</v>
      </c>
      <c r="F3838">
        <v>23743.407999999999</v>
      </c>
    </row>
    <row r="3839" spans="1:8" x14ac:dyDescent="0.4">
      <c r="A3839">
        <v>17</v>
      </c>
      <c r="B3839" t="s">
        <v>168</v>
      </c>
      <c r="D3839">
        <v>14.96</v>
      </c>
      <c r="E3839">
        <v>8.2330000000000005</v>
      </c>
      <c r="F3839">
        <v>31354.984</v>
      </c>
      <c r="G3839">
        <v>72</v>
      </c>
      <c r="H3839" t="s">
        <v>13</v>
      </c>
    </row>
    <row r="3840" spans="1:8" x14ac:dyDescent="0.4">
      <c r="A3840">
        <v>18</v>
      </c>
      <c r="B3840" t="s">
        <v>167</v>
      </c>
      <c r="D3840">
        <v>14.94</v>
      </c>
      <c r="E3840">
        <v>1.744</v>
      </c>
      <c r="F3840">
        <v>28332.403999999999</v>
      </c>
      <c r="G3840">
        <v>15</v>
      </c>
      <c r="H3840" t="s">
        <v>13</v>
      </c>
    </row>
    <row r="3841" spans="1:8" x14ac:dyDescent="0.4">
      <c r="A3841">
        <v>19</v>
      </c>
      <c r="B3841" t="s">
        <v>166</v>
      </c>
      <c r="D3841">
        <v>15.02</v>
      </c>
      <c r="E3841">
        <v>4.891</v>
      </c>
      <c r="F3841">
        <v>33095.667999999998</v>
      </c>
      <c r="G3841">
        <v>46</v>
      </c>
      <c r="H3841" t="s">
        <v>13</v>
      </c>
    </row>
    <row r="3842" spans="1:8" x14ac:dyDescent="0.4">
      <c r="A3842">
        <v>20</v>
      </c>
      <c r="B3842" t="s">
        <v>165</v>
      </c>
      <c r="D3842">
        <v>15.14</v>
      </c>
      <c r="E3842">
        <v>23.521000000000001</v>
      </c>
      <c r="F3842">
        <v>28664.400000000001</v>
      </c>
      <c r="G3842">
        <v>2.121</v>
      </c>
      <c r="H3842" t="s">
        <v>13</v>
      </c>
    </row>
    <row r="3843" spans="1:8" x14ac:dyDescent="0.4">
      <c r="A3843">
        <v>21</v>
      </c>
      <c r="B3843" t="s">
        <v>22</v>
      </c>
      <c r="H3843" t="s">
        <v>95</v>
      </c>
    </row>
    <row r="3844" spans="1:8" x14ac:dyDescent="0.4">
      <c r="A3844">
        <v>22</v>
      </c>
      <c r="B3844" t="s">
        <v>164</v>
      </c>
      <c r="F3844">
        <v>23955.171999999999</v>
      </c>
    </row>
    <row r="3845" spans="1:8" x14ac:dyDescent="0.4">
      <c r="A3845">
        <v>23</v>
      </c>
      <c r="B3845" t="s">
        <v>163</v>
      </c>
      <c r="D3845">
        <v>15.01</v>
      </c>
      <c r="E3845">
        <v>68.966999999999999</v>
      </c>
      <c r="F3845">
        <v>29001.437999999998</v>
      </c>
      <c r="G3845">
        <v>2.4380000000000002</v>
      </c>
      <c r="H3845" t="s">
        <v>13</v>
      </c>
    </row>
    <row r="3846" spans="1:8" x14ac:dyDescent="0.4">
      <c r="A3846">
        <v>24</v>
      </c>
      <c r="B3846" t="s">
        <v>162</v>
      </c>
      <c r="D3846">
        <v>14.97</v>
      </c>
      <c r="E3846">
        <v>1.0109999999999999</v>
      </c>
      <c r="F3846">
        <v>32934.472999999998</v>
      </c>
      <c r="G3846">
        <v>9</v>
      </c>
      <c r="H3846" t="s">
        <v>13</v>
      </c>
    </row>
    <row r="3847" spans="1:8" x14ac:dyDescent="0.4">
      <c r="A3847">
        <v>25</v>
      </c>
      <c r="B3847" t="s">
        <v>161</v>
      </c>
      <c r="D3847">
        <v>15.02</v>
      </c>
      <c r="E3847">
        <v>2.59</v>
      </c>
      <c r="F3847">
        <v>36892.101999999999</v>
      </c>
      <c r="G3847">
        <v>24</v>
      </c>
      <c r="H3847" t="s">
        <v>13</v>
      </c>
    </row>
    <row r="3848" spans="1:8" x14ac:dyDescent="0.4">
      <c r="A3848">
        <v>26</v>
      </c>
      <c r="B3848" t="s">
        <v>160</v>
      </c>
      <c r="D3848">
        <v>14.6</v>
      </c>
      <c r="E3848">
        <v>36.677999999999997</v>
      </c>
      <c r="F3848">
        <v>32473.859</v>
      </c>
      <c r="G3848">
        <v>324</v>
      </c>
      <c r="H3848" t="s">
        <v>13</v>
      </c>
    </row>
    <row r="3849" spans="1:8" x14ac:dyDescent="0.4">
      <c r="A3849">
        <v>27</v>
      </c>
      <c r="B3849" t="s">
        <v>159</v>
      </c>
      <c r="D3849">
        <v>15.06</v>
      </c>
      <c r="E3849">
        <v>29.8</v>
      </c>
      <c r="F3849">
        <v>36001.512000000002</v>
      </c>
      <c r="G3849">
        <v>4.3819999999999997</v>
      </c>
      <c r="H3849" t="s">
        <v>13</v>
      </c>
    </row>
    <row r="3850" spans="1:8" x14ac:dyDescent="0.4">
      <c r="A3850">
        <v>28</v>
      </c>
      <c r="B3850" t="s">
        <v>22</v>
      </c>
      <c r="H3850" t="s">
        <v>95</v>
      </c>
    </row>
    <row r="3851" spans="1:8" x14ac:dyDescent="0.4">
      <c r="A3851">
        <v>29</v>
      </c>
      <c r="B3851" t="s">
        <v>158</v>
      </c>
      <c r="F3851">
        <v>33347.133000000002</v>
      </c>
    </row>
    <row r="3852" spans="1:8" x14ac:dyDescent="0.4">
      <c r="A3852">
        <v>30</v>
      </c>
      <c r="B3852" t="s">
        <v>157</v>
      </c>
      <c r="F3852">
        <v>25828.425999999999</v>
      </c>
    </row>
    <row r="3853" spans="1:8" x14ac:dyDescent="0.4">
      <c r="A3853">
        <v>31</v>
      </c>
      <c r="B3853" t="s">
        <v>156</v>
      </c>
      <c r="D3853">
        <v>14.99</v>
      </c>
      <c r="E3853">
        <v>0.33100000000000002</v>
      </c>
      <c r="F3853">
        <v>22605.594000000001</v>
      </c>
      <c r="G3853">
        <v>3</v>
      </c>
      <c r="H3853" t="s">
        <v>13</v>
      </c>
    </row>
    <row r="3855" spans="1:8" x14ac:dyDescent="0.4">
      <c r="A3855" t="s">
        <v>141</v>
      </c>
    </row>
    <row r="3857" spans="1:10" x14ac:dyDescent="0.4">
      <c r="B3857" t="s">
        <v>3</v>
      </c>
      <c r="C3857" t="s">
        <v>4</v>
      </c>
      <c r="D3857" t="s">
        <v>5</v>
      </c>
      <c r="E3857" t="s">
        <v>6</v>
      </c>
      <c r="F3857" t="s">
        <v>7</v>
      </c>
      <c r="G3857" t="s">
        <v>8</v>
      </c>
      <c r="H3857" t="s">
        <v>9</v>
      </c>
      <c r="I3857" t="s">
        <v>10</v>
      </c>
      <c r="J3857" t="s">
        <v>11</v>
      </c>
    </row>
    <row r="3858" spans="1:10" x14ac:dyDescent="0.4">
      <c r="A3858">
        <v>1</v>
      </c>
      <c r="B3858" t="s">
        <v>182</v>
      </c>
      <c r="D3858">
        <v>14.93</v>
      </c>
      <c r="E3858">
        <v>9.9149999999999991</v>
      </c>
      <c r="F3858">
        <v>7148.5540000000001</v>
      </c>
      <c r="G3858">
        <v>85</v>
      </c>
      <c r="H3858" t="s">
        <v>13</v>
      </c>
    </row>
    <row r="3859" spans="1:10" x14ac:dyDescent="0.4">
      <c r="A3859">
        <v>2</v>
      </c>
      <c r="B3859" t="s">
        <v>181</v>
      </c>
      <c r="F3859">
        <v>7452.2809999999999</v>
      </c>
    </row>
    <row r="3860" spans="1:10" x14ac:dyDescent="0.4">
      <c r="A3860">
        <v>3</v>
      </c>
      <c r="B3860" t="s">
        <v>180</v>
      </c>
      <c r="F3860">
        <v>6708.0479999999998</v>
      </c>
    </row>
    <row r="3861" spans="1:10" x14ac:dyDescent="0.4">
      <c r="A3861">
        <v>4</v>
      </c>
      <c r="B3861" t="s">
        <v>179</v>
      </c>
      <c r="D3861">
        <v>15</v>
      </c>
      <c r="E3861">
        <v>5.7610000000000001</v>
      </c>
      <c r="F3861">
        <v>6036.9639999999999</v>
      </c>
      <c r="G3861">
        <v>53</v>
      </c>
      <c r="H3861" t="s">
        <v>13</v>
      </c>
    </row>
    <row r="3862" spans="1:10" x14ac:dyDescent="0.4">
      <c r="A3862">
        <v>5</v>
      </c>
      <c r="B3862" t="s">
        <v>178</v>
      </c>
      <c r="F3862">
        <v>6342.0439999999999</v>
      </c>
    </row>
    <row r="3863" spans="1:10" x14ac:dyDescent="0.4">
      <c r="A3863">
        <v>6</v>
      </c>
      <c r="B3863" t="s">
        <v>177</v>
      </c>
      <c r="F3863">
        <v>5670.4570000000003</v>
      </c>
    </row>
    <row r="3864" spans="1:10" x14ac:dyDescent="0.4">
      <c r="A3864">
        <v>7</v>
      </c>
      <c r="B3864" t="s">
        <v>22</v>
      </c>
    </row>
    <row r="3865" spans="1:10" x14ac:dyDescent="0.4">
      <c r="A3865">
        <v>8</v>
      </c>
      <c r="B3865" t="s">
        <v>176</v>
      </c>
      <c r="F3865">
        <v>6833.0379999999996</v>
      </c>
    </row>
    <row r="3866" spans="1:10" x14ac:dyDescent="0.4">
      <c r="A3866">
        <v>9</v>
      </c>
      <c r="B3866" t="s">
        <v>175</v>
      </c>
      <c r="F3866">
        <v>6657.8779999999997</v>
      </c>
    </row>
    <row r="3867" spans="1:10" x14ac:dyDescent="0.4">
      <c r="A3867">
        <v>10</v>
      </c>
      <c r="B3867" t="s">
        <v>174</v>
      </c>
      <c r="D3867">
        <v>15.03</v>
      </c>
      <c r="E3867">
        <v>4.7709999999999999</v>
      </c>
      <c r="F3867">
        <v>7088.6090000000004</v>
      </c>
      <c r="G3867">
        <v>45</v>
      </c>
      <c r="H3867" t="s">
        <v>13</v>
      </c>
    </row>
    <row r="3868" spans="1:10" x14ac:dyDescent="0.4">
      <c r="A3868">
        <v>11</v>
      </c>
      <c r="B3868" t="s">
        <v>173</v>
      </c>
      <c r="F3868">
        <v>6144.0510000000004</v>
      </c>
    </row>
    <row r="3869" spans="1:10" x14ac:dyDescent="0.4">
      <c r="A3869">
        <v>12</v>
      </c>
      <c r="B3869" t="s">
        <v>172</v>
      </c>
      <c r="F3869">
        <v>7049.6989999999996</v>
      </c>
    </row>
    <row r="3870" spans="1:10" x14ac:dyDescent="0.4">
      <c r="A3870">
        <v>13</v>
      </c>
      <c r="B3870" t="s">
        <v>171</v>
      </c>
      <c r="F3870">
        <v>6959.6610000000001</v>
      </c>
    </row>
    <row r="3871" spans="1:10" x14ac:dyDescent="0.4">
      <c r="A3871">
        <v>14</v>
      </c>
      <c r="B3871" t="s">
        <v>22</v>
      </c>
      <c r="H3871" t="s">
        <v>95</v>
      </c>
    </row>
    <row r="3872" spans="1:10" x14ac:dyDescent="0.4">
      <c r="A3872">
        <v>15</v>
      </c>
      <c r="B3872" t="s">
        <v>170</v>
      </c>
      <c r="F3872">
        <v>7924.8860000000004</v>
      </c>
    </row>
    <row r="3873" spans="1:8" x14ac:dyDescent="0.4">
      <c r="A3873">
        <v>16</v>
      </c>
      <c r="B3873" t="s">
        <v>169</v>
      </c>
      <c r="D3873">
        <v>14.97</v>
      </c>
      <c r="E3873">
        <v>5.5640000000000001</v>
      </c>
      <c r="F3873">
        <v>7716.241</v>
      </c>
      <c r="G3873">
        <v>3.6579999999999999</v>
      </c>
      <c r="H3873" t="s">
        <v>13</v>
      </c>
    </row>
    <row r="3874" spans="1:8" x14ac:dyDescent="0.4">
      <c r="A3874">
        <v>17</v>
      </c>
      <c r="B3874" t="s">
        <v>168</v>
      </c>
      <c r="F3874">
        <v>9924.2819999999992</v>
      </c>
    </row>
    <row r="3875" spans="1:8" x14ac:dyDescent="0.4">
      <c r="A3875">
        <v>18</v>
      </c>
      <c r="B3875" t="s">
        <v>167</v>
      </c>
      <c r="D3875">
        <v>15.46</v>
      </c>
      <c r="E3875">
        <v>0.34200000000000003</v>
      </c>
      <c r="F3875">
        <v>8705.2630000000008</v>
      </c>
      <c r="G3875">
        <v>3</v>
      </c>
      <c r="H3875" t="s">
        <v>13</v>
      </c>
    </row>
    <row r="3876" spans="1:8" x14ac:dyDescent="0.4">
      <c r="A3876">
        <v>19</v>
      </c>
      <c r="B3876" t="s">
        <v>166</v>
      </c>
      <c r="D3876">
        <v>14.99</v>
      </c>
      <c r="E3876">
        <v>18.896000000000001</v>
      </c>
      <c r="F3876">
        <v>10272.708000000001</v>
      </c>
      <c r="G3876">
        <v>6.3410000000000002</v>
      </c>
      <c r="H3876" t="s">
        <v>13</v>
      </c>
    </row>
    <row r="3877" spans="1:8" x14ac:dyDescent="0.4">
      <c r="A3877">
        <v>20</v>
      </c>
      <c r="B3877" t="s">
        <v>165</v>
      </c>
      <c r="F3877">
        <v>9101.67</v>
      </c>
    </row>
    <row r="3878" spans="1:8" x14ac:dyDescent="0.4">
      <c r="A3878">
        <v>21</v>
      </c>
      <c r="B3878" t="s">
        <v>22</v>
      </c>
      <c r="H3878" t="s">
        <v>95</v>
      </c>
    </row>
    <row r="3879" spans="1:8" x14ac:dyDescent="0.4">
      <c r="A3879">
        <v>22</v>
      </c>
      <c r="B3879" t="s">
        <v>164</v>
      </c>
      <c r="F3879">
        <v>7404.0870000000004</v>
      </c>
    </row>
    <row r="3880" spans="1:8" x14ac:dyDescent="0.4">
      <c r="A3880">
        <v>23</v>
      </c>
      <c r="B3880" t="s">
        <v>163</v>
      </c>
      <c r="F3880">
        <v>9029.7060000000001</v>
      </c>
    </row>
    <row r="3881" spans="1:8" x14ac:dyDescent="0.4">
      <c r="A3881">
        <v>24</v>
      </c>
      <c r="B3881" t="s">
        <v>162</v>
      </c>
      <c r="F3881">
        <v>11306.016</v>
      </c>
    </row>
    <row r="3882" spans="1:8" x14ac:dyDescent="0.4">
      <c r="A3882">
        <v>25</v>
      </c>
      <c r="B3882" t="s">
        <v>161</v>
      </c>
      <c r="D3882">
        <v>15.01</v>
      </c>
      <c r="E3882">
        <v>31.88</v>
      </c>
      <c r="F3882">
        <v>11134.384</v>
      </c>
      <c r="G3882">
        <v>46.343000000000004</v>
      </c>
      <c r="H3882" t="s">
        <v>13</v>
      </c>
    </row>
    <row r="3883" spans="1:8" x14ac:dyDescent="0.4">
      <c r="A3883">
        <v>26</v>
      </c>
      <c r="B3883" t="s">
        <v>160</v>
      </c>
      <c r="D3883">
        <v>14.42</v>
      </c>
      <c r="E3883">
        <v>8.6329999999999991</v>
      </c>
      <c r="F3883">
        <v>10911.239</v>
      </c>
      <c r="G3883">
        <v>80</v>
      </c>
      <c r="H3883" t="s">
        <v>13</v>
      </c>
    </row>
    <row r="3884" spans="1:8" x14ac:dyDescent="0.4">
      <c r="A3884">
        <v>27</v>
      </c>
      <c r="B3884" t="s">
        <v>159</v>
      </c>
      <c r="D3884">
        <v>15.16</v>
      </c>
      <c r="E3884">
        <v>24.231000000000002</v>
      </c>
      <c r="F3884">
        <v>11597.902</v>
      </c>
      <c r="G3884">
        <v>227</v>
      </c>
      <c r="H3884" t="s">
        <v>13</v>
      </c>
    </row>
    <row r="3885" spans="1:8" x14ac:dyDescent="0.4">
      <c r="A3885">
        <v>28</v>
      </c>
      <c r="B3885" t="s">
        <v>22</v>
      </c>
      <c r="D3885">
        <v>15.14</v>
      </c>
      <c r="E3885">
        <v>33.768999999999998</v>
      </c>
      <c r="G3885">
        <v>314</v>
      </c>
      <c r="H3885" t="s">
        <v>13</v>
      </c>
    </row>
    <row r="3886" spans="1:8" x14ac:dyDescent="0.4">
      <c r="A3886">
        <v>29</v>
      </c>
      <c r="B3886" t="s">
        <v>158</v>
      </c>
      <c r="F3886">
        <v>10155.364</v>
      </c>
    </row>
    <row r="3887" spans="1:8" x14ac:dyDescent="0.4">
      <c r="A3887">
        <v>30</v>
      </c>
      <c r="B3887" t="s">
        <v>157</v>
      </c>
      <c r="F3887">
        <v>8694.8889999999992</v>
      </c>
    </row>
    <row r="3888" spans="1:8" x14ac:dyDescent="0.4">
      <c r="A3888">
        <v>31</v>
      </c>
      <c r="B3888" t="s">
        <v>156</v>
      </c>
      <c r="D3888">
        <v>15.26</v>
      </c>
      <c r="E3888">
        <v>1.4470000000000001</v>
      </c>
      <c r="F3888">
        <v>7357.5280000000002</v>
      </c>
      <c r="G3888">
        <v>12</v>
      </c>
      <c r="H3888" t="s">
        <v>13</v>
      </c>
    </row>
    <row r="3890" spans="1:10" x14ac:dyDescent="0.4">
      <c r="A3890" t="s">
        <v>142</v>
      </c>
    </row>
    <row r="3892" spans="1:10" x14ac:dyDescent="0.4">
      <c r="B3892" t="s">
        <v>3</v>
      </c>
      <c r="C3892" t="s">
        <v>4</v>
      </c>
      <c r="D3892" t="s">
        <v>5</v>
      </c>
      <c r="E3892" t="s">
        <v>6</v>
      </c>
      <c r="F3892" t="s">
        <v>7</v>
      </c>
      <c r="G3892" t="s">
        <v>8</v>
      </c>
      <c r="H3892" t="s">
        <v>9</v>
      </c>
      <c r="I3892" t="s">
        <v>10</v>
      </c>
      <c r="J3892" t="s">
        <v>11</v>
      </c>
    </row>
    <row r="3893" spans="1:10" x14ac:dyDescent="0.4">
      <c r="A3893">
        <v>1</v>
      </c>
      <c r="B3893" t="s">
        <v>182</v>
      </c>
      <c r="D3893">
        <v>14.97</v>
      </c>
      <c r="E3893">
        <v>23639.141</v>
      </c>
      <c r="G3893">
        <v>162.38999999999999</v>
      </c>
      <c r="H3893" t="s">
        <v>13</v>
      </c>
      <c r="I3893">
        <v>23639.141</v>
      </c>
    </row>
    <row r="3894" spans="1:10" x14ac:dyDescent="0.4">
      <c r="A3894">
        <v>2</v>
      </c>
      <c r="B3894" t="s">
        <v>181</v>
      </c>
      <c r="D3894">
        <v>14.97</v>
      </c>
      <c r="E3894">
        <v>22105.366999999998</v>
      </c>
      <c r="G3894">
        <v>386.97399999999999</v>
      </c>
      <c r="H3894" t="s">
        <v>13</v>
      </c>
      <c r="I3894">
        <v>22105.366999999998</v>
      </c>
    </row>
    <row r="3895" spans="1:10" x14ac:dyDescent="0.4">
      <c r="A3895">
        <v>3</v>
      </c>
      <c r="B3895" t="s">
        <v>180</v>
      </c>
      <c r="D3895">
        <v>14.99</v>
      </c>
      <c r="E3895">
        <v>21073.405999999999</v>
      </c>
      <c r="G3895">
        <v>300.505</v>
      </c>
      <c r="H3895" t="s">
        <v>13</v>
      </c>
      <c r="I3895">
        <v>21073.405999999999</v>
      </c>
    </row>
    <row r="3896" spans="1:10" x14ac:dyDescent="0.4">
      <c r="A3896">
        <v>4</v>
      </c>
      <c r="B3896" t="s">
        <v>179</v>
      </c>
      <c r="D3896">
        <v>14.99</v>
      </c>
      <c r="E3896">
        <v>22198.574000000001</v>
      </c>
      <c r="G3896">
        <v>644.92100000000005</v>
      </c>
      <c r="H3896" t="s">
        <v>13</v>
      </c>
      <c r="I3896">
        <v>22198.574000000001</v>
      </c>
    </row>
    <row r="3897" spans="1:10" x14ac:dyDescent="0.4">
      <c r="A3897">
        <v>5</v>
      </c>
      <c r="B3897" t="s">
        <v>178</v>
      </c>
      <c r="D3897">
        <v>14.99</v>
      </c>
      <c r="E3897">
        <v>19047.846000000001</v>
      </c>
      <c r="G3897">
        <v>203.69300000000001</v>
      </c>
      <c r="H3897" t="s">
        <v>13</v>
      </c>
      <c r="I3897">
        <v>19047.846000000001</v>
      </c>
    </row>
    <row r="3898" spans="1:10" x14ac:dyDescent="0.4">
      <c r="A3898">
        <v>6</v>
      </c>
      <c r="B3898" t="s">
        <v>177</v>
      </c>
      <c r="D3898">
        <v>15.01</v>
      </c>
      <c r="E3898">
        <v>17391.419999999998</v>
      </c>
      <c r="G3898">
        <v>104353</v>
      </c>
      <c r="H3898" t="s">
        <v>13</v>
      </c>
      <c r="I3898">
        <v>17391.419999999998</v>
      </c>
    </row>
    <row r="3899" spans="1:10" x14ac:dyDescent="0.4">
      <c r="A3899">
        <v>7</v>
      </c>
      <c r="B3899" t="s">
        <v>22</v>
      </c>
      <c r="H3899" t="s">
        <v>95</v>
      </c>
    </row>
    <row r="3900" spans="1:10" x14ac:dyDescent="0.4">
      <c r="A3900">
        <v>8</v>
      </c>
      <c r="B3900" t="s">
        <v>176</v>
      </c>
      <c r="D3900">
        <v>15.02</v>
      </c>
      <c r="E3900">
        <v>23917.184000000001</v>
      </c>
      <c r="G3900">
        <v>313.42399999999998</v>
      </c>
      <c r="H3900" t="s">
        <v>13</v>
      </c>
      <c r="I3900">
        <v>23917.184000000001</v>
      </c>
    </row>
    <row r="3901" spans="1:10" x14ac:dyDescent="0.4">
      <c r="A3901">
        <v>9</v>
      </c>
      <c r="B3901" t="s">
        <v>175</v>
      </c>
      <c r="D3901">
        <v>15.02</v>
      </c>
      <c r="E3901">
        <v>21871.559000000001</v>
      </c>
      <c r="G3901">
        <v>222.77600000000001</v>
      </c>
      <c r="H3901" t="s">
        <v>13</v>
      </c>
      <c r="I3901">
        <v>21871.559000000001</v>
      </c>
    </row>
    <row r="3902" spans="1:10" x14ac:dyDescent="0.4">
      <c r="A3902">
        <v>10</v>
      </c>
      <c r="B3902" t="s">
        <v>174</v>
      </c>
      <c r="D3902">
        <v>15.02</v>
      </c>
      <c r="E3902">
        <v>25710.891</v>
      </c>
      <c r="G3902">
        <v>421.06099999999998</v>
      </c>
      <c r="H3902" t="s">
        <v>13</v>
      </c>
      <c r="I3902">
        <v>25710.891</v>
      </c>
    </row>
    <row r="3903" spans="1:10" x14ac:dyDescent="0.4">
      <c r="A3903">
        <v>11</v>
      </c>
      <c r="B3903" t="s">
        <v>173</v>
      </c>
      <c r="D3903">
        <v>15.01</v>
      </c>
      <c r="E3903">
        <v>21448.361000000001</v>
      </c>
      <c r="G3903">
        <v>373.87799999999999</v>
      </c>
      <c r="H3903" t="s">
        <v>13</v>
      </c>
      <c r="I3903">
        <v>21448.361000000001</v>
      </c>
    </row>
    <row r="3904" spans="1:10" x14ac:dyDescent="0.4">
      <c r="A3904">
        <v>12</v>
      </c>
      <c r="B3904" t="s">
        <v>172</v>
      </c>
      <c r="D3904">
        <v>14.99</v>
      </c>
      <c r="E3904">
        <v>22339.35</v>
      </c>
      <c r="G3904">
        <v>242.256</v>
      </c>
      <c r="H3904" t="s">
        <v>13</v>
      </c>
      <c r="I3904">
        <v>22339.35</v>
      </c>
    </row>
    <row r="3905" spans="1:9" x14ac:dyDescent="0.4">
      <c r="A3905">
        <v>13</v>
      </c>
      <c r="B3905" t="s">
        <v>171</v>
      </c>
      <c r="D3905">
        <v>14.93</v>
      </c>
      <c r="E3905">
        <v>21963.625</v>
      </c>
      <c r="G3905">
        <v>410.35700000000003</v>
      </c>
      <c r="H3905" t="s">
        <v>13</v>
      </c>
      <c r="I3905">
        <v>21963.625</v>
      </c>
    </row>
    <row r="3906" spans="1:9" x14ac:dyDescent="0.4">
      <c r="A3906">
        <v>14</v>
      </c>
      <c r="B3906" t="s">
        <v>22</v>
      </c>
      <c r="D3906">
        <v>14.85</v>
      </c>
      <c r="E3906">
        <v>162.65700000000001</v>
      </c>
      <c r="G3906">
        <v>1317</v>
      </c>
      <c r="H3906" t="s">
        <v>13</v>
      </c>
      <c r="I3906">
        <v>162.65700000000001</v>
      </c>
    </row>
    <row r="3907" spans="1:9" x14ac:dyDescent="0.4">
      <c r="A3907">
        <v>15</v>
      </c>
      <c r="B3907" t="s">
        <v>170</v>
      </c>
      <c r="D3907">
        <v>14.89</v>
      </c>
      <c r="E3907">
        <v>25588.145</v>
      </c>
      <c r="G3907">
        <v>449.29300000000001</v>
      </c>
      <c r="H3907" t="s">
        <v>13</v>
      </c>
      <c r="I3907">
        <v>25588.145</v>
      </c>
    </row>
    <row r="3908" spans="1:9" x14ac:dyDescent="0.4">
      <c r="A3908">
        <v>16</v>
      </c>
      <c r="B3908" t="s">
        <v>169</v>
      </c>
      <c r="D3908">
        <v>14.91</v>
      </c>
      <c r="E3908">
        <v>23743.407999999999</v>
      </c>
      <c r="G3908">
        <v>141673</v>
      </c>
      <c r="H3908" t="s">
        <v>13</v>
      </c>
      <c r="I3908">
        <v>23743.407999999999</v>
      </c>
    </row>
    <row r="3909" spans="1:9" x14ac:dyDescent="0.4">
      <c r="A3909">
        <v>17</v>
      </c>
      <c r="B3909" t="s">
        <v>168</v>
      </c>
      <c r="D3909">
        <v>14.94</v>
      </c>
      <c r="E3909">
        <v>31354.984</v>
      </c>
      <c r="G3909">
        <v>1364.9280000000001</v>
      </c>
      <c r="H3909" t="s">
        <v>13</v>
      </c>
      <c r="I3909">
        <v>31354.984</v>
      </c>
    </row>
    <row r="3910" spans="1:9" x14ac:dyDescent="0.4">
      <c r="A3910">
        <v>18</v>
      </c>
      <c r="B3910" t="s">
        <v>167</v>
      </c>
      <c r="D3910">
        <v>14.96</v>
      </c>
      <c r="E3910">
        <v>28332.403999999999</v>
      </c>
      <c r="G3910">
        <v>176014</v>
      </c>
      <c r="H3910" t="s">
        <v>13</v>
      </c>
      <c r="I3910">
        <v>28332.403999999999</v>
      </c>
    </row>
    <row r="3911" spans="1:9" x14ac:dyDescent="0.4">
      <c r="A3911">
        <v>19</v>
      </c>
      <c r="B3911" t="s">
        <v>166</v>
      </c>
      <c r="D3911">
        <v>14.96</v>
      </c>
      <c r="E3911">
        <v>33095.667999999998</v>
      </c>
      <c r="G3911">
        <v>1405.1179999999999</v>
      </c>
      <c r="H3911" t="s">
        <v>13</v>
      </c>
      <c r="I3911">
        <v>33095.667999999998</v>
      </c>
    </row>
    <row r="3912" spans="1:9" x14ac:dyDescent="0.4">
      <c r="A3912">
        <v>20</v>
      </c>
      <c r="B3912" t="s">
        <v>165</v>
      </c>
      <c r="D3912">
        <v>14.96</v>
      </c>
      <c r="E3912">
        <v>28664.400000000001</v>
      </c>
      <c r="G3912">
        <v>62.061999999999998</v>
      </c>
      <c r="H3912" t="s">
        <v>13</v>
      </c>
      <c r="I3912">
        <v>28664.400000000001</v>
      </c>
    </row>
    <row r="3913" spans="1:9" x14ac:dyDescent="0.4">
      <c r="A3913">
        <v>21</v>
      </c>
      <c r="B3913" t="s">
        <v>22</v>
      </c>
      <c r="H3913" t="s">
        <v>95</v>
      </c>
    </row>
    <row r="3914" spans="1:9" x14ac:dyDescent="0.4">
      <c r="A3914">
        <v>22</v>
      </c>
      <c r="B3914" t="s">
        <v>164</v>
      </c>
      <c r="D3914">
        <v>14.97</v>
      </c>
      <c r="E3914">
        <v>23955.171999999999</v>
      </c>
      <c r="G3914">
        <v>95.688000000000002</v>
      </c>
      <c r="H3914" t="s">
        <v>13</v>
      </c>
      <c r="I3914">
        <v>23955.171999999999</v>
      </c>
    </row>
    <row r="3915" spans="1:9" x14ac:dyDescent="0.4">
      <c r="A3915">
        <v>23</v>
      </c>
      <c r="B3915" t="s">
        <v>163</v>
      </c>
      <c r="D3915">
        <v>14.99</v>
      </c>
      <c r="E3915">
        <v>29001.437999999998</v>
      </c>
      <c r="G3915">
        <v>933.57299999999998</v>
      </c>
      <c r="H3915" t="s">
        <v>13</v>
      </c>
      <c r="I3915">
        <v>29001.437999999998</v>
      </c>
    </row>
    <row r="3916" spans="1:9" x14ac:dyDescent="0.4">
      <c r="A3916">
        <v>24</v>
      </c>
      <c r="B3916" t="s">
        <v>162</v>
      </c>
      <c r="D3916">
        <v>14.99</v>
      </c>
      <c r="E3916">
        <v>32934.472999999998</v>
      </c>
      <c r="G3916">
        <v>253.22399999999999</v>
      </c>
      <c r="H3916" t="s">
        <v>13</v>
      </c>
      <c r="I3916">
        <v>32934.472999999998</v>
      </c>
    </row>
    <row r="3917" spans="1:9" x14ac:dyDescent="0.4">
      <c r="A3917">
        <v>25</v>
      </c>
      <c r="B3917" t="s">
        <v>161</v>
      </c>
      <c r="D3917">
        <v>15.03</v>
      </c>
      <c r="E3917">
        <v>36892.101999999999</v>
      </c>
      <c r="G3917">
        <v>2449.0940000000001</v>
      </c>
      <c r="H3917" t="s">
        <v>13</v>
      </c>
      <c r="I3917">
        <v>36892.101999999999</v>
      </c>
    </row>
    <row r="3918" spans="1:9" x14ac:dyDescent="0.4">
      <c r="A3918">
        <v>26</v>
      </c>
      <c r="B3918" t="s">
        <v>160</v>
      </c>
      <c r="D3918">
        <v>15.02</v>
      </c>
      <c r="E3918">
        <v>32473.859</v>
      </c>
      <c r="G3918">
        <v>1209.8689999999999</v>
      </c>
      <c r="H3918" t="s">
        <v>13</v>
      </c>
      <c r="I3918">
        <v>32473.859</v>
      </c>
    </row>
    <row r="3919" spans="1:9" x14ac:dyDescent="0.4">
      <c r="A3919">
        <v>27</v>
      </c>
      <c r="B3919" t="s">
        <v>159</v>
      </c>
      <c r="D3919">
        <v>15.06</v>
      </c>
      <c r="E3919">
        <v>36001.512000000002</v>
      </c>
      <c r="G3919">
        <v>2758.06</v>
      </c>
      <c r="H3919" t="s">
        <v>13</v>
      </c>
      <c r="I3919">
        <v>36001.512000000002</v>
      </c>
    </row>
    <row r="3920" spans="1:9" x14ac:dyDescent="0.4">
      <c r="A3920">
        <v>28</v>
      </c>
      <c r="B3920" t="s">
        <v>22</v>
      </c>
      <c r="H3920" t="s">
        <v>95</v>
      </c>
    </row>
    <row r="3921" spans="1:10" x14ac:dyDescent="0.4">
      <c r="A3921">
        <v>29</v>
      </c>
      <c r="B3921" t="s">
        <v>158</v>
      </c>
      <c r="D3921">
        <v>15.06</v>
      </c>
      <c r="E3921">
        <v>33347.133000000002</v>
      </c>
      <c r="G3921">
        <v>1079.2850000000001</v>
      </c>
      <c r="H3921" t="s">
        <v>13</v>
      </c>
      <c r="I3921">
        <v>33347.133000000002</v>
      </c>
    </row>
    <row r="3922" spans="1:10" x14ac:dyDescent="0.4">
      <c r="A3922">
        <v>30</v>
      </c>
      <c r="B3922" t="s">
        <v>157</v>
      </c>
      <c r="D3922">
        <v>15.05</v>
      </c>
      <c r="E3922">
        <v>25828.425999999999</v>
      </c>
      <c r="G3922">
        <v>445.68200000000002</v>
      </c>
      <c r="H3922" t="s">
        <v>13</v>
      </c>
      <c r="I3922">
        <v>25828.425999999999</v>
      </c>
    </row>
    <row r="3923" spans="1:10" x14ac:dyDescent="0.4">
      <c r="A3923">
        <v>31</v>
      </c>
      <c r="B3923" t="s">
        <v>156</v>
      </c>
      <c r="D3923">
        <v>15.03</v>
      </c>
      <c r="E3923">
        <v>22605.594000000001</v>
      </c>
      <c r="G3923">
        <v>1603.251</v>
      </c>
      <c r="H3923" t="s">
        <v>13</v>
      </c>
      <c r="I3923">
        <v>22605.594000000001</v>
      </c>
    </row>
    <row r="3925" spans="1:10" x14ac:dyDescent="0.4">
      <c r="A3925" t="s">
        <v>143</v>
      </c>
    </row>
    <row r="3927" spans="1:10" x14ac:dyDescent="0.4">
      <c r="B3927" t="s">
        <v>3</v>
      </c>
      <c r="C3927" t="s">
        <v>4</v>
      </c>
      <c r="D3927" t="s">
        <v>5</v>
      </c>
      <c r="E3927" t="s">
        <v>6</v>
      </c>
      <c r="F3927" t="s">
        <v>7</v>
      </c>
      <c r="G3927" t="s">
        <v>8</v>
      </c>
      <c r="H3927" t="s">
        <v>9</v>
      </c>
      <c r="I3927" t="s">
        <v>10</v>
      </c>
      <c r="J3927" t="s">
        <v>11</v>
      </c>
    </row>
    <row r="3928" spans="1:10" x14ac:dyDescent="0.4">
      <c r="A3928">
        <v>1</v>
      </c>
      <c r="B3928" t="s">
        <v>182</v>
      </c>
      <c r="D3928">
        <v>14.97</v>
      </c>
      <c r="E3928">
        <v>7148.5540000000001</v>
      </c>
      <c r="G3928">
        <v>73.156999999999996</v>
      </c>
      <c r="H3928" t="s">
        <v>13</v>
      </c>
      <c r="I3928">
        <v>7148.5540000000001</v>
      </c>
    </row>
    <row r="3929" spans="1:10" x14ac:dyDescent="0.4">
      <c r="A3929">
        <v>2</v>
      </c>
      <c r="B3929" t="s">
        <v>181</v>
      </c>
      <c r="D3929">
        <v>14.97</v>
      </c>
      <c r="E3929">
        <v>7452.2809999999999</v>
      </c>
      <c r="G3929">
        <v>42.774000000000001</v>
      </c>
      <c r="H3929" t="s">
        <v>13</v>
      </c>
      <c r="I3929">
        <v>7452.2809999999999</v>
      </c>
    </row>
    <row r="3930" spans="1:10" x14ac:dyDescent="0.4">
      <c r="A3930">
        <v>3</v>
      </c>
      <c r="B3930" t="s">
        <v>180</v>
      </c>
      <c r="D3930">
        <v>14.99</v>
      </c>
      <c r="E3930">
        <v>6708.0479999999998</v>
      </c>
      <c r="G3930">
        <v>518.73</v>
      </c>
      <c r="H3930" t="s">
        <v>13</v>
      </c>
      <c r="I3930">
        <v>6708.0479999999998</v>
      </c>
    </row>
    <row r="3931" spans="1:10" x14ac:dyDescent="0.4">
      <c r="A3931">
        <v>4</v>
      </c>
      <c r="B3931" t="s">
        <v>179</v>
      </c>
      <c r="D3931">
        <v>14.99</v>
      </c>
      <c r="E3931">
        <v>6036.9639999999999</v>
      </c>
      <c r="G3931">
        <v>86.010999999999996</v>
      </c>
      <c r="H3931" t="s">
        <v>13</v>
      </c>
      <c r="I3931">
        <v>6036.9639999999999</v>
      </c>
    </row>
    <row r="3932" spans="1:10" x14ac:dyDescent="0.4">
      <c r="A3932">
        <v>5</v>
      </c>
      <c r="B3932" t="s">
        <v>178</v>
      </c>
      <c r="D3932">
        <v>14.99</v>
      </c>
      <c r="E3932">
        <v>6342.0439999999999</v>
      </c>
      <c r="G3932">
        <v>336.05399999999997</v>
      </c>
      <c r="H3932" t="s">
        <v>13</v>
      </c>
      <c r="I3932">
        <v>6342.0439999999999</v>
      </c>
    </row>
    <row r="3933" spans="1:10" x14ac:dyDescent="0.4">
      <c r="A3933">
        <v>6</v>
      </c>
      <c r="B3933" t="s">
        <v>177</v>
      </c>
      <c r="D3933">
        <v>15.01</v>
      </c>
      <c r="E3933">
        <v>5670.4570000000003</v>
      </c>
      <c r="G3933">
        <v>164.863</v>
      </c>
      <c r="H3933" t="s">
        <v>13</v>
      </c>
      <c r="I3933">
        <v>5670.4570000000003</v>
      </c>
    </row>
    <row r="3934" spans="1:10" x14ac:dyDescent="0.4">
      <c r="A3934">
        <v>7</v>
      </c>
      <c r="B3934" t="s">
        <v>22</v>
      </c>
      <c r="H3934" t="s">
        <v>95</v>
      </c>
    </row>
    <row r="3935" spans="1:10" x14ac:dyDescent="0.4">
      <c r="A3935">
        <v>8</v>
      </c>
      <c r="B3935" t="s">
        <v>176</v>
      </c>
      <c r="D3935">
        <v>15.02</v>
      </c>
      <c r="E3935">
        <v>6833.0379999999996</v>
      </c>
      <c r="G3935">
        <v>18.454000000000001</v>
      </c>
      <c r="H3935" t="s">
        <v>13</v>
      </c>
      <c r="I3935">
        <v>6833.0379999999996</v>
      </c>
    </row>
    <row r="3936" spans="1:10" x14ac:dyDescent="0.4">
      <c r="A3936">
        <v>9</v>
      </c>
      <c r="B3936" t="s">
        <v>175</v>
      </c>
      <c r="D3936">
        <v>15.02</v>
      </c>
      <c r="E3936">
        <v>6657.8779999999997</v>
      </c>
      <c r="G3936">
        <v>27.849</v>
      </c>
      <c r="H3936" t="s">
        <v>13</v>
      </c>
      <c r="I3936">
        <v>6657.8779999999997</v>
      </c>
    </row>
    <row r="3937" spans="1:9" x14ac:dyDescent="0.4">
      <c r="A3937">
        <v>10</v>
      </c>
      <c r="B3937" t="s">
        <v>174</v>
      </c>
      <c r="D3937">
        <v>15.02</v>
      </c>
      <c r="E3937">
        <v>7088.6090000000004</v>
      </c>
      <c r="G3937">
        <v>248.501</v>
      </c>
      <c r="H3937" t="s">
        <v>13</v>
      </c>
      <c r="I3937">
        <v>7088.6090000000004</v>
      </c>
    </row>
    <row r="3938" spans="1:9" x14ac:dyDescent="0.4">
      <c r="A3938">
        <v>11</v>
      </c>
      <c r="B3938" t="s">
        <v>173</v>
      </c>
      <c r="D3938">
        <v>15.01</v>
      </c>
      <c r="E3938">
        <v>6144.0510000000004</v>
      </c>
      <c r="G3938">
        <v>23.827999999999999</v>
      </c>
      <c r="H3938" t="s">
        <v>13</v>
      </c>
      <c r="I3938">
        <v>6144.0510000000004</v>
      </c>
    </row>
    <row r="3939" spans="1:9" x14ac:dyDescent="0.4">
      <c r="A3939">
        <v>12</v>
      </c>
      <c r="B3939" t="s">
        <v>172</v>
      </c>
      <c r="D3939">
        <v>14.99</v>
      </c>
      <c r="E3939">
        <v>7049.6989999999996</v>
      </c>
      <c r="G3939">
        <v>192.84700000000001</v>
      </c>
      <c r="H3939" t="s">
        <v>13</v>
      </c>
      <c r="I3939">
        <v>7049.6989999999996</v>
      </c>
    </row>
    <row r="3940" spans="1:9" x14ac:dyDescent="0.4">
      <c r="A3940">
        <v>13</v>
      </c>
      <c r="B3940" t="s">
        <v>171</v>
      </c>
      <c r="D3940">
        <v>14.93</v>
      </c>
      <c r="E3940">
        <v>6959.6610000000001</v>
      </c>
      <c r="G3940">
        <v>265.738</v>
      </c>
      <c r="H3940" t="s">
        <v>13</v>
      </c>
      <c r="I3940">
        <v>6959.6610000000001</v>
      </c>
    </row>
    <row r="3941" spans="1:9" x14ac:dyDescent="0.4">
      <c r="A3941">
        <v>14</v>
      </c>
      <c r="B3941" t="s">
        <v>22</v>
      </c>
      <c r="H3941" t="s">
        <v>95</v>
      </c>
    </row>
    <row r="3942" spans="1:9" x14ac:dyDescent="0.4">
      <c r="A3942">
        <v>15</v>
      </c>
      <c r="B3942" t="s">
        <v>170</v>
      </c>
      <c r="D3942">
        <v>14.89</v>
      </c>
      <c r="E3942">
        <v>7924.8860000000004</v>
      </c>
      <c r="G3942">
        <v>312.11599999999999</v>
      </c>
      <c r="H3942" t="s">
        <v>13</v>
      </c>
      <c r="I3942">
        <v>7924.8860000000004</v>
      </c>
    </row>
    <row r="3943" spans="1:9" x14ac:dyDescent="0.4">
      <c r="A3943">
        <v>16</v>
      </c>
      <c r="B3943" t="s">
        <v>169</v>
      </c>
      <c r="D3943">
        <v>14.91</v>
      </c>
      <c r="E3943">
        <v>7716.241</v>
      </c>
      <c r="G3943">
        <v>343.01400000000001</v>
      </c>
      <c r="H3943" t="s">
        <v>13</v>
      </c>
      <c r="I3943">
        <v>7716.241</v>
      </c>
    </row>
    <row r="3944" spans="1:9" x14ac:dyDescent="0.4">
      <c r="A3944">
        <v>17</v>
      </c>
      <c r="B3944" t="s">
        <v>168</v>
      </c>
      <c r="D3944">
        <v>14.94</v>
      </c>
      <c r="E3944">
        <v>9924.2819999999992</v>
      </c>
      <c r="G3944">
        <v>824.20100000000002</v>
      </c>
      <c r="H3944" t="s">
        <v>13</v>
      </c>
      <c r="I3944">
        <v>9924.2819999999992</v>
      </c>
    </row>
    <row r="3945" spans="1:9" x14ac:dyDescent="0.4">
      <c r="A3945">
        <v>18</v>
      </c>
      <c r="B3945" t="s">
        <v>167</v>
      </c>
      <c r="D3945">
        <v>14.96</v>
      </c>
      <c r="E3945">
        <v>8705.2630000000008</v>
      </c>
      <c r="G3945">
        <v>836.23800000000006</v>
      </c>
      <c r="H3945" t="s">
        <v>13</v>
      </c>
      <c r="I3945">
        <v>8705.2630000000008</v>
      </c>
    </row>
    <row r="3946" spans="1:9" x14ac:dyDescent="0.4">
      <c r="A3946">
        <v>19</v>
      </c>
      <c r="B3946" t="s">
        <v>166</v>
      </c>
      <c r="D3946">
        <v>14.96</v>
      </c>
      <c r="E3946">
        <v>10272.708000000001</v>
      </c>
      <c r="G3946">
        <v>63833</v>
      </c>
      <c r="H3946" t="s">
        <v>13</v>
      </c>
      <c r="I3946">
        <v>10272.708000000001</v>
      </c>
    </row>
    <row r="3947" spans="1:9" x14ac:dyDescent="0.4">
      <c r="A3947">
        <v>20</v>
      </c>
      <c r="B3947" t="s">
        <v>165</v>
      </c>
      <c r="D3947">
        <v>14.96</v>
      </c>
      <c r="E3947">
        <v>9101.67</v>
      </c>
      <c r="G3947">
        <v>54037</v>
      </c>
      <c r="H3947" t="s">
        <v>13</v>
      </c>
      <c r="I3947">
        <v>9101.67</v>
      </c>
    </row>
    <row r="3948" spans="1:9" x14ac:dyDescent="0.4">
      <c r="A3948">
        <v>21</v>
      </c>
      <c r="B3948" t="s">
        <v>22</v>
      </c>
      <c r="H3948" t="s">
        <v>95</v>
      </c>
    </row>
    <row r="3949" spans="1:9" x14ac:dyDescent="0.4">
      <c r="A3949">
        <v>22</v>
      </c>
      <c r="B3949" t="s">
        <v>164</v>
      </c>
      <c r="D3949">
        <v>14.99</v>
      </c>
      <c r="E3949">
        <v>7404.0870000000004</v>
      </c>
      <c r="G3949">
        <v>42.497</v>
      </c>
      <c r="H3949" t="s">
        <v>13</v>
      </c>
      <c r="I3949">
        <v>7404.0870000000004</v>
      </c>
    </row>
    <row r="3950" spans="1:9" x14ac:dyDescent="0.4">
      <c r="A3950">
        <v>23</v>
      </c>
      <c r="B3950" t="s">
        <v>163</v>
      </c>
      <c r="D3950">
        <v>14.99</v>
      </c>
      <c r="E3950">
        <v>9029.7060000000001</v>
      </c>
      <c r="G3950">
        <v>364.13799999999998</v>
      </c>
      <c r="H3950" t="s">
        <v>13</v>
      </c>
      <c r="I3950">
        <v>9029.7060000000001</v>
      </c>
    </row>
    <row r="3951" spans="1:9" x14ac:dyDescent="0.4">
      <c r="A3951">
        <v>24</v>
      </c>
      <c r="B3951" t="s">
        <v>162</v>
      </c>
      <c r="D3951">
        <v>14.99</v>
      </c>
      <c r="E3951">
        <v>11306.016</v>
      </c>
      <c r="G3951">
        <v>113.992</v>
      </c>
      <c r="H3951" t="s">
        <v>13</v>
      </c>
      <c r="I3951">
        <v>11306.016</v>
      </c>
    </row>
    <row r="3952" spans="1:9" x14ac:dyDescent="0.4">
      <c r="A3952">
        <v>25</v>
      </c>
      <c r="B3952" t="s">
        <v>161</v>
      </c>
      <c r="D3952">
        <v>15.03</v>
      </c>
      <c r="E3952">
        <v>11134.384</v>
      </c>
      <c r="G3952">
        <v>70134</v>
      </c>
      <c r="H3952" t="s">
        <v>13</v>
      </c>
      <c r="I3952">
        <v>11134.384</v>
      </c>
    </row>
    <row r="3953" spans="1:10" x14ac:dyDescent="0.4">
      <c r="A3953">
        <v>26</v>
      </c>
      <c r="B3953" t="s">
        <v>160</v>
      </c>
      <c r="D3953">
        <v>15.02</v>
      </c>
      <c r="E3953">
        <v>10911.239</v>
      </c>
      <c r="G3953">
        <v>65.545000000000002</v>
      </c>
      <c r="H3953" t="s">
        <v>13</v>
      </c>
      <c r="I3953">
        <v>10911.239</v>
      </c>
    </row>
    <row r="3954" spans="1:10" x14ac:dyDescent="0.4">
      <c r="A3954">
        <v>27</v>
      </c>
      <c r="B3954" t="s">
        <v>159</v>
      </c>
      <c r="D3954">
        <v>15.06</v>
      </c>
      <c r="E3954">
        <v>11597.902</v>
      </c>
      <c r="G3954">
        <v>71.096000000000004</v>
      </c>
      <c r="H3954" t="s">
        <v>13</v>
      </c>
      <c r="I3954">
        <v>11597.902</v>
      </c>
    </row>
    <row r="3955" spans="1:10" x14ac:dyDescent="0.4">
      <c r="A3955">
        <v>28</v>
      </c>
      <c r="B3955" t="s">
        <v>22</v>
      </c>
      <c r="H3955" t="s">
        <v>95</v>
      </c>
    </row>
    <row r="3956" spans="1:10" x14ac:dyDescent="0.4">
      <c r="A3956">
        <v>29</v>
      </c>
      <c r="B3956" t="s">
        <v>158</v>
      </c>
      <c r="D3956">
        <v>15.06</v>
      </c>
      <c r="E3956">
        <v>10155.364</v>
      </c>
      <c r="G3956">
        <v>167.304</v>
      </c>
      <c r="H3956" t="s">
        <v>13</v>
      </c>
      <c r="I3956">
        <v>10155.364</v>
      </c>
    </row>
    <row r="3957" spans="1:10" x14ac:dyDescent="0.4">
      <c r="A3957">
        <v>30</v>
      </c>
      <c r="B3957" t="s">
        <v>157</v>
      </c>
      <c r="D3957">
        <v>15.05</v>
      </c>
      <c r="E3957">
        <v>8694.8889999999992</v>
      </c>
      <c r="G3957">
        <v>10.754</v>
      </c>
      <c r="H3957" t="s">
        <v>13</v>
      </c>
      <c r="I3957">
        <v>8694.8889999999992</v>
      </c>
    </row>
    <row r="3958" spans="1:10" x14ac:dyDescent="0.4">
      <c r="A3958">
        <v>31</v>
      </c>
      <c r="B3958" t="s">
        <v>156</v>
      </c>
      <c r="D3958">
        <v>15.03</v>
      </c>
      <c r="E3958">
        <v>7357.5280000000002</v>
      </c>
      <c r="G3958">
        <v>57.877000000000002</v>
      </c>
      <c r="H3958" t="s">
        <v>13</v>
      </c>
      <c r="I3958">
        <v>7357.5280000000002</v>
      </c>
    </row>
    <row r="3960" spans="1:10" x14ac:dyDescent="0.4">
      <c r="A3960" t="s">
        <v>144</v>
      </c>
    </row>
    <row r="3962" spans="1:10" x14ac:dyDescent="0.4">
      <c r="B3962" t="s">
        <v>3</v>
      </c>
      <c r="C3962" t="s">
        <v>4</v>
      </c>
      <c r="D3962" t="s">
        <v>5</v>
      </c>
      <c r="E3962" t="s">
        <v>6</v>
      </c>
      <c r="F3962" t="s">
        <v>7</v>
      </c>
      <c r="G3962" t="s">
        <v>8</v>
      </c>
      <c r="H3962" t="s">
        <v>9</v>
      </c>
      <c r="I3962" t="s">
        <v>10</v>
      </c>
      <c r="J3962" t="s">
        <v>11</v>
      </c>
    </row>
    <row r="3963" spans="1:10" x14ac:dyDescent="0.4">
      <c r="A3963">
        <v>1</v>
      </c>
      <c r="B3963" t="s">
        <v>182</v>
      </c>
      <c r="D3963">
        <v>15.62</v>
      </c>
      <c r="E3963">
        <v>25.231000000000002</v>
      </c>
      <c r="F3963">
        <v>475.92899999999997</v>
      </c>
      <c r="G3963">
        <v>2.4609999999999999</v>
      </c>
      <c r="H3963" t="s">
        <v>13</v>
      </c>
    </row>
    <row r="3964" spans="1:10" x14ac:dyDescent="0.4">
      <c r="A3964">
        <v>2</v>
      </c>
      <c r="B3964" t="s">
        <v>181</v>
      </c>
      <c r="F3964">
        <v>630.04399999999998</v>
      </c>
    </row>
    <row r="3965" spans="1:10" x14ac:dyDescent="0.4">
      <c r="A3965">
        <v>3</v>
      </c>
      <c r="B3965" t="s">
        <v>180</v>
      </c>
      <c r="F3965">
        <v>602.21500000000003</v>
      </c>
    </row>
    <row r="3966" spans="1:10" x14ac:dyDescent="0.4">
      <c r="A3966">
        <v>4</v>
      </c>
      <c r="B3966" t="s">
        <v>179</v>
      </c>
      <c r="D3966">
        <v>15.63</v>
      </c>
      <c r="E3966">
        <v>71.831999999999994</v>
      </c>
      <c r="F3966">
        <v>216.774</v>
      </c>
      <c r="G3966">
        <v>4.3259999999999996</v>
      </c>
      <c r="H3966" t="s">
        <v>13</v>
      </c>
    </row>
    <row r="3967" spans="1:10" x14ac:dyDescent="0.4">
      <c r="A3967">
        <v>5</v>
      </c>
      <c r="B3967" t="s">
        <v>178</v>
      </c>
      <c r="D3967">
        <v>15.67</v>
      </c>
      <c r="E3967">
        <v>23.692</v>
      </c>
      <c r="F3967">
        <v>492.32600000000002</v>
      </c>
      <c r="G3967">
        <v>155</v>
      </c>
      <c r="H3967" t="s">
        <v>13</v>
      </c>
    </row>
    <row r="3968" spans="1:10" x14ac:dyDescent="0.4">
      <c r="A3968">
        <v>6</v>
      </c>
      <c r="B3968" t="s">
        <v>177</v>
      </c>
      <c r="D3968">
        <v>15.64</v>
      </c>
      <c r="E3968">
        <v>115.10299999999999</v>
      </c>
      <c r="F3968">
        <v>145.292</v>
      </c>
      <c r="G3968">
        <v>972</v>
      </c>
      <c r="H3968" t="s">
        <v>13</v>
      </c>
    </row>
    <row r="3969" spans="1:8" x14ac:dyDescent="0.4">
      <c r="A3969">
        <v>7</v>
      </c>
      <c r="B3969" t="s">
        <v>22</v>
      </c>
      <c r="H3969" t="s">
        <v>95</v>
      </c>
    </row>
    <row r="3970" spans="1:8" x14ac:dyDescent="0.4">
      <c r="A3970">
        <v>8</v>
      </c>
      <c r="B3970" t="s">
        <v>176</v>
      </c>
      <c r="D3970">
        <v>15.27</v>
      </c>
      <c r="E3970">
        <v>3.5339999999999998</v>
      </c>
      <c r="F3970">
        <v>255.18</v>
      </c>
      <c r="G3970">
        <v>29</v>
      </c>
      <c r="H3970" t="s">
        <v>13</v>
      </c>
    </row>
    <row r="3971" spans="1:8" x14ac:dyDescent="0.4">
      <c r="A3971">
        <v>9</v>
      </c>
      <c r="B3971" t="s">
        <v>175</v>
      </c>
      <c r="D3971">
        <v>15.65</v>
      </c>
      <c r="E3971">
        <v>26.853999999999999</v>
      </c>
      <c r="F3971">
        <v>423.72899999999998</v>
      </c>
      <c r="G3971">
        <v>234</v>
      </c>
      <c r="H3971" t="s">
        <v>13</v>
      </c>
    </row>
    <row r="3972" spans="1:8" x14ac:dyDescent="0.4">
      <c r="A3972">
        <v>10</v>
      </c>
      <c r="B3972" t="s">
        <v>174</v>
      </c>
      <c r="D3972">
        <v>16.03</v>
      </c>
      <c r="E3972">
        <v>16.43</v>
      </c>
      <c r="F3972">
        <v>428.35300000000001</v>
      </c>
      <c r="G3972">
        <v>158</v>
      </c>
      <c r="H3972" t="s">
        <v>16</v>
      </c>
    </row>
    <row r="3973" spans="1:8" x14ac:dyDescent="0.4">
      <c r="A3973">
        <v>11</v>
      </c>
      <c r="B3973" t="s">
        <v>173</v>
      </c>
      <c r="D3973">
        <v>15.64</v>
      </c>
      <c r="E3973">
        <v>6.2770000000000001</v>
      </c>
      <c r="F3973">
        <v>314.92899999999997</v>
      </c>
      <c r="G3973">
        <v>52</v>
      </c>
      <c r="H3973" t="s">
        <v>13</v>
      </c>
    </row>
    <row r="3974" spans="1:8" x14ac:dyDescent="0.4">
      <c r="A3974">
        <v>12</v>
      </c>
      <c r="B3974" t="s">
        <v>172</v>
      </c>
      <c r="F3974">
        <v>115.724</v>
      </c>
    </row>
    <row r="3975" spans="1:8" x14ac:dyDescent="0.4">
      <c r="A3975">
        <v>13</v>
      </c>
      <c r="B3975" t="s">
        <v>171</v>
      </c>
      <c r="D3975">
        <v>15.61</v>
      </c>
      <c r="E3975">
        <v>10.095000000000001</v>
      </c>
      <c r="F3975">
        <v>225.61099999999999</v>
      </c>
      <c r="G3975">
        <v>80</v>
      </c>
      <c r="H3975" t="s">
        <v>13</v>
      </c>
    </row>
    <row r="3976" spans="1:8" x14ac:dyDescent="0.4">
      <c r="A3976">
        <v>14</v>
      </c>
      <c r="B3976" t="s">
        <v>22</v>
      </c>
      <c r="H3976" t="s">
        <v>95</v>
      </c>
    </row>
    <row r="3977" spans="1:8" x14ac:dyDescent="0.4">
      <c r="A3977">
        <v>15</v>
      </c>
      <c r="B3977" t="s">
        <v>170</v>
      </c>
      <c r="D3977">
        <v>15.58</v>
      </c>
      <c r="E3977">
        <v>24.936</v>
      </c>
      <c r="F3977">
        <v>432.16800000000001</v>
      </c>
      <c r="G3977">
        <v>17.646999999999998</v>
      </c>
      <c r="H3977" t="s">
        <v>13</v>
      </c>
    </row>
    <row r="3978" spans="1:8" x14ac:dyDescent="0.4">
      <c r="A3978">
        <v>16</v>
      </c>
      <c r="B3978" t="s">
        <v>169</v>
      </c>
      <c r="D3978">
        <v>15.59</v>
      </c>
      <c r="E3978">
        <v>59.811999999999998</v>
      </c>
      <c r="F3978">
        <v>439.82900000000001</v>
      </c>
      <c r="G3978">
        <v>451</v>
      </c>
      <c r="H3978" t="s">
        <v>13</v>
      </c>
    </row>
    <row r="3979" spans="1:8" x14ac:dyDescent="0.4">
      <c r="A3979">
        <v>17</v>
      </c>
      <c r="B3979" t="s">
        <v>168</v>
      </c>
      <c r="D3979">
        <v>15.61</v>
      </c>
      <c r="E3979">
        <v>111.836</v>
      </c>
      <c r="F3979">
        <v>313.79500000000002</v>
      </c>
      <c r="G3979">
        <v>3.2360000000000002</v>
      </c>
      <c r="H3979" t="s">
        <v>16</v>
      </c>
    </row>
    <row r="3980" spans="1:8" x14ac:dyDescent="0.4">
      <c r="A3980">
        <v>18</v>
      </c>
      <c r="B3980" t="s">
        <v>167</v>
      </c>
      <c r="D3980">
        <v>15.65</v>
      </c>
      <c r="E3980">
        <v>50.930999999999997</v>
      </c>
      <c r="F3980">
        <v>420.87799999999999</v>
      </c>
      <c r="G3980">
        <v>2.0329999999999999</v>
      </c>
      <c r="H3980" t="s">
        <v>13</v>
      </c>
    </row>
    <row r="3981" spans="1:8" x14ac:dyDescent="0.4">
      <c r="A3981">
        <v>19</v>
      </c>
      <c r="B3981" t="s">
        <v>166</v>
      </c>
      <c r="D3981">
        <v>15.56</v>
      </c>
      <c r="E3981">
        <v>17.257000000000001</v>
      </c>
      <c r="F3981">
        <v>830.495</v>
      </c>
      <c r="G3981">
        <v>127</v>
      </c>
      <c r="H3981" t="s">
        <v>13</v>
      </c>
    </row>
    <row r="3982" spans="1:8" x14ac:dyDescent="0.4">
      <c r="A3982">
        <v>20</v>
      </c>
      <c r="B3982" t="s">
        <v>165</v>
      </c>
      <c r="D3982">
        <v>15.65</v>
      </c>
      <c r="E3982">
        <v>0.32300000000000001</v>
      </c>
      <c r="F3982">
        <v>343.52</v>
      </c>
      <c r="G3982">
        <v>3</v>
      </c>
      <c r="H3982" t="s">
        <v>13</v>
      </c>
    </row>
    <row r="3983" spans="1:8" x14ac:dyDescent="0.4">
      <c r="A3983">
        <v>21</v>
      </c>
      <c r="B3983" t="s">
        <v>22</v>
      </c>
      <c r="H3983" t="s">
        <v>95</v>
      </c>
    </row>
    <row r="3984" spans="1:8" x14ac:dyDescent="0.4">
      <c r="A3984">
        <v>22</v>
      </c>
      <c r="B3984" t="s">
        <v>164</v>
      </c>
      <c r="D3984">
        <v>15.7</v>
      </c>
      <c r="E3984">
        <v>4.524</v>
      </c>
      <c r="F3984">
        <v>376.834</v>
      </c>
      <c r="G3984">
        <v>40</v>
      </c>
      <c r="H3984" t="s">
        <v>13</v>
      </c>
    </row>
    <row r="3985" spans="1:10" x14ac:dyDescent="0.4">
      <c r="A3985">
        <v>23</v>
      </c>
      <c r="B3985" t="s">
        <v>163</v>
      </c>
      <c r="D3985">
        <v>15.71</v>
      </c>
      <c r="E3985">
        <v>80.789000000000001</v>
      </c>
      <c r="F3985">
        <v>559.13300000000004</v>
      </c>
      <c r="G3985">
        <v>2.75</v>
      </c>
      <c r="H3985" t="s">
        <v>13</v>
      </c>
    </row>
    <row r="3986" spans="1:10" x14ac:dyDescent="0.4">
      <c r="A3986">
        <v>24</v>
      </c>
      <c r="B3986" t="s">
        <v>162</v>
      </c>
      <c r="F3986">
        <v>435.036</v>
      </c>
    </row>
    <row r="3987" spans="1:10" x14ac:dyDescent="0.4">
      <c r="A3987">
        <v>25</v>
      </c>
      <c r="B3987" t="s">
        <v>161</v>
      </c>
      <c r="D3987">
        <v>15.67</v>
      </c>
      <c r="E3987">
        <v>27.5</v>
      </c>
      <c r="F3987">
        <v>337.22199999999998</v>
      </c>
      <c r="G3987">
        <v>2.4009999999999998</v>
      </c>
      <c r="H3987" t="s">
        <v>13</v>
      </c>
    </row>
    <row r="3988" spans="1:10" x14ac:dyDescent="0.4">
      <c r="A3988">
        <v>26</v>
      </c>
      <c r="B3988" t="s">
        <v>160</v>
      </c>
      <c r="D3988">
        <v>15.67</v>
      </c>
      <c r="E3988">
        <v>19.318999999999999</v>
      </c>
      <c r="F3988">
        <v>758.22299999999996</v>
      </c>
      <c r="G3988">
        <v>146</v>
      </c>
      <c r="H3988" t="s">
        <v>16</v>
      </c>
    </row>
    <row r="3989" spans="1:10" x14ac:dyDescent="0.4">
      <c r="A3989">
        <v>27</v>
      </c>
      <c r="B3989" t="s">
        <v>159</v>
      </c>
      <c r="D3989">
        <v>15.76</v>
      </c>
      <c r="E3989">
        <v>151.36500000000001</v>
      </c>
      <c r="F3989">
        <v>427.12599999999998</v>
      </c>
      <c r="G3989">
        <v>3.3690000000000002</v>
      </c>
      <c r="H3989" t="s">
        <v>13</v>
      </c>
    </row>
    <row r="3990" spans="1:10" x14ac:dyDescent="0.4">
      <c r="A3990">
        <v>28</v>
      </c>
      <c r="B3990" t="s">
        <v>22</v>
      </c>
    </row>
    <row r="3991" spans="1:10" x14ac:dyDescent="0.4">
      <c r="A3991">
        <v>29</v>
      </c>
      <c r="B3991" t="s">
        <v>158</v>
      </c>
      <c r="D3991">
        <v>15.71</v>
      </c>
      <c r="E3991">
        <v>168.934</v>
      </c>
      <c r="F3991">
        <v>793.35299999999995</v>
      </c>
      <c r="G3991">
        <v>816</v>
      </c>
      <c r="H3991" t="s">
        <v>13</v>
      </c>
    </row>
    <row r="3992" spans="1:10" x14ac:dyDescent="0.4">
      <c r="A3992">
        <v>30</v>
      </c>
      <c r="B3992" t="s">
        <v>157</v>
      </c>
      <c r="D3992">
        <v>15.71</v>
      </c>
      <c r="E3992">
        <v>137.03800000000001</v>
      </c>
      <c r="F3992">
        <v>501.18599999999998</v>
      </c>
      <c r="G3992">
        <v>894</v>
      </c>
      <c r="H3992" t="s">
        <v>13</v>
      </c>
    </row>
    <row r="3993" spans="1:10" x14ac:dyDescent="0.4">
      <c r="A3993">
        <v>31</v>
      </c>
      <c r="B3993" t="s">
        <v>156</v>
      </c>
      <c r="D3993">
        <v>15.7</v>
      </c>
      <c r="E3993">
        <v>45.067</v>
      </c>
      <c r="F3993">
        <v>295.29000000000002</v>
      </c>
      <c r="G3993">
        <v>3.8479999999999999</v>
      </c>
      <c r="H3993" t="s">
        <v>13</v>
      </c>
    </row>
    <row r="3995" spans="1:10" x14ac:dyDescent="0.4">
      <c r="A3995" t="s">
        <v>145</v>
      </c>
    </row>
    <row r="3997" spans="1:10" x14ac:dyDescent="0.4">
      <c r="B3997" t="s">
        <v>3</v>
      </c>
      <c r="C3997" t="s">
        <v>4</v>
      </c>
      <c r="D3997" t="s">
        <v>5</v>
      </c>
      <c r="E3997" t="s">
        <v>6</v>
      </c>
      <c r="F3997" t="s">
        <v>7</v>
      </c>
      <c r="G3997" t="s">
        <v>8</v>
      </c>
      <c r="H3997" t="s">
        <v>9</v>
      </c>
      <c r="I3997" t="s">
        <v>10</v>
      </c>
      <c r="J3997" t="s">
        <v>11</v>
      </c>
    </row>
    <row r="3998" spans="1:10" x14ac:dyDescent="0.4">
      <c r="A3998">
        <v>1</v>
      </c>
      <c r="B3998" t="s">
        <v>182</v>
      </c>
      <c r="D3998">
        <v>15.77</v>
      </c>
      <c r="E3998">
        <v>6.032</v>
      </c>
      <c r="F3998">
        <v>475.92899999999997</v>
      </c>
      <c r="G3998">
        <v>53</v>
      </c>
      <c r="H3998" t="s">
        <v>13</v>
      </c>
    </row>
    <row r="3999" spans="1:10" x14ac:dyDescent="0.4">
      <c r="A3999">
        <v>2</v>
      </c>
      <c r="B3999" t="s">
        <v>181</v>
      </c>
      <c r="D3999">
        <v>15.19</v>
      </c>
      <c r="E3999">
        <v>25.574000000000002</v>
      </c>
      <c r="F3999">
        <v>630.04399999999998</v>
      </c>
      <c r="G3999">
        <v>0.86</v>
      </c>
      <c r="H3999" t="s">
        <v>13</v>
      </c>
    </row>
    <row r="4000" spans="1:10" x14ac:dyDescent="0.4">
      <c r="A4000">
        <v>3</v>
      </c>
      <c r="B4000" t="s">
        <v>180</v>
      </c>
      <c r="D4000">
        <v>15.33</v>
      </c>
      <c r="E4000">
        <v>43.61</v>
      </c>
      <c r="F4000">
        <v>602.21500000000003</v>
      </c>
      <c r="G4000">
        <v>266</v>
      </c>
      <c r="H4000" t="s">
        <v>13</v>
      </c>
    </row>
    <row r="4001" spans="1:8" x14ac:dyDescent="0.4">
      <c r="A4001">
        <v>4</v>
      </c>
      <c r="B4001" t="s">
        <v>179</v>
      </c>
      <c r="D4001">
        <v>15.31</v>
      </c>
      <c r="E4001">
        <v>6.359</v>
      </c>
      <c r="F4001">
        <v>216.774</v>
      </c>
      <c r="G4001">
        <v>0.56000000000000005</v>
      </c>
      <c r="H4001" t="s">
        <v>13</v>
      </c>
    </row>
    <row r="4002" spans="1:8" x14ac:dyDescent="0.4">
      <c r="A4002">
        <v>5</v>
      </c>
      <c r="B4002" t="s">
        <v>178</v>
      </c>
      <c r="D4002">
        <v>15.62</v>
      </c>
      <c r="E4002">
        <v>15.569000000000001</v>
      </c>
      <c r="F4002">
        <v>492.32600000000002</v>
      </c>
      <c r="G4002">
        <v>138</v>
      </c>
      <c r="H4002" t="s">
        <v>13</v>
      </c>
    </row>
    <row r="4003" spans="1:8" x14ac:dyDescent="0.4">
      <c r="A4003">
        <v>6</v>
      </c>
      <c r="B4003" t="s">
        <v>177</v>
      </c>
      <c r="D4003">
        <v>15.64</v>
      </c>
      <c r="E4003">
        <v>2.9849999999999999</v>
      </c>
      <c r="F4003">
        <v>145.292</v>
      </c>
      <c r="G4003">
        <v>26</v>
      </c>
      <c r="H4003" t="s">
        <v>16</v>
      </c>
    </row>
    <row r="4004" spans="1:8" x14ac:dyDescent="0.4">
      <c r="A4004">
        <v>7</v>
      </c>
      <c r="B4004" t="s">
        <v>22</v>
      </c>
      <c r="H4004" t="s">
        <v>95</v>
      </c>
    </row>
    <row r="4005" spans="1:8" x14ac:dyDescent="0.4">
      <c r="A4005">
        <v>8</v>
      </c>
      <c r="B4005" t="s">
        <v>176</v>
      </c>
      <c r="D4005">
        <v>15.99</v>
      </c>
      <c r="E4005">
        <v>64.503</v>
      </c>
      <c r="F4005">
        <v>255.18</v>
      </c>
      <c r="G4005">
        <v>614</v>
      </c>
      <c r="H4005" t="s">
        <v>16</v>
      </c>
    </row>
    <row r="4006" spans="1:8" x14ac:dyDescent="0.4">
      <c r="A4006">
        <v>9</v>
      </c>
      <c r="B4006" t="s">
        <v>175</v>
      </c>
      <c r="D4006">
        <v>15.58</v>
      </c>
      <c r="E4006">
        <v>14.778</v>
      </c>
      <c r="F4006">
        <v>423.72899999999998</v>
      </c>
      <c r="G4006">
        <v>135</v>
      </c>
      <c r="H4006" t="s">
        <v>16</v>
      </c>
    </row>
    <row r="4007" spans="1:8" x14ac:dyDescent="0.4">
      <c r="A4007">
        <v>10</v>
      </c>
      <c r="B4007" t="s">
        <v>174</v>
      </c>
      <c r="D4007">
        <v>15.71</v>
      </c>
      <c r="E4007">
        <v>48.027000000000001</v>
      </c>
      <c r="F4007">
        <v>428.35300000000001</v>
      </c>
      <c r="G4007">
        <v>402</v>
      </c>
      <c r="H4007" t="s">
        <v>16</v>
      </c>
    </row>
    <row r="4008" spans="1:8" x14ac:dyDescent="0.4">
      <c r="A4008">
        <v>11</v>
      </c>
      <c r="B4008" t="s">
        <v>173</v>
      </c>
      <c r="D4008">
        <v>15.67</v>
      </c>
      <c r="E4008">
        <v>103.46299999999999</v>
      </c>
      <c r="F4008">
        <v>314.92899999999997</v>
      </c>
      <c r="G4008">
        <v>686</v>
      </c>
      <c r="H4008" t="s">
        <v>13</v>
      </c>
    </row>
    <row r="4009" spans="1:8" x14ac:dyDescent="0.4">
      <c r="A4009">
        <v>12</v>
      </c>
      <c r="B4009" t="s">
        <v>172</v>
      </c>
      <c r="D4009">
        <v>15.6</v>
      </c>
      <c r="E4009">
        <v>32.42</v>
      </c>
      <c r="F4009">
        <v>115.724</v>
      </c>
      <c r="G4009">
        <v>8.8539999999999992</v>
      </c>
      <c r="H4009" t="s">
        <v>16</v>
      </c>
    </row>
    <row r="4010" spans="1:8" x14ac:dyDescent="0.4">
      <c r="A4010">
        <v>13</v>
      </c>
      <c r="B4010" t="s">
        <v>171</v>
      </c>
      <c r="D4010">
        <v>15.59</v>
      </c>
      <c r="E4010">
        <v>3.0030000000000001</v>
      </c>
      <c r="F4010">
        <v>225.61099999999999</v>
      </c>
      <c r="G4010">
        <v>7.4999999999999997E-2</v>
      </c>
      <c r="H4010" t="s">
        <v>16</v>
      </c>
    </row>
    <row r="4011" spans="1:8" x14ac:dyDescent="0.4">
      <c r="A4011">
        <v>14</v>
      </c>
      <c r="B4011" t="s">
        <v>22</v>
      </c>
      <c r="H4011" t="s">
        <v>95</v>
      </c>
    </row>
    <row r="4012" spans="1:8" x14ac:dyDescent="0.4">
      <c r="A4012">
        <v>15</v>
      </c>
      <c r="B4012" t="s">
        <v>170</v>
      </c>
      <c r="D4012">
        <v>15.58</v>
      </c>
      <c r="E4012">
        <v>96.878</v>
      </c>
      <c r="F4012">
        <v>432.16800000000001</v>
      </c>
      <c r="G4012">
        <v>2.1709999999999998</v>
      </c>
      <c r="H4012" t="s">
        <v>13</v>
      </c>
    </row>
    <row r="4013" spans="1:8" x14ac:dyDescent="0.4">
      <c r="A4013">
        <v>16</v>
      </c>
      <c r="B4013" t="s">
        <v>169</v>
      </c>
      <c r="D4013">
        <v>15.61</v>
      </c>
      <c r="E4013">
        <v>51.817999999999998</v>
      </c>
      <c r="F4013">
        <v>439.82900000000001</v>
      </c>
      <c r="G4013">
        <v>7.5209999999999999</v>
      </c>
      <c r="H4013" t="s">
        <v>13</v>
      </c>
    </row>
    <row r="4014" spans="1:8" x14ac:dyDescent="0.4">
      <c r="A4014">
        <v>17</v>
      </c>
      <c r="B4014" t="s">
        <v>168</v>
      </c>
      <c r="D4014">
        <v>15.62</v>
      </c>
      <c r="E4014">
        <v>37.999000000000002</v>
      </c>
      <c r="F4014">
        <v>313.79500000000002</v>
      </c>
      <c r="G4014">
        <v>1.147</v>
      </c>
      <c r="H4014" t="s">
        <v>16</v>
      </c>
    </row>
    <row r="4015" spans="1:8" x14ac:dyDescent="0.4">
      <c r="A4015">
        <v>18</v>
      </c>
      <c r="B4015" t="s">
        <v>167</v>
      </c>
      <c r="D4015">
        <v>15.56</v>
      </c>
      <c r="E4015">
        <v>43.762999999999998</v>
      </c>
      <c r="F4015">
        <v>420.87799999999999</v>
      </c>
      <c r="G4015">
        <v>12.664</v>
      </c>
      <c r="H4015" t="s">
        <v>16</v>
      </c>
    </row>
    <row r="4016" spans="1:8" x14ac:dyDescent="0.4">
      <c r="A4016">
        <v>19</v>
      </c>
      <c r="B4016" t="s">
        <v>166</v>
      </c>
      <c r="D4016">
        <v>15.59</v>
      </c>
      <c r="E4016">
        <v>3.7730000000000001</v>
      </c>
      <c r="F4016">
        <v>830.495</v>
      </c>
      <c r="G4016">
        <v>0.36799999999999999</v>
      </c>
      <c r="H4016" t="s">
        <v>16</v>
      </c>
    </row>
    <row r="4017" spans="1:10" x14ac:dyDescent="0.4">
      <c r="A4017">
        <v>20</v>
      </c>
      <c r="B4017" t="s">
        <v>165</v>
      </c>
      <c r="D4017">
        <v>15.65</v>
      </c>
      <c r="E4017">
        <v>45.555</v>
      </c>
      <c r="F4017">
        <v>343.52</v>
      </c>
      <c r="G4017">
        <v>1.6539999999999999</v>
      </c>
      <c r="H4017" t="s">
        <v>13</v>
      </c>
    </row>
    <row r="4018" spans="1:10" x14ac:dyDescent="0.4">
      <c r="A4018">
        <v>21</v>
      </c>
      <c r="B4018" t="s">
        <v>22</v>
      </c>
      <c r="H4018" t="s">
        <v>95</v>
      </c>
    </row>
    <row r="4019" spans="1:10" x14ac:dyDescent="0.4">
      <c r="A4019">
        <v>22</v>
      </c>
      <c r="B4019" t="s">
        <v>164</v>
      </c>
      <c r="D4019">
        <v>15.61</v>
      </c>
      <c r="E4019">
        <v>68.462000000000003</v>
      </c>
      <c r="F4019">
        <v>376.834</v>
      </c>
      <c r="G4019">
        <v>1.454</v>
      </c>
      <c r="H4019" t="s">
        <v>16</v>
      </c>
    </row>
    <row r="4020" spans="1:10" x14ac:dyDescent="0.4">
      <c r="A4020">
        <v>23</v>
      </c>
      <c r="B4020" t="s">
        <v>163</v>
      </c>
      <c r="D4020">
        <v>15.61</v>
      </c>
      <c r="E4020">
        <v>195.92599999999999</v>
      </c>
      <c r="F4020">
        <v>559.13300000000004</v>
      </c>
      <c r="G4020">
        <v>3.8370000000000002</v>
      </c>
      <c r="H4020" t="s">
        <v>13</v>
      </c>
    </row>
    <row r="4021" spans="1:10" x14ac:dyDescent="0.4">
      <c r="A4021">
        <v>24</v>
      </c>
      <c r="B4021" t="s">
        <v>162</v>
      </c>
      <c r="D4021">
        <v>15.61</v>
      </c>
      <c r="E4021">
        <v>261.98500000000001</v>
      </c>
      <c r="F4021">
        <v>435.036</v>
      </c>
      <c r="G4021">
        <v>7.0220000000000002</v>
      </c>
      <c r="H4021" t="s">
        <v>13</v>
      </c>
    </row>
    <row r="4022" spans="1:10" x14ac:dyDescent="0.4">
      <c r="A4022">
        <v>25</v>
      </c>
      <c r="B4022" t="s">
        <v>161</v>
      </c>
      <c r="D4022">
        <v>15.71</v>
      </c>
      <c r="E4022">
        <v>125.551</v>
      </c>
      <c r="F4022">
        <v>337.22199999999998</v>
      </c>
      <c r="G4022">
        <v>20.026</v>
      </c>
      <c r="H4022" t="s">
        <v>13</v>
      </c>
    </row>
    <row r="4023" spans="1:10" x14ac:dyDescent="0.4">
      <c r="A4023">
        <v>26</v>
      </c>
      <c r="B4023" t="s">
        <v>160</v>
      </c>
      <c r="D4023">
        <v>15.67</v>
      </c>
      <c r="E4023">
        <v>97.891999999999996</v>
      </c>
      <c r="F4023">
        <v>758.22299999999996</v>
      </c>
      <c r="G4023">
        <v>2.56</v>
      </c>
      <c r="H4023" t="s">
        <v>16</v>
      </c>
    </row>
    <row r="4024" spans="1:10" x14ac:dyDescent="0.4">
      <c r="A4024">
        <v>27</v>
      </c>
      <c r="B4024" t="s">
        <v>159</v>
      </c>
      <c r="D4024">
        <v>15.7</v>
      </c>
      <c r="E4024">
        <v>170.9</v>
      </c>
      <c r="F4024">
        <v>427.12599999999998</v>
      </c>
      <c r="G4024">
        <v>2.2330000000000001</v>
      </c>
      <c r="H4024" t="s">
        <v>13</v>
      </c>
    </row>
    <row r="4025" spans="1:10" x14ac:dyDescent="0.4">
      <c r="A4025">
        <v>28</v>
      </c>
      <c r="B4025" t="s">
        <v>22</v>
      </c>
    </row>
    <row r="4026" spans="1:10" x14ac:dyDescent="0.4">
      <c r="A4026">
        <v>29</v>
      </c>
      <c r="B4026" t="s">
        <v>158</v>
      </c>
      <c r="D4026">
        <v>15.76</v>
      </c>
      <c r="E4026">
        <v>36.264000000000003</v>
      </c>
      <c r="F4026">
        <v>793.35299999999995</v>
      </c>
      <c r="G4026">
        <v>1.49</v>
      </c>
      <c r="H4026" t="s">
        <v>16</v>
      </c>
    </row>
    <row r="4027" spans="1:10" x14ac:dyDescent="0.4">
      <c r="A4027">
        <v>30</v>
      </c>
      <c r="B4027" t="s">
        <v>157</v>
      </c>
      <c r="D4027">
        <v>15.7</v>
      </c>
      <c r="E4027">
        <v>77.010999999999996</v>
      </c>
      <c r="F4027">
        <v>501.18599999999998</v>
      </c>
      <c r="G4027">
        <v>1.7809999999999999</v>
      </c>
      <c r="H4027" t="s">
        <v>13</v>
      </c>
    </row>
    <row r="4028" spans="1:10" x14ac:dyDescent="0.4">
      <c r="A4028">
        <v>31</v>
      </c>
      <c r="B4028" t="s">
        <v>156</v>
      </c>
      <c r="D4028">
        <v>15.51</v>
      </c>
      <c r="E4028">
        <v>47.781999999999996</v>
      </c>
      <c r="F4028">
        <v>295.29000000000002</v>
      </c>
      <c r="G4028">
        <v>1.0049999999999999</v>
      </c>
      <c r="H4028" t="s">
        <v>13</v>
      </c>
    </row>
    <row r="4030" spans="1:10" x14ac:dyDescent="0.4">
      <c r="A4030" t="s">
        <v>146</v>
      </c>
    </row>
    <row r="4032" spans="1:10" x14ac:dyDescent="0.4">
      <c r="B4032" t="s">
        <v>3</v>
      </c>
      <c r="C4032" t="s">
        <v>4</v>
      </c>
      <c r="D4032" t="s">
        <v>5</v>
      </c>
      <c r="E4032" t="s">
        <v>6</v>
      </c>
      <c r="F4032" t="s">
        <v>7</v>
      </c>
      <c r="G4032" t="s">
        <v>8</v>
      </c>
      <c r="H4032" t="s">
        <v>9</v>
      </c>
      <c r="I4032" t="s">
        <v>10</v>
      </c>
      <c r="J4032" t="s">
        <v>11</v>
      </c>
    </row>
    <row r="4033" spans="1:9" x14ac:dyDescent="0.4">
      <c r="A4033">
        <v>1</v>
      </c>
      <c r="B4033" t="s">
        <v>182</v>
      </c>
      <c r="D4033">
        <v>15.6</v>
      </c>
      <c r="E4033">
        <v>475.92899999999997</v>
      </c>
      <c r="G4033">
        <v>25.271999999999998</v>
      </c>
      <c r="H4033" t="s">
        <v>13</v>
      </c>
      <c r="I4033">
        <v>475.92899999999997</v>
      </c>
    </row>
    <row r="4034" spans="1:9" x14ac:dyDescent="0.4">
      <c r="A4034">
        <v>2</v>
      </c>
      <c r="B4034" t="s">
        <v>181</v>
      </c>
      <c r="D4034">
        <v>15.62</v>
      </c>
      <c r="E4034">
        <v>630.04399999999998</v>
      </c>
      <c r="G4034">
        <v>2.77</v>
      </c>
      <c r="H4034" t="s">
        <v>13</v>
      </c>
      <c r="I4034">
        <v>630.04399999999998</v>
      </c>
    </row>
    <row r="4035" spans="1:9" x14ac:dyDescent="0.4">
      <c r="A4035">
        <v>3</v>
      </c>
      <c r="B4035" t="s">
        <v>180</v>
      </c>
      <c r="D4035">
        <v>15.64</v>
      </c>
      <c r="E4035">
        <v>602.21500000000003</v>
      </c>
      <c r="G4035">
        <v>3883</v>
      </c>
      <c r="H4035" t="s">
        <v>13</v>
      </c>
      <c r="I4035">
        <v>602.21500000000003</v>
      </c>
    </row>
    <row r="4036" spans="1:9" x14ac:dyDescent="0.4">
      <c r="A4036">
        <v>4</v>
      </c>
      <c r="B4036" t="s">
        <v>179</v>
      </c>
      <c r="D4036">
        <v>15.62</v>
      </c>
      <c r="E4036">
        <v>216.774</v>
      </c>
      <c r="G4036">
        <v>1587</v>
      </c>
      <c r="H4036" t="s">
        <v>13</v>
      </c>
      <c r="I4036">
        <v>216.774</v>
      </c>
    </row>
    <row r="4037" spans="1:9" x14ac:dyDescent="0.4">
      <c r="A4037">
        <v>5</v>
      </c>
      <c r="B4037" t="s">
        <v>178</v>
      </c>
      <c r="D4037">
        <v>15.61</v>
      </c>
      <c r="E4037">
        <v>492.32600000000002</v>
      </c>
      <c r="G4037">
        <v>18.138000000000002</v>
      </c>
      <c r="H4037" t="s">
        <v>13</v>
      </c>
      <c r="I4037">
        <v>492.32600000000002</v>
      </c>
    </row>
    <row r="4038" spans="1:9" x14ac:dyDescent="0.4">
      <c r="A4038">
        <v>6</v>
      </c>
      <c r="B4038" t="s">
        <v>177</v>
      </c>
      <c r="D4038">
        <v>15.62</v>
      </c>
      <c r="E4038">
        <v>145.292</v>
      </c>
      <c r="G4038">
        <v>12.215999999999999</v>
      </c>
      <c r="H4038" t="s">
        <v>13</v>
      </c>
      <c r="I4038">
        <v>145.292</v>
      </c>
    </row>
    <row r="4039" spans="1:9" x14ac:dyDescent="0.4">
      <c r="A4039">
        <v>7</v>
      </c>
      <c r="B4039" t="s">
        <v>22</v>
      </c>
    </row>
    <row r="4040" spans="1:9" x14ac:dyDescent="0.4">
      <c r="A4040">
        <v>8</v>
      </c>
      <c r="B4040" t="s">
        <v>176</v>
      </c>
      <c r="D4040">
        <v>15.67</v>
      </c>
      <c r="E4040">
        <v>255.18</v>
      </c>
      <c r="G4040">
        <v>66.557000000000002</v>
      </c>
      <c r="H4040" t="s">
        <v>13</v>
      </c>
      <c r="I4040">
        <v>255.18</v>
      </c>
    </row>
    <row r="4041" spans="1:9" x14ac:dyDescent="0.4">
      <c r="A4041">
        <v>9</v>
      </c>
      <c r="B4041" t="s">
        <v>175</v>
      </c>
      <c r="D4041">
        <v>15.62</v>
      </c>
      <c r="E4041">
        <v>423.72899999999998</v>
      </c>
      <c r="G4041">
        <v>541.81799999999998</v>
      </c>
      <c r="H4041" t="s">
        <v>13</v>
      </c>
      <c r="I4041">
        <v>423.72899999999998</v>
      </c>
    </row>
    <row r="4042" spans="1:9" x14ac:dyDescent="0.4">
      <c r="A4042">
        <v>10</v>
      </c>
      <c r="B4042" t="s">
        <v>174</v>
      </c>
      <c r="D4042">
        <v>15.65</v>
      </c>
      <c r="E4042">
        <v>428.35300000000001</v>
      </c>
      <c r="G4042">
        <v>2987</v>
      </c>
      <c r="H4042" t="s">
        <v>13</v>
      </c>
      <c r="I4042">
        <v>428.35300000000001</v>
      </c>
    </row>
    <row r="4043" spans="1:9" x14ac:dyDescent="0.4">
      <c r="A4043">
        <v>11</v>
      </c>
      <c r="B4043" t="s">
        <v>173</v>
      </c>
      <c r="D4043">
        <v>15.64</v>
      </c>
      <c r="E4043">
        <v>314.92899999999997</v>
      </c>
      <c r="G4043">
        <v>29.518999999999998</v>
      </c>
      <c r="H4043" t="s">
        <v>13</v>
      </c>
      <c r="I4043">
        <v>314.92899999999997</v>
      </c>
    </row>
    <row r="4044" spans="1:9" x14ac:dyDescent="0.4">
      <c r="A4044">
        <v>12</v>
      </c>
      <c r="B4044" t="s">
        <v>172</v>
      </c>
      <c r="D4044">
        <v>15.62</v>
      </c>
      <c r="E4044">
        <v>115.724</v>
      </c>
      <c r="G4044">
        <v>10.065</v>
      </c>
      <c r="H4044" t="s">
        <v>16</v>
      </c>
      <c r="I4044">
        <v>115.724</v>
      </c>
    </row>
    <row r="4045" spans="1:9" x14ac:dyDescent="0.4">
      <c r="A4045">
        <v>13</v>
      </c>
      <c r="B4045" t="s">
        <v>171</v>
      </c>
      <c r="D4045">
        <v>15.58</v>
      </c>
      <c r="E4045">
        <v>225.61099999999999</v>
      </c>
      <c r="G4045">
        <v>7.9720000000000004</v>
      </c>
      <c r="H4045" t="s">
        <v>13</v>
      </c>
      <c r="I4045">
        <v>225.61099999999999</v>
      </c>
    </row>
    <row r="4046" spans="1:9" x14ac:dyDescent="0.4">
      <c r="A4046">
        <v>14</v>
      </c>
      <c r="B4046" t="s">
        <v>22</v>
      </c>
    </row>
    <row r="4047" spans="1:9" x14ac:dyDescent="0.4">
      <c r="A4047">
        <v>15</v>
      </c>
      <c r="B4047" t="s">
        <v>170</v>
      </c>
      <c r="D4047">
        <v>15.58</v>
      </c>
      <c r="E4047">
        <v>432.16800000000001</v>
      </c>
      <c r="G4047">
        <v>18.068999999999999</v>
      </c>
      <c r="H4047" t="s">
        <v>13</v>
      </c>
      <c r="I4047">
        <v>432.16800000000001</v>
      </c>
    </row>
    <row r="4048" spans="1:9" x14ac:dyDescent="0.4">
      <c r="A4048">
        <v>16</v>
      </c>
      <c r="B4048" t="s">
        <v>169</v>
      </c>
      <c r="D4048">
        <v>15.56</v>
      </c>
      <c r="E4048">
        <v>439.82900000000001</v>
      </c>
      <c r="G4048">
        <v>15.074</v>
      </c>
      <c r="H4048" t="s">
        <v>13</v>
      </c>
      <c r="I4048">
        <v>439.82900000000001</v>
      </c>
    </row>
    <row r="4049" spans="1:9" x14ac:dyDescent="0.4">
      <c r="A4049">
        <v>17</v>
      </c>
      <c r="B4049" t="s">
        <v>168</v>
      </c>
      <c r="D4049">
        <v>15.56</v>
      </c>
      <c r="E4049">
        <v>313.79500000000002</v>
      </c>
      <c r="G4049">
        <v>70.225999999999999</v>
      </c>
      <c r="H4049" t="s">
        <v>13</v>
      </c>
      <c r="I4049">
        <v>313.79500000000002</v>
      </c>
    </row>
    <row r="4050" spans="1:9" x14ac:dyDescent="0.4">
      <c r="A4050">
        <v>18</v>
      </c>
      <c r="B4050" t="s">
        <v>167</v>
      </c>
      <c r="D4050">
        <v>15.59</v>
      </c>
      <c r="E4050">
        <v>420.87799999999999</v>
      </c>
      <c r="G4050">
        <v>18.38</v>
      </c>
      <c r="H4050" t="s">
        <v>13</v>
      </c>
      <c r="I4050">
        <v>420.87799999999999</v>
      </c>
    </row>
    <row r="4051" spans="1:9" x14ac:dyDescent="0.4">
      <c r="A4051">
        <v>19</v>
      </c>
      <c r="B4051" t="s">
        <v>166</v>
      </c>
      <c r="D4051">
        <v>15.62</v>
      </c>
      <c r="E4051">
        <v>830.495</v>
      </c>
      <c r="G4051">
        <v>5334</v>
      </c>
      <c r="H4051" t="s">
        <v>13</v>
      </c>
      <c r="I4051">
        <v>830.495</v>
      </c>
    </row>
    <row r="4052" spans="1:9" x14ac:dyDescent="0.4">
      <c r="A4052">
        <v>20</v>
      </c>
      <c r="B4052" t="s">
        <v>165</v>
      </c>
      <c r="D4052">
        <v>15.61</v>
      </c>
      <c r="E4052">
        <v>343.52</v>
      </c>
      <c r="G4052">
        <v>1995</v>
      </c>
      <c r="H4052" t="s">
        <v>13</v>
      </c>
      <c r="I4052">
        <v>343.52</v>
      </c>
    </row>
    <row r="4053" spans="1:9" x14ac:dyDescent="0.4">
      <c r="A4053">
        <v>21</v>
      </c>
      <c r="B4053" t="s">
        <v>22</v>
      </c>
    </row>
    <row r="4054" spans="1:9" x14ac:dyDescent="0.4">
      <c r="A4054">
        <v>22</v>
      </c>
      <c r="B4054" t="s">
        <v>164</v>
      </c>
      <c r="D4054">
        <v>15.61</v>
      </c>
      <c r="E4054">
        <v>376.834</v>
      </c>
      <c r="G4054">
        <v>2640</v>
      </c>
      <c r="H4054" t="s">
        <v>13</v>
      </c>
      <c r="I4054">
        <v>376.834</v>
      </c>
    </row>
    <row r="4055" spans="1:9" x14ac:dyDescent="0.4">
      <c r="A4055">
        <v>23</v>
      </c>
      <c r="B4055" t="s">
        <v>163</v>
      </c>
      <c r="D4055">
        <v>15.64</v>
      </c>
      <c r="E4055">
        <v>559.13300000000004</v>
      </c>
      <c r="G4055">
        <v>19.309999999999999</v>
      </c>
      <c r="H4055" t="s">
        <v>16</v>
      </c>
      <c r="I4055">
        <v>559.13300000000004</v>
      </c>
    </row>
    <row r="4056" spans="1:9" x14ac:dyDescent="0.4">
      <c r="A4056">
        <v>24</v>
      </c>
      <c r="B4056" t="s">
        <v>162</v>
      </c>
      <c r="D4056">
        <v>15.67</v>
      </c>
      <c r="E4056">
        <v>435.036</v>
      </c>
      <c r="G4056">
        <v>7.383</v>
      </c>
      <c r="H4056" t="s">
        <v>13</v>
      </c>
      <c r="I4056">
        <v>435.036</v>
      </c>
    </row>
    <row r="4057" spans="1:9" x14ac:dyDescent="0.4">
      <c r="A4057">
        <v>25</v>
      </c>
      <c r="B4057" t="s">
        <v>161</v>
      </c>
      <c r="D4057">
        <v>15.68</v>
      </c>
      <c r="E4057">
        <v>337.22199999999998</v>
      </c>
      <c r="G4057">
        <v>13.433999999999999</v>
      </c>
      <c r="H4057" t="s">
        <v>13</v>
      </c>
      <c r="I4057">
        <v>337.22199999999998</v>
      </c>
    </row>
    <row r="4058" spans="1:9" x14ac:dyDescent="0.4">
      <c r="A4058">
        <v>26</v>
      </c>
      <c r="B4058" t="s">
        <v>160</v>
      </c>
      <c r="D4058">
        <v>15.65</v>
      </c>
      <c r="E4058">
        <v>758.22299999999996</v>
      </c>
      <c r="G4058">
        <v>94.055000000000007</v>
      </c>
      <c r="H4058" t="s">
        <v>13</v>
      </c>
      <c r="I4058">
        <v>758.22299999999996</v>
      </c>
    </row>
    <row r="4059" spans="1:9" x14ac:dyDescent="0.4">
      <c r="A4059">
        <v>27</v>
      </c>
      <c r="B4059" t="s">
        <v>159</v>
      </c>
      <c r="D4059">
        <v>15.7</v>
      </c>
      <c r="E4059">
        <v>427.12599999999998</v>
      </c>
      <c r="G4059">
        <v>55.466999999999999</v>
      </c>
      <c r="H4059" t="s">
        <v>13</v>
      </c>
      <c r="I4059">
        <v>427.12599999999998</v>
      </c>
    </row>
    <row r="4060" spans="1:9" x14ac:dyDescent="0.4">
      <c r="A4060">
        <v>28</v>
      </c>
      <c r="B4060" t="s">
        <v>22</v>
      </c>
    </row>
    <row r="4061" spans="1:9" x14ac:dyDescent="0.4">
      <c r="A4061">
        <v>29</v>
      </c>
      <c r="B4061" t="s">
        <v>158</v>
      </c>
      <c r="D4061">
        <v>15.68</v>
      </c>
      <c r="E4061">
        <v>793.35299999999995</v>
      </c>
      <c r="G4061">
        <v>5356</v>
      </c>
      <c r="H4061" t="s">
        <v>13</v>
      </c>
      <c r="I4061">
        <v>793.35299999999995</v>
      </c>
    </row>
    <row r="4062" spans="1:9" x14ac:dyDescent="0.4">
      <c r="A4062">
        <v>30</v>
      </c>
      <c r="B4062" t="s">
        <v>157</v>
      </c>
      <c r="D4062">
        <v>15.68</v>
      </c>
      <c r="E4062">
        <v>501.18599999999998</v>
      </c>
      <c r="G4062">
        <v>6.1589999999999998</v>
      </c>
      <c r="H4062" t="s">
        <v>13</v>
      </c>
      <c r="I4062">
        <v>501.18599999999998</v>
      </c>
    </row>
    <row r="4063" spans="1:9" x14ac:dyDescent="0.4">
      <c r="A4063">
        <v>31</v>
      </c>
      <c r="B4063" t="s">
        <v>156</v>
      </c>
      <c r="D4063">
        <v>15.65</v>
      </c>
      <c r="E4063">
        <v>295.29000000000002</v>
      </c>
      <c r="G4063">
        <v>2107</v>
      </c>
      <c r="H4063" t="s">
        <v>13</v>
      </c>
      <c r="I4063">
        <v>295.29000000000002</v>
      </c>
    </row>
    <row r="4065" spans="1:10" x14ac:dyDescent="0.4">
      <c r="A4065" t="s">
        <v>147</v>
      </c>
    </row>
    <row r="4067" spans="1:10" x14ac:dyDescent="0.4">
      <c r="B4067" t="s">
        <v>3</v>
      </c>
      <c r="C4067" t="s">
        <v>4</v>
      </c>
      <c r="D4067" t="s">
        <v>5</v>
      </c>
      <c r="E4067" t="s">
        <v>6</v>
      </c>
      <c r="F4067" t="s">
        <v>7</v>
      </c>
      <c r="G4067" t="s">
        <v>8</v>
      </c>
      <c r="H4067" t="s">
        <v>9</v>
      </c>
      <c r="I4067" t="s">
        <v>10</v>
      </c>
      <c r="J4067" t="s">
        <v>11</v>
      </c>
    </row>
    <row r="4068" spans="1:10" x14ac:dyDescent="0.4">
      <c r="A4068">
        <v>1</v>
      </c>
      <c r="B4068" t="s">
        <v>182</v>
      </c>
      <c r="D4068">
        <v>15.6</v>
      </c>
      <c r="E4068">
        <v>1000.974</v>
      </c>
      <c r="G4068">
        <v>7186</v>
      </c>
      <c r="H4068" t="s">
        <v>13</v>
      </c>
      <c r="I4068">
        <v>1000.974</v>
      </c>
    </row>
    <row r="4069" spans="1:10" x14ac:dyDescent="0.4">
      <c r="A4069">
        <v>2</v>
      </c>
      <c r="B4069" t="s">
        <v>181</v>
      </c>
      <c r="D4069">
        <v>15.62</v>
      </c>
      <c r="E4069">
        <v>505.16500000000002</v>
      </c>
      <c r="G4069">
        <v>3817</v>
      </c>
      <c r="H4069" t="s">
        <v>13</v>
      </c>
      <c r="I4069">
        <v>505.16500000000002</v>
      </c>
    </row>
    <row r="4070" spans="1:10" x14ac:dyDescent="0.4">
      <c r="A4070">
        <v>3</v>
      </c>
      <c r="B4070" t="s">
        <v>180</v>
      </c>
      <c r="D4070">
        <v>15.62</v>
      </c>
      <c r="E4070">
        <v>281.79300000000001</v>
      </c>
      <c r="G4070">
        <v>2100</v>
      </c>
      <c r="H4070" t="s">
        <v>13</v>
      </c>
      <c r="I4070">
        <v>281.79300000000001</v>
      </c>
    </row>
    <row r="4071" spans="1:10" x14ac:dyDescent="0.4">
      <c r="A4071">
        <v>4</v>
      </c>
      <c r="B4071" t="s">
        <v>179</v>
      </c>
      <c r="D4071">
        <v>15.62</v>
      </c>
      <c r="E4071">
        <v>469.09800000000001</v>
      </c>
      <c r="G4071">
        <v>23.114999999999998</v>
      </c>
      <c r="H4071" t="s">
        <v>13</v>
      </c>
      <c r="I4071">
        <v>469.09800000000001</v>
      </c>
    </row>
    <row r="4072" spans="1:10" x14ac:dyDescent="0.4">
      <c r="A4072">
        <v>5</v>
      </c>
      <c r="B4072" t="s">
        <v>178</v>
      </c>
      <c r="D4072">
        <v>15.62</v>
      </c>
      <c r="E4072">
        <v>398.18299999999999</v>
      </c>
      <c r="G4072">
        <v>2388</v>
      </c>
      <c r="H4072" t="s">
        <v>13</v>
      </c>
      <c r="I4072">
        <v>398.18299999999999</v>
      </c>
    </row>
    <row r="4073" spans="1:10" x14ac:dyDescent="0.4">
      <c r="A4073">
        <v>6</v>
      </c>
      <c r="B4073" t="s">
        <v>177</v>
      </c>
      <c r="D4073">
        <v>15.64</v>
      </c>
      <c r="E4073">
        <v>250.31200000000001</v>
      </c>
      <c r="G4073">
        <v>13.323</v>
      </c>
      <c r="H4073" t="s">
        <v>13</v>
      </c>
      <c r="I4073">
        <v>250.31200000000001</v>
      </c>
    </row>
    <row r="4074" spans="1:10" x14ac:dyDescent="0.4">
      <c r="A4074">
        <v>7</v>
      </c>
      <c r="B4074" t="s">
        <v>22</v>
      </c>
    </row>
    <row r="4075" spans="1:10" x14ac:dyDescent="0.4">
      <c r="A4075">
        <v>8</v>
      </c>
      <c r="B4075" t="s">
        <v>176</v>
      </c>
      <c r="D4075">
        <v>15.67</v>
      </c>
      <c r="E4075">
        <v>488.548</v>
      </c>
      <c r="G4075">
        <v>3463</v>
      </c>
      <c r="H4075" t="s">
        <v>13</v>
      </c>
      <c r="I4075">
        <v>488.548</v>
      </c>
    </row>
    <row r="4076" spans="1:10" x14ac:dyDescent="0.4">
      <c r="A4076">
        <v>9</v>
      </c>
      <c r="B4076" t="s">
        <v>175</v>
      </c>
      <c r="D4076">
        <v>15.67</v>
      </c>
      <c r="E4076">
        <v>343.58600000000001</v>
      </c>
      <c r="G4076">
        <v>2358</v>
      </c>
      <c r="H4076" t="s">
        <v>13</v>
      </c>
      <c r="I4076">
        <v>343.58600000000001</v>
      </c>
    </row>
    <row r="4077" spans="1:10" x14ac:dyDescent="0.4">
      <c r="A4077">
        <v>10</v>
      </c>
      <c r="B4077" t="s">
        <v>174</v>
      </c>
      <c r="D4077">
        <v>15.65</v>
      </c>
      <c r="E4077">
        <v>643.52200000000005</v>
      </c>
      <c r="G4077">
        <v>3979</v>
      </c>
      <c r="H4077" t="s">
        <v>13</v>
      </c>
      <c r="I4077">
        <v>643.52200000000005</v>
      </c>
    </row>
    <row r="4078" spans="1:10" x14ac:dyDescent="0.4">
      <c r="A4078">
        <v>11</v>
      </c>
      <c r="B4078" t="s">
        <v>173</v>
      </c>
      <c r="D4078">
        <v>15.65</v>
      </c>
      <c r="E4078">
        <v>253.14699999999999</v>
      </c>
      <c r="G4078">
        <v>1750</v>
      </c>
      <c r="H4078" t="s">
        <v>13</v>
      </c>
      <c r="I4078">
        <v>253.14699999999999</v>
      </c>
    </row>
    <row r="4079" spans="1:10" x14ac:dyDescent="0.4">
      <c r="A4079">
        <v>12</v>
      </c>
      <c r="B4079" t="s">
        <v>172</v>
      </c>
      <c r="D4079">
        <v>15.62</v>
      </c>
      <c r="E4079">
        <v>544.88599999999997</v>
      </c>
      <c r="G4079">
        <v>1218.9870000000001</v>
      </c>
      <c r="H4079" t="s">
        <v>13</v>
      </c>
      <c r="I4079">
        <v>544.88599999999997</v>
      </c>
    </row>
    <row r="4080" spans="1:10" x14ac:dyDescent="0.4">
      <c r="A4080">
        <v>13</v>
      </c>
      <c r="B4080" t="s">
        <v>171</v>
      </c>
      <c r="D4080">
        <v>15.56</v>
      </c>
      <c r="E4080">
        <v>406.12299999999999</v>
      </c>
      <c r="G4080">
        <v>3087</v>
      </c>
      <c r="H4080" t="s">
        <v>13</v>
      </c>
      <c r="I4080">
        <v>406.12299999999999</v>
      </c>
    </row>
    <row r="4081" spans="1:9" x14ac:dyDescent="0.4">
      <c r="A4081">
        <v>14</v>
      </c>
      <c r="B4081" t="s">
        <v>22</v>
      </c>
    </row>
    <row r="4082" spans="1:9" x14ac:dyDescent="0.4">
      <c r="A4082">
        <v>15</v>
      </c>
      <c r="B4082" t="s">
        <v>170</v>
      </c>
      <c r="D4082">
        <v>15.56</v>
      </c>
      <c r="E4082">
        <v>831.88800000000003</v>
      </c>
      <c r="G4082">
        <v>181.18100000000001</v>
      </c>
      <c r="H4082" t="s">
        <v>13</v>
      </c>
      <c r="I4082">
        <v>831.88800000000003</v>
      </c>
    </row>
    <row r="4083" spans="1:9" x14ac:dyDescent="0.4">
      <c r="A4083">
        <v>16</v>
      </c>
      <c r="B4083" t="s">
        <v>169</v>
      </c>
      <c r="D4083">
        <v>15.55</v>
      </c>
      <c r="E4083">
        <v>596.221</v>
      </c>
      <c r="G4083">
        <v>8.8369999999999997</v>
      </c>
      <c r="H4083" t="s">
        <v>13</v>
      </c>
      <c r="I4083">
        <v>596.221</v>
      </c>
    </row>
    <row r="4084" spans="1:9" x14ac:dyDescent="0.4">
      <c r="A4084">
        <v>17</v>
      </c>
      <c r="B4084" t="s">
        <v>168</v>
      </c>
      <c r="D4084">
        <v>15.58</v>
      </c>
      <c r="E4084">
        <v>1040.1679999999999</v>
      </c>
      <c r="G4084">
        <v>7450</v>
      </c>
      <c r="H4084" t="s">
        <v>13</v>
      </c>
      <c r="I4084">
        <v>1040.1679999999999</v>
      </c>
    </row>
    <row r="4085" spans="1:9" x14ac:dyDescent="0.4">
      <c r="A4085">
        <v>18</v>
      </c>
      <c r="B4085" t="s">
        <v>167</v>
      </c>
      <c r="D4085">
        <v>15.59</v>
      </c>
      <c r="E4085">
        <v>643.56200000000001</v>
      </c>
      <c r="G4085">
        <v>4.18</v>
      </c>
      <c r="H4085" t="s">
        <v>13</v>
      </c>
      <c r="I4085">
        <v>643.56200000000001</v>
      </c>
    </row>
    <row r="4086" spans="1:9" x14ac:dyDescent="0.4">
      <c r="A4086">
        <v>19</v>
      </c>
      <c r="B4086" t="s">
        <v>166</v>
      </c>
      <c r="D4086">
        <v>15.61</v>
      </c>
      <c r="E4086">
        <v>889.08100000000002</v>
      </c>
      <c r="G4086">
        <v>6302</v>
      </c>
      <c r="H4086" t="s">
        <v>13</v>
      </c>
      <c r="I4086">
        <v>889.08100000000002</v>
      </c>
    </row>
    <row r="4087" spans="1:9" x14ac:dyDescent="0.4">
      <c r="A4087">
        <v>20</v>
      </c>
      <c r="B4087" t="s">
        <v>165</v>
      </c>
      <c r="D4087">
        <v>15.62</v>
      </c>
      <c r="E4087">
        <v>854.70699999999999</v>
      </c>
      <c r="G4087">
        <v>27.638000000000002</v>
      </c>
      <c r="H4087" t="s">
        <v>13</v>
      </c>
      <c r="I4087">
        <v>854.70699999999999</v>
      </c>
    </row>
    <row r="4088" spans="1:9" x14ac:dyDescent="0.4">
      <c r="A4088">
        <v>21</v>
      </c>
      <c r="B4088" t="s">
        <v>22</v>
      </c>
    </row>
    <row r="4089" spans="1:9" x14ac:dyDescent="0.4">
      <c r="A4089">
        <v>22</v>
      </c>
      <c r="B4089" t="s">
        <v>164</v>
      </c>
    </row>
    <row r="4090" spans="1:9" x14ac:dyDescent="0.4">
      <c r="A4090">
        <v>23</v>
      </c>
      <c r="B4090" t="s">
        <v>163</v>
      </c>
      <c r="D4090">
        <v>15.65</v>
      </c>
      <c r="E4090">
        <v>722.44600000000003</v>
      </c>
      <c r="G4090">
        <v>21.905000000000001</v>
      </c>
      <c r="H4090" t="s">
        <v>13</v>
      </c>
      <c r="I4090">
        <v>722.44600000000003</v>
      </c>
    </row>
    <row r="4091" spans="1:9" x14ac:dyDescent="0.4">
      <c r="A4091">
        <v>24</v>
      </c>
      <c r="B4091" t="s">
        <v>162</v>
      </c>
      <c r="D4091">
        <v>15.62</v>
      </c>
      <c r="E4091">
        <v>1182.7829999999999</v>
      </c>
      <c r="G4091">
        <v>18.88</v>
      </c>
      <c r="H4091" t="s">
        <v>13</v>
      </c>
      <c r="I4091">
        <v>1182.7829999999999</v>
      </c>
    </row>
    <row r="4092" spans="1:9" x14ac:dyDescent="0.4">
      <c r="A4092">
        <v>25</v>
      </c>
      <c r="B4092" t="s">
        <v>161</v>
      </c>
      <c r="D4092">
        <v>15.67</v>
      </c>
      <c r="E4092">
        <v>1004.083</v>
      </c>
      <c r="G4092">
        <v>92.474999999999994</v>
      </c>
      <c r="H4092" t="s">
        <v>13</v>
      </c>
      <c r="I4092">
        <v>1004.083</v>
      </c>
    </row>
    <row r="4093" spans="1:9" x14ac:dyDescent="0.4">
      <c r="A4093">
        <v>26</v>
      </c>
      <c r="B4093" t="s">
        <v>160</v>
      </c>
      <c r="D4093">
        <v>15.67</v>
      </c>
      <c r="E4093">
        <v>1035.886</v>
      </c>
      <c r="G4093">
        <v>145.315</v>
      </c>
      <c r="H4093" t="s">
        <v>13</v>
      </c>
      <c r="I4093">
        <v>1035.886</v>
      </c>
    </row>
    <row r="4094" spans="1:9" x14ac:dyDescent="0.4">
      <c r="A4094">
        <v>27</v>
      </c>
      <c r="B4094" t="s">
        <v>159</v>
      </c>
      <c r="D4094">
        <v>15.7</v>
      </c>
      <c r="E4094">
        <v>918.19</v>
      </c>
      <c r="G4094">
        <v>5.399</v>
      </c>
      <c r="H4094" t="s">
        <v>13</v>
      </c>
      <c r="I4094">
        <v>918.19</v>
      </c>
    </row>
    <row r="4095" spans="1:9" x14ac:dyDescent="0.4">
      <c r="A4095">
        <v>28</v>
      </c>
      <c r="B4095" t="s">
        <v>22</v>
      </c>
      <c r="H4095" t="s">
        <v>95</v>
      </c>
    </row>
    <row r="4096" spans="1:9" x14ac:dyDescent="0.4">
      <c r="A4096">
        <v>29</v>
      </c>
      <c r="B4096" t="s">
        <v>158</v>
      </c>
      <c r="D4096">
        <v>15.68</v>
      </c>
      <c r="E4096">
        <v>840.86099999999999</v>
      </c>
      <c r="G4096">
        <v>78.578999999999994</v>
      </c>
      <c r="H4096" t="s">
        <v>13</v>
      </c>
      <c r="I4096">
        <v>840.86099999999999</v>
      </c>
    </row>
    <row r="4097" spans="1:10" x14ac:dyDescent="0.4">
      <c r="A4097">
        <v>30</v>
      </c>
      <c r="B4097" t="s">
        <v>157</v>
      </c>
      <c r="D4097">
        <v>15.68</v>
      </c>
      <c r="E4097">
        <v>625.202</v>
      </c>
      <c r="G4097">
        <v>4439</v>
      </c>
      <c r="H4097" t="s">
        <v>13</v>
      </c>
      <c r="I4097">
        <v>625.202</v>
      </c>
    </row>
    <row r="4098" spans="1:10" x14ac:dyDescent="0.4">
      <c r="A4098">
        <v>31</v>
      </c>
      <c r="B4098" t="s">
        <v>156</v>
      </c>
      <c r="D4098">
        <v>15.65</v>
      </c>
      <c r="E4098">
        <v>681.81100000000004</v>
      </c>
      <c r="G4098">
        <v>18.126000000000001</v>
      </c>
      <c r="H4098" t="s">
        <v>13</v>
      </c>
      <c r="I4098">
        <v>681.81100000000004</v>
      </c>
    </row>
    <row r="4100" spans="1:10" x14ac:dyDescent="0.4">
      <c r="A4100" t="s">
        <v>148</v>
      </c>
    </row>
    <row r="4102" spans="1:10" x14ac:dyDescent="0.4">
      <c r="B4102" t="s">
        <v>3</v>
      </c>
      <c r="C4102" t="s">
        <v>4</v>
      </c>
      <c r="D4102" t="s">
        <v>5</v>
      </c>
      <c r="E4102" t="s">
        <v>6</v>
      </c>
      <c r="F4102" t="s">
        <v>7</v>
      </c>
      <c r="G4102" t="s">
        <v>8</v>
      </c>
      <c r="H4102" t="s">
        <v>9</v>
      </c>
      <c r="I4102" t="s">
        <v>10</v>
      </c>
      <c r="J4102" t="s">
        <v>11</v>
      </c>
    </row>
    <row r="4103" spans="1:10" x14ac:dyDescent="0.4">
      <c r="A4103">
        <v>1</v>
      </c>
      <c r="B4103" t="s">
        <v>182</v>
      </c>
      <c r="D4103">
        <v>15.26</v>
      </c>
      <c r="E4103">
        <v>252.006</v>
      </c>
      <c r="F4103">
        <v>475.92899999999997</v>
      </c>
      <c r="G4103">
        <v>1802</v>
      </c>
      <c r="H4103" t="s">
        <v>13</v>
      </c>
    </row>
    <row r="4104" spans="1:10" x14ac:dyDescent="0.4">
      <c r="A4104">
        <v>2</v>
      </c>
      <c r="B4104" t="s">
        <v>181</v>
      </c>
      <c r="D4104">
        <v>15.25</v>
      </c>
      <c r="E4104">
        <v>109.001</v>
      </c>
      <c r="F4104">
        <v>630.04399999999998</v>
      </c>
      <c r="G4104">
        <v>704</v>
      </c>
      <c r="H4104" t="s">
        <v>13</v>
      </c>
    </row>
    <row r="4105" spans="1:10" x14ac:dyDescent="0.4">
      <c r="A4105">
        <v>3</v>
      </c>
      <c r="B4105" t="s">
        <v>180</v>
      </c>
      <c r="D4105">
        <v>15.27</v>
      </c>
      <c r="E4105">
        <v>9.6359999999999992</v>
      </c>
      <c r="F4105">
        <v>602.21500000000003</v>
      </c>
      <c r="G4105">
        <v>2.9220000000000002</v>
      </c>
      <c r="H4105" t="s">
        <v>16</v>
      </c>
    </row>
    <row r="4106" spans="1:10" x14ac:dyDescent="0.4">
      <c r="A4106">
        <v>4</v>
      </c>
      <c r="B4106" t="s">
        <v>179</v>
      </c>
      <c r="F4106">
        <v>216.774</v>
      </c>
    </row>
    <row r="4107" spans="1:10" x14ac:dyDescent="0.4">
      <c r="A4107">
        <v>5</v>
      </c>
      <c r="B4107" t="s">
        <v>178</v>
      </c>
      <c r="F4107">
        <v>492.32600000000002</v>
      </c>
    </row>
    <row r="4108" spans="1:10" x14ac:dyDescent="0.4">
      <c r="A4108">
        <v>6</v>
      </c>
      <c r="B4108" t="s">
        <v>177</v>
      </c>
      <c r="F4108">
        <v>145.292</v>
      </c>
    </row>
    <row r="4109" spans="1:10" x14ac:dyDescent="0.4">
      <c r="A4109">
        <v>7</v>
      </c>
      <c r="B4109" t="s">
        <v>22</v>
      </c>
      <c r="H4109" t="s">
        <v>95</v>
      </c>
    </row>
    <row r="4110" spans="1:10" x14ac:dyDescent="0.4">
      <c r="A4110">
        <v>8</v>
      </c>
      <c r="B4110" t="s">
        <v>176</v>
      </c>
      <c r="F4110">
        <v>255.18</v>
      </c>
    </row>
    <row r="4111" spans="1:10" x14ac:dyDescent="0.4">
      <c r="A4111">
        <v>9</v>
      </c>
      <c r="B4111" t="s">
        <v>175</v>
      </c>
      <c r="D4111">
        <v>15.32</v>
      </c>
      <c r="E4111">
        <v>4.8289999999999997</v>
      </c>
      <c r="F4111">
        <v>423.72899999999998</v>
      </c>
      <c r="G4111">
        <v>39</v>
      </c>
      <c r="H4111" t="s">
        <v>13</v>
      </c>
    </row>
    <row r="4112" spans="1:10" x14ac:dyDescent="0.4">
      <c r="A4112">
        <v>10</v>
      </c>
      <c r="B4112" t="s">
        <v>174</v>
      </c>
      <c r="D4112">
        <v>15.28</v>
      </c>
      <c r="E4112">
        <v>27.681000000000001</v>
      </c>
      <c r="F4112">
        <v>428.35300000000001</v>
      </c>
      <c r="G4112">
        <v>213</v>
      </c>
      <c r="H4112" t="s">
        <v>13</v>
      </c>
    </row>
    <row r="4113" spans="1:8" x14ac:dyDescent="0.4">
      <c r="A4113">
        <v>11</v>
      </c>
      <c r="B4113" t="s">
        <v>173</v>
      </c>
      <c r="D4113">
        <v>15.28</v>
      </c>
      <c r="E4113">
        <v>55.259</v>
      </c>
      <c r="F4113">
        <v>314.92899999999997</v>
      </c>
      <c r="G4113">
        <v>2.8980000000000001</v>
      </c>
      <c r="H4113" t="s">
        <v>13</v>
      </c>
    </row>
    <row r="4114" spans="1:8" x14ac:dyDescent="0.4">
      <c r="A4114">
        <v>12</v>
      </c>
      <c r="B4114" t="s">
        <v>172</v>
      </c>
      <c r="F4114">
        <v>115.724</v>
      </c>
    </row>
    <row r="4115" spans="1:8" x14ac:dyDescent="0.4">
      <c r="A4115">
        <v>13</v>
      </c>
      <c r="B4115" t="s">
        <v>171</v>
      </c>
      <c r="F4115">
        <v>225.61099999999999</v>
      </c>
    </row>
    <row r="4116" spans="1:8" x14ac:dyDescent="0.4">
      <c r="A4116">
        <v>14</v>
      </c>
      <c r="B4116" t="s">
        <v>22</v>
      </c>
      <c r="H4116" t="s">
        <v>95</v>
      </c>
    </row>
    <row r="4117" spans="1:8" x14ac:dyDescent="0.4">
      <c r="A4117">
        <v>15</v>
      </c>
      <c r="B4117" t="s">
        <v>170</v>
      </c>
      <c r="F4117">
        <v>432.16800000000001</v>
      </c>
    </row>
    <row r="4118" spans="1:8" x14ac:dyDescent="0.4">
      <c r="A4118">
        <v>16</v>
      </c>
      <c r="B4118" t="s">
        <v>169</v>
      </c>
      <c r="F4118">
        <v>439.82900000000001</v>
      </c>
    </row>
    <row r="4119" spans="1:8" x14ac:dyDescent="0.4">
      <c r="A4119">
        <v>17</v>
      </c>
      <c r="B4119" t="s">
        <v>168</v>
      </c>
      <c r="D4119">
        <v>15.05</v>
      </c>
      <c r="E4119">
        <v>12.067</v>
      </c>
      <c r="F4119">
        <v>313.79500000000002</v>
      </c>
      <c r="G4119">
        <v>112</v>
      </c>
      <c r="H4119" t="s">
        <v>13</v>
      </c>
    </row>
    <row r="4120" spans="1:8" x14ac:dyDescent="0.4">
      <c r="A4120">
        <v>18</v>
      </c>
      <c r="B4120" t="s">
        <v>167</v>
      </c>
      <c r="D4120">
        <v>15.33</v>
      </c>
      <c r="E4120">
        <v>24.779</v>
      </c>
      <c r="F4120">
        <v>420.87799999999999</v>
      </c>
      <c r="G4120">
        <v>198</v>
      </c>
      <c r="H4120" t="s">
        <v>13</v>
      </c>
    </row>
    <row r="4121" spans="1:8" x14ac:dyDescent="0.4">
      <c r="A4121">
        <v>19</v>
      </c>
      <c r="B4121" t="s">
        <v>166</v>
      </c>
      <c r="F4121">
        <v>830.495</v>
      </c>
    </row>
    <row r="4122" spans="1:8" x14ac:dyDescent="0.4">
      <c r="A4122">
        <v>20</v>
      </c>
      <c r="B4122" t="s">
        <v>165</v>
      </c>
      <c r="F4122">
        <v>343.52</v>
      </c>
    </row>
    <row r="4123" spans="1:8" x14ac:dyDescent="0.4">
      <c r="A4123">
        <v>21</v>
      </c>
      <c r="B4123" t="s">
        <v>22</v>
      </c>
      <c r="D4123">
        <v>15.28</v>
      </c>
      <c r="E4123">
        <v>614.524</v>
      </c>
      <c r="G4123">
        <v>4074</v>
      </c>
      <c r="H4123" t="s">
        <v>13</v>
      </c>
    </row>
    <row r="4124" spans="1:8" x14ac:dyDescent="0.4">
      <c r="A4124">
        <v>22</v>
      </c>
      <c r="B4124" t="s">
        <v>164</v>
      </c>
      <c r="D4124">
        <v>15.25</v>
      </c>
      <c r="E4124">
        <v>16.111000000000001</v>
      </c>
      <c r="F4124">
        <v>376.834</v>
      </c>
      <c r="G4124">
        <v>1.1539999999999999</v>
      </c>
      <c r="H4124" t="s">
        <v>13</v>
      </c>
    </row>
    <row r="4125" spans="1:8" x14ac:dyDescent="0.4">
      <c r="A4125">
        <v>23</v>
      </c>
      <c r="B4125" t="s">
        <v>163</v>
      </c>
      <c r="D4125">
        <v>15.25</v>
      </c>
      <c r="E4125">
        <v>14.238</v>
      </c>
      <c r="F4125">
        <v>559.13300000000004</v>
      </c>
      <c r="G4125">
        <v>119</v>
      </c>
      <c r="H4125" t="s">
        <v>13</v>
      </c>
    </row>
    <row r="4126" spans="1:8" x14ac:dyDescent="0.4">
      <c r="A4126">
        <v>24</v>
      </c>
      <c r="B4126" t="s">
        <v>162</v>
      </c>
      <c r="D4126">
        <v>15.25</v>
      </c>
      <c r="E4126">
        <v>9.0549999999999997</v>
      </c>
      <c r="F4126">
        <v>435.036</v>
      </c>
      <c r="G4126">
        <v>74</v>
      </c>
      <c r="H4126" t="s">
        <v>13</v>
      </c>
    </row>
    <row r="4127" spans="1:8" x14ac:dyDescent="0.4">
      <c r="A4127">
        <v>25</v>
      </c>
      <c r="B4127" t="s">
        <v>161</v>
      </c>
      <c r="F4127">
        <v>337.22199999999998</v>
      </c>
    </row>
    <row r="4128" spans="1:8" x14ac:dyDescent="0.4">
      <c r="A4128">
        <v>26</v>
      </c>
      <c r="B4128" t="s">
        <v>160</v>
      </c>
      <c r="D4128">
        <v>15.32</v>
      </c>
      <c r="E4128">
        <v>9.5060000000000002</v>
      </c>
      <c r="F4128">
        <v>758.22299999999996</v>
      </c>
      <c r="G4128">
        <v>76</v>
      </c>
      <c r="H4128" t="s">
        <v>13</v>
      </c>
    </row>
    <row r="4129" spans="1:10" x14ac:dyDescent="0.4">
      <c r="A4129">
        <v>27</v>
      </c>
      <c r="B4129" t="s">
        <v>159</v>
      </c>
      <c r="D4129">
        <v>15.67</v>
      </c>
      <c r="E4129">
        <v>5.5389999999999997</v>
      </c>
      <c r="F4129">
        <v>427.12599999999998</v>
      </c>
      <c r="G4129">
        <v>49</v>
      </c>
      <c r="H4129" t="s">
        <v>16</v>
      </c>
    </row>
    <row r="4130" spans="1:10" x14ac:dyDescent="0.4">
      <c r="A4130">
        <v>28</v>
      </c>
      <c r="B4130" t="s">
        <v>22</v>
      </c>
      <c r="D4130">
        <v>15.35</v>
      </c>
      <c r="E4130">
        <v>637.154</v>
      </c>
      <c r="G4130">
        <v>4515</v>
      </c>
      <c r="H4130" t="s">
        <v>13</v>
      </c>
    </row>
    <row r="4131" spans="1:10" x14ac:dyDescent="0.4">
      <c r="A4131">
        <v>29</v>
      </c>
      <c r="B4131" t="s">
        <v>158</v>
      </c>
      <c r="D4131">
        <v>15.32</v>
      </c>
      <c r="E4131">
        <v>27.202999999999999</v>
      </c>
      <c r="F4131">
        <v>793.35299999999995</v>
      </c>
      <c r="G4131">
        <v>210</v>
      </c>
      <c r="H4131" t="s">
        <v>13</v>
      </c>
    </row>
    <row r="4132" spans="1:10" x14ac:dyDescent="0.4">
      <c r="A4132">
        <v>30</v>
      </c>
      <c r="B4132" t="s">
        <v>157</v>
      </c>
      <c r="D4132">
        <v>15.38</v>
      </c>
      <c r="E4132">
        <v>73.129000000000005</v>
      </c>
      <c r="F4132">
        <v>501.18599999999998</v>
      </c>
      <c r="G4132">
        <v>2.907</v>
      </c>
      <c r="H4132" t="s">
        <v>13</v>
      </c>
    </row>
    <row r="4133" spans="1:10" x14ac:dyDescent="0.4">
      <c r="A4133">
        <v>31</v>
      </c>
      <c r="B4133" t="s">
        <v>156</v>
      </c>
      <c r="F4133">
        <v>295.29000000000002</v>
      </c>
    </row>
    <row r="4135" spans="1:10" x14ac:dyDescent="0.4">
      <c r="A4135" t="s">
        <v>149</v>
      </c>
    </row>
    <row r="4137" spans="1:10" x14ac:dyDescent="0.4">
      <c r="B4137" t="s">
        <v>3</v>
      </c>
      <c r="C4137" t="s">
        <v>4</v>
      </c>
      <c r="D4137" t="s">
        <v>5</v>
      </c>
      <c r="E4137" t="s">
        <v>6</v>
      </c>
      <c r="F4137" t="s">
        <v>7</v>
      </c>
      <c r="G4137" t="s">
        <v>8</v>
      </c>
      <c r="H4137" t="s">
        <v>9</v>
      </c>
      <c r="I4137" t="s">
        <v>10</v>
      </c>
      <c r="J4137" t="s">
        <v>11</v>
      </c>
    </row>
    <row r="4138" spans="1:10" x14ac:dyDescent="0.4">
      <c r="A4138">
        <v>1</v>
      </c>
      <c r="B4138" t="s">
        <v>182</v>
      </c>
      <c r="F4138">
        <v>475.92899999999997</v>
      </c>
    </row>
    <row r="4139" spans="1:10" x14ac:dyDescent="0.4">
      <c r="A4139">
        <v>2</v>
      </c>
      <c r="B4139" t="s">
        <v>181</v>
      </c>
      <c r="F4139">
        <v>630.04399999999998</v>
      </c>
    </row>
    <row r="4140" spans="1:10" x14ac:dyDescent="0.4">
      <c r="A4140">
        <v>3</v>
      </c>
      <c r="B4140" t="s">
        <v>180</v>
      </c>
      <c r="F4140">
        <v>602.21500000000003</v>
      </c>
    </row>
    <row r="4141" spans="1:10" x14ac:dyDescent="0.4">
      <c r="A4141">
        <v>4</v>
      </c>
      <c r="B4141" t="s">
        <v>179</v>
      </c>
      <c r="F4141">
        <v>216.774</v>
      </c>
    </row>
    <row r="4142" spans="1:10" x14ac:dyDescent="0.4">
      <c r="A4142">
        <v>5</v>
      </c>
      <c r="B4142" t="s">
        <v>178</v>
      </c>
      <c r="D4142">
        <v>15.78</v>
      </c>
      <c r="E4142">
        <v>24.323</v>
      </c>
      <c r="F4142">
        <v>492.32600000000002</v>
      </c>
      <c r="G4142">
        <v>215</v>
      </c>
      <c r="H4142" t="s">
        <v>16</v>
      </c>
    </row>
    <row r="4143" spans="1:10" x14ac:dyDescent="0.4">
      <c r="A4143">
        <v>6</v>
      </c>
      <c r="B4143" t="s">
        <v>177</v>
      </c>
      <c r="F4143">
        <v>145.292</v>
      </c>
    </row>
    <row r="4144" spans="1:10" x14ac:dyDescent="0.4">
      <c r="A4144">
        <v>7</v>
      </c>
      <c r="B4144" t="s">
        <v>22</v>
      </c>
      <c r="D4144">
        <v>15.28</v>
      </c>
      <c r="E4144">
        <v>34.49</v>
      </c>
      <c r="G4144">
        <v>267</v>
      </c>
      <c r="H4144" t="s">
        <v>13</v>
      </c>
    </row>
    <row r="4145" spans="1:8" x14ac:dyDescent="0.4">
      <c r="A4145">
        <v>8</v>
      </c>
      <c r="B4145" t="s">
        <v>176</v>
      </c>
      <c r="F4145">
        <v>255.18</v>
      </c>
    </row>
    <row r="4146" spans="1:8" x14ac:dyDescent="0.4">
      <c r="A4146">
        <v>9</v>
      </c>
      <c r="B4146" t="s">
        <v>175</v>
      </c>
      <c r="F4146">
        <v>423.72899999999998</v>
      </c>
    </row>
    <row r="4147" spans="1:8" x14ac:dyDescent="0.4">
      <c r="A4147">
        <v>10</v>
      </c>
      <c r="B4147" t="s">
        <v>174</v>
      </c>
      <c r="F4147">
        <v>428.35300000000001</v>
      </c>
    </row>
    <row r="4148" spans="1:8" x14ac:dyDescent="0.4">
      <c r="A4148">
        <v>11</v>
      </c>
      <c r="B4148" t="s">
        <v>173</v>
      </c>
      <c r="F4148">
        <v>314.92899999999997</v>
      </c>
    </row>
    <row r="4149" spans="1:8" x14ac:dyDescent="0.4">
      <c r="A4149">
        <v>12</v>
      </c>
      <c r="B4149" t="s">
        <v>172</v>
      </c>
      <c r="F4149">
        <v>115.724</v>
      </c>
    </row>
    <row r="4150" spans="1:8" x14ac:dyDescent="0.4">
      <c r="A4150">
        <v>13</v>
      </c>
      <c r="B4150" t="s">
        <v>171</v>
      </c>
      <c r="F4150">
        <v>225.61099999999999</v>
      </c>
    </row>
    <row r="4151" spans="1:8" x14ac:dyDescent="0.4">
      <c r="A4151">
        <v>14</v>
      </c>
      <c r="B4151" t="s">
        <v>22</v>
      </c>
      <c r="D4151">
        <v>15.13</v>
      </c>
      <c r="E4151">
        <v>4.2270000000000003</v>
      </c>
      <c r="G4151">
        <v>41</v>
      </c>
      <c r="H4151" t="s">
        <v>13</v>
      </c>
    </row>
    <row r="4152" spans="1:8" x14ac:dyDescent="0.4">
      <c r="A4152">
        <v>15</v>
      </c>
      <c r="B4152" t="s">
        <v>170</v>
      </c>
      <c r="F4152">
        <v>432.16800000000001</v>
      </c>
    </row>
    <row r="4153" spans="1:8" x14ac:dyDescent="0.4">
      <c r="A4153">
        <v>16</v>
      </c>
      <c r="B4153" t="s">
        <v>169</v>
      </c>
      <c r="F4153">
        <v>439.82900000000001</v>
      </c>
    </row>
    <row r="4154" spans="1:8" x14ac:dyDescent="0.4">
      <c r="A4154">
        <v>17</v>
      </c>
      <c r="B4154" t="s">
        <v>168</v>
      </c>
      <c r="F4154">
        <v>313.79500000000002</v>
      </c>
    </row>
    <row r="4155" spans="1:8" x14ac:dyDescent="0.4">
      <c r="A4155">
        <v>18</v>
      </c>
      <c r="B4155" t="s">
        <v>167</v>
      </c>
      <c r="F4155">
        <v>420.87799999999999</v>
      </c>
    </row>
    <row r="4156" spans="1:8" x14ac:dyDescent="0.4">
      <c r="A4156">
        <v>19</v>
      </c>
      <c r="B4156" t="s">
        <v>166</v>
      </c>
      <c r="F4156">
        <v>830.495</v>
      </c>
    </row>
    <row r="4157" spans="1:8" x14ac:dyDescent="0.4">
      <c r="A4157">
        <v>20</v>
      </c>
      <c r="B4157" t="s">
        <v>165</v>
      </c>
      <c r="D4157">
        <v>15.53</v>
      </c>
      <c r="E4157">
        <v>1.222</v>
      </c>
      <c r="F4157">
        <v>343.52</v>
      </c>
      <c r="G4157">
        <v>11</v>
      </c>
      <c r="H4157" t="s">
        <v>13</v>
      </c>
    </row>
    <row r="4158" spans="1:8" x14ac:dyDescent="0.4">
      <c r="A4158">
        <v>21</v>
      </c>
      <c r="B4158" t="s">
        <v>22</v>
      </c>
    </row>
    <row r="4159" spans="1:8" x14ac:dyDescent="0.4">
      <c r="A4159">
        <v>22</v>
      </c>
      <c r="B4159" t="s">
        <v>164</v>
      </c>
      <c r="D4159">
        <v>14.93</v>
      </c>
      <c r="E4159">
        <v>7.1379999999999999</v>
      </c>
      <c r="F4159">
        <v>376.834</v>
      </c>
      <c r="G4159">
        <v>61</v>
      </c>
      <c r="H4159" t="s">
        <v>13</v>
      </c>
    </row>
    <row r="4160" spans="1:8" x14ac:dyDescent="0.4">
      <c r="A4160">
        <v>23</v>
      </c>
      <c r="B4160" t="s">
        <v>163</v>
      </c>
      <c r="F4160">
        <v>559.13300000000004</v>
      </c>
    </row>
    <row r="4161" spans="1:10" x14ac:dyDescent="0.4">
      <c r="A4161">
        <v>24</v>
      </c>
      <c r="B4161" t="s">
        <v>162</v>
      </c>
      <c r="F4161">
        <v>435.036</v>
      </c>
    </row>
    <row r="4162" spans="1:10" x14ac:dyDescent="0.4">
      <c r="A4162">
        <v>25</v>
      </c>
      <c r="B4162" t="s">
        <v>161</v>
      </c>
      <c r="F4162">
        <v>337.22199999999998</v>
      </c>
    </row>
    <row r="4163" spans="1:10" x14ac:dyDescent="0.4">
      <c r="A4163">
        <v>26</v>
      </c>
      <c r="B4163" t="s">
        <v>160</v>
      </c>
      <c r="F4163">
        <v>758.22299999999996</v>
      </c>
    </row>
    <row r="4164" spans="1:10" x14ac:dyDescent="0.4">
      <c r="A4164">
        <v>27</v>
      </c>
      <c r="B4164" t="s">
        <v>159</v>
      </c>
      <c r="D4164">
        <v>15.4</v>
      </c>
      <c r="E4164">
        <v>1.8460000000000001</v>
      </c>
      <c r="F4164">
        <v>427.12599999999998</v>
      </c>
      <c r="G4164">
        <v>15</v>
      </c>
      <c r="H4164" t="s">
        <v>13</v>
      </c>
    </row>
    <row r="4165" spans="1:10" x14ac:dyDescent="0.4">
      <c r="A4165">
        <v>28</v>
      </c>
      <c r="B4165" t="s">
        <v>22</v>
      </c>
    </row>
    <row r="4166" spans="1:10" x14ac:dyDescent="0.4">
      <c r="A4166">
        <v>29</v>
      </c>
      <c r="B4166" t="s">
        <v>158</v>
      </c>
      <c r="F4166">
        <v>793.35299999999995</v>
      </c>
    </row>
    <row r="4167" spans="1:10" x14ac:dyDescent="0.4">
      <c r="A4167">
        <v>30</v>
      </c>
      <c r="B4167" t="s">
        <v>157</v>
      </c>
      <c r="F4167">
        <v>501.18599999999998</v>
      </c>
    </row>
    <row r="4168" spans="1:10" x14ac:dyDescent="0.4">
      <c r="A4168">
        <v>31</v>
      </c>
      <c r="B4168" t="s">
        <v>156</v>
      </c>
      <c r="F4168">
        <v>295.29000000000002</v>
      </c>
    </row>
    <row r="4170" spans="1:10" x14ac:dyDescent="0.4">
      <c r="A4170" t="s">
        <v>150</v>
      </c>
    </row>
    <row r="4172" spans="1:10" x14ac:dyDescent="0.4">
      <c r="B4172" t="s">
        <v>3</v>
      </c>
      <c r="C4172" t="s">
        <v>4</v>
      </c>
      <c r="D4172" t="s">
        <v>5</v>
      </c>
      <c r="E4172" t="s">
        <v>6</v>
      </c>
      <c r="F4172" t="s">
        <v>7</v>
      </c>
      <c r="G4172" t="s">
        <v>8</v>
      </c>
      <c r="H4172" t="s">
        <v>9</v>
      </c>
      <c r="I4172" t="s">
        <v>10</v>
      </c>
      <c r="J4172" t="s">
        <v>11</v>
      </c>
    </row>
    <row r="4173" spans="1:10" x14ac:dyDescent="0.4">
      <c r="A4173">
        <v>1</v>
      </c>
      <c r="B4173" t="s">
        <v>182</v>
      </c>
      <c r="D4173">
        <v>16.3</v>
      </c>
      <c r="E4173">
        <v>15.191000000000001</v>
      </c>
      <c r="F4173">
        <v>435.16699999999997</v>
      </c>
      <c r="G4173">
        <v>165</v>
      </c>
      <c r="H4173" t="s">
        <v>13</v>
      </c>
    </row>
    <row r="4174" spans="1:10" x14ac:dyDescent="0.4">
      <c r="A4174">
        <v>2</v>
      </c>
      <c r="B4174" t="s">
        <v>181</v>
      </c>
      <c r="F4174">
        <v>549.79200000000003</v>
      </c>
    </row>
    <row r="4175" spans="1:10" x14ac:dyDescent="0.4">
      <c r="A4175">
        <v>3</v>
      </c>
      <c r="B4175" t="s">
        <v>180</v>
      </c>
      <c r="D4175">
        <v>16.309999999999999</v>
      </c>
      <c r="E4175">
        <v>3.2189999999999999</v>
      </c>
      <c r="F4175">
        <v>409.21199999999999</v>
      </c>
      <c r="G4175">
        <v>35</v>
      </c>
      <c r="H4175" t="s">
        <v>13</v>
      </c>
    </row>
    <row r="4176" spans="1:10" x14ac:dyDescent="0.4">
      <c r="A4176">
        <v>4</v>
      </c>
      <c r="B4176" t="s">
        <v>179</v>
      </c>
      <c r="D4176">
        <v>16.27</v>
      </c>
      <c r="E4176">
        <v>37.886000000000003</v>
      </c>
      <c r="F4176">
        <v>458.88</v>
      </c>
      <c r="G4176">
        <v>5.2549999999999999</v>
      </c>
      <c r="H4176" t="s">
        <v>13</v>
      </c>
    </row>
    <row r="4177" spans="1:8" x14ac:dyDescent="0.4">
      <c r="A4177">
        <v>5</v>
      </c>
      <c r="B4177" t="s">
        <v>178</v>
      </c>
      <c r="F4177">
        <v>403.29199999999997</v>
      </c>
    </row>
    <row r="4178" spans="1:8" x14ac:dyDescent="0.4">
      <c r="A4178">
        <v>6</v>
      </c>
      <c r="B4178" t="s">
        <v>177</v>
      </c>
      <c r="D4178">
        <v>16.3</v>
      </c>
      <c r="E4178">
        <v>11.893000000000001</v>
      </c>
      <c r="F4178">
        <v>349.79</v>
      </c>
      <c r="G4178">
        <v>129</v>
      </c>
      <c r="H4178" t="s">
        <v>13</v>
      </c>
    </row>
    <row r="4179" spans="1:8" x14ac:dyDescent="0.4">
      <c r="A4179">
        <v>7</v>
      </c>
      <c r="B4179" t="s">
        <v>22</v>
      </c>
    </row>
    <row r="4180" spans="1:8" x14ac:dyDescent="0.4">
      <c r="A4180">
        <v>8</v>
      </c>
      <c r="B4180" t="s">
        <v>176</v>
      </c>
      <c r="D4180">
        <v>16.309999999999999</v>
      </c>
      <c r="E4180">
        <v>3.157</v>
      </c>
      <c r="F4180">
        <v>438.197</v>
      </c>
      <c r="G4180">
        <v>34</v>
      </c>
      <c r="H4180" t="s">
        <v>13</v>
      </c>
    </row>
    <row r="4181" spans="1:8" x14ac:dyDescent="0.4">
      <c r="A4181">
        <v>9</v>
      </c>
      <c r="B4181" t="s">
        <v>175</v>
      </c>
      <c r="D4181">
        <v>16.309999999999999</v>
      </c>
      <c r="E4181">
        <v>18.41</v>
      </c>
      <c r="F4181">
        <v>453.67</v>
      </c>
      <c r="G4181">
        <v>195</v>
      </c>
      <c r="H4181" t="s">
        <v>13</v>
      </c>
    </row>
    <row r="4182" spans="1:8" x14ac:dyDescent="0.4">
      <c r="A4182">
        <v>10</v>
      </c>
      <c r="B4182" t="s">
        <v>174</v>
      </c>
      <c r="D4182">
        <v>16.29</v>
      </c>
      <c r="E4182">
        <v>1.7</v>
      </c>
      <c r="F4182">
        <v>468.58100000000002</v>
      </c>
      <c r="G4182">
        <v>18</v>
      </c>
      <c r="H4182" t="s">
        <v>13</v>
      </c>
    </row>
    <row r="4183" spans="1:8" x14ac:dyDescent="0.4">
      <c r="A4183">
        <v>11</v>
      </c>
      <c r="B4183" t="s">
        <v>173</v>
      </c>
      <c r="D4183">
        <v>16.28</v>
      </c>
      <c r="E4183">
        <v>26.527999999999999</v>
      </c>
      <c r="F4183">
        <v>381.59399999999999</v>
      </c>
      <c r="G4183">
        <v>243</v>
      </c>
      <c r="H4183" t="s">
        <v>13</v>
      </c>
    </row>
    <row r="4184" spans="1:8" x14ac:dyDescent="0.4">
      <c r="A4184">
        <v>12</v>
      </c>
      <c r="B4184" t="s">
        <v>172</v>
      </c>
      <c r="D4184">
        <v>16.29</v>
      </c>
      <c r="E4184">
        <v>37.594999999999999</v>
      </c>
      <c r="F4184">
        <v>405.71100000000001</v>
      </c>
      <c r="G4184">
        <v>358</v>
      </c>
      <c r="H4184" t="s">
        <v>13</v>
      </c>
    </row>
    <row r="4185" spans="1:8" x14ac:dyDescent="0.4">
      <c r="A4185">
        <v>13</v>
      </c>
      <c r="B4185" t="s">
        <v>171</v>
      </c>
      <c r="D4185">
        <v>16.47</v>
      </c>
      <c r="E4185">
        <v>22.393000000000001</v>
      </c>
      <c r="F4185">
        <v>367.483</v>
      </c>
      <c r="G4185">
        <v>7.3869999999999996</v>
      </c>
      <c r="H4185" t="s">
        <v>13</v>
      </c>
    </row>
    <row r="4186" spans="1:8" x14ac:dyDescent="0.4">
      <c r="A4186">
        <v>14</v>
      </c>
      <c r="B4186" t="s">
        <v>22</v>
      </c>
      <c r="D4186">
        <v>16.21</v>
      </c>
      <c r="E4186">
        <v>29.530999999999999</v>
      </c>
      <c r="G4186">
        <v>303</v>
      </c>
      <c r="H4186" t="s">
        <v>13</v>
      </c>
    </row>
    <row r="4187" spans="1:8" x14ac:dyDescent="0.4">
      <c r="A4187">
        <v>15</v>
      </c>
      <c r="B4187" t="s">
        <v>170</v>
      </c>
      <c r="D4187">
        <v>16.2</v>
      </c>
      <c r="E4187">
        <v>301.49400000000003</v>
      </c>
      <c r="F4187">
        <v>519.80700000000002</v>
      </c>
      <c r="G4187">
        <v>2697</v>
      </c>
      <c r="H4187" t="s">
        <v>13</v>
      </c>
    </row>
    <row r="4188" spans="1:8" x14ac:dyDescent="0.4">
      <c r="A4188">
        <v>16</v>
      </c>
      <c r="B4188" t="s">
        <v>169</v>
      </c>
      <c r="F4188">
        <v>456.55200000000002</v>
      </c>
    </row>
    <row r="4189" spans="1:8" x14ac:dyDescent="0.4">
      <c r="A4189">
        <v>17</v>
      </c>
      <c r="B4189" t="s">
        <v>168</v>
      </c>
      <c r="D4189">
        <v>16.260000000000002</v>
      </c>
      <c r="E4189">
        <v>39.856000000000002</v>
      </c>
      <c r="F4189">
        <v>556.41200000000003</v>
      </c>
      <c r="G4189">
        <v>418</v>
      </c>
      <c r="H4189" t="s">
        <v>13</v>
      </c>
    </row>
    <row r="4190" spans="1:8" x14ac:dyDescent="0.4">
      <c r="A4190">
        <v>18</v>
      </c>
      <c r="B4190" t="s">
        <v>167</v>
      </c>
      <c r="F4190">
        <v>520.70500000000004</v>
      </c>
    </row>
    <row r="4191" spans="1:8" x14ac:dyDescent="0.4">
      <c r="A4191">
        <v>19</v>
      </c>
      <c r="B4191" t="s">
        <v>166</v>
      </c>
      <c r="D4191">
        <v>16.309999999999999</v>
      </c>
      <c r="E4191">
        <v>22.04</v>
      </c>
      <c r="F4191">
        <v>697.726</v>
      </c>
      <c r="G4191">
        <v>158</v>
      </c>
      <c r="H4191" t="s">
        <v>13</v>
      </c>
    </row>
    <row r="4192" spans="1:8" x14ac:dyDescent="0.4">
      <c r="A4192">
        <v>20</v>
      </c>
      <c r="B4192" t="s">
        <v>165</v>
      </c>
      <c r="D4192">
        <v>16.21</v>
      </c>
      <c r="E4192">
        <v>11.837</v>
      </c>
      <c r="F4192">
        <v>515.65200000000004</v>
      </c>
      <c r="G4192">
        <v>126</v>
      </c>
      <c r="H4192" t="s">
        <v>13</v>
      </c>
    </row>
    <row r="4193" spans="1:10" x14ac:dyDescent="0.4">
      <c r="A4193">
        <v>21</v>
      </c>
      <c r="B4193" t="s">
        <v>22</v>
      </c>
    </row>
    <row r="4194" spans="1:10" x14ac:dyDescent="0.4">
      <c r="A4194">
        <v>22</v>
      </c>
      <c r="B4194" t="s">
        <v>164</v>
      </c>
      <c r="D4194">
        <v>16.239999999999998</v>
      </c>
      <c r="E4194">
        <v>25.276</v>
      </c>
      <c r="F4194">
        <v>442.76100000000002</v>
      </c>
      <c r="G4194">
        <v>3.718</v>
      </c>
      <c r="H4194" t="s">
        <v>13</v>
      </c>
    </row>
    <row r="4195" spans="1:10" x14ac:dyDescent="0.4">
      <c r="A4195">
        <v>23</v>
      </c>
      <c r="B4195" t="s">
        <v>163</v>
      </c>
      <c r="D4195">
        <v>16.28</v>
      </c>
      <c r="E4195">
        <v>9.7089999999999996</v>
      </c>
      <c r="F4195">
        <v>392.97500000000002</v>
      </c>
      <c r="G4195">
        <v>104</v>
      </c>
      <c r="H4195" t="s">
        <v>13</v>
      </c>
    </row>
    <row r="4196" spans="1:10" x14ac:dyDescent="0.4">
      <c r="A4196">
        <v>24</v>
      </c>
      <c r="B4196" t="s">
        <v>162</v>
      </c>
      <c r="D4196">
        <v>16.260000000000002</v>
      </c>
      <c r="E4196">
        <v>7.0140000000000002</v>
      </c>
      <c r="F4196">
        <v>533.34</v>
      </c>
      <c r="G4196">
        <v>75</v>
      </c>
      <c r="H4196" t="s">
        <v>13</v>
      </c>
    </row>
    <row r="4197" spans="1:10" x14ac:dyDescent="0.4">
      <c r="A4197">
        <v>25</v>
      </c>
      <c r="B4197" t="s">
        <v>161</v>
      </c>
      <c r="F4197">
        <v>579.68399999999997</v>
      </c>
    </row>
    <row r="4198" spans="1:10" x14ac:dyDescent="0.4">
      <c r="A4198">
        <v>26</v>
      </c>
      <c r="B4198" t="s">
        <v>160</v>
      </c>
      <c r="D4198">
        <v>16.38</v>
      </c>
      <c r="E4198">
        <v>38.917000000000002</v>
      </c>
      <c r="F4198">
        <v>398.94299999999998</v>
      </c>
      <c r="G4198">
        <v>349</v>
      </c>
      <c r="H4198" t="s">
        <v>13</v>
      </c>
    </row>
    <row r="4199" spans="1:10" x14ac:dyDescent="0.4">
      <c r="A4199">
        <v>27</v>
      </c>
      <c r="B4199" t="s">
        <v>159</v>
      </c>
      <c r="D4199">
        <v>16.38</v>
      </c>
      <c r="E4199">
        <v>9.0399999999999991</v>
      </c>
      <c r="F4199">
        <v>556.154</v>
      </c>
      <c r="G4199">
        <v>79</v>
      </c>
      <c r="H4199" t="s">
        <v>13</v>
      </c>
    </row>
    <row r="4200" spans="1:10" x14ac:dyDescent="0.4">
      <c r="A4200">
        <v>28</v>
      </c>
      <c r="B4200" t="s">
        <v>22</v>
      </c>
      <c r="H4200" t="s">
        <v>95</v>
      </c>
    </row>
    <row r="4201" spans="1:10" x14ac:dyDescent="0.4">
      <c r="A4201">
        <v>29</v>
      </c>
      <c r="B4201" t="s">
        <v>158</v>
      </c>
      <c r="F4201">
        <v>543.97199999999998</v>
      </c>
    </row>
    <row r="4202" spans="1:10" x14ac:dyDescent="0.4">
      <c r="A4202">
        <v>30</v>
      </c>
      <c r="B4202" t="s">
        <v>157</v>
      </c>
      <c r="F4202">
        <v>411.32299999999998</v>
      </c>
    </row>
    <row r="4203" spans="1:10" x14ac:dyDescent="0.4">
      <c r="A4203">
        <v>31</v>
      </c>
      <c r="B4203" t="s">
        <v>156</v>
      </c>
      <c r="D4203">
        <v>16.29</v>
      </c>
      <c r="E4203">
        <v>11.496</v>
      </c>
      <c r="F4203">
        <v>451.37200000000001</v>
      </c>
      <c r="G4203">
        <v>124</v>
      </c>
      <c r="H4203" t="s">
        <v>13</v>
      </c>
    </row>
    <row r="4205" spans="1:10" x14ac:dyDescent="0.4">
      <c r="A4205" t="s">
        <v>151</v>
      </c>
    </row>
    <row r="4207" spans="1:10" x14ac:dyDescent="0.4">
      <c r="B4207" t="s">
        <v>3</v>
      </c>
      <c r="C4207" t="s">
        <v>4</v>
      </c>
      <c r="D4207" t="s">
        <v>5</v>
      </c>
      <c r="E4207" t="s">
        <v>6</v>
      </c>
      <c r="F4207" t="s">
        <v>7</v>
      </c>
      <c r="G4207" t="s">
        <v>8</v>
      </c>
      <c r="H4207" t="s">
        <v>9</v>
      </c>
      <c r="I4207" t="s">
        <v>10</v>
      </c>
      <c r="J4207" t="s">
        <v>11</v>
      </c>
    </row>
    <row r="4208" spans="1:10" x14ac:dyDescent="0.4">
      <c r="A4208">
        <v>1</v>
      </c>
      <c r="B4208" t="s">
        <v>182</v>
      </c>
      <c r="D4208">
        <v>16.2</v>
      </c>
      <c r="E4208">
        <v>2.145</v>
      </c>
      <c r="F4208">
        <v>435.16699999999997</v>
      </c>
      <c r="G4208">
        <v>23</v>
      </c>
      <c r="H4208" t="s">
        <v>13</v>
      </c>
    </row>
    <row r="4209" spans="1:8" x14ac:dyDescent="0.4">
      <c r="A4209">
        <v>2</v>
      </c>
      <c r="B4209" t="s">
        <v>181</v>
      </c>
      <c r="D4209">
        <v>16.329999999999998</v>
      </c>
      <c r="E4209">
        <v>24.18</v>
      </c>
      <c r="F4209">
        <v>549.79200000000003</v>
      </c>
      <c r="G4209">
        <v>257</v>
      </c>
      <c r="H4209" t="s">
        <v>16</v>
      </c>
    </row>
    <row r="4210" spans="1:8" x14ac:dyDescent="0.4">
      <c r="A4210">
        <v>3</v>
      </c>
      <c r="B4210" t="s">
        <v>180</v>
      </c>
      <c r="F4210">
        <v>409.21199999999999</v>
      </c>
    </row>
    <row r="4211" spans="1:8" x14ac:dyDescent="0.4">
      <c r="A4211">
        <v>4</v>
      </c>
      <c r="B4211" t="s">
        <v>179</v>
      </c>
      <c r="D4211">
        <v>16.420000000000002</v>
      </c>
      <c r="E4211">
        <v>2.177</v>
      </c>
      <c r="F4211">
        <v>458.88</v>
      </c>
      <c r="G4211">
        <v>24</v>
      </c>
      <c r="H4211" t="s">
        <v>13</v>
      </c>
    </row>
    <row r="4212" spans="1:8" x14ac:dyDescent="0.4">
      <c r="A4212">
        <v>5</v>
      </c>
      <c r="B4212" t="s">
        <v>178</v>
      </c>
      <c r="D4212">
        <v>16.25</v>
      </c>
      <c r="E4212">
        <v>49.261000000000003</v>
      </c>
      <c r="F4212">
        <v>403.29199999999997</v>
      </c>
      <c r="G4212">
        <v>371</v>
      </c>
      <c r="H4212" t="s">
        <v>13</v>
      </c>
    </row>
    <row r="4213" spans="1:8" x14ac:dyDescent="0.4">
      <c r="A4213">
        <v>6</v>
      </c>
      <c r="B4213" t="s">
        <v>177</v>
      </c>
      <c r="D4213">
        <v>16.559999999999999</v>
      </c>
      <c r="E4213">
        <v>14.554</v>
      </c>
      <c r="F4213">
        <v>349.79</v>
      </c>
      <c r="G4213">
        <v>2.468</v>
      </c>
      <c r="H4213" t="s">
        <v>13</v>
      </c>
    </row>
    <row r="4214" spans="1:8" x14ac:dyDescent="0.4">
      <c r="A4214">
        <v>7</v>
      </c>
      <c r="B4214" t="s">
        <v>22</v>
      </c>
      <c r="H4214" t="s">
        <v>95</v>
      </c>
    </row>
    <row r="4215" spans="1:8" x14ac:dyDescent="0.4">
      <c r="A4215">
        <v>8</v>
      </c>
      <c r="B4215" t="s">
        <v>176</v>
      </c>
      <c r="D4215">
        <v>16.29</v>
      </c>
      <c r="E4215">
        <v>4.835</v>
      </c>
      <c r="F4215">
        <v>438.197</v>
      </c>
      <c r="G4215">
        <v>52</v>
      </c>
      <c r="H4215" t="s">
        <v>13</v>
      </c>
    </row>
    <row r="4216" spans="1:8" x14ac:dyDescent="0.4">
      <c r="A4216">
        <v>9</v>
      </c>
      <c r="B4216" t="s">
        <v>175</v>
      </c>
      <c r="D4216">
        <v>16.3</v>
      </c>
      <c r="E4216">
        <v>19.376000000000001</v>
      </c>
      <c r="F4216">
        <v>453.67</v>
      </c>
      <c r="G4216">
        <v>204</v>
      </c>
      <c r="H4216" t="s">
        <v>13</v>
      </c>
    </row>
    <row r="4217" spans="1:8" x14ac:dyDescent="0.4">
      <c r="A4217">
        <v>10</v>
      </c>
      <c r="B4217" t="s">
        <v>174</v>
      </c>
      <c r="D4217">
        <v>16.47</v>
      </c>
      <c r="E4217">
        <v>38.478999999999999</v>
      </c>
      <c r="F4217">
        <v>468.58100000000002</v>
      </c>
      <c r="G4217">
        <v>435</v>
      </c>
      <c r="H4217" t="s">
        <v>13</v>
      </c>
    </row>
    <row r="4218" spans="1:8" x14ac:dyDescent="0.4">
      <c r="A4218">
        <v>11</v>
      </c>
      <c r="B4218" t="s">
        <v>173</v>
      </c>
      <c r="F4218">
        <v>381.59399999999999</v>
      </c>
    </row>
    <row r="4219" spans="1:8" x14ac:dyDescent="0.4">
      <c r="A4219">
        <v>12</v>
      </c>
      <c r="B4219" t="s">
        <v>172</v>
      </c>
      <c r="D4219">
        <v>16.22</v>
      </c>
      <c r="E4219">
        <v>1.9650000000000001</v>
      </c>
      <c r="F4219">
        <v>405.71100000000001</v>
      </c>
      <c r="G4219">
        <v>18</v>
      </c>
      <c r="H4219" t="s">
        <v>13</v>
      </c>
    </row>
    <row r="4220" spans="1:8" x14ac:dyDescent="0.4">
      <c r="A4220">
        <v>13</v>
      </c>
      <c r="B4220" t="s">
        <v>171</v>
      </c>
      <c r="D4220">
        <v>16.350000000000001</v>
      </c>
      <c r="E4220">
        <v>2.7989999999999999</v>
      </c>
      <c r="F4220">
        <v>367.483</v>
      </c>
      <c r="G4220">
        <v>0.49399999999999999</v>
      </c>
      <c r="H4220" t="s">
        <v>16</v>
      </c>
    </row>
    <row r="4221" spans="1:8" x14ac:dyDescent="0.4">
      <c r="A4221">
        <v>14</v>
      </c>
      <c r="B4221" t="s">
        <v>22</v>
      </c>
    </row>
    <row r="4222" spans="1:8" x14ac:dyDescent="0.4">
      <c r="A4222">
        <v>15</v>
      </c>
      <c r="B4222" t="s">
        <v>170</v>
      </c>
      <c r="D4222">
        <v>16.55</v>
      </c>
      <c r="E4222">
        <v>26.632999999999999</v>
      </c>
      <c r="F4222">
        <v>519.80700000000002</v>
      </c>
      <c r="G4222">
        <v>1.901</v>
      </c>
      <c r="H4222" t="s">
        <v>13</v>
      </c>
    </row>
    <row r="4223" spans="1:8" x14ac:dyDescent="0.4">
      <c r="A4223">
        <v>16</v>
      </c>
      <c r="B4223" t="s">
        <v>169</v>
      </c>
      <c r="D4223">
        <v>16.260000000000002</v>
      </c>
      <c r="E4223">
        <v>6.2789999999999999</v>
      </c>
      <c r="F4223">
        <v>456.55200000000002</v>
      </c>
      <c r="G4223">
        <v>4.0430000000000001</v>
      </c>
      <c r="H4223" t="s">
        <v>13</v>
      </c>
    </row>
    <row r="4224" spans="1:8" x14ac:dyDescent="0.4">
      <c r="A4224">
        <v>17</v>
      </c>
      <c r="B4224" t="s">
        <v>168</v>
      </c>
      <c r="D4224">
        <v>15.99</v>
      </c>
      <c r="E4224">
        <v>58.573</v>
      </c>
      <c r="F4224">
        <v>556.41200000000003</v>
      </c>
      <c r="G4224">
        <v>541</v>
      </c>
      <c r="H4224" t="s">
        <v>13</v>
      </c>
    </row>
    <row r="4225" spans="1:8" x14ac:dyDescent="0.4">
      <c r="A4225">
        <v>18</v>
      </c>
      <c r="B4225" t="s">
        <v>167</v>
      </c>
      <c r="D4225">
        <v>16.21</v>
      </c>
      <c r="E4225">
        <v>7.0119999999999996</v>
      </c>
      <c r="F4225">
        <v>520.70500000000004</v>
      </c>
      <c r="G4225">
        <v>75</v>
      </c>
      <c r="H4225" t="s">
        <v>13</v>
      </c>
    </row>
    <row r="4226" spans="1:8" x14ac:dyDescent="0.4">
      <c r="A4226">
        <v>19</v>
      </c>
      <c r="B4226" t="s">
        <v>166</v>
      </c>
      <c r="D4226">
        <v>16.07</v>
      </c>
      <c r="E4226">
        <v>10.223000000000001</v>
      </c>
      <c r="F4226">
        <v>697.726</v>
      </c>
      <c r="G4226">
        <v>1.2490000000000001</v>
      </c>
      <c r="H4226" t="s">
        <v>13</v>
      </c>
    </row>
    <row r="4227" spans="1:8" x14ac:dyDescent="0.4">
      <c r="A4227">
        <v>20</v>
      </c>
      <c r="B4227" t="s">
        <v>165</v>
      </c>
      <c r="D4227">
        <v>16.14</v>
      </c>
      <c r="E4227">
        <v>46.908000000000001</v>
      </c>
      <c r="F4227">
        <v>515.65200000000004</v>
      </c>
      <c r="G4227">
        <v>4.7329999999999997</v>
      </c>
      <c r="H4227" t="s">
        <v>13</v>
      </c>
    </row>
    <row r="4228" spans="1:8" x14ac:dyDescent="0.4">
      <c r="A4228">
        <v>21</v>
      </c>
      <c r="B4228" t="s">
        <v>22</v>
      </c>
      <c r="H4228" t="s">
        <v>95</v>
      </c>
    </row>
    <row r="4229" spans="1:8" x14ac:dyDescent="0.4">
      <c r="A4229">
        <v>22</v>
      </c>
      <c r="B4229" t="s">
        <v>164</v>
      </c>
      <c r="D4229">
        <v>16.399999999999999</v>
      </c>
      <c r="E4229">
        <v>43.570999999999998</v>
      </c>
      <c r="F4229">
        <v>442.76100000000002</v>
      </c>
      <c r="G4229">
        <v>1.401</v>
      </c>
      <c r="H4229" t="s">
        <v>13</v>
      </c>
    </row>
    <row r="4230" spans="1:8" x14ac:dyDescent="0.4">
      <c r="A4230">
        <v>23</v>
      </c>
      <c r="B4230" t="s">
        <v>163</v>
      </c>
      <c r="D4230">
        <v>16.39</v>
      </c>
      <c r="E4230">
        <v>27.991</v>
      </c>
      <c r="F4230">
        <v>392.97500000000002</v>
      </c>
      <c r="G4230">
        <v>226</v>
      </c>
      <c r="H4230" t="s">
        <v>13</v>
      </c>
    </row>
    <row r="4231" spans="1:8" x14ac:dyDescent="0.4">
      <c r="A4231">
        <v>24</v>
      </c>
      <c r="B4231" t="s">
        <v>162</v>
      </c>
      <c r="D4231">
        <v>16.53</v>
      </c>
      <c r="E4231">
        <v>42.597000000000001</v>
      </c>
      <c r="F4231">
        <v>533.34</v>
      </c>
      <c r="G4231">
        <v>3.7829999999999999</v>
      </c>
      <c r="H4231" t="s">
        <v>13</v>
      </c>
    </row>
    <row r="4232" spans="1:8" x14ac:dyDescent="0.4">
      <c r="A4232">
        <v>25</v>
      </c>
      <c r="B4232" t="s">
        <v>161</v>
      </c>
      <c r="D4232">
        <v>16.22</v>
      </c>
      <c r="E4232">
        <v>95.585999999999999</v>
      </c>
      <c r="F4232">
        <v>579.68399999999997</v>
      </c>
      <c r="G4232">
        <v>924</v>
      </c>
      <c r="H4232" t="s">
        <v>13</v>
      </c>
    </row>
    <row r="4233" spans="1:8" x14ac:dyDescent="0.4">
      <c r="A4233">
        <v>26</v>
      </c>
      <c r="B4233" t="s">
        <v>160</v>
      </c>
      <c r="F4233">
        <v>398.94299999999998</v>
      </c>
    </row>
    <row r="4234" spans="1:8" x14ac:dyDescent="0.4">
      <c r="A4234">
        <v>27</v>
      </c>
      <c r="B4234" t="s">
        <v>159</v>
      </c>
      <c r="D4234">
        <v>16.34</v>
      </c>
      <c r="E4234">
        <v>25.614999999999998</v>
      </c>
      <c r="F4234">
        <v>556.154</v>
      </c>
      <c r="G4234">
        <v>2.3490000000000002</v>
      </c>
      <c r="H4234" t="s">
        <v>16</v>
      </c>
    </row>
    <row r="4235" spans="1:8" x14ac:dyDescent="0.4">
      <c r="A4235">
        <v>28</v>
      </c>
      <c r="B4235" t="s">
        <v>22</v>
      </c>
      <c r="H4235" t="s">
        <v>95</v>
      </c>
    </row>
    <row r="4236" spans="1:8" x14ac:dyDescent="0.4">
      <c r="A4236">
        <v>29</v>
      </c>
      <c r="B4236" t="s">
        <v>158</v>
      </c>
      <c r="D4236">
        <v>16.46</v>
      </c>
      <c r="E4236">
        <v>9.83</v>
      </c>
      <c r="F4236">
        <v>543.97199999999998</v>
      </c>
      <c r="G4236">
        <v>0.28199999999999997</v>
      </c>
      <c r="H4236" t="s">
        <v>13</v>
      </c>
    </row>
    <row r="4237" spans="1:8" x14ac:dyDescent="0.4">
      <c r="A4237">
        <v>30</v>
      </c>
      <c r="B4237" t="s">
        <v>157</v>
      </c>
      <c r="D4237">
        <v>16.39</v>
      </c>
      <c r="E4237">
        <v>30.594000000000001</v>
      </c>
      <c r="F4237">
        <v>411.32299999999998</v>
      </c>
      <c r="G4237">
        <v>253</v>
      </c>
      <c r="H4237" t="s">
        <v>16</v>
      </c>
    </row>
    <row r="4238" spans="1:8" x14ac:dyDescent="0.4">
      <c r="A4238">
        <v>31</v>
      </c>
      <c r="B4238" t="s">
        <v>156</v>
      </c>
      <c r="D4238">
        <v>16.11</v>
      </c>
      <c r="E4238">
        <v>10.090999999999999</v>
      </c>
      <c r="F4238">
        <v>451.37200000000001</v>
      </c>
      <c r="G4238">
        <v>1.544</v>
      </c>
      <c r="H4238" t="s">
        <v>13</v>
      </c>
    </row>
    <row r="4240" spans="1:8" x14ac:dyDescent="0.4">
      <c r="A4240" t="s">
        <v>152</v>
      </c>
    </row>
    <row r="4242" spans="1:10" x14ac:dyDescent="0.4">
      <c r="B4242" t="s">
        <v>3</v>
      </c>
      <c r="C4242" t="s">
        <v>4</v>
      </c>
      <c r="D4242" t="s">
        <v>5</v>
      </c>
      <c r="E4242" t="s">
        <v>6</v>
      </c>
      <c r="F4242" t="s">
        <v>7</v>
      </c>
      <c r="G4242" t="s">
        <v>8</v>
      </c>
      <c r="H4242" t="s">
        <v>9</v>
      </c>
      <c r="I4242" t="s">
        <v>10</v>
      </c>
      <c r="J4242" t="s">
        <v>11</v>
      </c>
    </row>
    <row r="4243" spans="1:10" x14ac:dyDescent="0.4">
      <c r="A4243">
        <v>1</v>
      </c>
      <c r="B4243" t="s">
        <v>182</v>
      </c>
      <c r="D4243">
        <v>16.829999999999998</v>
      </c>
      <c r="E4243">
        <v>85.001000000000005</v>
      </c>
      <c r="F4243">
        <v>435.16699999999997</v>
      </c>
      <c r="G4243">
        <v>77.616</v>
      </c>
      <c r="H4243" t="s">
        <v>13</v>
      </c>
    </row>
    <row r="4244" spans="1:10" x14ac:dyDescent="0.4">
      <c r="A4244">
        <v>2</v>
      </c>
      <c r="B4244" t="s">
        <v>181</v>
      </c>
      <c r="D4244">
        <v>16.829999999999998</v>
      </c>
      <c r="E4244">
        <v>15.983000000000001</v>
      </c>
      <c r="F4244">
        <v>549.79200000000003</v>
      </c>
      <c r="G4244">
        <v>2.2879999999999998</v>
      </c>
      <c r="H4244" t="s">
        <v>13</v>
      </c>
    </row>
    <row r="4245" spans="1:10" x14ac:dyDescent="0.4">
      <c r="A4245">
        <v>3</v>
      </c>
      <c r="B4245" t="s">
        <v>180</v>
      </c>
      <c r="D4245">
        <v>17.07</v>
      </c>
      <c r="E4245">
        <v>28.082999999999998</v>
      </c>
      <c r="F4245">
        <v>409.21199999999999</v>
      </c>
      <c r="G4245">
        <v>279</v>
      </c>
      <c r="H4245" t="s">
        <v>13</v>
      </c>
    </row>
    <row r="4246" spans="1:10" x14ac:dyDescent="0.4">
      <c r="A4246">
        <v>4</v>
      </c>
      <c r="B4246" t="s">
        <v>179</v>
      </c>
      <c r="D4246">
        <v>16.82</v>
      </c>
      <c r="E4246">
        <v>16.483000000000001</v>
      </c>
      <c r="F4246">
        <v>458.88</v>
      </c>
      <c r="G4246">
        <v>8.266</v>
      </c>
      <c r="H4246" t="s">
        <v>16</v>
      </c>
    </row>
    <row r="4247" spans="1:10" x14ac:dyDescent="0.4">
      <c r="A4247">
        <v>5</v>
      </c>
      <c r="B4247" t="s">
        <v>178</v>
      </c>
      <c r="D4247">
        <v>16.829999999999998</v>
      </c>
      <c r="E4247">
        <v>28.114000000000001</v>
      </c>
      <c r="F4247">
        <v>403.29199999999997</v>
      </c>
      <c r="G4247">
        <v>2.843</v>
      </c>
      <c r="H4247" t="s">
        <v>13</v>
      </c>
    </row>
    <row r="4248" spans="1:10" x14ac:dyDescent="0.4">
      <c r="A4248">
        <v>6</v>
      </c>
      <c r="B4248" t="s">
        <v>177</v>
      </c>
      <c r="D4248">
        <v>17</v>
      </c>
      <c r="E4248">
        <v>1.8089999999999999</v>
      </c>
      <c r="F4248">
        <v>349.79</v>
      </c>
      <c r="G4248">
        <v>3.3860000000000001</v>
      </c>
      <c r="H4248" t="s">
        <v>16</v>
      </c>
    </row>
    <row r="4249" spans="1:10" x14ac:dyDescent="0.4">
      <c r="A4249">
        <v>7</v>
      </c>
      <c r="B4249" t="s">
        <v>22</v>
      </c>
      <c r="H4249" t="s">
        <v>95</v>
      </c>
    </row>
    <row r="4250" spans="1:10" x14ac:dyDescent="0.4">
      <c r="A4250">
        <v>8</v>
      </c>
      <c r="B4250" t="s">
        <v>176</v>
      </c>
      <c r="D4250">
        <v>17</v>
      </c>
      <c r="E4250">
        <v>22.908999999999999</v>
      </c>
      <c r="F4250">
        <v>438.197</v>
      </c>
      <c r="G4250">
        <v>24.768000000000001</v>
      </c>
      <c r="H4250" t="s">
        <v>13</v>
      </c>
    </row>
    <row r="4251" spans="1:10" x14ac:dyDescent="0.4">
      <c r="A4251">
        <v>9</v>
      </c>
      <c r="B4251" t="s">
        <v>175</v>
      </c>
      <c r="D4251">
        <v>16.93</v>
      </c>
      <c r="E4251">
        <v>26.797999999999998</v>
      </c>
      <c r="F4251">
        <v>453.67</v>
      </c>
      <c r="G4251">
        <v>2.5</v>
      </c>
      <c r="H4251" t="s">
        <v>16</v>
      </c>
    </row>
    <row r="4252" spans="1:10" x14ac:dyDescent="0.4">
      <c r="A4252">
        <v>10</v>
      </c>
      <c r="B4252" t="s">
        <v>174</v>
      </c>
      <c r="D4252">
        <v>16.87</v>
      </c>
      <c r="E4252">
        <v>20.062999999999999</v>
      </c>
      <c r="F4252">
        <v>468.58100000000002</v>
      </c>
      <c r="G4252">
        <v>9.9659999999999993</v>
      </c>
      <c r="H4252" t="s">
        <v>13</v>
      </c>
    </row>
    <row r="4253" spans="1:10" x14ac:dyDescent="0.4">
      <c r="A4253">
        <v>11</v>
      </c>
      <c r="B4253" t="s">
        <v>173</v>
      </c>
      <c r="D4253">
        <v>16.88</v>
      </c>
      <c r="E4253">
        <v>19.055</v>
      </c>
      <c r="F4253">
        <v>381.59399999999999</v>
      </c>
      <c r="G4253">
        <v>146</v>
      </c>
      <c r="H4253" t="s">
        <v>16</v>
      </c>
    </row>
    <row r="4254" spans="1:10" x14ac:dyDescent="0.4">
      <c r="A4254">
        <v>12</v>
      </c>
      <c r="B4254" t="s">
        <v>172</v>
      </c>
      <c r="D4254">
        <v>16.899999999999999</v>
      </c>
      <c r="E4254">
        <v>9.9979999999999993</v>
      </c>
      <c r="F4254">
        <v>405.71100000000001</v>
      </c>
      <c r="G4254">
        <v>1.2529999999999999</v>
      </c>
      <c r="H4254" t="s">
        <v>13</v>
      </c>
    </row>
    <row r="4255" spans="1:10" x14ac:dyDescent="0.4">
      <c r="A4255">
        <v>13</v>
      </c>
      <c r="B4255" t="s">
        <v>171</v>
      </c>
      <c r="D4255">
        <v>16.829999999999998</v>
      </c>
      <c r="E4255">
        <v>30.106000000000002</v>
      </c>
      <c r="F4255">
        <v>367.483</v>
      </c>
      <c r="G4255">
        <v>4.8550000000000004</v>
      </c>
      <c r="H4255" t="s">
        <v>13</v>
      </c>
    </row>
    <row r="4256" spans="1:10" x14ac:dyDescent="0.4">
      <c r="A4256">
        <v>14</v>
      </c>
      <c r="B4256" t="s">
        <v>22</v>
      </c>
    </row>
    <row r="4257" spans="1:8" x14ac:dyDescent="0.4">
      <c r="A4257">
        <v>15</v>
      </c>
      <c r="B4257" t="s">
        <v>170</v>
      </c>
      <c r="D4257">
        <v>16.8</v>
      </c>
      <c r="E4257">
        <v>68.962000000000003</v>
      </c>
      <c r="F4257">
        <v>519.80700000000002</v>
      </c>
      <c r="G4257">
        <v>6.8369999999999997</v>
      </c>
      <c r="H4257" t="s">
        <v>13</v>
      </c>
    </row>
    <row r="4258" spans="1:8" x14ac:dyDescent="0.4">
      <c r="A4258">
        <v>16</v>
      </c>
      <c r="B4258" t="s">
        <v>169</v>
      </c>
      <c r="D4258">
        <v>16.77</v>
      </c>
      <c r="E4258">
        <v>25.757999999999999</v>
      </c>
      <c r="F4258">
        <v>456.55200000000002</v>
      </c>
      <c r="G4258">
        <v>4.8789999999999996</v>
      </c>
      <c r="H4258" t="s">
        <v>13</v>
      </c>
    </row>
    <row r="4259" spans="1:8" x14ac:dyDescent="0.4">
      <c r="A4259">
        <v>17</v>
      </c>
      <c r="B4259" t="s">
        <v>168</v>
      </c>
      <c r="D4259">
        <v>16.850000000000001</v>
      </c>
      <c r="E4259">
        <v>17.981000000000002</v>
      </c>
      <c r="F4259">
        <v>556.41200000000003</v>
      </c>
      <c r="G4259">
        <v>122</v>
      </c>
      <c r="H4259" t="s">
        <v>13</v>
      </c>
    </row>
    <row r="4260" spans="1:8" x14ac:dyDescent="0.4">
      <c r="A4260">
        <v>18</v>
      </c>
      <c r="B4260" t="s">
        <v>167</v>
      </c>
      <c r="D4260">
        <v>16.87</v>
      </c>
      <c r="E4260">
        <v>50.735999999999997</v>
      </c>
      <c r="F4260">
        <v>520.70500000000004</v>
      </c>
      <c r="G4260">
        <v>2.9540000000000002</v>
      </c>
      <c r="H4260" t="s">
        <v>13</v>
      </c>
    </row>
    <row r="4261" spans="1:8" x14ac:dyDescent="0.4">
      <c r="A4261">
        <v>19</v>
      </c>
      <c r="B4261" t="s">
        <v>166</v>
      </c>
      <c r="D4261">
        <v>16.82</v>
      </c>
      <c r="E4261">
        <v>36.610999999999997</v>
      </c>
      <c r="F4261">
        <v>697.726</v>
      </c>
      <c r="G4261">
        <v>3.64</v>
      </c>
      <c r="H4261" t="s">
        <v>13</v>
      </c>
    </row>
    <row r="4262" spans="1:8" x14ac:dyDescent="0.4">
      <c r="A4262">
        <v>20</v>
      </c>
      <c r="B4262" t="s">
        <v>165</v>
      </c>
      <c r="D4262">
        <v>16.829999999999998</v>
      </c>
      <c r="E4262">
        <v>29.151</v>
      </c>
      <c r="F4262">
        <v>515.65200000000004</v>
      </c>
      <c r="G4262">
        <v>242</v>
      </c>
      <c r="H4262" t="s">
        <v>16</v>
      </c>
    </row>
    <row r="4263" spans="1:8" x14ac:dyDescent="0.4">
      <c r="A4263">
        <v>21</v>
      </c>
      <c r="B4263" t="s">
        <v>22</v>
      </c>
      <c r="H4263" t="s">
        <v>95</v>
      </c>
    </row>
    <row r="4264" spans="1:8" x14ac:dyDescent="0.4">
      <c r="A4264">
        <v>22</v>
      </c>
      <c r="B4264" t="s">
        <v>164</v>
      </c>
      <c r="D4264">
        <v>16.88</v>
      </c>
      <c r="E4264">
        <v>24.154</v>
      </c>
      <c r="F4264">
        <v>442.76100000000002</v>
      </c>
      <c r="G4264">
        <v>2.3580000000000001</v>
      </c>
      <c r="H4264" t="s">
        <v>16</v>
      </c>
    </row>
    <row r="4265" spans="1:8" x14ac:dyDescent="0.4">
      <c r="A4265">
        <v>23</v>
      </c>
      <c r="B4265" t="s">
        <v>163</v>
      </c>
      <c r="D4265">
        <v>16.87</v>
      </c>
      <c r="E4265">
        <v>16.434000000000001</v>
      </c>
      <c r="F4265">
        <v>392.97500000000002</v>
      </c>
      <c r="G4265">
        <v>118</v>
      </c>
      <c r="H4265" t="s">
        <v>16</v>
      </c>
    </row>
    <row r="4266" spans="1:8" x14ac:dyDescent="0.4">
      <c r="A4266">
        <v>24</v>
      </c>
      <c r="B4266" t="s">
        <v>162</v>
      </c>
      <c r="D4266">
        <v>16.899999999999999</v>
      </c>
      <c r="E4266">
        <v>17.143000000000001</v>
      </c>
      <c r="F4266">
        <v>533.34</v>
      </c>
      <c r="G4266">
        <v>2.383</v>
      </c>
      <c r="H4266" t="s">
        <v>13</v>
      </c>
    </row>
    <row r="4267" spans="1:8" x14ac:dyDescent="0.4">
      <c r="A4267">
        <v>25</v>
      </c>
      <c r="B4267" t="s">
        <v>161</v>
      </c>
      <c r="D4267">
        <v>16.93</v>
      </c>
      <c r="E4267">
        <v>57.838000000000001</v>
      </c>
      <c r="F4267">
        <v>579.68399999999997</v>
      </c>
      <c r="G4267">
        <v>6.8529999999999998</v>
      </c>
      <c r="H4267" t="s">
        <v>13</v>
      </c>
    </row>
    <row r="4268" spans="1:8" x14ac:dyDescent="0.4">
      <c r="A4268">
        <v>26</v>
      </c>
      <c r="B4268" t="s">
        <v>160</v>
      </c>
      <c r="D4268">
        <v>16.920000000000002</v>
      </c>
      <c r="E4268">
        <v>95.411000000000001</v>
      </c>
      <c r="F4268">
        <v>398.94299999999998</v>
      </c>
      <c r="G4268">
        <v>4.1539999999999999</v>
      </c>
      <c r="H4268" t="s">
        <v>13</v>
      </c>
    </row>
    <row r="4269" spans="1:8" x14ac:dyDescent="0.4">
      <c r="A4269">
        <v>27</v>
      </c>
      <c r="B4269" t="s">
        <v>159</v>
      </c>
      <c r="D4269">
        <v>16.93</v>
      </c>
      <c r="E4269">
        <v>12.865</v>
      </c>
      <c r="F4269">
        <v>556.154</v>
      </c>
      <c r="G4269">
        <v>3.2919999999999998</v>
      </c>
      <c r="H4269" t="s">
        <v>13</v>
      </c>
    </row>
    <row r="4270" spans="1:8" x14ac:dyDescent="0.4">
      <c r="A4270">
        <v>28</v>
      </c>
      <c r="B4270" t="s">
        <v>22</v>
      </c>
      <c r="H4270" t="s">
        <v>95</v>
      </c>
    </row>
    <row r="4271" spans="1:8" x14ac:dyDescent="0.4">
      <c r="A4271">
        <v>29</v>
      </c>
      <c r="B4271" t="s">
        <v>158</v>
      </c>
      <c r="D4271">
        <v>16.98</v>
      </c>
      <c r="E4271">
        <v>43.701000000000001</v>
      </c>
      <c r="F4271">
        <v>543.97199999999998</v>
      </c>
      <c r="G4271">
        <v>37.447000000000003</v>
      </c>
      <c r="H4271" t="s">
        <v>13</v>
      </c>
    </row>
    <row r="4272" spans="1:8" x14ac:dyDescent="0.4">
      <c r="A4272">
        <v>30</v>
      </c>
      <c r="B4272" t="s">
        <v>157</v>
      </c>
      <c r="D4272">
        <v>17.05</v>
      </c>
      <c r="E4272">
        <v>53.607999999999997</v>
      </c>
      <c r="F4272">
        <v>411.32299999999998</v>
      </c>
      <c r="G4272">
        <v>12.228</v>
      </c>
      <c r="H4272" t="s">
        <v>13</v>
      </c>
    </row>
    <row r="4273" spans="1:10" x14ac:dyDescent="0.4">
      <c r="A4273">
        <v>31</v>
      </c>
      <c r="B4273" t="s">
        <v>156</v>
      </c>
      <c r="D4273">
        <v>16.93</v>
      </c>
      <c r="E4273">
        <v>24.219000000000001</v>
      </c>
      <c r="F4273">
        <v>451.37200000000001</v>
      </c>
      <c r="G4273">
        <v>171</v>
      </c>
      <c r="H4273" t="s">
        <v>16</v>
      </c>
    </row>
    <row r="4275" spans="1:10" x14ac:dyDescent="0.4">
      <c r="A4275" t="s">
        <v>153</v>
      </c>
    </row>
    <row r="4277" spans="1:10" x14ac:dyDescent="0.4">
      <c r="B4277" t="s">
        <v>3</v>
      </c>
      <c r="C4277" t="s">
        <v>4</v>
      </c>
      <c r="D4277" t="s">
        <v>5</v>
      </c>
      <c r="E4277" t="s">
        <v>6</v>
      </c>
      <c r="F4277" t="s">
        <v>7</v>
      </c>
      <c r="G4277" t="s">
        <v>8</v>
      </c>
      <c r="H4277" t="s">
        <v>9</v>
      </c>
      <c r="I4277" t="s">
        <v>10</v>
      </c>
      <c r="J4277" t="s">
        <v>11</v>
      </c>
    </row>
    <row r="4278" spans="1:10" x14ac:dyDescent="0.4">
      <c r="A4278">
        <v>1</v>
      </c>
      <c r="B4278" t="s">
        <v>182</v>
      </c>
      <c r="D4278">
        <v>16.8</v>
      </c>
      <c r="E4278">
        <v>51.924999999999997</v>
      </c>
      <c r="F4278">
        <v>435.16699999999997</v>
      </c>
      <c r="G4278">
        <v>3.3559999999999999</v>
      </c>
      <c r="H4278" t="s">
        <v>16</v>
      </c>
    </row>
    <row r="4279" spans="1:10" x14ac:dyDescent="0.4">
      <c r="A4279">
        <v>2</v>
      </c>
      <c r="B4279" t="s">
        <v>181</v>
      </c>
      <c r="D4279">
        <v>16.77</v>
      </c>
      <c r="E4279">
        <v>25.93</v>
      </c>
      <c r="F4279">
        <v>549.79200000000003</v>
      </c>
      <c r="G4279">
        <v>0.94299999999999995</v>
      </c>
      <c r="H4279" t="s">
        <v>16</v>
      </c>
    </row>
    <row r="4280" spans="1:10" x14ac:dyDescent="0.4">
      <c r="A4280">
        <v>3</v>
      </c>
      <c r="B4280" t="s">
        <v>180</v>
      </c>
      <c r="D4280">
        <v>16.87</v>
      </c>
      <c r="E4280">
        <v>46.238999999999997</v>
      </c>
      <c r="F4280">
        <v>409.21199999999999</v>
      </c>
      <c r="G4280">
        <v>1.556</v>
      </c>
      <c r="H4280" t="s">
        <v>16</v>
      </c>
    </row>
    <row r="4281" spans="1:10" x14ac:dyDescent="0.4">
      <c r="A4281">
        <v>4</v>
      </c>
      <c r="B4281" t="s">
        <v>179</v>
      </c>
      <c r="D4281">
        <v>16.78</v>
      </c>
      <c r="E4281">
        <v>42.408000000000001</v>
      </c>
      <c r="F4281">
        <v>458.88</v>
      </c>
      <c r="G4281">
        <v>1.3959999999999999</v>
      </c>
      <c r="H4281" t="s">
        <v>16</v>
      </c>
    </row>
    <row r="4282" spans="1:10" x14ac:dyDescent="0.4">
      <c r="A4282">
        <v>5</v>
      </c>
      <c r="B4282" t="s">
        <v>178</v>
      </c>
      <c r="D4282">
        <v>16.920000000000002</v>
      </c>
      <c r="E4282">
        <v>67.911000000000001</v>
      </c>
      <c r="F4282">
        <v>403.29199999999997</v>
      </c>
      <c r="G4282">
        <v>2.274</v>
      </c>
      <c r="H4282" t="s">
        <v>13</v>
      </c>
    </row>
    <row r="4283" spans="1:10" x14ac:dyDescent="0.4">
      <c r="A4283">
        <v>6</v>
      </c>
      <c r="B4283" t="s">
        <v>177</v>
      </c>
      <c r="D4283">
        <v>16.71</v>
      </c>
      <c r="E4283">
        <v>13.465999999999999</v>
      </c>
      <c r="F4283">
        <v>349.79</v>
      </c>
      <c r="G4283">
        <v>0.747</v>
      </c>
      <c r="H4283" t="s">
        <v>16</v>
      </c>
    </row>
    <row r="4284" spans="1:10" x14ac:dyDescent="0.4">
      <c r="A4284">
        <v>7</v>
      </c>
      <c r="B4284" t="s">
        <v>22</v>
      </c>
      <c r="H4284" t="s">
        <v>95</v>
      </c>
    </row>
    <row r="4285" spans="1:10" x14ac:dyDescent="0.4">
      <c r="A4285">
        <v>8</v>
      </c>
      <c r="B4285" t="s">
        <v>176</v>
      </c>
      <c r="D4285">
        <v>16.71</v>
      </c>
      <c r="E4285">
        <v>65.706000000000003</v>
      </c>
      <c r="F4285">
        <v>438.197</v>
      </c>
      <c r="G4285">
        <v>1.6619999999999999</v>
      </c>
      <c r="H4285" t="s">
        <v>16</v>
      </c>
    </row>
    <row r="4286" spans="1:10" x14ac:dyDescent="0.4">
      <c r="A4286">
        <v>9</v>
      </c>
      <c r="B4286" t="s">
        <v>175</v>
      </c>
      <c r="D4286">
        <v>16.87</v>
      </c>
      <c r="E4286">
        <v>49.68</v>
      </c>
      <c r="F4286">
        <v>453.67</v>
      </c>
      <c r="G4286">
        <v>2.96</v>
      </c>
      <c r="H4286" t="s">
        <v>13</v>
      </c>
    </row>
    <row r="4287" spans="1:10" x14ac:dyDescent="0.4">
      <c r="A4287">
        <v>10</v>
      </c>
      <c r="B4287" t="s">
        <v>174</v>
      </c>
      <c r="D4287">
        <v>16.899999999999999</v>
      </c>
      <c r="E4287">
        <v>55.932000000000002</v>
      </c>
      <c r="F4287">
        <v>468.58100000000002</v>
      </c>
      <c r="G4287">
        <v>2.25</v>
      </c>
      <c r="H4287" t="s">
        <v>16</v>
      </c>
    </row>
    <row r="4288" spans="1:10" x14ac:dyDescent="0.4">
      <c r="A4288">
        <v>11</v>
      </c>
      <c r="B4288" t="s">
        <v>173</v>
      </c>
      <c r="D4288">
        <v>16.8</v>
      </c>
      <c r="E4288">
        <v>43.621000000000002</v>
      </c>
      <c r="F4288">
        <v>381.59399999999999</v>
      </c>
      <c r="G4288">
        <v>1.4990000000000001</v>
      </c>
      <c r="H4288" t="s">
        <v>16</v>
      </c>
    </row>
    <row r="4289" spans="1:8" x14ac:dyDescent="0.4">
      <c r="A4289">
        <v>12</v>
      </c>
      <c r="B4289" t="s">
        <v>172</v>
      </c>
      <c r="D4289">
        <v>16.86</v>
      </c>
      <c r="E4289">
        <v>80.891000000000005</v>
      </c>
      <c r="F4289">
        <v>405.71100000000001</v>
      </c>
      <c r="G4289">
        <v>2.4500000000000002</v>
      </c>
      <c r="H4289" t="s">
        <v>16</v>
      </c>
    </row>
    <row r="4290" spans="1:8" x14ac:dyDescent="0.4">
      <c r="A4290">
        <v>13</v>
      </c>
      <c r="B4290" t="s">
        <v>171</v>
      </c>
      <c r="D4290">
        <v>17.12</v>
      </c>
      <c r="E4290">
        <v>104.889</v>
      </c>
      <c r="F4290">
        <v>367.483</v>
      </c>
      <c r="G4290">
        <v>6.69</v>
      </c>
      <c r="H4290" t="s">
        <v>16</v>
      </c>
    </row>
    <row r="4291" spans="1:8" x14ac:dyDescent="0.4">
      <c r="A4291">
        <v>14</v>
      </c>
      <c r="B4291" t="s">
        <v>22</v>
      </c>
    </row>
    <row r="4292" spans="1:8" x14ac:dyDescent="0.4">
      <c r="A4292">
        <v>15</v>
      </c>
      <c r="B4292" t="s">
        <v>170</v>
      </c>
      <c r="D4292">
        <v>16.79</v>
      </c>
      <c r="E4292">
        <v>266.30500000000001</v>
      </c>
      <c r="F4292">
        <v>519.80700000000002</v>
      </c>
      <c r="G4292">
        <v>14.768000000000001</v>
      </c>
      <c r="H4292" t="s">
        <v>13</v>
      </c>
    </row>
    <row r="4293" spans="1:8" x14ac:dyDescent="0.4">
      <c r="A4293">
        <v>16</v>
      </c>
      <c r="B4293" t="s">
        <v>169</v>
      </c>
      <c r="D4293">
        <v>16.98</v>
      </c>
      <c r="E4293">
        <v>116.925</v>
      </c>
      <c r="F4293">
        <v>456.55200000000002</v>
      </c>
      <c r="G4293">
        <v>1.504</v>
      </c>
      <c r="H4293" t="s">
        <v>16</v>
      </c>
    </row>
    <row r="4294" spans="1:8" x14ac:dyDescent="0.4">
      <c r="A4294">
        <v>17</v>
      </c>
      <c r="B4294" t="s">
        <v>168</v>
      </c>
      <c r="D4294">
        <v>16.829999999999998</v>
      </c>
      <c r="E4294">
        <v>118.479</v>
      </c>
      <c r="F4294">
        <v>556.41200000000003</v>
      </c>
      <c r="G4294">
        <v>3.9529999999999998</v>
      </c>
      <c r="H4294" t="s">
        <v>23</v>
      </c>
    </row>
    <row r="4295" spans="1:8" x14ac:dyDescent="0.4">
      <c r="A4295">
        <v>18</v>
      </c>
      <c r="B4295" t="s">
        <v>167</v>
      </c>
      <c r="D4295">
        <v>16.95</v>
      </c>
      <c r="E4295">
        <v>56.417999999999999</v>
      </c>
      <c r="F4295">
        <v>520.70500000000004</v>
      </c>
      <c r="G4295">
        <v>1.2749999999999999</v>
      </c>
      <c r="H4295" t="s">
        <v>16</v>
      </c>
    </row>
    <row r="4296" spans="1:8" x14ac:dyDescent="0.4">
      <c r="A4296">
        <v>19</v>
      </c>
      <c r="B4296" t="s">
        <v>166</v>
      </c>
      <c r="D4296">
        <v>16.649999999999999</v>
      </c>
      <c r="E4296">
        <v>49.831000000000003</v>
      </c>
      <c r="F4296">
        <v>697.726</v>
      </c>
      <c r="G4296">
        <v>1.24</v>
      </c>
      <c r="H4296" t="s">
        <v>16</v>
      </c>
    </row>
    <row r="4297" spans="1:8" x14ac:dyDescent="0.4">
      <c r="A4297">
        <v>20</v>
      </c>
      <c r="B4297" t="s">
        <v>165</v>
      </c>
      <c r="D4297">
        <v>16.850000000000001</v>
      </c>
      <c r="E4297">
        <v>64.554000000000002</v>
      </c>
      <c r="F4297">
        <v>515.65200000000004</v>
      </c>
      <c r="G4297">
        <v>1.7430000000000001</v>
      </c>
      <c r="H4297" t="s">
        <v>13</v>
      </c>
    </row>
    <row r="4298" spans="1:8" x14ac:dyDescent="0.4">
      <c r="A4298">
        <v>21</v>
      </c>
      <c r="B4298" t="s">
        <v>22</v>
      </c>
    </row>
    <row r="4299" spans="1:8" x14ac:dyDescent="0.4">
      <c r="A4299">
        <v>22</v>
      </c>
      <c r="B4299" t="s">
        <v>164</v>
      </c>
      <c r="D4299">
        <v>17.27</v>
      </c>
      <c r="E4299">
        <v>83.959000000000003</v>
      </c>
      <c r="F4299">
        <v>442.76100000000002</v>
      </c>
      <c r="G4299">
        <v>2.722</v>
      </c>
      <c r="H4299" t="s">
        <v>13</v>
      </c>
    </row>
    <row r="4300" spans="1:8" x14ac:dyDescent="0.4">
      <c r="A4300">
        <v>23</v>
      </c>
      <c r="B4300" t="s">
        <v>163</v>
      </c>
      <c r="D4300">
        <v>16.95</v>
      </c>
      <c r="E4300">
        <v>128.58799999999999</v>
      </c>
      <c r="F4300">
        <v>392.97500000000002</v>
      </c>
      <c r="G4300">
        <v>2.4350000000000001</v>
      </c>
      <c r="H4300" t="s">
        <v>16</v>
      </c>
    </row>
    <row r="4301" spans="1:8" x14ac:dyDescent="0.4">
      <c r="A4301">
        <v>24</v>
      </c>
      <c r="B4301" t="s">
        <v>162</v>
      </c>
      <c r="D4301">
        <v>16.829999999999998</v>
      </c>
      <c r="E4301">
        <v>261.26400000000001</v>
      </c>
      <c r="F4301">
        <v>533.34</v>
      </c>
      <c r="G4301">
        <v>2.4329999999999998</v>
      </c>
      <c r="H4301" t="s">
        <v>16</v>
      </c>
    </row>
    <row r="4302" spans="1:8" x14ac:dyDescent="0.4">
      <c r="A4302">
        <v>25</v>
      </c>
      <c r="B4302" t="s">
        <v>161</v>
      </c>
      <c r="D4302">
        <v>16.920000000000002</v>
      </c>
      <c r="E4302">
        <v>210.81800000000001</v>
      </c>
      <c r="F4302">
        <v>579.68399999999997</v>
      </c>
      <c r="G4302">
        <v>3.6120000000000001</v>
      </c>
      <c r="H4302" t="s">
        <v>16</v>
      </c>
    </row>
    <row r="4303" spans="1:8" x14ac:dyDescent="0.4">
      <c r="A4303">
        <v>26</v>
      </c>
      <c r="B4303" t="s">
        <v>160</v>
      </c>
      <c r="D4303">
        <v>17</v>
      </c>
      <c r="E4303">
        <v>92.108000000000004</v>
      </c>
      <c r="F4303">
        <v>398.94299999999998</v>
      </c>
      <c r="G4303">
        <v>1.6910000000000001</v>
      </c>
      <c r="H4303" t="s">
        <v>16</v>
      </c>
    </row>
    <row r="4304" spans="1:8" x14ac:dyDescent="0.4">
      <c r="A4304">
        <v>27</v>
      </c>
      <c r="B4304" t="s">
        <v>159</v>
      </c>
      <c r="D4304">
        <v>16.97</v>
      </c>
      <c r="E4304">
        <v>118.477</v>
      </c>
      <c r="F4304">
        <v>556.154</v>
      </c>
      <c r="G4304">
        <v>3.6539999999999999</v>
      </c>
      <c r="H4304" t="s">
        <v>16</v>
      </c>
    </row>
    <row r="4305" spans="1:10" x14ac:dyDescent="0.4">
      <c r="A4305">
        <v>28</v>
      </c>
      <c r="B4305" t="s">
        <v>22</v>
      </c>
    </row>
    <row r="4306" spans="1:10" x14ac:dyDescent="0.4">
      <c r="A4306">
        <v>29</v>
      </c>
      <c r="B4306" t="s">
        <v>158</v>
      </c>
      <c r="D4306">
        <v>16.97</v>
      </c>
      <c r="E4306">
        <v>33.524000000000001</v>
      </c>
      <c r="F4306">
        <v>543.97199999999998</v>
      </c>
      <c r="G4306">
        <v>3.0950000000000002</v>
      </c>
      <c r="H4306" t="s">
        <v>16</v>
      </c>
    </row>
    <row r="4307" spans="1:10" x14ac:dyDescent="0.4">
      <c r="A4307">
        <v>30</v>
      </c>
      <c r="B4307" t="s">
        <v>157</v>
      </c>
      <c r="D4307">
        <v>16.93</v>
      </c>
      <c r="E4307">
        <v>196.53899999999999</v>
      </c>
      <c r="F4307">
        <v>411.32299999999998</v>
      </c>
      <c r="G4307">
        <v>3.8860000000000001</v>
      </c>
      <c r="H4307" t="s">
        <v>16</v>
      </c>
    </row>
    <row r="4308" spans="1:10" x14ac:dyDescent="0.4">
      <c r="A4308">
        <v>31</v>
      </c>
      <c r="B4308" t="s">
        <v>156</v>
      </c>
      <c r="D4308">
        <v>16.920000000000002</v>
      </c>
      <c r="E4308">
        <v>57.606000000000002</v>
      </c>
      <c r="F4308">
        <v>451.37200000000001</v>
      </c>
      <c r="G4308">
        <v>2.8879999999999999</v>
      </c>
      <c r="H4308" t="s">
        <v>16</v>
      </c>
    </row>
    <row r="4310" spans="1:10" x14ac:dyDescent="0.4">
      <c r="A4310" t="s">
        <v>154</v>
      </c>
    </row>
    <row r="4312" spans="1:10" x14ac:dyDescent="0.4">
      <c r="B4312" t="s">
        <v>3</v>
      </c>
      <c r="C4312" t="s">
        <v>4</v>
      </c>
      <c r="D4312" t="s">
        <v>5</v>
      </c>
      <c r="E4312" t="s">
        <v>6</v>
      </c>
      <c r="F4312" t="s">
        <v>7</v>
      </c>
      <c r="G4312" t="s">
        <v>8</v>
      </c>
      <c r="H4312" t="s">
        <v>9</v>
      </c>
      <c r="I4312" t="s">
        <v>10</v>
      </c>
      <c r="J4312" t="s">
        <v>11</v>
      </c>
    </row>
    <row r="4313" spans="1:10" x14ac:dyDescent="0.4">
      <c r="A4313">
        <v>1</v>
      </c>
      <c r="B4313" t="s">
        <v>182</v>
      </c>
      <c r="D4313">
        <v>16.82</v>
      </c>
      <c r="E4313">
        <v>435.16699999999997</v>
      </c>
      <c r="G4313">
        <v>33.412999999999997</v>
      </c>
      <c r="H4313" t="s">
        <v>13</v>
      </c>
      <c r="I4313">
        <v>435.16699999999997</v>
      </c>
    </row>
    <row r="4314" spans="1:10" x14ac:dyDescent="0.4">
      <c r="A4314">
        <v>2</v>
      </c>
      <c r="B4314" t="s">
        <v>181</v>
      </c>
      <c r="D4314">
        <v>16.850000000000001</v>
      </c>
      <c r="E4314">
        <v>549.79200000000003</v>
      </c>
      <c r="G4314">
        <v>3929</v>
      </c>
      <c r="H4314" t="s">
        <v>13</v>
      </c>
      <c r="I4314">
        <v>549.79200000000003</v>
      </c>
    </row>
    <row r="4315" spans="1:10" x14ac:dyDescent="0.4">
      <c r="A4315">
        <v>3</v>
      </c>
      <c r="B4315" t="s">
        <v>180</v>
      </c>
      <c r="D4315">
        <v>16.84</v>
      </c>
      <c r="E4315">
        <v>409.21199999999999</v>
      </c>
      <c r="G4315">
        <v>9.3480000000000008</v>
      </c>
      <c r="H4315" t="s">
        <v>13</v>
      </c>
      <c r="I4315">
        <v>409.21199999999999</v>
      </c>
    </row>
    <row r="4316" spans="1:10" x14ac:dyDescent="0.4">
      <c r="A4316">
        <v>4</v>
      </c>
      <c r="B4316" t="s">
        <v>179</v>
      </c>
      <c r="D4316">
        <v>16.829999999999998</v>
      </c>
      <c r="E4316">
        <v>458.88</v>
      </c>
      <c r="G4316">
        <v>76.575999999999993</v>
      </c>
      <c r="H4316" t="s">
        <v>13</v>
      </c>
      <c r="I4316">
        <v>458.88</v>
      </c>
    </row>
    <row r="4317" spans="1:10" x14ac:dyDescent="0.4">
      <c r="A4317">
        <v>5</v>
      </c>
      <c r="B4317" t="s">
        <v>178</v>
      </c>
      <c r="D4317">
        <v>16.850000000000001</v>
      </c>
      <c r="E4317">
        <v>403.29199999999997</v>
      </c>
      <c r="G4317">
        <v>71.296000000000006</v>
      </c>
      <c r="H4317" t="s">
        <v>13</v>
      </c>
      <c r="I4317">
        <v>403.29199999999997</v>
      </c>
    </row>
    <row r="4318" spans="1:10" x14ac:dyDescent="0.4">
      <c r="A4318">
        <v>6</v>
      </c>
      <c r="B4318" t="s">
        <v>177</v>
      </c>
      <c r="D4318">
        <v>16.89</v>
      </c>
      <c r="E4318">
        <v>349.79</v>
      </c>
      <c r="G4318">
        <v>2198</v>
      </c>
      <c r="H4318" t="s">
        <v>13</v>
      </c>
      <c r="I4318">
        <v>349.79</v>
      </c>
    </row>
    <row r="4319" spans="1:10" x14ac:dyDescent="0.4">
      <c r="A4319">
        <v>7</v>
      </c>
      <c r="B4319" t="s">
        <v>22</v>
      </c>
      <c r="H4319" t="s">
        <v>95</v>
      </c>
    </row>
    <row r="4320" spans="1:10" x14ac:dyDescent="0.4">
      <c r="A4320">
        <v>8</v>
      </c>
      <c r="B4320" t="s">
        <v>176</v>
      </c>
      <c r="D4320">
        <v>16.87</v>
      </c>
      <c r="E4320">
        <v>438.197</v>
      </c>
      <c r="G4320">
        <v>2789</v>
      </c>
      <c r="H4320" t="s">
        <v>13</v>
      </c>
      <c r="I4320">
        <v>438.197</v>
      </c>
    </row>
    <row r="4321" spans="1:9" x14ac:dyDescent="0.4">
      <c r="A4321">
        <v>9</v>
      </c>
      <c r="B4321" t="s">
        <v>175</v>
      </c>
      <c r="D4321">
        <v>16.89</v>
      </c>
      <c r="E4321">
        <v>453.67</v>
      </c>
      <c r="G4321">
        <v>91.959000000000003</v>
      </c>
      <c r="H4321" t="s">
        <v>13</v>
      </c>
      <c r="I4321">
        <v>453.67</v>
      </c>
    </row>
    <row r="4322" spans="1:9" x14ac:dyDescent="0.4">
      <c r="A4322">
        <v>10</v>
      </c>
      <c r="B4322" t="s">
        <v>174</v>
      </c>
      <c r="D4322">
        <v>16.89</v>
      </c>
      <c r="E4322">
        <v>468.58100000000002</v>
      </c>
      <c r="G4322">
        <v>134.096</v>
      </c>
      <c r="H4322" t="s">
        <v>13</v>
      </c>
      <c r="I4322">
        <v>468.58100000000002</v>
      </c>
    </row>
    <row r="4323" spans="1:9" x14ac:dyDescent="0.4">
      <c r="A4323">
        <v>11</v>
      </c>
      <c r="B4323" t="s">
        <v>173</v>
      </c>
      <c r="D4323">
        <v>16.87</v>
      </c>
      <c r="E4323">
        <v>381.59399999999999</v>
      </c>
      <c r="G4323">
        <v>59.923999999999999</v>
      </c>
      <c r="H4323" t="s">
        <v>13</v>
      </c>
      <c r="I4323">
        <v>381.59399999999999</v>
      </c>
    </row>
    <row r="4324" spans="1:9" x14ac:dyDescent="0.4">
      <c r="A4324">
        <v>12</v>
      </c>
      <c r="B4324" t="s">
        <v>172</v>
      </c>
      <c r="D4324">
        <v>16.850000000000001</v>
      </c>
      <c r="E4324">
        <v>405.71100000000001</v>
      </c>
      <c r="G4324">
        <v>52.076999999999998</v>
      </c>
      <c r="H4324" t="s">
        <v>13</v>
      </c>
      <c r="I4324">
        <v>405.71100000000001</v>
      </c>
    </row>
    <row r="4325" spans="1:9" x14ac:dyDescent="0.4">
      <c r="A4325">
        <v>13</v>
      </c>
      <c r="B4325" t="s">
        <v>171</v>
      </c>
      <c r="D4325">
        <v>16.79</v>
      </c>
      <c r="E4325">
        <v>367.483</v>
      </c>
      <c r="G4325">
        <v>21.974</v>
      </c>
      <c r="H4325" t="s">
        <v>13</v>
      </c>
      <c r="I4325">
        <v>367.483</v>
      </c>
    </row>
    <row r="4326" spans="1:9" x14ac:dyDescent="0.4">
      <c r="A4326">
        <v>14</v>
      </c>
      <c r="B4326" t="s">
        <v>22</v>
      </c>
      <c r="H4326" t="s">
        <v>95</v>
      </c>
    </row>
    <row r="4327" spans="1:9" x14ac:dyDescent="0.4">
      <c r="A4327">
        <v>15</v>
      </c>
      <c r="B4327" t="s">
        <v>170</v>
      </c>
      <c r="D4327">
        <v>16.78</v>
      </c>
      <c r="E4327">
        <v>519.80700000000002</v>
      </c>
      <c r="G4327">
        <v>17.922000000000001</v>
      </c>
      <c r="H4327" t="s">
        <v>13</v>
      </c>
      <c r="I4327">
        <v>519.80700000000002</v>
      </c>
    </row>
    <row r="4328" spans="1:9" x14ac:dyDescent="0.4">
      <c r="A4328">
        <v>16</v>
      </c>
      <c r="B4328" t="s">
        <v>169</v>
      </c>
      <c r="D4328">
        <v>16.79</v>
      </c>
      <c r="E4328">
        <v>456.55200000000002</v>
      </c>
      <c r="G4328">
        <v>16.338000000000001</v>
      </c>
      <c r="H4328" t="s">
        <v>13</v>
      </c>
      <c r="I4328">
        <v>456.55200000000002</v>
      </c>
    </row>
    <row r="4329" spans="1:9" x14ac:dyDescent="0.4">
      <c r="A4329">
        <v>17</v>
      </c>
      <c r="B4329" t="s">
        <v>168</v>
      </c>
      <c r="D4329">
        <v>16.82</v>
      </c>
      <c r="E4329">
        <v>556.41200000000003</v>
      </c>
      <c r="G4329">
        <v>53.276000000000003</v>
      </c>
      <c r="H4329" t="s">
        <v>13</v>
      </c>
      <c r="I4329">
        <v>556.41200000000003</v>
      </c>
    </row>
    <row r="4330" spans="1:9" x14ac:dyDescent="0.4">
      <c r="A4330">
        <v>18</v>
      </c>
      <c r="B4330" t="s">
        <v>167</v>
      </c>
      <c r="D4330">
        <v>16.82</v>
      </c>
      <c r="E4330">
        <v>520.70500000000004</v>
      </c>
      <c r="G4330">
        <v>31.437000000000001</v>
      </c>
      <c r="H4330" t="s">
        <v>13</v>
      </c>
      <c r="I4330">
        <v>520.70500000000004</v>
      </c>
    </row>
    <row r="4331" spans="1:9" x14ac:dyDescent="0.4">
      <c r="A4331">
        <v>19</v>
      </c>
      <c r="B4331" t="s">
        <v>166</v>
      </c>
      <c r="D4331">
        <v>16.84</v>
      </c>
      <c r="E4331">
        <v>697.726</v>
      </c>
      <c r="G4331">
        <v>68.382999999999996</v>
      </c>
      <c r="H4331" t="s">
        <v>13</v>
      </c>
      <c r="I4331">
        <v>697.726</v>
      </c>
    </row>
    <row r="4332" spans="1:9" x14ac:dyDescent="0.4">
      <c r="A4332">
        <v>20</v>
      </c>
      <c r="B4332" t="s">
        <v>165</v>
      </c>
      <c r="D4332">
        <v>16.850000000000001</v>
      </c>
      <c r="E4332">
        <v>515.65200000000004</v>
      </c>
      <c r="G4332">
        <v>66.106999999999999</v>
      </c>
      <c r="H4332" t="s">
        <v>13</v>
      </c>
      <c r="I4332">
        <v>515.65200000000004</v>
      </c>
    </row>
    <row r="4333" spans="1:9" x14ac:dyDescent="0.4">
      <c r="A4333">
        <v>21</v>
      </c>
      <c r="B4333" t="s">
        <v>22</v>
      </c>
    </row>
    <row r="4334" spans="1:9" x14ac:dyDescent="0.4">
      <c r="A4334">
        <v>22</v>
      </c>
      <c r="B4334" t="s">
        <v>164</v>
      </c>
      <c r="D4334">
        <v>16.850000000000001</v>
      </c>
      <c r="E4334">
        <v>442.76100000000002</v>
      </c>
      <c r="G4334">
        <v>21.007999999999999</v>
      </c>
      <c r="H4334" t="s">
        <v>13</v>
      </c>
      <c r="I4334">
        <v>442.76100000000002</v>
      </c>
    </row>
    <row r="4335" spans="1:9" x14ac:dyDescent="0.4">
      <c r="A4335">
        <v>23</v>
      </c>
      <c r="B4335" t="s">
        <v>163</v>
      </c>
      <c r="D4335">
        <v>16.89</v>
      </c>
      <c r="E4335">
        <v>392.97500000000002</v>
      </c>
      <c r="G4335">
        <v>27.931000000000001</v>
      </c>
      <c r="H4335" t="s">
        <v>13</v>
      </c>
      <c r="I4335">
        <v>392.97500000000002</v>
      </c>
    </row>
    <row r="4336" spans="1:9" x14ac:dyDescent="0.4">
      <c r="A4336">
        <v>24</v>
      </c>
      <c r="B4336" t="s">
        <v>162</v>
      </c>
      <c r="D4336">
        <v>16.87</v>
      </c>
      <c r="E4336">
        <v>533.34</v>
      </c>
      <c r="G4336">
        <v>12.718</v>
      </c>
      <c r="H4336" t="s">
        <v>13</v>
      </c>
      <c r="I4336">
        <v>533.34</v>
      </c>
    </row>
    <row r="4337" spans="1:10" x14ac:dyDescent="0.4">
      <c r="A4337">
        <v>25</v>
      </c>
      <c r="B4337" t="s">
        <v>161</v>
      </c>
      <c r="D4337">
        <v>16.899999999999999</v>
      </c>
      <c r="E4337">
        <v>579.68399999999997</v>
      </c>
      <c r="G4337">
        <v>60.226999999999997</v>
      </c>
      <c r="H4337" t="s">
        <v>13</v>
      </c>
      <c r="I4337">
        <v>579.68399999999997</v>
      </c>
    </row>
    <row r="4338" spans="1:10" x14ac:dyDescent="0.4">
      <c r="A4338">
        <v>26</v>
      </c>
      <c r="B4338" t="s">
        <v>160</v>
      </c>
      <c r="D4338">
        <v>16.899999999999999</v>
      </c>
      <c r="E4338">
        <v>398.94299999999998</v>
      </c>
      <c r="G4338">
        <v>7.0289999999999999</v>
      </c>
      <c r="H4338" t="s">
        <v>13</v>
      </c>
      <c r="I4338">
        <v>398.94299999999998</v>
      </c>
    </row>
    <row r="4339" spans="1:10" x14ac:dyDescent="0.4">
      <c r="A4339">
        <v>27</v>
      </c>
      <c r="B4339" t="s">
        <v>159</v>
      </c>
      <c r="D4339">
        <v>16.920000000000002</v>
      </c>
      <c r="E4339">
        <v>556.154</v>
      </c>
      <c r="G4339">
        <v>32.731999999999999</v>
      </c>
      <c r="H4339" t="s">
        <v>13</v>
      </c>
      <c r="I4339">
        <v>556.154</v>
      </c>
    </row>
    <row r="4340" spans="1:10" x14ac:dyDescent="0.4">
      <c r="A4340">
        <v>28</v>
      </c>
      <c r="B4340" t="s">
        <v>22</v>
      </c>
      <c r="H4340" t="s">
        <v>95</v>
      </c>
    </row>
    <row r="4341" spans="1:10" x14ac:dyDescent="0.4">
      <c r="A4341">
        <v>29</v>
      </c>
      <c r="B4341" t="s">
        <v>158</v>
      </c>
      <c r="D4341">
        <v>16.920000000000002</v>
      </c>
      <c r="E4341">
        <v>543.97199999999998</v>
      </c>
      <c r="G4341">
        <v>75.453000000000003</v>
      </c>
      <c r="H4341" t="s">
        <v>13</v>
      </c>
      <c r="I4341">
        <v>543.97199999999998</v>
      </c>
    </row>
    <row r="4342" spans="1:10" x14ac:dyDescent="0.4">
      <c r="A4342">
        <v>30</v>
      </c>
      <c r="B4342" t="s">
        <v>157</v>
      </c>
      <c r="D4342">
        <v>16.920000000000002</v>
      </c>
      <c r="E4342">
        <v>411.32299999999998</v>
      </c>
      <c r="G4342">
        <v>18.736999999999998</v>
      </c>
      <c r="H4342" t="s">
        <v>13</v>
      </c>
      <c r="I4342">
        <v>411.32299999999998</v>
      </c>
    </row>
    <row r="4343" spans="1:10" x14ac:dyDescent="0.4">
      <c r="A4343">
        <v>31</v>
      </c>
      <c r="B4343" t="s">
        <v>156</v>
      </c>
      <c r="D4343">
        <v>16.899999999999999</v>
      </c>
      <c r="E4343">
        <v>451.37200000000001</v>
      </c>
      <c r="G4343">
        <v>89.7</v>
      </c>
      <c r="H4343" t="s">
        <v>13</v>
      </c>
      <c r="I4343">
        <v>451.37200000000001</v>
      </c>
    </row>
    <row r="4345" spans="1:10" x14ac:dyDescent="0.4">
      <c r="A4345" t="s">
        <v>155</v>
      </c>
    </row>
    <row r="4347" spans="1:10" x14ac:dyDescent="0.4">
      <c r="B4347" t="s">
        <v>3</v>
      </c>
      <c r="C4347" t="s">
        <v>4</v>
      </c>
      <c r="D4347" t="s">
        <v>5</v>
      </c>
      <c r="E4347" t="s">
        <v>6</v>
      </c>
      <c r="F4347" t="s">
        <v>7</v>
      </c>
      <c r="G4347" t="s">
        <v>8</v>
      </c>
      <c r="H4347" t="s">
        <v>9</v>
      </c>
      <c r="I4347" t="s">
        <v>10</v>
      </c>
      <c r="J4347" t="s">
        <v>11</v>
      </c>
    </row>
    <row r="4348" spans="1:10" x14ac:dyDescent="0.4">
      <c r="A4348">
        <v>1</v>
      </c>
      <c r="B4348" t="s">
        <v>182</v>
      </c>
      <c r="D4348">
        <v>16.82</v>
      </c>
      <c r="E4348">
        <v>1231.7739999999999</v>
      </c>
      <c r="G4348">
        <v>57.082000000000001</v>
      </c>
      <c r="H4348" t="s">
        <v>13</v>
      </c>
      <c r="I4348">
        <v>1231.7739999999999</v>
      </c>
    </row>
    <row r="4349" spans="1:10" x14ac:dyDescent="0.4">
      <c r="A4349">
        <v>2</v>
      </c>
      <c r="B4349" t="s">
        <v>181</v>
      </c>
      <c r="D4349">
        <v>16.84</v>
      </c>
      <c r="E4349">
        <v>1020.073</v>
      </c>
      <c r="G4349">
        <v>336.34800000000001</v>
      </c>
      <c r="H4349" t="s">
        <v>13</v>
      </c>
      <c r="I4349">
        <v>1020.073</v>
      </c>
    </row>
    <row r="4350" spans="1:10" x14ac:dyDescent="0.4">
      <c r="A4350">
        <v>3</v>
      </c>
      <c r="B4350" t="s">
        <v>180</v>
      </c>
      <c r="D4350">
        <v>16.850000000000001</v>
      </c>
      <c r="E4350">
        <v>1132.848</v>
      </c>
      <c r="G4350">
        <v>243.851</v>
      </c>
      <c r="H4350" t="s">
        <v>13</v>
      </c>
      <c r="I4350">
        <v>1132.848</v>
      </c>
    </row>
    <row r="4351" spans="1:10" x14ac:dyDescent="0.4">
      <c r="A4351">
        <v>4</v>
      </c>
      <c r="B4351" t="s">
        <v>179</v>
      </c>
      <c r="D4351">
        <v>16.829999999999998</v>
      </c>
      <c r="E4351">
        <v>1016.982</v>
      </c>
      <c r="G4351">
        <v>90.075999999999993</v>
      </c>
      <c r="H4351" t="s">
        <v>13</v>
      </c>
      <c r="I4351">
        <v>1016.982</v>
      </c>
    </row>
    <row r="4352" spans="1:10" x14ac:dyDescent="0.4">
      <c r="A4352">
        <v>5</v>
      </c>
      <c r="B4352" t="s">
        <v>178</v>
      </c>
      <c r="D4352">
        <v>16.850000000000001</v>
      </c>
      <c r="E4352">
        <v>852.08399999999995</v>
      </c>
      <c r="G4352">
        <v>5684</v>
      </c>
      <c r="H4352" t="s">
        <v>13</v>
      </c>
      <c r="I4352">
        <v>852.08399999999995</v>
      </c>
    </row>
    <row r="4353" spans="1:9" x14ac:dyDescent="0.4">
      <c r="A4353">
        <v>6</v>
      </c>
      <c r="B4353" t="s">
        <v>177</v>
      </c>
      <c r="D4353">
        <v>16.850000000000001</v>
      </c>
      <c r="E4353">
        <v>877.87</v>
      </c>
      <c r="G4353">
        <v>607.6</v>
      </c>
      <c r="H4353" t="s">
        <v>13</v>
      </c>
      <c r="I4353">
        <v>877.87</v>
      </c>
    </row>
    <row r="4354" spans="1:9" x14ac:dyDescent="0.4">
      <c r="A4354">
        <v>7</v>
      </c>
      <c r="B4354" t="s">
        <v>22</v>
      </c>
    </row>
    <row r="4355" spans="1:9" x14ac:dyDescent="0.4">
      <c r="A4355">
        <v>8</v>
      </c>
      <c r="B4355" t="s">
        <v>176</v>
      </c>
      <c r="D4355">
        <v>16.87</v>
      </c>
      <c r="E4355">
        <v>1046.6410000000001</v>
      </c>
      <c r="G4355">
        <v>25.154</v>
      </c>
      <c r="H4355" t="s">
        <v>13</v>
      </c>
      <c r="I4355">
        <v>1046.6410000000001</v>
      </c>
    </row>
    <row r="4356" spans="1:9" x14ac:dyDescent="0.4">
      <c r="A4356">
        <v>9</v>
      </c>
      <c r="B4356" t="s">
        <v>175</v>
      </c>
      <c r="D4356">
        <v>16.89</v>
      </c>
      <c r="E4356">
        <v>842.06200000000001</v>
      </c>
      <c r="G4356">
        <v>5800</v>
      </c>
      <c r="H4356" t="s">
        <v>13</v>
      </c>
      <c r="I4356">
        <v>842.06200000000001</v>
      </c>
    </row>
    <row r="4357" spans="1:9" x14ac:dyDescent="0.4">
      <c r="A4357">
        <v>10</v>
      </c>
      <c r="B4357" t="s">
        <v>174</v>
      </c>
      <c r="D4357">
        <v>16.87</v>
      </c>
      <c r="E4357">
        <v>1185.143</v>
      </c>
      <c r="G4357">
        <v>8110</v>
      </c>
      <c r="H4357" t="s">
        <v>13</v>
      </c>
      <c r="I4357">
        <v>1185.143</v>
      </c>
    </row>
    <row r="4358" spans="1:9" x14ac:dyDescent="0.4">
      <c r="A4358">
        <v>11</v>
      </c>
      <c r="B4358" t="s">
        <v>173</v>
      </c>
      <c r="D4358">
        <v>16.850000000000001</v>
      </c>
      <c r="E4358">
        <v>1047.0340000000001</v>
      </c>
      <c r="G4358">
        <v>3534.098</v>
      </c>
      <c r="H4358" t="s">
        <v>13</v>
      </c>
      <c r="I4358">
        <v>1047.0340000000001</v>
      </c>
    </row>
    <row r="4359" spans="1:9" x14ac:dyDescent="0.4">
      <c r="A4359">
        <v>12</v>
      </c>
      <c r="B4359" t="s">
        <v>172</v>
      </c>
      <c r="D4359">
        <v>16.850000000000001</v>
      </c>
      <c r="E4359">
        <v>676.47699999999998</v>
      </c>
      <c r="G4359">
        <v>4466</v>
      </c>
      <c r="H4359" t="s">
        <v>13</v>
      </c>
      <c r="I4359">
        <v>676.47699999999998</v>
      </c>
    </row>
    <row r="4360" spans="1:9" x14ac:dyDescent="0.4">
      <c r="A4360">
        <v>13</v>
      </c>
      <c r="B4360" t="s">
        <v>171</v>
      </c>
      <c r="D4360">
        <v>16.8</v>
      </c>
      <c r="E4360">
        <v>1088.289</v>
      </c>
      <c r="G4360">
        <v>8597</v>
      </c>
      <c r="H4360" t="s">
        <v>13</v>
      </c>
      <c r="I4360">
        <v>1088.289</v>
      </c>
    </row>
    <row r="4361" spans="1:9" x14ac:dyDescent="0.4">
      <c r="A4361">
        <v>14</v>
      </c>
      <c r="B4361" t="s">
        <v>22</v>
      </c>
      <c r="H4361" t="s">
        <v>95</v>
      </c>
    </row>
    <row r="4362" spans="1:9" x14ac:dyDescent="0.4">
      <c r="A4362">
        <v>15</v>
      </c>
      <c r="B4362" t="s">
        <v>170</v>
      </c>
      <c r="D4362">
        <v>16.78</v>
      </c>
      <c r="E4362">
        <v>1343.16</v>
      </c>
      <c r="G4362">
        <v>2696.6039999999998</v>
      </c>
      <c r="H4362" t="s">
        <v>13</v>
      </c>
      <c r="I4362">
        <v>1343.16</v>
      </c>
    </row>
    <row r="4363" spans="1:9" x14ac:dyDescent="0.4">
      <c r="A4363">
        <v>16</v>
      </c>
      <c r="B4363" t="s">
        <v>169</v>
      </c>
      <c r="D4363">
        <v>16.79</v>
      </c>
      <c r="E4363">
        <v>1405.0730000000001</v>
      </c>
      <c r="G4363">
        <v>10551</v>
      </c>
      <c r="H4363" t="s">
        <v>13</v>
      </c>
      <c r="I4363">
        <v>1405.0730000000001</v>
      </c>
    </row>
    <row r="4364" spans="1:9" x14ac:dyDescent="0.4">
      <c r="A4364">
        <v>17</v>
      </c>
      <c r="B4364" t="s">
        <v>168</v>
      </c>
      <c r="D4364">
        <v>16.82</v>
      </c>
      <c r="E4364">
        <v>1583.432</v>
      </c>
      <c r="G4364">
        <v>179.476</v>
      </c>
      <c r="H4364" t="s">
        <v>13</v>
      </c>
      <c r="I4364">
        <v>1583.432</v>
      </c>
    </row>
    <row r="4365" spans="1:9" x14ac:dyDescent="0.4">
      <c r="A4365">
        <v>18</v>
      </c>
      <c r="B4365" t="s">
        <v>167</v>
      </c>
      <c r="D4365">
        <v>16.84</v>
      </c>
      <c r="E4365">
        <v>1523.0039999999999</v>
      </c>
      <c r="G4365">
        <v>10239</v>
      </c>
      <c r="H4365" t="s">
        <v>13</v>
      </c>
      <c r="I4365">
        <v>1523.0039999999999</v>
      </c>
    </row>
    <row r="4366" spans="1:9" x14ac:dyDescent="0.4">
      <c r="A4366">
        <v>19</v>
      </c>
      <c r="B4366" t="s">
        <v>166</v>
      </c>
      <c r="D4366">
        <v>16.84</v>
      </c>
      <c r="E4366">
        <v>1399.654</v>
      </c>
      <c r="G4366">
        <v>148.28899999999999</v>
      </c>
      <c r="H4366" t="s">
        <v>13</v>
      </c>
      <c r="I4366">
        <v>1399.654</v>
      </c>
    </row>
    <row r="4367" spans="1:9" x14ac:dyDescent="0.4">
      <c r="A4367">
        <v>20</v>
      </c>
      <c r="B4367" t="s">
        <v>165</v>
      </c>
      <c r="D4367">
        <v>16.84</v>
      </c>
      <c r="E4367">
        <v>1190.7860000000001</v>
      </c>
      <c r="G4367">
        <v>318.55799999999999</v>
      </c>
      <c r="H4367" t="s">
        <v>13</v>
      </c>
      <c r="I4367">
        <v>1190.7860000000001</v>
      </c>
    </row>
    <row r="4368" spans="1:9" x14ac:dyDescent="0.4">
      <c r="A4368">
        <v>21</v>
      </c>
      <c r="B4368" t="s">
        <v>22</v>
      </c>
      <c r="H4368" t="s">
        <v>95</v>
      </c>
    </row>
    <row r="4369" spans="1:9" x14ac:dyDescent="0.4">
      <c r="A4369">
        <v>22</v>
      </c>
      <c r="B4369" t="s">
        <v>164</v>
      </c>
      <c r="D4369">
        <v>16.87</v>
      </c>
      <c r="E4369">
        <v>887.87199999999996</v>
      </c>
      <c r="G4369">
        <v>1124.9549999999999</v>
      </c>
      <c r="H4369" t="s">
        <v>13</v>
      </c>
      <c r="I4369">
        <v>887.87199999999996</v>
      </c>
    </row>
    <row r="4370" spans="1:9" x14ac:dyDescent="0.4">
      <c r="A4370">
        <v>23</v>
      </c>
      <c r="B4370" t="s">
        <v>163</v>
      </c>
      <c r="D4370">
        <v>16.87</v>
      </c>
      <c r="E4370">
        <v>1352.479</v>
      </c>
      <c r="G4370">
        <v>1200.838</v>
      </c>
      <c r="H4370" t="s">
        <v>13</v>
      </c>
      <c r="I4370">
        <v>1352.479</v>
      </c>
    </row>
    <row r="4371" spans="1:9" x14ac:dyDescent="0.4">
      <c r="A4371">
        <v>24</v>
      </c>
      <c r="B4371" t="s">
        <v>162</v>
      </c>
      <c r="D4371">
        <v>16.87</v>
      </c>
      <c r="E4371">
        <v>1667.877</v>
      </c>
      <c r="G4371">
        <v>120.413</v>
      </c>
      <c r="H4371" t="s">
        <v>13</v>
      </c>
      <c r="I4371">
        <v>1667.877</v>
      </c>
    </row>
    <row r="4372" spans="1:9" x14ac:dyDescent="0.4">
      <c r="A4372">
        <v>25</v>
      </c>
      <c r="B4372" t="s">
        <v>161</v>
      </c>
      <c r="D4372">
        <v>16.899999999999999</v>
      </c>
      <c r="E4372">
        <v>1653.1179999999999</v>
      </c>
      <c r="G4372">
        <v>216.208</v>
      </c>
      <c r="H4372" t="s">
        <v>13</v>
      </c>
      <c r="I4372">
        <v>1653.1179999999999</v>
      </c>
    </row>
    <row r="4373" spans="1:9" x14ac:dyDescent="0.4">
      <c r="A4373">
        <v>26</v>
      </c>
      <c r="B4373" t="s">
        <v>160</v>
      </c>
      <c r="D4373">
        <v>16.899999999999999</v>
      </c>
      <c r="E4373">
        <v>1522.77</v>
      </c>
      <c r="G4373">
        <v>10060</v>
      </c>
      <c r="H4373" t="s">
        <v>13</v>
      </c>
      <c r="I4373">
        <v>1522.77</v>
      </c>
    </row>
    <row r="4374" spans="1:9" x14ac:dyDescent="0.4">
      <c r="A4374">
        <v>27</v>
      </c>
      <c r="B4374" t="s">
        <v>159</v>
      </c>
      <c r="D4374">
        <v>16.920000000000002</v>
      </c>
      <c r="E4374">
        <v>1674.885</v>
      </c>
      <c r="G4374">
        <v>5231.2259999999997</v>
      </c>
      <c r="H4374" t="s">
        <v>13</v>
      </c>
      <c r="I4374">
        <v>1674.885</v>
      </c>
    </row>
    <row r="4375" spans="1:9" x14ac:dyDescent="0.4">
      <c r="A4375">
        <v>28</v>
      </c>
      <c r="B4375" t="s">
        <v>22</v>
      </c>
      <c r="H4375" t="s">
        <v>95</v>
      </c>
    </row>
    <row r="4376" spans="1:9" x14ac:dyDescent="0.4">
      <c r="A4376">
        <v>29</v>
      </c>
      <c r="B4376" t="s">
        <v>158</v>
      </c>
      <c r="D4376">
        <v>16.920000000000002</v>
      </c>
      <c r="E4376">
        <v>1672.9870000000001</v>
      </c>
      <c r="G4376">
        <v>230.46299999999999</v>
      </c>
      <c r="H4376" t="s">
        <v>13</v>
      </c>
      <c r="I4376">
        <v>1672.9870000000001</v>
      </c>
    </row>
    <row r="4377" spans="1:9" x14ac:dyDescent="0.4">
      <c r="A4377">
        <v>30</v>
      </c>
      <c r="B4377" t="s">
        <v>157</v>
      </c>
      <c r="D4377">
        <v>16.920000000000002</v>
      </c>
      <c r="E4377">
        <v>1314.123</v>
      </c>
      <c r="G4377">
        <v>8532</v>
      </c>
      <c r="H4377" t="s">
        <v>13</v>
      </c>
      <c r="I4377">
        <v>1314.123</v>
      </c>
    </row>
    <row r="4378" spans="1:9" x14ac:dyDescent="0.4">
      <c r="A4378">
        <v>31</v>
      </c>
      <c r="B4378" t="s">
        <v>156</v>
      </c>
      <c r="D4378">
        <v>16.899999999999999</v>
      </c>
      <c r="E4378">
        <v>1061.521</v>
      </c>
      <c r="G4378">
        <v>87.897999999999996</v>
      </c>
      <c r="H4378" t="s">
        <v>13</v>
      </c>
      <c r="I4378">
        <v>1061.521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9108-B3CB-974E-A640-570CA0FB13FF}">
  <dimension ref="A1:G24"/>
  <sheetViews>
    <sheetView showGridLines="0" zoomScale="170" zoomScaleNormal="170" workbookViewId="0">
      <selection activeCell="D1" sqref="D1"/>
    </sheetView>
  </sheetViews>
  <sheetFormatPr defaultColWidth="10.6640625" defaultRowHeight="16" x14ac:dyDescent="0.4"/>
  <cols>
    <col min="1" max="1" width="12.5" bestFit="1" customWidth="1"/>
  </cols>
  <sheetData>
    <row r="1" spans="1:7" ht="29" customHeight="1" thickBot="1" x14ac:dyDescent="0.45">
      <c r="A1" s="38" t="s">
        <v>559</v>
      </c>
      <c r="B1" s="39" t="s">
        <v>558</v>
      </c>
      <c r="C1" s="39" t="s">
        <v>557</v>
      </c>
      <c r="D1" s="39" t="s">
        <v>556</v>
      </c>
      <c r="E1" s="39" t="s">
        <v>555</v>
      </c>
      <c r="F1" s="39" t="s">
        <v>554</v>
      </c>
      <c r="G1" s="39" t="s">
        <v>553</v>
      </c>
    </row>
    <row r="2" spans="1:7" x14ac:dyDescent="0.4">
      <c r="A2" s="34" t="s">
        <v>552</v>
      </c>
      <c r="B2" t="s">
        <v>519</v>
      </c>
      <c r="C2" t="s">
        <v>519</v>
      </c>
      <c r="D2" t="s">
        <v>519</v>
      </c>
      <c r="E2" t="s">
        <v>519</v>
      </c>
      <c r="F2" t="s">
        <v>519</v>
      </c>
      <c r="G2" t="s">
        <v>519</v>
      </c>
    </row>
    <row r="3" spans="1:7" x14ac:dyDescent="0.4">
      <c r="A3" s="34" t="s">
        <v>551</v>
      </c>
      <c r="B3" s="36" t="s">
        <v>526</v>
      </c>
      <c r="C3" s="36" t="s">
        <v>526</v>
      </c>
      <c r="D3" s="36" t="s">
        <v>526</v>
      </c>
      <c r="E3" s="36" t="s">
        <v>526</v>
      </c>
      <c r="F3" s="36" t="s">
        <v>526</v>
      </c>
      <c r="G3" s="36" t="s">
        <v>526</v>
      </c>
    </row>
    <row r="4" spans="1:7" x14ac:dyDescent="0.4">
      <c r="A4" s="34" t="s">
        <v>550</v>
      </c>
      <c r="B4" t="s">
        <v>519</v>
      </c>
      <c r="C4" t="s">
        <v>519</v>
      </c>
      <c r="D4" t="s">
        <v>519</v>
      </c>
      <c r="E4" t="s">
        <v>519</v>
      </c>
      <c r="F4" t="s">
        <v>519</v>
      </c>
      <c r="G4" t="s">
        <v>519</v>
      </c>
    </row>
    <row r="5" spans="1:7" x14ac:dyDescent="0.4">
      <c r="A5" s="34" t="s">
        <v>549</v>
      </c>
      <c r="B5" t="s">
        <v>519</v>
      </c>
      <c r="C5" t="s">
        <v>519</v>
      </c>
      <c r="D5" t="s">
        <v>519</v>
      </c>
      <c r="E5" t="s">
        <v>519</v>
      </c>
      <c r="F5" t="s">
        <v>519</v>
      </c>
      <c r="G5" t="s">
        <v>519</v>
      </c>
    </row>
    <row r="6" spans="1:7" x14ac:dyDescent="0.4">
      <c r="A6" s="35" t="s">
        <v>548</v>
      </c>
      <c r="B6" t="s">
        <v>519</v>
      </c>
      <c r="C6" t="s">
        <v>519</v>
      </c>
      <c r="D6" t="s">
        <v>519</v>
      </c>
      <c r="E6" t="s">
        <v>519</v>
      </c>
      <c r="F6" t="s">
        <v>519</v>
      </c>
      <c r="G6" t="s">
        <v>519</v>
      </c>
    </row>
    <row r="7" spans="1:7" x14ac:dyDescent="0.4">
      <c r="A7" s="35" t="s">
        <v>547</v>
      </c>
      <c r="B7" t="s">
        <v>546</v>
      </c>
      <c r="C7" s="19" t="s">
        <v>545</v>
      </c>
      <c r="D7" t="s">
        <v>544</v>
      </c>
      <c r="E7" t="s">
        <v>543</v>
      </c>
      <c r="F7" t="s">
        <v>542</v>
      </c>
      <c r="G7" t="s">
        <v>541</v>
      </c>
    </row>
    <row r="8" spans="1:7" x14ac:dyDescent="0.4">
      <c r="A8" s="34" t="s">
        <v>540</v>
      </c>
      <c r="B8" t="s">
        <v>519</v>
      </c>
      <c r="C8" t="s">
        <v>519</v>
      </c>
      <c r="D8" t="s">
        <v>519</v>
      </c>
      <c r="E8" t="s">
        <v>519</v>
      </c>
      <c r="F8" t="s">
        <v>519</v>
      </c>
      <c r="G8" t="s">
        <v>519</v>
      </c>
    </row>
    <row r="9" spans="1:7" x14ac:dyDescent="0.4">
      <c r="A9" s="35" t="s">
        <v>539</v>
      </c>
      <c r="B9" t="s">
        <v>519</v>
      </c>
      <c r="C9" t="s">
        <v>519</v>
      </c>
      <c r="D9" t="s">
        <v>519</v>
      </c>
      <c r="E9" t="s">
        <v>519</v>
      </c>
      <c r="F9" t="s">
        <v>519</v>
      </c>
      <c r="G9" t="s">
        <v>519</v>
      </c>
    </row>
    <row r="10" spans="1:7" x14ac:dyDescent="0.4">
      <c r="A10" s="35" t="s">
        <v>538</v>
      </c>
      <c r="B10" t="s">
        <v>519</v>
      </c>
      <c r="C10" t="s">
        <v>519</v>
      </c>
      <c r="D10" t="s">
        <v>519</v>
      </c>
      <c r="E10" t="s">
        <v>519</v>
      </c>
      <c r="F10" t="s">
        <v>519</v>
      </c>
      <c r="G10" t="s">
        <v>519</v>
      </c>
    </row>
    <row r="11" spans="1:7" x14ac:dyDescent="0.4">
      <c r="A11" s="35" t="s">
        <v>537</v>
      </c>
      <c r="B11" t="s">
        <v>519</v>
      </c>
      <c r="C11" t="s">
        <v>519</v>
      </c>
      <c r="D11" t="s">
        <v>519</v>
      </c>
      <c r="E11" t="s">
        <v>519</v>
      </c>
      <c r="F11" t="s">
        <v>519</v>
      </c>
      <c r="G11" t="s">
        <v>519</v>
      </c>
    </row>
    <row r="12" spans="1:7" x14ac:dyDescent="0.4">
      <c r="A12" s="35" t="s">
        <v>536</v>
      </c>
      <c r="B12" t="s">
        <v>519</v>
      </c>
      <c r="C12" t="s">
        <v>519</v>
      </c>
      <c r="D12" t="s">
        <v>519</v>
      </c>
      <c r="E12" t="s">
        <v>519</v>
      </c>
      <c r="F12" t="s">
        <v>519</v>
      </c>
      <c r="G12" t="s">
        <v>519</v>
      </c>
    </row>
    <row r="13" spans="1:7" x14ac:dyDescent="0.4">
      <c r="A13" s="35" t="s">
        <v>535</v>
      </c>
      <c r="B13" t="s">
        <v>519</v>
      </c>
      <c r="C13" t="s">
        <v>519</v>
      </c>
      <c r="D13" t="s">
        <v>519</v>
      </c>
      <c r="E13" t="s">
        <v>519</v>
      </c>
      <c r="F13" t="s">
        <v>519</v>
      </c>
      <c r="G13" t="s">
        <v>519</v>
      </c>
    </row>
    <row r="14" spans="1:7" x14ac:dyDescent="0.4">
      <c r="A14" s="35" t="s">
        <v>534</v>
      </c>
      <c r="B14" s="36" t="s">
        <v>526</v>
      </c>
      <c r="C14" t="s">
        <v>519</v>
      </c>
      <c r="D14" s="36" t="s">
        <v>526</v>
      </c>
      <c r="E14" s="36" t="s">
        <v>526</v>
      </c>
      <c r="F14" t="s">
        <v>519</v>
      </c>
      <c r="G14" s="36" t="s">
        <v>526</v>
      </c>
    </row>
    <row r="15" spans="1:7" x14ac:dyDescent="0.4">
      <c r="A15" s="35" t="s">
        <v>533</v>
      </c>
      <c r="B15" t="s">
        <v>519</v>
      </c>
      <c r="C15" t="s">
        <v>519</v>
      </c>
      <c r="D15" t="s">
        <v>519</v>
      </c>
      <c r="E15" t="s">
        <v>519</v>
      </c>
      <c r="F15" t="s">
        <v>519</v>
      </c>
      <c r="G15" t="s">
        <v>519</v>
      </c>
    </row>
    <row r="16" spans="1:7" x14ac:dyDescent="0.4">
      <c r="A16" s="35" t="s">
        <v>532</v>
      </c>
      <c r="B16" s="36" t="s">
        <v>526</v>
      </c>
      <c r="C16" s="36" t="s">
        <v>526</v>
      </c>
      <c r="D16" t="s">
        <v>519</v>
      </c>
      <c r="E16" t="s">
        <v>519</v>
      </c>
      <c r="F16" s="36" t="s">
        <v>526</v>
      </c>
      <c r="G16" t="s">
        <v>519</v>
      </c>
    </row>
    <row r="17" spans="1:7" x14ac:dyDescent="0.4">
      <c r="A17" s="35" t="s">
        <v>531</v>
      </c>
      <c r="B17" t="s">
        <v>519</v>
      </c>
      <c r="C17" t="s">
        <v>519</v>
      </c>
      <c r="D17" s="36" t="s">
        <v>526</v>
      </c>
      <c r="E17" t="s">
        <v>519</v>
      </c>
      <c r="F17" t="s">
        <v>519</v>
      </c>
      <c r="G17" s="36" t="s">
        <v>526</v>
      </c>
    </row>
    <row r="18" spans="1:7" x14ac:dyDescent="0.4">
      <c r="A18" s="35" t="s">
        <v>530</v>
      </c>
      <c r="B18" t="s">
        <v>519</v>
      </c>
      <c r="C18" t="s">
        <v>519</v>
      </c>
      <c r="D18" t="s">
        <v>519</v>
      </c>
      <c r="E18" t="s">
        <v>519</v>
      </c>
      <c r="F18" t="s">
        <v>519</v>
      </c>
      <c r="G18" t="s">
        <v>519</v>
      </c>
    </row>
    <row r="19" spans="1:7" x14ac:dyDescent="0.4">
      <c r="A19" s="35" t="s">
        <v>529</v>
      </c>
      <c r="B19" t="s">
        <v>519</v>
      </c>
      <c r="C19" t="s">
        <v>519</v>
      </c>
      <c r="D19" s="36" t="s">
        <v>526</v>
      </c>
      <c r="E19" t="s">
        <v>519</v>
      </c>
      <c r="F19" t="s">
        <v>519</v>
      </c>
      <c r="G19" t="s">
        <v>528</v>
      </c>
    </row>
    <row r="20" spans="1:7" x14ac:dyDescent="0.4">
      <c r="A20" s="35" t="s">
        <v>527</v>
      </c>
      <c r="B20" t="s">
        <v>519</v>
      </c>
      <c r="C20" t="s">
        <v>519</v>
      </c>
      <c r="D20" t="s">
        <v>519</v>
      </c>
      <c r="E20" s="36" t="s">
        <v>526</v>
      </c>
      <c r="F20" t="s">
        <v>519</v>
      </c>
      <c r="G20" t="s">
        <v>525</v>
      </c>
    </row>
    <row r="21" spans="1:7" x14ac:dyDescent="0.4">
      <c r="A21" s="35" t="s">
        <v>524</v>
      </c>
      <c r="B21" s="33" t="s">
        <v>522</v>
      </c>
      <c r="C21" s="33" t="s">
        <v>522</v>
      </c>
      <c r="D21" s="33" t="s">
        <v>522</v>
      </c>
      <c r="E21" s="33" t="s">
        <v>522</v>
      </c>
      <c r="F21" s="33" t="s">
        <v>522</v>
      </c>
      <c r="G21" s="33" t="s">
        <v>522</v>
      </c>
    </row>
    <row r="22" spans="1:7" x14ac:dyDescent="0.4">
      <c r="A22" s="35" t="s">
        <v>523</v>
      </c>
      <c r="B22" s="33" t="s">
        <v>522</v>
      </c>
      <c r="C22" s="33" t="s">
        <v>522</v>
      </c>
      <c r="D22" s="33" t="s">
        <v>522</v>
      </c>
      <c r="E22" s="33" t="s">
        <v>522</v>
      </c>
      <c r="F22" s="33" t="s">
        <v>522</v>
      </c>
      <c r="G22" s="33" t="s">
        <v>522</v>
      </c>
    </row>
    <row r="23" spans="1:7" x14ac:dyDescent="0.4">
      <c r="A23" s="35" t="s">
        <v>521</v>
      </c>
      <c r="B23" t="s">
        <v>519</v>
      </c>
      <c r="C23" t="s">
        <v>519</v>
      </c>
      <c r="D23" t="s">
        <v>519</v>
      </c>
      <c r="E23" t="s">
        <v>519</v>
      </c>
      <c r="F23" t="s">
        <v>519</v>
      </c>
      <c r="G23" t="s">
        <v>519</v>
      </c>
    </row>
    <row r="24" spans="1:7" x14ac:dyDescent="0.4">
      <c r="A24" s="35" t="s">
        <v>520</v>
      </c>
      <c r="B24" t="s">
        <v>519</v>
      </c>
      <c r="C24" t="s">
        <v>519</v>
      </c>
      <c r="D24" t="s">
        <v>519</v>
      </c>
      <c r="E24" t="s">
        <v>519</v>
      </c>
      <c r="F24" t="s">
        <v>519</v>
      </c>
      <c r="G24" t="s">
        <v>519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C012-DFB2-5242-B229-A6111D677315}">
  <dimension ref="A1:J47"/>
  <sheetViews>
    <sheetView showGridLines="0" zoomScale="120" zoomScaleNormal="120" workbookViewId="0">
      <selection sqref="A1:J47"/>
    </sheetView>
  </sheetViews>
  <sheetFormatPr defaultColWidth="10.6640625" defaultRowHeight="16" x14ac:dyDescent="0.4"/>
  <cols>
    <col min="3" max="3" width="15.33203125" bestFit="1" customWidth="1"/>
    <col min="4" max="4" width="11" bestFit="1" customWidth="1"/>
    <col min="5" max="5" width="12.1640625" bestFit="1" customWidth="1"/>
    <col min="7" max="7" width="12.1640625" bestFit="1" customWidth="1"/>
    <col min="8" max="8" width="11" bestFit="1" customWidth="1"/>
    <col min="10" max="10" width="11.1640625" customWidth="1"/>
  </cols>
  <sheetData>
    <row r="1" spans="1:10" ht="20" customHeight="1" thickBot="1" x14ac:dyDescent="0.45">
      <c r="A1" s="40" t="s">
        <v>559</v>
      </c>
      <c r="B1" s="41" t="s">
        <v>652</v>
      </c>
      <c r="C1" s="41" t="s">
        <v>651</v>
      </c>
      <c r="D1" s="41" t="s">
        <v>650</v>
      </c>
      <c r="E1" s="41" t="s">
        <v>558</v>
      </c>
      <c r="F1" s="41" t="s">
        <v>557</v>
      </c>
      <c r="G1" s="41" t="s">
        <v>556</v>
      </c>
      <c r="H1" s="41" t="s">
        <v>555</v>
      </c>
      <c r="I1" s="41" t="s">
        <v>554</v>
      </c>
      <c r="J1" s="41" t="s">
        <v>553</v>
      </c>
    </row>
    <row r="2" spans="1:10" x14ac:dyDescent="0.4">
      <c r="A2" s="34" t="s">
        <v>649</v>
      </c>
      <c r="B2" t="s">
        <v>648</v>
      </c>
      <c r="C2" t="s">
        <v>647</v>
      </c>
      <c r="D2" t="s">
        <v>646</v>
      </c>
      <c r="E2" t="s">
        <v>645</v>
      </c>
      <c r="F2" t="s">
        <v>644</v>
      </c>
      <c r="G2" t="s">
        <v>643</v>
      </c>
      <c r="H2" t="s">
        <v>642</v>
      </c>
      <c r="I2" t="s">
        <v>641</v>
      </c>
      <c r="J2" t="s">
        <v>640</v>
      </c>
    </row>
    <row r="3" spans="1:10" x14ac:dyDescent="0.4">
      <c r="A3" s="34" t="s">
        <v>639</v>
      </c>
      <c r="B3" t="s">
        <v>638</v>
      </c>
      <c r="C3" t="s">
        <v>637</v>
      </c>
      <c r="D3" s="37" t="s">
        <v>636</v>
      </c>
      <c r="E3" t="s">
        <v>635</v>
      </c>
      <c r="F3" t="s">
        <v>634</v>
      </c>
      <c r="G3" t="s">
        <v>633</v>
      </c>
      <c r="H3" t="s">
        <v>632</v>
      </c>
      <c r="I3" t="s">
        <v>631</v>
      </c>
      <c r="J3" t="s">
        <v>630</v>
      </c>
    </row>
    <row r="4" spans="1:10" x14ac:dyDescent="0.4">
      <c r="A4" s="34" t="s">
        <v>629</v>
      </c>
      <c r="B4" t="s">
        <v>628</v>
      </c>
      <c r="C4" t="s">
        <v>627</v>
      </c>
      <c r="D4" t="s">
        <v>626</v>
      </c>
      <c r="E4" t="s">
        <v>625</v>
      </c>
      <c r="F4" t="s">
        <v>624</v>
      </c>
      <c r="G4" t="s">
        <v>623</v>
      </c>
      <c r="H4" t="s">
        <v>622</v>
      </c>
      <c r="I4" t="s">
        <v>621</v>
      </c>
      <c r="J4" t="s">
        <v>620</v>
      </c>
    </row>
    <row r="5" spans="1:10" x14ac:dyDescent="0.4">
      <c r="A5" s="34" t="s">
        <v>619</v>
      </c>
      <c r="B5" t="s">
        <v>519</v>
      </c>
      <c r="C5" t="s">
        <v>519</v>
      </c>
      <c r="D5" t="s">
        <v>519</v>
      </c>
      <c r="E5" t="s">
        <v>519</v>
      </c>
      <c r="F5" t="s">
        <v>519</v>
      </c>
      <c r="G5" t="s">
        <v>519</v>
      </c>
      <c r="H5" t="s">
        <v>519</v>
      </c>
      <c r="I5" t="s">
        <v>519</v>
      </c>
      <c r="J5" t="s">
        <v>519</v>
      </c>
    </row>
    <row r="6" spans="1:10" x14ac:dyDescent="0.4">
      <c r="A6" s="34" t="s">
        <v>618</v>
      </c>
      <c r="B6" t="s">
        <v>519</v>
      </c>
      <c r="C6" t="s">
        <v>519</v>
      </c>
      <c r="D6" t="s">
        <v>519</v>
      </c>
      <c r="E6" t="s">
        <v>519</v>
      </c>
      <c r="F6" t="s">
        <v>519</v>
      </c>
      <c r="G6" t="s">
        <v>519</v>
      </c>
      <c r="H6" t="s">
        <v>519</v>
      </c>
      <c r="I6" t="s">
        <v>519</v>
      </c>
      <c r="J6" t="s">
        <v>519</v>
      </c>
    </row>
    <row r="7" spans="1:10" x14ac:dyDescent="0.4">
      <c r="A7" s="34" t="s">
        <v>617</v>
      </c>
      <c r="B7" t="s">
        <v>519</v>
      </c>
      <c r="C7" t="s">
        <v>519</v>
      </c>
      <c r="D7" t="s">
        <v>519</v>
      </c>
      <c r="E7" t="s">
        <v>519</v>
      </c>
      <c r="F7" t="s">
        <v>519</v>
      </c>
      <c r="G7" t="s">
        <v>519</v>
      </c>
      <c r="H7" t="s">
        <v>519</v>
      </c>
      <c r="I7" t="s">
        <v>519</v>
      </c>
      <c r="J7" t="s">
        <v>519</v>
      </c>
    </row>
    <row r="8" spans="1:10" x14ac:dyDescent="0.4">
      <c r="A8" s="34" t="s">
        <v>616</v>
      </c>
      <c r="B8" t="s">
        <v>519</v>
      </c>
      <c r="C8" s="36" t="s">
        <v>526</v>
      </c>
      <c r="D8" t="s">
        <v>519</v>
      </c>
      <c r="E8" t="s">
        <v>519</v>
      </c>
      <c r="F8" s="36" t="s">
        <v>526</v>
      </c>
      <c r="G8" t="s">
        <v>519</v>
      </c>
      <c r="H8" t="s">
        <v>519</v>
      </c>
      <c r="I8" t="s">
        <v>519</v>
      </c>
      <c r="J8" t="s">
        <v>519</v>
      </c>
    </row>
    <row r="9" spans="1:10" x14ac:dyDescent="0.4">
      <c r="A9" s="34" t="s">
        <v>615</v>
      </c>
      <c r="B9" t="s">
        <v>519</v>
      </c>
      <c r="C9" t="s">
        <v>519</v>
      </c>
      <c r="D9" t="s">
        <v>519</v>
      </c>
      <c r="E9" t="s">
        <v>519</v>
      </c>
      <c r="F9" t="s">
        <v>519</v>
      </c>
      <c r="G9" t="s">
        <v>519</v>
      </c>
      <c r="H9" t="s">
        <v>519</v>
      </c>
      <c r="I9" t="s">
        <v>519</v>
      </c>
      <c r="J9" t="s">
        <v>519</v>
      </c>
    </row>
    <row r="10" spans="1:10" x14ac:dyDescent="0.4">
      <c r="A10" s="34" t="s">
        <v>614</v>
      </c>
      <c r="B10" t="s">
        <v>519</v>
      </c>
      <c r="C10" t="s">
        <v>519</v>
      </c>
      <c r="D10" t="s">
        <v>519</v>
      </c>
      <c r="E10" t="s">
        <v>519</v>
      </c>
      <c r="F10" t="s">
        <v>519</v>
      </c>
      <c r="G10" t="s">
        <v>519</v>
      </c>
      <c r="H10" t="s">
        <v>519</v>
      </c>
      <c r="I10" t="s">
        <v>519</v>
      </c>
      <c r="J10" t="s">
        <v>519</v>
      </c>
    </row>
    <row r="11" spans="1:10" x14ac:dyDescent="0.4">
      <c r="A11" s="34" t="s">
        <v>613</v>
      </c>
      <c r="B11" t="s">
        <v>519</v>
      </c>
      <c r="C11" t="s">
        <v>519</v>
      </c>
      <c r="D11" t="s">
        <v>519</v>
      </c>
      <c r="E11" t="s">
        <v>519</v>
      </c>
      <c r="F11" t="s">
        <v>519</v>
      </c>
      <c r="G11" t="s">
        <v>519</v>
      </c>
      <c r="H11" t="s">
        <v>519</v>
      </c>
      <c r="I11" t="s">
        <v>519</v>
      </c>
      <c r="J11" t="s">
        <v>519</v>
      </c>
    </row>
    <row r="12" spans="1:10" x14ac:dyDescent="0.4">
      <c r="A12" s="34" t="s">
        <v>612</v>
      </c>
      <c r="B12" t="s">
        <v>519</v>
      </c>
      <c r="C12" t="s">
        <v>519</v>
      </c>
      <c r="D12" t="s">
        <v>519</v>
      </c>
      <c r="E12" t="s">
        <v>519</v>
      </c>
      <c r="F12" t="s">
        <v>519</v>
      </c>
      <c r="G12" t="s">
        <v>519</v>
      </c>
      <c r="H12" t="s">
        <v>519</v>
      </c>
      <c r="I12" t="s">
        <v>519</v>
      </c>
      <c r="J12" t="s">
        <v>519</v>
      </c>
    </row>
    <row r="13" spans="1:10" x14ac:dyDescent="0.4">
      <c r="A13" s="34" t="s">
        <v>611</v>
      </c>
      <c r="B13" t="s">
        <v>519</v>
      </c>
      <c r="C13" t="s">
        <v>519</v>
      </c>
      <c r="D13" t="s">
        <v>519</v>
      </c>
      <c r="E13" t="s">
        <v>519</v>
      </c>
      <c r="F13" t="s">
        <v>519</v>
      </c>
      <c r="G13" t="s">
        <v>519</v>
      </c>
      <c r="H13" t="s">
        <v>519</v>
      </c>
      <c r="I13" t="s">
        <v>519</v>
      </c>
      <c r="J13" t="s">
        <v>519</v>
      </c>
    </row>
    <row r="14" spans="1:10" x14ac:dyDescent="0.4">
      <c r="A14" s="34" t="s">
        <v>610</v>
      </c>
      <c r="B14" t="s">
        <v>519</v>
      </c>
      <c r="C14" t="s">
        <v>519</v>
      </c>
      <c r="D14" t="s">
        <v>519</v>
      </c>
      <c r="E14" t="s">
        <v>519</v>
      </c>
      <c r="F14" t="s">
        <v>519</v>
      </c>
      <c r="G14" t="s">
        <v>519</v>
      </c>
      <c r="H14" t="s">
        <v>519</v>
      </c>
      <c r="I14" t="s">
        <v>519</v>
      </c>
      <c r="J14" t="s">
        <v>519</v>
      </c>
    </row>
    <row r="15" spans="1:10" x14ac:dyDescent="0.4">
      <c r="A15" s="34" t="s">
        <v>609</v>
      </c>
      <c r="B15" t="s">
        <v>519</v>
      </c>
      <c r="C15" t="s">
        <v>519</v>
      </c>
      <c r="D15" t="s">
        <v>519</v>
      </c>
      <c r="E15" t="s">
        <v>519</v>
      </c>
      <c r="F15" t="s">
        <v>519</v>
      </c>
      <c r="G15" t="s">
        <v>519</v>
      </c>
      <c r="H15" t="s">
        <v>519</v>
      </c>
      <c r="I15" t="s">
        <v>519</v>
      </c>
      <c r="J15" t="s">
        <v>519</v>
      </c>
    </row>
    <row r="16" spans="1:10" x14ac:dyDescent="0.4">
      <c r="A16" s="34" t="s">
        <v>608</v>
      </c>
      <c r="B16" t="s">
        <v>519</v>
      </c>
      <c r="C16" t="s">
        <v>519</v>
      </c>
      <c r="D16" t="s">
        <v>519</v>
      </c>
      <c r="E16" t="s">
        <v>519</v>
      </c>
      <c r="F16" t="s">
        <v>519</v>
      </c>
      <c r="G16" t="s">
        <v>519</v>
      </c>
      <c r="H16" t="s">
        <v>519</v>
      </c>
      <c r="I16" t="s">
        <v>519</v>
      </c>
      <c r="J16" t="s">
        <v>519</v>
      </c>
    </row>
    <row r="17" spans="1:10" x14ac:dyDescent="0.4">
      <c r="A17" s="34" t="s">
        <v>607</v>
      </c>
      <c r="B17" t="s">
        <v>519</v>
      </c>
      <c r="C17" t="s">
        <v>519</v>
      </c>
      <c r="D17" t="s">
        <v>519</v>
      </c>
      <c r="E17" t="s">
        <v>519</v>
      </c>
      <c r="F17" t="s">
        <v>519</v>
      </c>
      <c r="G17" t="s">
        <v>519</v>
      </c>
      <c r="H17" t="s">
        <v>519</v>
      </c>
      <c r="I17" t="s">
        <v>519</v>
      </c>
      <c r="J17" t="s">
        <v>519</v>
      </c>
    </row>
    <row r="18" spans="1:10" x14ac:dyDescent="0.4">
      <c r="A18" s="34" t="s">
        <v>606</v>
      </c>
      <c r="B18" t="s">
        <v>519</v>
      </c>
      <c r="C18" t="s">
        <v>519</v>
      </c>
      <c r="D18" t="s">
        <v>519</v>
      </c>
      <c r="E18" t="s">
        <v>519</v>
      </c>
      <c r="F18" t="s">
        <v>519</v>
      </c>
      <c r="G18" t="s">
        <v>519</v>
      </c>
      <c r="H18" t="s">
        <v>519</v>
      </c>
      <c r="I18" t="s">
        <v>519</v>
      </c>
      <c r="J18" t="s">
        <v>519</v>
      </c>
    </row>
    <row r="19" spans="1:10" x14ac:dyDescent="0.4">
      <c r="A19" s="34" t="s">
        <v>233</v>
      </c>
      <c r="B19" t="s">
        <v>519</v>
      </c>
      <c r="C19" t="s">
        <v>519</v>
      </c>
      <c r="D19" t="s">
        <v>519</v>
      </c>
      <c r="E19" t="s">
        <v>519</v>
      </c>
      <c r="F19" t="s">
        <v>519</v>
      </c>
      <c r="G19" t="s">
        <v>519</v>
      </c>
      <c r="H19" t="s">
        <v>519</v>
      </c>
      <c r="I19" t="s">
        <v>519</v>
      </c>
      <c r="J19" t="s">
        <v>519</v>
      </c>
    </row>
    <row r="20" spans="1:10" x14ac:dyDescent="0.4">
      <c r="A20" s="34" t="s">
        <v>605</v>
      </c>
      <c r="B20" t="s">
        <v>519</v>
      </c>
      <c r="C20" t="s">
        <v>519</v>
      </c>
      <c r="D20" t="s">
        <v>519</v>
      </c>
      <c r="E20" t="s">
        <v>519</v>
      </c>
      <c r="F20" t="s">
        <v>519</v>
      </c>
      <c r="G20" t="s">
        <v>519</v>
      </c>
      <c r="H20" t="s">
        <v>519</v>
      </c>
      <c r="I20" t="s">
        <v>519</v>
      </c>
      <c r="J20" t="s">
        <v>519</v>
      </c>
    </row>
    <row r="21" spans="1:10" x14ac:dyDescent="0.4">
      <c r="A21" s="34" t="s">
        <v>604</v>
      </c>
      <c r="B21" t="s">
        <v>585</v>
      </c>
      <c r="C21" t="s">
        <v>585</v>
      </c>
      <c r="D21" t="s">
        <v>585</v>
      </c>
      <c r="E21" t="s">
        <v>585</v>
      </c>
      <c r="F21" t="s">
        <v>585</v>
      </c>
      <c r="G21" t="s">
        <v>585</v>
      </c>
      <c r="H21" t="s">
        <v>585</v>
      </c>
      <c r="I21" t="s">
        <v>585</v>
      </c>
      <c r="J21" t="s">
        <v>585</v>
      </c>
    </row>
    <row r="22" spans="1:10" x14ac:dyDescent="0.4">
      <c r="A22" s="34" t="s">
        <v>603</v>
      </c>
      <c r="B22" t="s">
        <v>519</v>
      </c>
      <c r="C22" t="s">
        <v>519</v>
      </c>
      <c r="D22" t="s">
        <v>519</v>
      </c>
      <c r="E22" t="s">
        <v>519</v>
      </c>
      <c r="F22" t="s">
        <v>519</v>
      </c>
      <c r="G22" t="s">
        <v>519</v>
      </c>
      <c r="H22" t="s">
        <v>519</v>
      </c>
      <c r="I22" t="s">
        <v>519</v>
      </c>
      <c r="J22" t="s">
        <v>519</v>
      </c>
    </row>
    <row r="23" spans="1:10" x14ac:dyDescent="0.4">
      <c r="A23" s="34" t="s">
        <v>602</v>
      </c>
      <c r="B23" t="s">
        <v>519</v>
      </c>
      <c r="C23" t="s">
        <v>519</v>
      </c>
      <c r="D23" t="s">
        <v>519</v>
      </c>
      <c r="E23" t="s">
        <v>519</v>
      </c>
      <c r="F23" t="s">
        <v>519</v>
      </c>
      <c r="G23" t="s">
        <v>519</v>
      </c>
      <c r="H23" t="s">
        <v>519</v>
      </c>
      <c r="I23" t="s">
        <v>519</v>
      </c>
      <c r="J23" t="s">
        <v>519</v>
      </c>
    </row>
    <row r="24" spans="1:10" x14ac:dyDescent="0.4">
      <c r="A24" s="34" t="s">
        <v>601</v>
      </c>
      <c r="B24" t="s">
        <v>600</v>
      </c>
      <c r="C24" t="s">
        <v>599</v>
      </c>
      <c r="D24" t="s">
        <v>598</v>
      </c>
      <c r="E24" t="s">
        <v>597</v>
      </c>
      <c r="F24" t="s">
        <v>596</v>
      </c>
      <c r="G24" t="s">
        <v>519</v>
      </c>
      <c r="H24" t="s">
        <v>595</v>
      </c>
      <c r="I24" t="s">
        <v>594</v>
      </c>
      <c r="J24" t="s">
        <v>593</v>
      </c>
    </row>
    <row r="25" spans="1:10" x14ac:dyDescent="0.4">
      <c r="A25" s="34" t="s">
        <v>592</v>
      </c>
      <c r="B25" t="s">
        <v>519</v>
      </c>
      <c r="C25" t="s">
        <v>519</v>
      </c>
      <c r="D25" t="s">
        <v>519</v>
      </c>
      <c r="E25" t="s">
        <v>519</v>
      </c>
      <c r="F25" t="s">
        <v>519</v>
      </c>
      <c r="G25" t="s">
        <v>519</v>
      </c>
      <c r="H25" t="s">
        <v>519</v>
      </c>
      <c r="I25" t="s">
        <v>519</v>
      </c>
      <c r="J25" t="s">
        <v>519</v>
      </c>
    </row>
    <row r="26" spans="1:10" x14ac:dyDescent="0.4">
      <c r="A26" s="34" t="s">
        <v>591</v>
      </c>
      <c r="B26" t="s">
        <v>519</v>
      </c>
      <c r="C26" t="s">
        <v>519</v>
      </c>
      <c r="D26" t="s">
        <v>519</v>
      </c>
      <c r="E26" t="s">
        <v>519</v>
      </c>
      <c r="F26" t="s">
        <v>519</v>
      </c>
      <c r="G26" t="s">
        <v>519</v>
      </c>
      <c r="H26" t="s">
        <v>519</v>
      </c>
      <c r="I26" t="s">
        <v>519</v>
      </c>
      <c r="J26" t="s">
        <v>519</v>
      </c>
    </row>
    <row r="27" spans="1:10" x14ac:dyDescent="0.4">
      <c r="A27" s="34" t="s">
        <v>590</v>
      </c>
      <c r="B27" t="s">
        <v>519</v>
      </c>
      <c r="C27" t="s">
        <v>519</v>
      </c>
      <c r="D27" t="s">
        <v>519</v>
      </c>
      <c r="E27" t="s">
        <v>519</v>
      </c>
      <c r="F27" t="s">
        <v>519</v>
      </c>
      <c r="G27" t="s">
        <v>519</v>
      </c>
      <c r="H27" t="s">
        <v>519</v>
      </c>
      <c r="I27" t="s">
        <v>519</v>
      </c>
      <c r="J27" t="s">
        <v>519</v>
      </c>
    </row>
    <row r="28" spans="1:10" x14ac:dyDescent="0.4">
      <c r="A28" s="34" t="s">
        <v>589</v>
      </c>
      <c r="B28" t="s">
        <v>585</v>
      </c>
      <c r="C28" t="s">
        <v>585</v>
      </c>
      <c r="D28" t="s">
        <v>585</v>
      </c>
      <c r="E28" t="s">
        <v>585</v>
      </c>
      <c r="F28" t="s">
        <v>585</v>
      </c>
      <c r="G28" t="s">
        <v>585</v>
      </c>
      <c r="H28" t="s">
        <v>585</v>
      </c>
      <c r="I28" t="s">
        <v>585</v>
      </c>
      <c r="J28" t="s">
        <v>585</v>
      </c>
    </row>
    <row r="29" spans="1:10" x14ac:dyDescent="0.4">
      <c r="A29" s="34" t="s">
        <v>588</v>
      </c>
      <c r="B29" t="s">
        <v>519</v>
      </c>
      <c r="C29" t="s">
        <v>519</v>
      </c>
      <c r="D29" t="s">
        <v>519</v>
      </c>
      <c r="E29" t="s">
        <v>519</v>
      </c>
      <c r="F29" t="s">
        <v>519</v>
      </c>
      <c r="G29" t="s">
        <v>519</v>
      </c>
      <c r="H29" t="s">
        <v>519</v>
      </c>
      <c r="I29" t="s">
        <v>519</v>
      </c>
      <c r="J29" t="s">
        <v>519</v>
      </c>
    </row>
    <row r="30" spans="1:10" x14ac:dyDescent="0.4">
      <c r="A30" s="34" t="s">
        <v>587</v>
      </c>
      <c r="B30" t="s">
        <v>519</v>
      </c>
      <c r="C30" t="s">
        <v>519</v>
      </c>
      <c r="D30" t="s">
        <v>519</v>
      </c>
      <c r="E30" t="s">
        <v>519</v>
      </c>
      <c r="F30" t="s">
        <v>519</v>
      </c>
      <c r="G30" t="s">
        <v>519</v>
      </c>
      <c r="H30" t="s">
        <v>519</v>
      </c>
      <c r="I30" t="s">
        <v>519</v>
      </c>
      <c r="J30" t="s">
        <v>519</v>
      </c>
    </row>
    <row r="31" spans="1:10" x14ac:dyDescent="0.4">
      <c r="A31" s="34" t="s">
        <v>586</v>
      </c>
      <c r="B31" t="s">
        <v>585</v>
      </c>
      <c r="C31" t="s">
        <v>585</v>
      </c>
      <c r="D31" t="s">
        <v>585</v>
      </c>
      <c r="E31" t="s">
        <v>585</v>
      </c>
      <c r="F31" t="s">
        <v>585</v>
      </c>
      <c r="G31" t="s">
        <v>585</v>
      </c>
      <c r="H31" t="s">
        <v>585</v>
      </c>
      <c r="I31" t="s">
        <v>585</v>
      </c>
      <c r="J31" t="s">
        <v>585</v>
      </c>
    </row>
    <row r="32" spans="1:10" x14ac:dyDescent="0.4">
      <c r="A32" s="34" t="s">
        <v>584</v>
      </c>
      <c r="B32" t="s">
        <v>519</v>
      </c>
      <c r="C32" t="s">
        <v>519</v>
      </c>
      <c r="D32" t="s">
        <v>519</v>
      </c>
      <c r="E32" t="s">
        <v>519</v>
      </c>
      <c r="F32" t="s">
        <v>519</v>
      </c>
      <c r="G32" t="s">
        <v>519</v>
      </c>
      <c r="H32" t="s">
        <v>519</v>
      </c>
      <c r="I32" t="s">
        <v>519</v>
      </c>
      <c r="J32" t="s">
        <v>519</v>
      </c>
    </row>
    <row r="33" spans="1:10" x14ac:dyDescent="0.4">
      <c r="A33" s="34" t="s">
        <v>583</v>
      </c>
      <c r="B33" t="s">
        <v>582</v>
      </c>
      <c r="C33" t="s">
        <v>578</v>
      </c>
      <c r="D33" t="s">
        <v>581</v>
      </c>
      <c r="E33" t="s">
        <v>580</v>
      </c>
      <c r="F33" t="s">
        <v>579</v>
      </c>
      <c r="G33" t="s">
        <v>578</v>
      </c>
      <c r="H33" t="s">
        <v>577</v>
      </c>
      <c r="I33" s="19" t="s">
        <v>576</v>
      </c>
      <c r="J33" t="s">
        <v>575</v>
      </c>
    </row>
    <row r="34" spans="1:10" x14ac:dyDescent="0.4">
      <c r="A34" s="34" t="s">
        <v>574</v>
      </c>
      <c r="B34" t="s">
        <v>519</v>
      </c>
      <c r="C34" t="s">
        <v>519</v>
      </c>
      <c r="D34" t="s">
        <v>519</v>
      </c>
      <c r="E34" t="s">
        <v>519</v>
      </c>
      <c r="F34" t="s">
        <v>519</v>
      </c>
      <c r="G34" t="s">
        <v>519</v>
      </c>
      <c r="H34" t="s">
        <v>519</v>
      </c>
      <c r="I34" t="s">
        <v>519</v>
      </c>
      <c r="J34" t="s">
        <v>519</v>
      </c>
    </row>
    <row r="35" spans="1:10" x14ac:dyDescent="0.4">
      <c r="A35" s="34" t="s">
        <v>573</v>
      </c>
      <c r="B35" t="s">
        <v>519</v>
      </c>
      <c r="C35" t="s">
        <v>519</v>
      </c>
      <c r="D35" t="s">
        <v>519</v>
      </c>
      <c r="E35" t="s">
        <v>519</v>
      </c>
      <c r="F35" t="s">
        <v>519</v>
      </c>
      <c r="G35" t="s">
        <v>519</v>
      </c>
      <c r="H35" t="s">
        <v>519</v>
      </c>
      <c r="I35" t="s">
        <v>519</v>
      </c>
      <c r="J35" t="s">
        <v>519</v>
      </c>
    </row>
    <row r="36" spans="1:10" x14ac:dyDescent="0.4">
      <c r="A36" s="34" t="s">
        <v>572</v>
      </c>
      <c r="B36" t="s">
        <v>519</v>
      </c>
      <c r="C36" t="s">
        <v>519</v>
      </c>
      <c r="D36" t="s">
        <v>519</v>
      </c>
      <c r="E36" t="s">
        <v>519</v>
      </c>
      <c r="F36" t="s">
        <v>519</v>
      </c>
      <c r="G36" t="s">
        <v>519</v>
      </c>
      <c r="H36" t="s">
        <v>519</v>
      </c>
      <c r="I36" t="s">
        <v>519</v>
      </c>
      <c r="J36" t="s">
        <v>519</v>
      </c>
    </row>
    <row r="37" spans="1:10" x14ac:dyDescent="0.4">
      <c r="A37" s="34" t="s">
        <v>571</v>
      </c>
      <c r="B37" t="s">
        <v>519</v>
      </c>
      <c r="C37" t="s">
        <v>519</v>
      </c>
      <c r="D37" t="s">
        <v>519</v>
      </c>
      <c r="E37" t="s">
        <v>519</v>
      </c>
      <c r="F37" t="s">
        <v>519</v>
      </c>
      <c r="G37" t="s">
        <v>519</v>
      </c>
      <c r="H37" t="s">
        <v>519</v>
      </c>
      <c r="I37" t="s">
        <v>519</v>
      </c>
      <c r="J37" t="s">
        <v>519</v>
      </c>
    </row>
    <row r="38" spans="1:10" x14ac:dyDescent="0.4">
      <c r="A38" s="34" t="s">
        <v>570</v>
      </c>
      <c r="B38" t="s">
        <v>519</v>
      </c>
      <c r="C38" t="s">
        <v>519</v>
      </c>
      <c r="D38" t="s">
        <v>519</v>
      </c>
      <c r="E38" t="s">
        <v>519</v>
      </c>
      <c r="F38" t="s">
        <v>519</v>
      </c>
      <c r="G38" t="s">
        <v>519</v>
      </c>
      <c r="H38" t="s">
        <v>519</v>
      </c>
      <c r="I38" t="s">
        <v>519</v>
      </c>
      <c r="J38" t="s">
        <v>519</v>
      </c>
    </row>
    <row r="39" spans="1:10" x14ac:dyDescent="0.4">
      <c r="A39" s="34" t="s">
        <v>569</v>
      </c>
      <c r="B39" t="s">
        <v>519</v>
      </c>
      <c r="C39" t="s">
        <v>519</v>
      </c>
      <c r="D39" t="s">
        <v>519</v>
      </c>
      <c r="E39" t="s">
        <v>519</v>
      </c>
      <c r="F39" t="s">
        <v>519</v>
      </c>
      <c r="G39" t="s">
        <v>519</v>
      </c>
      <c r="H39" t="s">
        <v>519</v>
      </c>
      <c r="I39" t="s">
        <v>519</v>
      </c>
      <c r="J39" t="s">
        <v>519</v>
      </c>
    </row>
    <row r="40" spans="1:10" x14ac:dyDescent="0.4">
      <c r="A40" s="34" t="s">
        <v>568</v>
      </c>
      <c r="B40" t="s">
        <v>519</v>
      </c>
      <c r="C40" t="s">
        <v>519</v>
      </c>
      <c r="D40" t="s">
        <v>519</v>
      </c>
      <c r="E40" t="s">
        <v>519</v>
      </c>
      <c r="F40" t="s">
        <v>519</v>
      </c>
      <c r="G40" t="s">
        <v>519</v>
      </c>
      <c r="H40" t="s">
        <v>519</v>
      </c>
      <c r="I40" t="s">
        <v>519</v>
      </c>
      <c r="J40" t="s">
        <v>519</v>
      </c>
    </row>
    <row r="41" spans="1:10" x14ac:dyDescent="0.4">
      <c r="A41" s="34" t="s">
        <v>567</v>
      </c>
      <c r="B41" t="s">
        <v>519</v>
      </c>
      <c r="C41" t="s">
        <v>519</v>
      </c>
      <c r="D41" t="s">
        <v>519</v>
      </c>
      <c r="E41" t="s">
        <v>519</v>
      </c>
      <c r="F41" t="s">
        <v>519</v>
      </c>
      <c r="G41" t="s">
        <v>519</v>
      </c>
      <c r="H41" t="s">
        <v>519</v>
      </c>
      <c r="I41" t="s">
        <v>519</v>
      </c>
      <c r="J41" t="s">
        <v>519</v>
      </c>
    </row>
    <row r="42" spans="1:10" x14ac:dyDescent="0.4">
      <c r="A42" s="34" t="s">
        <v>566</v>
      </c>
      <c r="B42" t="s">
        <v>519</v>
      </c>
      <c r="C42" t="s">
        <v>519</v>
      </c>
      <c r="D42" t="s">
        <v>519</v>
      </c>
      <c r="E42" t="s">
        <v>519</v>
      </c>
      <c r="F42" t="s">
        <v>519</v>
      </c>
      <c r="G42" t="s">
        <v>519</v>
      </c>
      <c r="H42" t="s">
        <v>519</v>
      </c>
      <c r="I42" t="s">
        <v>519</v>
      </c>
      <c r="J42" t="s">
        <v>519</v>
      </c>
    </row>
    <row r="43" spans="1:10" x14ac:dyDescent="0.4">
      <c r="A43" s="34" t="s">
        <v>565</v>
      </c>
      <c r="B43" t="s">
        <v>519</v>
      </c>
      <c r="C43" t="s">
        <v>519</v>
      </c>
      <c r="D43" t="s">
        <v>519</v>
      </c>
      <c r="E43" t="s">
        <v>519</v>
      </c>
      <c r="F43" t="s">
        <v>519</v>
      </c>
      <c r="G43" t="s">
        <v>519</v>
      </c>
      <c r="H43" t="s">
        <v>519</v>
      </c>
      <c r="I43" t="s">
        <v>519</v>
      </c>
      <c r="J43" t="s">
        <v>519</v>
      </c>
    </row>
    <row r="44" spans="1:10" x14ac:dyDescent="0.4">
      <c r="A44" s="34" t="s">
        <v>564</v>
      </c>
      <c r="B44" t="s">
        <v>519</v>
      </c>
      <c r="C44" t="s">
        <v>519</v>
      </c>
      <c r="D44" t="s">
        <v>519</v>
      </c>
      <c r="E44" t="s">
        <v>519</v>
      </c>
      <c r="F44" t="s">
        <v>519</v>
      </c>
      <c r="G44" t="s">
        <v>519</v>
      </c>
      <c r="H44" t="s">
        <v>519</v>
      </c>
      <c r="I44" t="s">
        <v>519</v>
      </c>
      <c r="J44" t="s">
        <v>519</v>
      </c>
    </row>
    <row r="45" spans="1:10" x14ac:dyDescent="0.4">
      <c r="A45" s="34" t="s">
        <v>563</v>
      </c>
      <c r="B45" t="s">
        <v>519</v>
      </c>
      <c r="C45" t="s">
        <v>519</v>
      </c>
      <c r="D45" t="s">
        <v>519</v>
      </c>
      <c r="E45" t="s">
        <v>519</v>
      </c>
      <c r="F45" t="s">
        <v>519</v>
      </c>
      <c r="G45" t="s">
        <v>519</v>
      </c>
      <c r="H45" t="s">
        <v>519</v>
      </c>
      <c r="I45" t="s">
        <v>519</v>
      </c>
      <c r="J45" t="s">
        <v>519</v>
      </c>
    </row>
    <row r="46" spans="1:10" x14ac:dyDescent="0.4">
      <c r="A46" s="34" t="s">
        <v>562</v>
      </c>
      <c r="B46" t="s">
        <v>519</v>
      </c>
      <c r="C46" t="s">
        <v>519</v>
      </c>
      <c r="D46" t="s">
        <v>519</v>
      </c>
      <c r="E46" t="s">
        <v>519</v>
      </c>
      <c r="F46" t="s">
        <v>519</v>
      </c>
      <c r="G46" t="s">
        <v>519</v>
      </c>
      <c r="H46" t="s">
        <v>519</v>
      </c>
      <c r="I46" t="s">
        <v>519</v>
      </c>
      <c r="J46" t="s">
        <v>519</v>
      </c>
    </row>
    <row r="47" spans="1:10" x14ac:dyDescent="0.4">
      <c r="A47" s="34" t="s">
        <v>561</v>
      </c>
      <c r="B47" t="s">
        <v>519</v>
      </c>
      <c r="C47" t="s">
        <v>519</v>
      </c>
      <c r="D47" t="s">
        <v>519</v>
      </c>
      <c r="E47" t="s">
        <v>519</v>
      </c>
      <c r="F47" t="s">
        <v>519</v>
      </c>
      <c r="G47" t="s">
        <v>519</v>
      </c>
      <c r="H47" t="s">
        <v>519</v>
      </c>
      <c r="I47" t="s">
        <v>519</v>
      </c>
      <c r="J47" t="s">
        <v>519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E726-AFF1-D54B-B81D-B64AB6DDBC7B}">
  <dimension ref="A1:J6"/>
  <sheetViews>
    <sheetView showGridLines="0" zoomScale="120" zoomScaleNormal="120" workbookViewId="0">
      <selection activeCell="K15" sqref="K15"/>
    </sheetView>
  </sheetViews>
  <sheetFormatPr defaultColWidth="10.6640625" defaultRowHeight="16" x14ac:dyDescent="0.4"/>
  <cols>
    <col min="3" max="3" width="15.33203125" bestFit="1" customWidth="1"/>
    <col min="4" max="4" width="11" bestFit="1" customWidth="1"/>
    <col min="5" max="5" width="12.1640625" bestFit="1" customWidth="1"/>
    <col min="7" max="7" width="12.1640625" bestFit="1" customWidth="1"/>
    <col min="8" max="8" width="11" bestFit="1" customWidth="1"/>
    <col min="10" max="10" width="11.1640625" customWidth="1"/>
  </cols>
  <sheetData>
    <row r="1" spans="1:10" ht="16.5" thickBot="1" x14ac:dyDescent="0.45">
      <c r="A1" s="39" t="s">
        <v>559</v>
      </c>
      <c r="B1" s="39" t="s">
        <v>652</v>
      </c>
      <c r="C1" s="39" t="s">
        <v>651</v>
      </c>
      <c r="D1" s="39" t="s">
        <v>650</v>
      </c>
      <c r="E1" s="39" t="s">
        <v>558</v>
      </c>
      <c r="F1" s="39" t="s">
        <v>557</v>
      </c>
      <c r="G1" s="39" t="s">
        <v>556</v>
      </c>
      <c r="H1" s="39" t="s">
        <v>555</v>
      </c>
      <c r="I1" s="39" t="s">
        <v>554</v>
      </c>
      <c r="J1" s="39" t="s">
        <v>553</v>
      </c>
    </row>
    <row r="2" spans="1:10" x14ac:dyDescent="0.4">
      <c r="A2" s="34" t="s">
        <v>649</v>
      </c>
      <c r="B2" t="s">
        <v>648</v>
      </c>
      <c r="C2" t="s">
        <v>647</v>
      </c>
      <c r="D2" t="s">
        <v>646</v>
      </c>
      <c r="E2" t="s">
        <v>645</v>
      </c>
      <c r="F2" t="s">
        <v>644</v>
      </c>
      <c r="G2" t="s">
        <v>643</v>
      </c>
      <c r="H2" t="s">
        <v>642</v>
      </c>
      <c r="I2" t="s">
        <v>641</v>
      </c>
      <c r="J2" t="s">
        <v>640</v>
      </c>
    </row>
    <row r="3" spans="1:10" x14ac:dyDescent="0.4">
      <c r="A3" s="34" t="s">
        <v>639</v>
      </c>
      <c r="B3" t="s">
        <v>638</v>
      </c>
      <c r="C3" t="s">
        <v>637</v>
      </c>
      <c r="D3" s="37" t="s">
        <v>636</v>
      </c>
      <c r="E3" t="s">
        <v>635</v>
      </c>
      <c r="F3" t="s">
        <v>634</v>
      </c>
      <c r="G3" t="s">
        <v>633</v>
      </c>
      <c r="H3" t="s">
        <v>632</v>
      </c>
      <c r="I3" t="s">
        <v>631</v>
      </c>
      <c r="J3" t="s">
        <v>630</v>
      </c>
    </row>
    <row r="4" spans="1:10" x14ac:dyDescent="0.4">
      <c r="A4" s="34" t="s">
        <v>629</v>
      </c>
      <c r="B4" t="s">
        <v>628</v>
      </c>
      <c r="C4" t="s">
        <v>627</v>
      </c>
      <c r="D4" t="s">
        <v>626</v>
      </c>
      <c r="E4" t="s">
        <v>625</v>
      </c>
      <c r="F4" t="s">
        <v>624</v>
      </c>
      <c r="G4" t="s">
        <v>623</v>
      </c>
      <c r="H4" t="s">
        <v>622</v>
      </c>
      <c r="I4" t="s">
        <v>621</v>
      </c>
      <c r="J4" t="s">
        <v>620</v>
      </c>
    </row>
    <row r="5" spans="1:10" x14ac:dyDescent="0.4">
      <c r="A5" s="34" t="s">
        <v>601</v>
      </c>
      <c r="B5" t="s">
        <v>600</v>
      </c>
      <c r="C5" t="s">
        <v>599</v>
      </c>
      <c r="D5" t="s">
        <v>598</v>
      </c>
      <c r="E5" t="s">
        <v>597</v>
      </c>
      <c r="F5" t="s">
        <v>596</v>
      </c>
      <c r="G5" t="s">
        <v>519</v>
      </c>
      <c r="H5" t="s">
        <v>595</v>
      </c>
      <c r="I5" t="s">
        <v>594</v>
      </c>
      <c r="J5" t="s">
        <v>593</v>
      </c>
    </row>
    <row r="6" spans="1:10" x14ac:dyDescent="0.4">
      <c r="A6" s="34" t="s">
        <v>583</v>
      </c>
      <c r="B6" t="s">
        <v>582</v>
      </c>
      <c r="C6" t="s">
        <v>578</v>
      </c>
      <c r="D6" t="s">
        <v>581</v>
      </c>
      <c r="E6" t="s">
        <v>580</v>
      </c>
      <c r="F6" t="s">
        <v>579</v>
      </c>
      <c r="G6" t="s">
        <v>578</v>
      </c>
      <c r="H6" t="s">
        <v>577</v>
      </c>
      <c r="I6" s="19" t="s">
        <v>576</v>
      </c>
      <c r="J6" t="s">
        <v>575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Updated Legend</vt:lpstr>
      <vt:lpstr>PAPs Kitcholm soils 3,4</vt:lpstr>
      <vt:lpstr>PFAS combined</vt:lpstr>
      <vt:lpstr>PFAS Kitcholm soils 3,4</vt:lpstr>
      <vt:lpstr>20250516__Kitcholm_soils_3,4 (c</vt:lpstr>
      <vt:lpstr>20250516__Kitcholm_soils_3,4 (s</vt:lpstr>
      <vt:lpstr>PAPs Table 1</vt:lpstr>
      <vt:lpstr>PFAS Table 1</vt:lpstr>
      <vt:lpstr>PFAS Table 1 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Suen</cp:lastModifiedBy>
  <dcterms:created xsi:type="dcterms:W3CDTF">2025-05-16T20:37:56Z</dcterms:created>
  <dcterms:modified xsi:type="dcterms:W3CDTF">2025-07-08T20:24:54Z</dcterms:modified>
</cp:coreProperties>
</file>